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defaultThemeVersion="166925"/>
  <mc:AlternateContent xmlns:mc="http://schemas.openxmlformats.org/markup-compatibility/2006">
    <mc:Choice Requires="x15">
      <x15ac:absPath xmlns:x15ac="http://schemas.microsoft.com/office/spreadsheetml/2010/11/ac" url="/Users/wuqi/Desktop/运动 骨质疏松 文章书写/4 投稿 BMC Musculoskelet Disord /"/>
    </mc:Choice>
  </mc:AlternateContent>
  <xr:revisionPtr revIDLastSave="0" documentId="8_{DFB404CB-70D3-7448-BA27-057A762794AE}" xr6:coauthVersionLast="47" xr6:coauthVersionMax="47" xr10:uidLastSave="{00000000-0000-0000-0000-000000000000}"/>
  <bookViews>
    <workbookView xWindow="0" yWindow="0" windowWidth="28800" windowHeight="18000" xr2:uid="{C5EE9A2C-6B29-964C-9E99-69375D6A9976}"/>
  </bookViews>
  <sheets>
    <sheet name="gels blots" sheetId="1" r:id="rId1"/>
    <sheet name="NLRP3 PCR" sheetId="3" r:id="rId2"/>
    <sheet name="CASP1 PCR" sheetId="4" r:id="rId3"/>
    <sheet name="IL1β PCR" sheetId="5" r:id="rId4"/>
    <sheet name="elisa CTX-1and PICP" sheetId="2" r:id="rId5"/>
    <sheet name="micro-CT tibia" sheetId="7" r:id="rId6"/>
    <sheet name="BMD femur" sheetId="8"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5" i="5" l="1"/>
  <c r="H54" i="5"/>
  <c r="H53" i="5"/>
  <c r="H52" i="5"/>
  <c r="H51" i="5"/>
  <c r="H50" i="5"/>
  <c r="H49" i="5"/>
  <c r="H48" i="5"/>
  <c r="H47" i="5"/>
  <c r="H46" i="5"/>
  <c r="H45" i="5"/>
  <c r="H44" i="5"/>
  <c r="H43" i="5"/>
  <c r="N42" i="5"/>
  <c r="H42" i="5"/>
  <c r="N41" i="5"/>
  <c r="H41" i="5"/>
  <c r="N40" i="5"/>
  <c r="H40" i="5"/>
  <c r="N39" i="5"/>
  <c r="H39" i="5"/>
  <c r="N38" i="5"/>
  <c r="H38" i="5"/>
  <c r="N37" i="5"/>
  <c r="H37" i="5"/>
  <c r="N36" i="5"/>
  <c r="H36" i="5"/>
  <c r="N35" i="5"/>
  <c r="H35" i="5"/>
  <c r="N34" i="5"/>
  <c r="H34" i="5"/>
  <c r="N33" i="5"/>
  <c r="H33" i="5"/>
  <c r="N32" i="5"/>
  <c r="H32" i="5"/>
  <c r="N31" i="5"/>
  <c r="H31" i="5"/>
  <c r="N30" i="5"/>
  <c r="H30" i="5"/>
  <c r="N29" i="5"/>
  <c r="H29" i="5"/>
  <c r="N28" i="5"/>
  <c r="H28" i="5"/>
  <c r="N27" i="5"/>
  <c r="H27" i="5"/>
  <c r="N26" i="5"/>
  <c r="H26" i="5"/>
  <c r="N25" i="5"/>
  <c r="H25" i="5"/>
  <c r="H24" i="5"/>
  <c r="H23" i="5"/>
  <c r="H22" i="5"/>
  <c r="H21" i="5"/>
  <c r="H20" i="5"/>
  <c r="H19" i="5"/>
  <c r="H18" i="5"/>
  <c r="H17" i="5"/>
  <c r="H16" i="5"/>
  <c r="H15" i="5"/>
  <c r="H14" i="5"/>
  <c r="H13" i="5"/>
  <c r="H12" i="5"/>
  <c r="H11" i="5"/>
  <c r="H10" i="5"/>
  <c r="H9" i="5"/>
  <c r="H8" i="5"/>
  <c r="H7" i="5"/>
  <c r="H6" i="5"/>
  <c r="H5" i="5"/>
  <c r="I5" i="5" s="1"/>
  <c r="J5" i="5" s="1"/>
  <c r="C5" i="5"/>
  <c r="D5" i="5" s="1"/>
  <c r="B5" i="5"/>
  <c r="B8" i="5" s="1"/>
  <c r="B11" i="5" s="1"/>
  <c r="B14" i="5" s="1"/>
  <c r="B17" i="5" s="1"/>
  <c r="B20" i="5" s="1"/>
  <c r="B23" i="5" s="1"/>
  <c r="B26" i="5" s="1"/>
  <c r="B29" i="5" s="1"/>
  <c r="B32" i="5" s="1"/>
  <c r="B35" i="5" s="1"/>
  <c r="B38" i="5" s="1"/>
  <c r="B41" i="5" s="1"/>
  <c r="B44" i="5" s="1"/>
  <c r="B47" i="5" s="1"/>
  <c r="B50" i="5" s="1"/>
  <c r="B53" i="5" s="1"/>
  <c r="H4" i="5"/>
  <c r="A4" i="5"/>
  <c r="A7" i="5" s="1"/>
  <c r="A10" i="5" s="1"/>
  <c r="A13" i="5" s="1"/>
  <c r="A16" i="5" s="1"/>
  <c r="A19" i="5" s="1"/>
  <c r="A22" i="5" s="1"/>
  <c r="A25" i="5" s="1"/>
  <c r="A28" i="5" s="1"/>
  <c r="A31" i="5" s="1"/>
  <c r="A34" i="5" s="1"/>
  <c r="A37" i="5" s="1"/>
  <c r="A40" i="5" s="1"/>
  <c r="A43" i="5" s="1"/>
  <c r="A46" i="5" s="1"/>
  <c r="A49" i="5" s="1"/>
  <c r="A52" i="5" s="1"/>
  <c r="A55" i="5" s="1"/>
  <c r="H3" i="5"/>
  <c r="C3" i="5"/>
  <c r="C6" i="5" s="1"/>
  <c r="C9" i="5" s="1"/>
  <c r="B3" i="5"/>
  <c r="B6" i="5" s="1"/>
  <c r="B9" i="5" s="1"/>
  <c r="B12" i="5" s="1"/>
  <c r="B15" i="5" s="1"/>
  <c r="B18" i="5" s="1"/>
  <c r="B21" i="5" s="1"/>
  <c r="B24" i="5" s="1"/>
  <c r="B27" i="5" s="1"/>
  <c r="B30" i="5" s="1"/>
  <c r="B33" i="5" s="1"/>
  <c r="B36" i="5" s="1"/>
  <c r="B39" i="5" s="1"/>
  <c r="B42" i="5" s="1"/>
  <c r="B45" i="5" s="1"/>
  <c r="B48" i="5" s="1"/>
  <c r="B51" i="5" s="1"/>
  <c r="B54" i="5" s="1"/>
  <c r="A3" i="5"/>
  <c r="A6" i="5" s="1"/>
  <c r="A9" i="5" s="1"/>
  <c r="A12" i="5" s="1"/>
  <c r="A15" i="5" s="1"/>
  <c r="A18" i="5" s="1"/>
  <c r="A21" i="5" s="1"/>
  <c r="A24" i="5" s="1"/>
  <c r="A27" i="5" s="1"/>
  <c r="A30" i="5" s="1"/>
  <c r="A33" i="5" s="1"/>
  <c r="A36" i="5" s="1"/>
  <c r="A39" i="5" s="1"/>
  <c r="A42" i="5" s="1"/>
  <c r="A45" i="5" s="1"/>
  <c r="A48" i="5" s="1"/>
  <c r="A51" i="5" s="1"/>
  <c r="A54" i="5" s="1"/>
  <c r="H2" i="5"/>
  <c r="C2" i="5"/>
  <c r="D2" i="5" s="1"/>
  <c r="B2" i="5"/>
  <c r="B4" i="5" s="1"/>
  <c r="B7" i="5" s="1"/>
  <c r="B10" i="5" s="1"/>
  <c r="B13" i="5" s="1"/>
  <c r="B16" i="5" s="1"/>
  <c r="B19" i="5" s="1"/>
  <c r="B22" i="5" s="1"/>
  <c r="B25" i="5" s="1"/>
  <c r="B28" i="5" s="1"/>
  <c r="B31" i="5" s="1"/>
  <c r="B34" i="5" s="1"/>
  <c r="B37" i="5" s="1"/>
  <c r="B40" i="5" s="1"/>
  <c r="B43" i="5" s="1"/>
  <c r="B46" i="5" s="1"/>
  <c r="B49" i="5" s="1"/>
  <c r="B52" i="5" s="1"/>
  <c r="B55" i="5" s="1"/>
  <c r="A2" i="5"/>
  <c r="A5" i="5" s="1"/>
  <c r="A8" i="5" s="1"/>
  <c r="A11" i="5" s="1"/>
  <c r="A14" i="5" s="1"/>
  <c r="A17" i="5" s="1"/>
  <c r="A20" i="5" s="1"/>
  <c r="A23" i="5" s="1"/>
  <c r="A26" i="5" s="1"/>
  <c r="A29" i="5" s="1"/>
  <c r="A32" i="5" s="1"/>
  <c r="A35" i="5" s="1"/>
  <c r="A38" i="5" s="1"/>
  <c r="A41" i="5" s="1"/>
  <c r="A44" i="5" s="1"/>
  <c r="A47" i="5" s="1"/>
  <c r="A50" i="5" s="1"/>
  <c r="A53" i="5" s="1"/>
  <c r="C1" i="5"/>
  <c r="B1" i="5"/>
  <c r="H55" i="4"/>
  <c r="H54" i="4"/>
  <c r="H53" i="4"/>
  <c r="H52" i="4"/>
  <c r="H51" i="4"/>
  <c r="H50" i="4"/>
  <c r="H49" i="4"/>
  <c r="H48" i="4"/>
  <c r="H47" i="4"/>
  <c r="H46" i="4"/>
  <c r="H45" i="4"/>
  <c r="H44" i="4"/>
  <c r="H43" i="4"/>
  <c r="N42" i="4"/>
  <c r="H42" i="4"/>
  <c r="N41" i="4"/>
  <c r="H41" i="4"/>
  <c r="N40" i="4"/>
  <c r="H40" i="4"/>
  <c r="N39" i="4"/>
  <c r="H39" i="4"/>
  <c r="N38" i="4"/>
  <c r="H38" i="4"/>
  <c r="N37" i="4"/>
  <c r="H37" i="4"/>
  <c r="N36" i="4"/>
  <c r="H36" i="4"/>
  <c r="N35" i="4"/>
  <c r="H35" i="4"/>
  <c r="N34" i="4"/>
  <c r="H34" i="4"/>
  <c r="N33" i="4"/>
  <c r="H33" i="4"/>
  <c r="N32" i="4"/>
  <c r="H32" i="4"/>
  <c r="N31" i="4"/>
  <c r="H31" i="4"/>
  <c r="N30" i="4"/>
  <c r="H30" i="4"/>
  <c r="N29" i="4"/>
  <c r="H29" i="4"/>
  <c r="N28" i="4"/>
  <c r="H28" i="4"/>
  <c r="N27" i="4"/>
  <c r="H27" i="4"/>
  <c r="N26" i="4"/>
  <c r="H26" i="4"/>
  <c r="N25" i="4"/>
  <c r="H25" i="4"/>
  <c r="H24" i="4"/>
  <c r="H23" i="4"/>
  <c r="H22" i="4"/>
  <c r="H21" i="4"/>
  <c r="H20" i="4"/>
  <c r="H19" i="4"/>
  <c r="H18" i="4"/>
  <c r="H17" i="4"/>
  <c r="H16" i="4"/>
  <c r="H15" i="4"/>
  <c r="H14" i="4"/>
  <c r="H13" i="4"/>
  <c r="H12" i="4"/>
  <c r="H11" i="4"/>
  <c r="H10" i="4"/>
  <c r="A10" i="4"/>
  <c r="A13" i="4" s="1"/>
  <c r="A16" i="4" s="1"/>
  <c r="A19" i="4" s="1"/>
  <c r="A22" i="4" s="1"/>
  <c r="A25" i="4" s="1"/>
  <c r="A28" i="4" s="1"/>
  <c r="A31" i="4" s="1"/>
  <c r="A34" i="4" s="1"/>
  <c r="A37" i="4" s="1"/>
  <c r="A40" i="4" s="1"/>
  <c r="A43" i="4" s="1"/>
  <c r="A46" i="4" s="1"/>
  <c r="A49" i="4" s="1"/>
  <c r="A52" i="4" s="1"/>
  <c r="A55" i="4" s="1"/>
  <c r="H9" i="4"/>
  <c r="H8" i="4"/>
  <c r="H7" i="4"/>
  <c r="H6" i="4"/>
  <c r="H5" i="4"/>
  <c r="A5" i="4"/>
  <c r="A8" i="4" s="1"/>
  <c r="A11" i="4" s="1"/>
  <c r="A14" i="4" s="1"/>
  <c r="A17" i="4" s="1"/>
  <c r="A20" i="4" s="1"/>
  <c r="A23" i="4" s="1"/>
  <c r="A26" i="4" s="1"/>
  <c r="A29" i="4" s="1"/>
  <c r="A32" i="4" s="1"/>
  <c r="A35" i="4" s="1"/>
  <c r="A38" i="4" s="1"/>
  <c r="A41" i="4" s="1"/>
  <c r="A44" i="4" s="1"/>
  <c r="A47" i="4" s="1"/>
  <c r="A50" i="4" s="1"/>
  <c r="A53" i="4" s="1"/>
  <c r="H4" i="4"/>
  <c r="A4" i="4"/>
  <c r="A7" i="4" s="1"/>
  <c r="H3" i="4"/>
  <c r="B3" i="4"/>
  <c r="B6" i="4" s="1"/>
  <c r="B9" i="4" s="1"/>
  <c r="B12" i="4" s="1"/>
  <c r="B15" i="4" s="1"/>
  <c r="B18" i="4" s="1"/>
  <c r="B21" i="4" s="1"/>
  <c r="B24" i="4" s="1"/>
  <c r="B27" i="4" s="1"/>
  <c r="B30" i="4" s="1"/>
  <c r="B33" i="4" s="1"/>
  <c r="B36" i="4" s="1"/>
  <c r="B39" i="4" s="1"/>
  <c r="B42" i="4" s="1"/>
  <c r="B45" i="4" s="1"/>
  <c r="B48" i="4" s="1"/>
  <c r="B51" i="4" s="1"/>
  <c r="B54" i="4" s="1"/>
  <c r="A3" i="4"/>
  <c r="A6" i="4" s="1"/>
  <c r="A9" i="4" s="1"/>
  <c r="A12" i="4" s="1"/>
  <c r="A15" i="4" s="1"/>
  <c r="A18" i="4" s="1"/>
  <c r="A21" i="4" s="1"/>
  <c r="A24" i="4" s="1"/>
  <c r="A27" i="4" s="1"/>
  <c r="A30" i="4" s="1"/>
  <c r="A33" i="4" s="1"/>
  <c r="A36" i="4" s="1"/>
  <c r="A39" i="4" s="1"/>
  <c r="A42" i="4" s="1"/>
  <c r="A45" i="4" s="1"/>
  <c r="A48" i="4" s="1"/>
  <c r="A51" i="4" s="1"/>
  <c r="A54" i="4" s="1"/>
  <c r="H2" i="4"/>
  <c r="C2" i="4"/>
  <c r="D2" i="4" s="1"/>
  <c r="B2" i="4"/>
  <c r="B5" i="4" s="1"/>
  <c r="B8" i="4" s="1"/>
  <c r="B11" i="4" s="1"/>
  <c r="B14" i="4" s="1"/>
  <c r="B17" i="4" s="1"/>
  <c r="B20" i="4" s="1"/>
  <c r="B23" i="4" s="1"/>
  <c r="B26" i="4" s="1"/>
  <c r="B29" i="4" s="1"/>
  <c r="B32" i="4" s="1"/>
  <c r="B35" i="4" s="1"/>
  <c r="B38" i="4" s="1"/>
  <c r="B41" i="4" s="1"/>
  <c r="B44" i="4" s="1"/>
  <c r="B47" i="4" s="1"/>
  <c r="B50" i="4" s="1"/>
  <c r="B53" i="4" s="1"/>
  <c r="A2" i="4"/>
  <c r="C1" i="4"/>
  <c r="B1" i="4"/>
  <c r="H55" i="3"/>
  <c r="H54" i="3"/>
  <c r="H53" i="3"/>
  <c r="H52" i="3"/>
  <c r="H51" i="3"/>
  <c r="H50" i="3"/>
  <c r="H49" i="3"/>
  <c r="H48" i="3"/>
  <c r="H47" i="3"/>
  <c r="H46" i="3"/>
  <c r="H45" i="3"/>
  <c r="H44" i="3"/>
  <c r="H43" i="3"/>
  <c r="N42" i="3"/>
  <c r="H42" i="3"/>
  <c r="N41" i="3"/>
  <c r="H41" i="3"/>
  <c r="N40" i="3"/>
  <c r="H40" i="3"/>
  <c r="N39" i="3"/>
  <c r="H39" i="3"/>
  <c r="N38" i="3"/>
  <c r="H38" i="3"/>
  <c r="N37" i="3"/>
  <c r="H37" i="3"/>
  <c r="N36" i="3"/>
  <c r="H36" i="3"/>
  <c r="N35" i="3"/>
  <c r="H35" i="3"/>
  <c r="N34" i="3"/>
  <c r="H34" i="3"/>
  <c r="N33" i="3"/>
  <c r="H33" i="3"/>
  <c r="N32" i="3"/>
  <c r="H32" i="3"/>
  <c r="N31" i="3"/>
  <c r="H31" i="3"/>
  <c r="N30" i="3"/>
  <c r="H30" i="3"/>
  <c r="N29" i="3"/>
  <c r="H29" i="3"/>
  <c r="N28" i="3"/>
  <c r="H28" i="3"/>
  <c r="N27" i="3"/>
  <c r="H27" i="3"/>
  <c r="N26" i="3"/>
  <c r="H26" i="3"/>
  <c r="N25" i="3"/>
  <c r="H25" i="3"/>
  <c r="H24" i="3"/>
  <c r="H23" i="3"/>
  <c r="H22" i="3"/>
  <c r="H21" i="3"/>
  <c r="H20" i="3"/>
  <c r="H19" i="3"/>
  <c r="H18" i="3"/>
  <c r="H17" i="3"/>
  <c r="H16" i="3"/>
  <c r="H15" i="3"/>
  <c r="H14" i="3"/>
  <c r="H13" i="3"/>
  <c r="H12" i="3"/>
  <c r="H11" i="3"/>
  <c r="H10" i="3"/>
  <c r="H9" i="3"/>
  <c r="H8" i="3"/>
  <c r="C8" i="3"/>
  <c r="B8" i="3"/>
  <c r="B11" i="3" s="1"/>
  <c r="B14" i="3" s="1"/>
  <c r="B17" i="3" s="1"/>
  <c r="B20" i="3" s="1"/>
  <c r="B23" i="3" s="1"/>
  <c r="B26" i="3" s="1"/>
  <c r="B29" i="3" s="1"/>
  <c r="B32" i="3" s="1"/>
  <c r="B35" i="3" s="1"/>
  <c r="B38" i="3" s="1"/>
  <c r="B41" i="3" s="1"/>
  <c r="B44" i="3" s="1"/>
  <c r="B47" i="3" s="1"/>
  <c r="B50" i="3" s="1"/>
  <c r="B53" i="3" s="1"/>
  <c r="H7" i="3"/>
  <c r="A7" i="3"/>
  <c r="A10" i="3" s="1"/>
  <c r="A13" i="3" s="1"/>
  <c r="A16" i="3" s="1"/>
  <c r="A19" i="3" s="1"/>
  <c r="A22" i="3" s="1"/>
  <c r="A25" i="3" s="1"/>
  <c r="A28" i="3" s="1"/>
  <c r="A31" i="3" s="1"/>
  <c r="A34" i="3" s="1"/>
  <c r="A37" i="3" s="1"/>
  <c r="A40" i="3" s="1"/>
  <c r="A43" i="3" s="1"/>
  <c r="A46" i="3" s="1"/>
  <c r="A49" i="3" s="1"/>
  <c r="A52" i="3" s="1"/>
  <c r="A55" i="3" s="1"/>
  <c r="H6" i="3"/>
  <c r="C6" i="3"/>
  <c r="B6" i="3"/>
  <c r="B9" i="3" s="1"/>
  <c r="B12" i="3" s="1"/>
  <c r="B15" i="3" s="1"/>
  <c r="B18" i="3" s="1"/>
  <c r="B21" i="3" s="1"/>
  <c r="B24" i="3" s="1"/>
  <c r="B27" i="3" s="1"/>
  <c r="B30" i="3" s="1"/>
  <c r="B33" i="3" s="1"/>
  <c r="B36" i="3" s="1"/>
  <c r="B39" i="3" s="1"/>
  <c r="B42" i="3" s="1"/>
  <c r="B45" i="3" s="1"/>
  <c r="B48" i="3" s="1"/>
  <c r="B51" i="3" s="1"/>
  <c r="B54" i="3" s="1"/>
  <c r="H5" i="3"/>
  <c r="C5" i="3"/>
  <c r="B5" i="3"/>
  <c r="A5" i="3"/>
  <c r="A8" i="3" s="1"/>
  <c r="A11" i="3" s="1"/>
  <c r="A14" i="3" s="1"/>
  <c r="A17" i="3" s="1"/>
  <c r="A20" i="3" s="1"/>
  <c r="A23" i="3" s="1"/>
  <c r="A26" i="3" s="1"/>
  <c r="A29" i="3" s="1"/>
  <c r="A32" i="3" s="1"/>
  <c r="A35" i="3" s="1"/>
  <c r="A38" i="3" s="1"/>
  <c r="A41" i="3" s="1"/>
  <c r="A44" i="3" s="1"/>
  <c r="A47" i="3" s="1"/>
  <c r="A50" i="3" s="1"/>
  <c r="A53" i="3" s="1"/>
  <c r="H4" i="3"/>
  <c r="C4" i="3"/>
  <c r="D4" i="3" s="1"/>
  <c r="B4" i="3"/>
  <c r="B7" i="3" s="1"/>
  <c r="B10" i="3" s="1"/>
  <c r="B13" i="3" s="1"/>
  <c r="B16" i="3" s="1"/>
  <c r="B19" i="3" s="1"/>
  <c r="B22" i="3" s="1"/>
  <c r="B25" i="3" s="1"/>
  <c r="B28" i="3" s="1"/>
  <c r="B31" i="3" s="1"/>
  <c r="B34" i="3" s="1"/>
  <c r="B37" i="3" s="1"/>
  <c r="B40" i="3" s="1"/>
  <c r="B43" i="3" s="1"/>
  <c r="B46" i="3" s="1"/>
  <c r="B49" i="3" s="1"/>
  <c r="B52" i="3" s="1"/>
  <c r="B55" i="3" s="1"/>
  <c r="A4" i="3"/>
  <c r="H3" i="3"/>
  <c r="C3" i="3"/>
  <c r="B3" i="3"/>
  <c r="A3" i="3"/>
  <c r="A6" i="3" s="1"/>
  <c r="A9" i="3" s="1"/>
  <c r="A12" i="3" s="1"/>
  <c r="A15" i="3" s="1"/>
  <c r="A18" i="3" s="1"/>
  <c r="A21" i="3" s="1"/>
  <c r="A24" i="3" s="1"/>
  <c r="A27" i="3" s="1"/>
  <c r="A30" i="3" s="1"/>
  <c r="A33" i="3" s="1"/>
  <c r="A36" i="3" s="1"/>
  <c r="A39" i="3" s="1"/>
  <c r="A42" i="3" s="1"/>
  <c r="A45" i="3" s="1"/>
  <c r="A48" i="3" s="1"/>
  <c r="A51" i="3" s="1"/>
  <c r="A54" i="3" s="1"/>
  <c r="H2" i="3"/>
  <c r="C2" i="3"/>
  <c r="B2" i="3"/>
  <c r="A2" i="3"/>
  <c r="C1" i="3"/>
  <c r="B1" i="3"/>
  <c r="B4" i="4" l="1"/>
  <c r="B7" i="4" s="1"/>
  <c r="B10" i="4" s="1"/>
  <c r="B13" i="4" s="1"/>
  <c r="B16" i="4" s="1"/>
  <c r="B19" i="4" s="1"/>
  <c r="B22" i="4" s="1"/>
  <c r="B25" i="4" s="1"/>
  <c r="B28" i="4" s="1"/>
  <c r="B31" i="4" s="1"/>
  <c r="B34" i="4" s="1"/>
  <c r="B37" i="4" s="1"/>
  <c r="B40" i="4" s="1"/>
  <c r="B43" i="4" s="1"/>
  <c r="B46" i="4" s="1"/>
  <c r="B49" i="4" s="1"/>
  <c r="B52" i="4" s="1"/>
  <c r="B55" i="4" s="1"/>
  <c r="C8" i="5"/>
  <c r="C11" i="5" s="1"/>
  <c r="D6" i="3"/>
  <c r="C9" i="3"/>
  <c r="C3" i="4"/>
  <c r="C5" i="4"/>
  <c r="D8" i="3"/>
  <c r="D3" i="3"/>
  <c r="I3" i="3" s="1"/>
  <c r="J3" i="3" s="1"/>
  <c r="C4" i="5"/>
  <c r="C7" i="5" s="1"/>
  <c r="C4" i="4"/>
  <c r="I8" i="3"/>
  <c r="J8" i="3" s="1"/>
  <c r="C11" i="3"/>
  <c r="D5" i="3"/>
  <c r="I5" i="3" s="1"/>
  <c r="J5" i="3" s="1"/>
  <c r="C7" i="3"/>
  <c r="D2" i="3"/>
  <c r="I2" i="3" s="1"/>
  <c r="J2" i="3" s="1"/>
  <c r="I2" i="5"/>
  <c r="J2" i="5" s="1"/>
  <c r="D11" i="5"/>
  <c r="I11" i="5" s="1"/>
  <c r="J11" i="5" s="1"/>
  <c r="D7" i="5"/>
  <c r="I7" i="5" s="1"/>
  <c r="J7" i="5" s="1"/>
  <c r="C14" i="5"/>
  <c r="D6" i="5"/>
  <c r="I6" i="5" s="1"/>
  <c r="J6" i="5" s="1"/>
  <c r="C10" i="5"/>
  <c r="D9" i="5"/>
  <c r="I9" i="5" s="1"/>
  <c r="J9" i="5" s="1"/>
  <c r="D3" i="5"/>
  <c r="I3" i="5" s="1"/>
  <c r="J3" i="5" s="1"/>
  <c r="C12" i="5"/>
  <c r="I2" i="4"/>
  <c r="J2" i="4" s="1"/>
  <c r="I6" i="3"/>
  <c r="J6" i="3" s="1"/>
  <c r="I4" i="3"/>
  <c r="J4" i="3" s="1"/>
  <c r="K4" i="3" s="1"/>
  <c r="O25" i="3" s="1"/>
  <c r="D3" i="4" l="1"/>
  <c r="I3" i="4" s="1"/>
  <c r="J3" i="4" s="1"/>
  <c r="C6" i="4"/>
  <c r="D9" i="3"/>
  <c r="I9" i="3" s="1"/>
  <c r="J9" i="3" s="1"/>
  <c r="C12" i="3"/>
  <c r="D5" i="4"/>
  <c r="I5" i="4" s="1"/>
  <c r="J5" i="4" s="1"/>
  <c r="C8" i="4"/>
  <c r="D7" i="3"/>
  <c r="I7" i="3" s="1"/>
  <c r="J7" i="3" s="1"/>
  <c r="L7" i="3" s="1"/>
  <c r="P26" i="3" s="1"/>
  <c r="C10" i="3"/>
  <c r="D11" i="3"/>
  <c r="I11" i="3" s="1"/>
  <c r="J11" i="3" s="1"/>
  <c r="C14" i="3"/>
  <c r="D4" i="4"/>
  <c r="I4" i="4" s="1"/>
  <c r="J4" i="4" s="1"/>
  <c r="L4" i="4" s="1"/>
  <c r="P25" i="4" s="1"/>
  <c r="C7" i="4"/>
  <c r="D8" i="5"/>
  <c r="I8" i="5" s="1"/>
  <c r="J8" i="5" s="1"/>
  <c r="D4" i="5"/>
  <c r="I4" i="5" s="1"/>
  <c r="J4" i="5" s="1"/>
  <c r="K4" i="5" s="1"/>
  <c r="O25" i="5" s="1"/>
  <c r="K7" i="5"/>
  <c r="O26" i="5" s="1"/>
  <c r="L7" i="5"/>
  <c r="P26" i="5" s="1"/>
  <c r="C17" i="5"/>
  <c r="D14" i="5"/>
  <c r="I14" i="5" s="1"/>
  <c r="J14" i="5" s="1"/>
  <c r="C15" i="5"/>
  <c r="D12" i="5"/>
  <c r="I12" i="5" s="1"/>
  <c r="J12" i="5" s="1"/>
  <c r="C13" i="5"/>
  <c r="D10" i="5"/>
  <c r="I10" i="5" s="1"/>
  <c r="J10" i="5" s="1"/>
  <c r="L4" i="3"/>
  <c r="P25" i="3" s="1"/>
  <c r="L4" i="5" l="1"/>
  <c r="P25" i="5" s="1"/>
  <c r="K4" i="4"/>
  <c r="O25" i="4" s="1"/>
  <c r="K7" i="3"/>
  <c r="O26" i="3" s="1"/>
  <c r="D7" i="4"/>
  <c r="I7" i="4" s="1"/>
  <c r="J7" i="4" s="1"/>
  <c r="C10" i="4"/>
  <c r="C15" i="3"/>
  <c r="D12" i="3"/>
  <c r="I12" i="3" s="1"/>
  <c r="J12" i="3" s="1"/>
  <c r="D6" i="4"/>
  <c r="I6" i="4" s="1"/>
  <c r="J6" i="4" s="1"/>
  <c r="C9" i="4"/>
  <c r="D8" i="4"/>
  <c r="I8" i="4" s="1"/>
  <c r="J8" i="4" s="1"/>
  <c r="C11" i="4"/>
  <c r="D14" i="3"/>
  <c r="I14" i="3" s="1"/>
  <c r="J14" i="3" s="1"/>
  <c r="C17" i="3"/>
  <c r="K10" i="5"/>
  <c r="O27" i="5" s="1"/>
  <c r="C13" i="3"/>
  <c r="D10" i="3"/>
  <c r="I10" i="3" s="1"/>
  <c r="J10" i="3" s="1"/>
  <c r="D17" i="5"/>
  <c r="I17" i="5" s="1"/>
  <c r="J17" i="5" s="1"/>
  <c r="C20" i="5"/>
  <c r="D13" i="5"/>
  <c r="I13" i="5" s="1"/>
  <c r="J13" i="5" s="1"/>
  <c r="C16" i="5"/>
  <c r="L10" i="5"/>
  <c r="P27" i="5" s="1"/>
  <c r="C18" i="5"/>
  <c r="D15" i="5"/>
  <c r="I15" i="5" s="1"/>
  <c r="J15" i="5" s="1"/>
  <c r="D9" i="4" l="1"/>
  <c r="I9" i="4" s="1"/>
  <c r="J9" i="4" s="1"/>
  <c r="C12" i="4"/>
  <c r="C18" i="3"/>
  <c r="D15" i="3"/>
  <c r="I15" i="3" s="1"/>
  <c r="J15" i="3" s="1"/>
  <c r="C20" i="3"/>
  <c r="D17" i="3"/>
  <c r="I17" i="3" s="1"/>
  <c r="J17" i="3" s="1"/>
  <c r="K10" i="3"/>
  <c r="O27" i="3" s="1"/>
  <c r="L10" i="3"/>
  <c r="P27" i="3" s="1"/>
  <c r="D10" i="4"/>
  <c r="I10" i="4" s="1"/>
  <c r="J10" i="4" s="1"/>
  <c r="C13" i="4"/>
  <c r="D11" i="4"/>
  <c r="I11" i="4" s="1"/>
  <c r="J11" i="4" s="1"/>
  <c r="C14" i="4"/>
  <c r="L7" i="4"/>
  <c r="P26" i="4" s="1"/>
  <c r="D13" i="3"/>
  <c r="I13" i="3" s="1"/>
  <c r="J13" i="3" s="1"/>
  <c r="L13" i="3" s="1"/>
  <c r="P28" i="3" s="1"/>
  <c r="C16" i="3"/>
  <c r="K7" i="4"/>
  <c r="O26" i="4" s="1"/>
  <c r="C21" i="5"/>
  <c r="D18" i="5"/>
  <c r="I18" i="5" s="1"/>
  <c r="J18" i="5" s="1"/>
  <c r="C19" i="5"/>
  <c r="D16" i="5"/>
  <c r="I16" i="5" s="1"/>
  <c r="J16" i="5" s="1"/>
  <c r="K16" i="5" s="1"/>
  <c r="O29" i="5" s="1"/>
  <c r="L13" i="5"/>
  <c r="P28" i="5" s="1"/>
  <c r="K13" i="5"/>
  <c r="O28" i="5" s="1"/>
  <c r="C23" i="5"/>
  <c r="D20" i="5"/>
  <c r="I20" i="5" s="1"/>
  <c r="J20" i="5" s="1"/>
  <c r="K13" i="4" l="1"/>
  <c r="O28" i="4" s="1"/>
  <c r="D20" i="3"/>
  <c r="I20" i="3" s="1"/>
  <c r="J20" i="3" s="1"/>
  <c r="C23" i="3"/>
  <c r="D14" i="4"/>
  <c r="I14" i="4" s="1"/>
  <c r="J14" i="4" s="1"/>
  <c r="C17" i="4"/>
  <c r="C16" i="4"/>
  <c r="D13" i="4"/>
  <c r="I13" i="4" s="1"/>
  <c r="J13" i="4" s="1"/>
  <c r="D12" i="4"/>
  <c r="I12" i="4" s="1"/>
  <c r="J12" i="4" s="1"/>
  <c r="C15" i="4"/>
  <c r="C19" i="3"/>
  <c r="D16" i="3"/>
  <c r="I16" i="3" s="1"/>
  <c r="J16" i="3" s="1"/>
  <c r="L16" i="3" s="1"/>
  <c r="P29" i="3" s="1"/>
  <c r="C21" i="3"/>
  <c r="D18" i="3"/>
  <c r="I18" i="3" s="1"/>
  <c r="J18" i="3" s="1"/>
  <c r="L10" i="4"/>
  <c r="P27" i="4" s="1"/>
  <c r="K10" i="4"/>
  <c r="O27" i="4" s="1"/>
  <c r="K13" i="3"/>
  <c r="O28" i="3" s="1"/>
  <c r="C22" i="5"/>
  <c r="D19" i="5"/>
  <c r="I19" i="5" s="1"/>
  <c r="J19" i="5" s="1"/>
  <c r="L19" i="5" s="1"/>
  <c r="P30" i="5" s="1"/>
  <c r="C24" i="5"/>
  <c r="D21" i="5"/>
  <c r="I21" i="5" s="1"/>
  <c r="J21" i="5" s="1"/>
  <c r="L16" i="5"/>
  <c r="P29" i="5" s="1"/>
  <c r="C26" i="5"/>
  <c r="D23" i="5"/>
  <c r="I23" i="5" s="1"/>
  <c r="J23" i="5" s="1"/>
  <c r="C24" i="3" l="1"/>
  <c r="D21" i="3"/>
  <c r="I21" i="3" s="1"/>
  <c r="J21" i="3" s="1"/>
  <c r="C18" i="4"/>
  <c r="D15" i="4"/>
  <c r="I15" i="4" s="1"/>
  <c r="J15" i="4" s="1"/>
  <c r="L16" i="4" s="1"/>
  <c r="P29" i="4" s="1"/>
  <c r="D16" i="4"/>
  <c r="I16" i="4" s="1"/>
  <c r="J16" i="4" s="1"/>
  <c r="C19" i="4"/>
  <c r="C20" i="4"/>
  <c r="D17" i="4"/>
  <c r="I17" i="4" s="1"/>
  <c r="J17" i="4" s="1"/>
  <c r="K16" i="3"/>
  <c r="O29" i="3" s="1"/>
  <c r="C26" i="3"/>
  <c r="D23" i="3"/>
  <c r="I23" i="3" s="1"/>
  <c r="J23" i="3" s="1"/>
  <c r="C22" i="3"/>
  <c r="D19" i="3"/>
  <c r="I19" i="3" s="1"/>
  <c r="J19" i="3" s="1"/>
  <c r="K19" i="3" s="1"/>
  <c r="O30" i="3" s="1"/>
  <c r="L13" i="4"/>
  <c r="P28" i="4" s="1"/>
  <c r="D24" i="5"/>
  <c r="I24" i="5" s="1"/>
  <c r="J24" i="5" s="1"/>
  <c r="C27" i="5"/>
  <c r="D22" i="5"/>
  <c r="I22" i="5" s="1"/>
  <c r="J22" i="5" s="1"/>
  <c r="C25" i="5"/>
  <c r="C29" i="5"/>
  <c r="D26" i="5"/>
  <c r="I26" i="5" s="1"/>
  <c r="J26" i="5" s="1"/>
  <c r="K19" i="5"/>
  <c r="O30" i="5" s="1"/>
  <c r="C23" i="4" l="1"/>
  <c r="D20" i="4"/>
  <c r="I20" i="4" s="1"/>
  <c r="J20" i="4" s="1"/>
  <c r="C22" i="4"/>
  <c r="D19" i="4"/>
  <c r="I19" i="4" s="1"/>
  <c r="J19" i="4" s="1"/>
  <c r="L19" i="4" s="1"/>
  <c r="P30" i="4" s="1"/>
  <c r="D26" i="3"/>
  <c r="I26" i="3" s="1"/>
  <c r="J26" i="3" s="1"/>
  <c r="C29" i="3"/>
  <c r="K16" i="4"/>
  <c r="O29" i="4" s="1"/>
  <c r="K22" i="3"/>
  <c r="O31" i="3" s="1"/>
  <c r="D18" i="4"/>
  <c r="I18" i="4" s="1"/>
  <c r="J18" i="4" s="1"/>
  <c r="C21" i="4"/>
  <c r="D24" i="3"/>
  <c r="I24" i="3" s="1"/>
  <c r="J24" i="3" s="1"/>
  <c r="C27" i="3"/>
  <c r="C25" i="3"/>
  <c r="D22" i="3"/>
  <c r="I22" i="3" s="1"/>
  <c r="J22" i="3" s="1"/>
  <c r="L22" i="3" s="1"/>
  <c r="P31" i="3" s="1"/>
  <c r="L19" i="3"/>
  <c r="P30" i="3" s="1"/>
  <c r="C32" i="5"/>
  <c r="D29" i="5"/>
  <c r="I29" i="5" s="1"/>
  <c r="J29" i="5" s="1"/>
  <c r="D25" i="5"/>
  <c r="I25" i="5" s="1"/>
  <c r="J25" i="5" s="1"/>
  <c r="C28" i="5"/>
  <c r="L22" i="5"/>
  <c r="P31" i="5" s="1"/>
  <c r="K22" i="5"/>
  <c r="O31" i="5" s="1"/>
  <c r="D27" i="5"/>
  <c r="I27" i="5" s="1"/>
  <c r="J27" i="5" s="1"/>
  <c r="C30" i="5"/>
  <c r="D27" i="3" l="1"/>
  <c r="I27" i="3" s="1"/>
  <c r="J27" i="3" s="1"/>
  <c r="C30" i="3"/>
  <c r="D22" i="4"/>
  <c r="I22" i="4" s="1"/>
  <c r="J22" i="4" s="1"/>
  <c r="C25" i="4"/>
  <c r="D25" i="3"/>
  <c r="I25" i="3" s="1"/>
  <c r="J25" i="3" s="1"/>
  <c r="L25" i="3" s="1"/>
  <c r="P32" i="3" s="1"/>
  <c r="C28" i="3"/>
  <c r="C32" i="3"/>
  <c r="D29" i="3"/>
  <c r="I29" i="3" s="1"/>
  <c r="J29" i="3" s="1"/>
  <c r="D21" i="4"/>
  <c r="I21" i="4" s="1"/>
  <c r="J21" i="4" s="1"/>
  <c r="L22" i="4" s="1"/>
  <c r="P31" i="4" s="1"/>
  <c r="C24" i="4"/>
  <c r="K19" i="4"/>
  <c r="O30" i="4" s="1"/>
  <c r="D23" i="4"/>
  <c r="I23" i="4" s="1"/>
  <c r="J23" i="4" s="1"/>
  <c r="C26" i="4"/>
  <c r="D30" i="5"/>
  <c r="I30" i="5" s="1"/>
  <c r="J30" i="5" s="1"/>
  <c r="C33" i="5"/>
  <c r="D28" i="5"/>
  <c r="I28" i="5" s="1"/>
  <c r="J28" i="5" s="1"/>
  <c r="L28" i="5" s="1"/>
  <c r="P33" i="5" s="1"/>
  <c r="C31" i="5"/>
  <c r="K25" i="5"/>
  <c r="O32" i="5" s="1"/>
  <c r="L25" i="5"/>
  <c r="P32" i="5" s="1"/>
  <c r="K28" i="5"/>
  <c r="O33" i="5" s="1"/>
  <c r="C35" i="5"/>
  <c r="D32" i="5"/>
  <c r="I32" i="5" s="1"/>
  <c r="J32" i="5" s="1"/>
  <c r="D28" i="3" l="1"/>
  <c r="I28" i="3" s="1"/>
  <c r="J28" i="3" s="1"/>
  <c r="C31" i="3"/>
  <c r="D32" i="3"/>
  <c r="I32" i="3" s="1"/>
  <c r="J32" i="3" s="1"/>
  <c r="C35" i="3"/>
  <c r="C33" i="3"/>
  <c r="D30" i="3"/>
  <c r="I30" i="3" s="1"/>
  <c r="J30" i="3" s="1"/>
  <c r="D24" i="4"/>
  <c r="I24" i="4" s="1"/>
  <c r="J24" i="4" s="1"/>
  <c r="C27" i="4"/>
  <c r="D25" i="4"/>
  <c r="I25" i="4" s="1"/>
  <c r="J25" i="4" s="1"/>
  <c r="L25" i="4" s="1"/>
  <c r="P32" i="4" s="1"/>
  <c r="C28" i="4"/>
  <c r="K22" i="4"/>
  <c r="O31" i="4" s="1"/>
  <c r="D26" i="4"/>
  <c r="I26" i="4" s="1"/>
  <c r="J26" i="4" s="1"/>
  <c r="C29" i="4"/>
  <c r="K25" i="3"/>
  <c r="O32" i="3" s="1"/>
  <c r="D31" i="5"/>
  <c r="I31" i="5" s="1"/>
  <c r="J31" i="5" s="1"/>
  <c r="K31" i="5" s="1"/>
  <c r="O34" i="5" s="1"/>
  <c r="C34" i="5"/>
  <c r="C38" i="5"/>
  <c r="D35" i="5"/>
  <c r="I35" i="5" s="1"/>
  <c r="J35" i="5" s="1"/>
  <c r="D33" i="5"/>
  <c r="I33" i="5" s="1"/>
  <c r="J33" i="5" s="1"/>
  <c r="C36" i="5"/>
  <c r="D33" i="3" l="1"/>
  <c r="I33" i="3" s="1"/>
  <c r="J33" i="3" s="1"/>
  <c r="C36" i="3"/>
  <c r="C31" i="4"/>
  <c r="D28" i="4"/>
  <c r="I28" i="4" s="1"/>
  <c r="J28" i="4" s="1"/>
  <c r="K28" i="3"/>
  <c r="O33" i="3" s="1"/>
  <c r="L28" i="3"/>
  <c r="P33" i="3" s="1"/>
  <c r="C32" i="4"/>
  <c r="D29" i="4"/>
  <c r="I29" i="4" s="1"/>
  <c r="J29" i="4" s="1"/>
  <c r="D31" i="3"/>
  <c r="I31" i="3" s="1"/>
  <c r="J31" i="3" s="1"/>
  <c r="K31" i="3" s="1"/>
  <c r="O34" i="3" s="1"/>
  <c r="C34" i="3"/>
  <c r="C30" i="4"/>
  <c r="D27" i="4"/>
  <c r="I27" i="4" s="1"/>
  <c r="J27" i="4" s="1"/>
  <c r="K28" i="4" s="1"/>
  <c r="O33" i="4" s="1"/>
  <c r="K25" i="4"/>
  <c r="O32" i="4" s="1"/>
  <c r="L28" i="4"/>
  <c r="P33" i="4" s="1"/>
  <c r="D35" i="3"/>
  <c r="I35" i="3" s="1"/>
  <c r="J35" i="3" s="1"/>
  <c r="C38" i="3"/>
  <c r="C41" i="5"/>
  <c r="D38" i="5"/>
  <c r="I38" i="5" s="1"/>
  <c r="J38" i="5" s="1"/>
  <c r="D34" i="5"/>
  <c r="I34" i="5" s="1"/>
  <c r="J34" i="5" s="1"/>
  <c r="C37" i="5"/>
  <c r="D36" i="5"/>
  <c r="I36" i="5" s="1"/>
  <c r="J36" i="5" s="1"/>
  <c r="C39" i="5"/>
  <c r="L31" i="5"/>
  <c r="P34" i="5" s="1"/>
  <c r="C34" i="4" l="1"/>
  <c r="D31" i="4"/>
  <c r="I31" i="4" s="1"/>
  <c r="J31" i="4" s="1"/>
  <c r="D34" i="3"/>
  <c r="I34" i="3" s="1"/>
  <c r="J34" i="3" s="1"/>
  <c r="L34" i="3" s="1"/>
  <c r="P35" i="3" s="1"/>
  <c r="C37" i="3"/>
  <c r="D38" i="3"/>
  <c r="I38" i="3" s="1"/>
  <c r="J38" i="3" s="1"/>
  <c r="C41" i="3"/>
  <c r="K34" i="3"/>
  <c r="O35" i="3" s="1"/>
  <c r="D30" i="4"/>
  <c r="I30" i="4" s="1"/>
  <c r="J30" i="4" s="1"/>
  <c r="C33" i="4"/>
  <c r="C39" i="3"/>
  <c r="D36" i="3"/>
  <c r="I36" i="3" s="1"/>
  <c r="J36" i="3" s="1"/>
  <c r="L31" i="3"/>
  <c r="P34" i="3" s="1"/>
  <c r="C35" i="4"/>
  <c r="D32" i="4"/>
  <c r="I32" i="4" s="1"/>
  <c r="J32" i="4" s="1"/>
  <c r="D39" i="5"/>
  <c r="I39" i="5" s="1"/>
  <c r="J39" i="5" s="1"/>
  <c r="C42" i="5"/>
  <c r="D37" i="5"/>
  <c r="I37" i="5" s="1"/>
  <c r="J37" i="5" s="1"/>
  <c r="L37" i="5" s="1"/>
  <c r="P36" i="5" s="1"/>
  <c r="C40" i="5"/>
  <c r="L34" i="5"/>
  <c r="P35" i="5" s="1"/>
  <c r="K34" i="5"/>
  <c r="O35" i="5" s="1"/>
  <c r="C44" i="5"/>
  <c r="D41" i="5"/>
  <c r="I41" i="5" s="1"/>
  <c r="J41" i="5" s="1"/>
  <c r="K37" i="5"/>
  <c r="O36" i="5" s="1"/>
  <c r="C44" i="3" l="1"/>
  <c r="D41" i="3"/>
  <c r="I41" i="3" s="1"/>
  <c r="J41" i="3" s="1"/>
  <c r="D35" i="4"/>
  <c r="I35" i="4" s="1"/>
  <c r="J35" i="4" s="1"/>
  <c r="C38" i="4"/>
  <c r="C42" i="3"/>
  <c r="D39" i="3"/>
  <c r="I39" i="3" s="1"/>
  <c r="J39" i="3" s="1"/>
  <c r="C36" i="4"/>
  <c r="D33" i="4"/>
  <c r="I33" i="4" s="1"/>
  <c r="J33" i="4" s="1"/>
  <c r="D34" i="4"/>
  <c r="I34" i="4" s="1"/>
  <c r="J34" i="4" s="1"/>
  <c r="C37" i="4"/>
  <c r="C40" i="3"/>
  <c r="D37" i="3"/>
  <c r="I37" i="3" s="1"/>
  <c r="J37" i="3" s="1"/>
  <c r="L37" i="3" s="1"/>
  <c r="P36" i="3" s="1"/>
  <c r="K37" i="3"/>
  <c r="O36" i="3" s="1"/>
  <c r="K31" i="4"/>
  <c r="O34" i="4" s="1"/>
  <c r="L31" i="4"/>
  <c r="P34" i="4" s="1"/>
  <c r="D40" i="5"/>
  <c r="I40" i="5" s="1"/>
  <c r="J40" i="5" s="1"/>
  <c r="K40" i="5" s="1"/>
  <c r="O37" i="5" s="1"/>
  <c r="C43" i="5"/>
  <c r="D42" i="5"/>
  <c r="I42" i="5" s="1"/>
  <c r="J42" i="5" s="1"/>
  <c r="C45" i="5"/>
  <c r="D44" i="5"/>
  <c r="I44" i="5" s="1"/>
  <c r="J44" i="5" s="1"/>
  <c r="C47" i="5"/>
  <c r="D37" i="4" l="1"/>
  <c r="I37" i="4" s="1"/>
  <c r="J37" i="4" s="1"/>
  <c r="C40" i="4"/>
  <c r="C45" i="3"/>
  <c r="D42" i="3"/>
  <c r="I42" i="3" s="1"/>
  <c r="J42" i="3" s="1"/>
  <c r="C41" i="4"/>
  <c r="D38" i="4"/>
  <c r="I38" i="4" s="1"/>
  <c r="J38" i="4" s="1"/>
  <c r="D44" i="3"/>
  <c r="I44" i="3" s="1"/>
  <c r="J44" i="3" s="1"/>
  <c r="C47" i="3"/>
  <c r="D36" i="4"/>
  <c r="I36" i="4" s="1"/>
  <c r="J36" i="4" s="1"/>
  <c r="L37" i="4" s="1"/>
  <c r="P36" i="4" s="1"/>
  <c r="C39" i="4"/>
  <c r="D40" i="3"/>
  <c r="I40" i="3" s="1"/>
  <c r="J40" i="3" s="1"/>
  <c r="L40" i="3" s="1"/>
  <c r="P37" i="3" s="1"/>
  <c r="C43" i="3"/>
  <c r="L34" i="4"/>
  <c r="P35" i="4" s="1"/>
  <c r="K34" i="4"/>
  <c r="O35" i="4" s="1"/>
  <c r="D45" i="5"/>
  <c r="I45" i="5" s="1"/>
  <c r="J45" i="5" s="1"/>
  <c r="C48" i="5"/>
  <c r="D43" i="5"/>
  <c r="I43" i="5" s="1"/>
  <c r="J43" i="5" s="1"/>
  <c r="K43" i="5" s="1"/>
  <c r="O38" i="5" s="1"/>
  <c r="C46" i="5"/>
  <c r="D47" i="5"/>
  <c r="I47" i="5" s="1"/>
  <c r="J47" i="5" s="1"/>
  <c r="C50" i="5"/>
  <c r="L40" i="5"/>
  <c r="P37" i="5" s="1"/>
  <c r="C48" i="3" l="1"/>
  <c r="D45" i="3"/>
  <c r="I45" i="3" s="1"/>
  <c r="J45" i="3" s="1"/>
  <c r="K37" i="4"/>
  <c r="O36" i="4" s="1"/>
  <c r="D43" i="3"/>
  <c r="I43" i="3" s="1"/>
  <c r="J43" i="3" s="1"/>
  <c r="L43" i="3" s="1"/>
  <c r="P38" i="3" s="1"/>
  <c r="C46" i="3"/>
  <c r="D39" i="4"/>
  <c r="I39" i="4" s="1"/>
  <c r="J39" i="4" s="1"/>
  <c r="C42" i="4"/>
  <c r="D47" i="3"/>
  <c r="I47" i="3" s="1"/>
  <c r="J47" i="3" s="1"/>
  <c r="C50" i="3"/>
  <c r="K40" i="3"/>
  <c r="O37" i="3" s="1"/>
  <c r="C44" i="4"/>
  <c r="D41" i="4"/>
  <c r="I41" i="4" s="1"/>
  <c r="J41" i="4" s="1"/>
  <c r="C43" i="4"/>
  <c r="D40" i="4"/>
  <c r="I40" i="4" s="1"/>
  <c r="J40" i="4" s="1"/>
  <c r="D50" i="5"/>
  <c r="I50" i="5" s="1"/>
  <c r="J50" i="5" s="1"/>
  <c r="C53" i="5"/>
  <c r="D53" i="5" s="1"/>
  <c r="I53" i="5" s="1"/>
  <c r="J53" i="5" s="1"/>
  <c r="D46" i="5"/>
  <c r="I46" i="5" s="1"/>
  <c r="J46" i="5" s="1"/>
  <c r="L46" i="5" s="1"/>
  <c r="P39" i="5" s="1"/>
  <c r="C49" i="5"/>
  <c r="L43" i="5"/>
  <c r="P38" i="5" s="1"/>
  <c r="D48" i="5"/>
  <c r="I48" i="5" s="1"/>
  <c r="J48" i="5" s="1"/>
  <c r="C51" i="5"/>
  <c r="L40" i="4" l="1"/>
  <c r="P37" i="4" s="1"/>
  <c r="C53" i="3"/>
  <c r="D53" i="3" s="1"/>
  <c r="I53" i="3" s="1"/>
  <c r="J53" i="3" s="1"/>
  <c r="D50" i="3"/>
  <c r="I50" i="3" s="1"/>
  <c r="J50" i="3" s="1"/>
  <c r="D48" i="3"/>
  <c r="I48" i="3" s="1"/>
  <c r="J48" i="3" s="1"/>
  <c r="C51" i="3"/>
  <c r="D43" i="4"/>
  <c r="I43" i="4" s="1"/>
  <c r="J43" i="4" s="1"/>
  <c r="C46" i="4"/>
  <c r="K43" i="3"/>
  <c r="O38" i="3" s="1"/>
  <c r="C49" i="3"/>
  <c r="D46" i="3"/>
  <c r="I46" i="3" s="1"/>
  <c r="J46" i="3" s="1"/>
  <c r="L46" i="3" s="1"/>
  <c r="P39" i="3" s="1"/>
  <c r="C47" i="4"/>
  <c r="D44" i="4"/>
  <c r="I44" i="4" s="1"/>
  <c r="J44" i="4" s="1"/>
  <c r="D42" i="4"/>
  <c r="I42" i="4" s="1"/>
  <c r="J42" i="4" s="1"/>
  <c r="K43" i="4" s="1"/>
  <c r="O38" i="4" s="1"/>
  <c r="C45" i="4"/>
  <c r="K40" i="4"/>
  <c r="O37" i="4" s="1"/>
  <c r="D51" i="5"/>
  <c r="I51" i="5" s="1"/>
  <c r="J51" i="5" s="1"/>
  <c r="C54" i="5"/>
  <c r="D54" i="5" s="1"/>
  <c r="I54" i="5" s="1"/>
  <c r="J54" i="5" s="1"/>
  <c r="K46" i="5"/>
  <c r="O39" i="5" s="1"/>
  <c r="D49" i="5"/>
  <c r="I49" i="5" s="1"/>
  <c r="J49" i="5" s="1"/>
  <c r="K49" i="5" s="1"/>
  <c r="O40" i="5" s="1"/>
  <c r="C52" i="5"/>
  <c r="D47" i="4" l="1"/>
  <c r="I47" i="4" s="1"/>
  <c r="J47" i="4" s="1"/>
  <c r="C50" i="4"/>
  <c r="D51" i="3"/>
  <c r="I51" i="3" s="1"/>
  <c r="J51" i="3" s="1"/>
  <c r="C54" i="3"/>
  <c r="D54" i="3" s="1"/>
  <c r="I54" i="3" s="1"/>
  <c r="J54" i="3" s="1"/>
  <c r="K49" i="3"/>
  <c r="O40" i="3" s="1"/>
  <c r="D46" i="4"/>
  <c r="I46" i="4" s="1"/>
  <c r="J46" i="4" s="1"/>
  <c r="C49" i="4"/>
  <c r="C52" i="3"/>
  <c r="D49" i="3"/>
  <c r="I49" i="3" s="1"/>
  <c r="J49" i="3" s="1"/>
  <c r="L49" i="3" s="1"/>
  <c r="P40" i="3" s="1"/>
  <c r="L43" i="4"/>
  <c r="P38" i="4" s="1"/>
  <c r="D45" i="4"/>
  <c r="I45" i="4" s="1"/>
  <c r="J45" i="4" s="1"/>
  <c r="K46" i="4" s="1"/>
  <c r="O39" i="4" s="1"/>
  <c r="C48" i="4"/>
  <c r="K46" i="3"/>
  <c r="O39" i="3" s="1"/>
  <c r="L49" i="5"/>
  <c r="P40" i="5" s="1"/>
  <c r="C55" i="5"/>
  <c r="D55" i="5" s="1"/>
  <c r="I55" i="5" s="1"/>
  <c r="J55" i="5" s="1"/>
  <c r="L55" i="5" s="1"/>
  <c r="P42" i="5" s="1"/>
  <c r="D52" i="5"/>
  <c r="I52" i="5" s="1"/>
  <c r="J52" i="5" s="1"/>
  <c r="K52" i="5" s="1"/>
  <c r="O41" i="5" s="1"/>
  <c r="L52" i="3" l="1"/>
  <c r="P41" i="3" s="1"/>
  <c r="D50" i="4"/>
  <c r="I50" i="4" s="1"/>
  <c r="J50" i="4" s="1"/>
  <c r="C53" i="4"/>
  <c r="D53" i="4" s="1"/>
  <c r="I53" i="4" s="1"/>
  <c r="J53" i="4" s="1"/>
  <c r="C52" i="4"/>
  <c r="D49" i="4"/>
  <c r="I49" i="4" s="1"/>
  <c r="J49" i="4" s="1"/>
  <c r="C51" i="4"/>
  <c r="D48" i="4"/>
  <c r="I48" i="4" s="1"/>
  <c r="J48" i="4" s="1"/>
  <c r="K49" i="4" s="1"/>
  <c r="O40" i="4" s="1"/>
  <c r="D52" i="3"/>
  <c r="I52" i="3" s="1"/>
  <c r="J52" i="3" s="1"/>
  <c r="K52" i="3" s="1"/>
  <c r="O41" i="3" s="1"/>
  <c r="C55" i="3"/>
  <c r="D55" i="3" s="1"/>
  <c r="I55" i="3" s="1"/>
  <c r="J55" i="3" s="1"/>
  <c r="K55" i="3" s="1"/>
  <c r="O42" i="3" s="1"/>
  <c r="L46" i="4"/>
  <c r="P39" i="4" s="1"/>
  <c r="K55" i="5"/>
  <c r="O42" i="5" s="1"/>
  <c r="L52" i="5"/>
  <c r="P41" i="5" s="1"/>
  <c r="C55" i="4" l="1"/>
  <c r="D55" i="4" s="1"/>
  <c r="I55" i="4" s="1"/>
  <c r="J55" i="4" s="1"/>
  <c r="D52" i="4"/>
  <c r="I52" i="4" s="1"/>
  <c r="J52" i="4" s="1"/>
  <c r="L49" i="4"/>
  <c r="P40" i="4" s="1"/>
  <c r="C54" i="4"/>
  <c r="D54" i="4" s="1"/>
  <c r="I54" i="4" s="1"/>
  <c r="J54" i="4" s="1"/>
  <c r="L55" i="4" s="1"/>
  <c r="P42" i="4" s="1"/>
  <c r="D51" i="4"/>
  <c r="I51" i="4" s="1"/>
  <c r="J51" i="4" s="1"/>
  <c r="L55" i="3"/>
  <c r="P42" i="3" s="1"/>
  <c r="K52" i="4" l="1"/>
  <c r="O41" i="4" s="1"/>
  <c r="L52" i="4"/>
  <c r="P41" i="4" s="1"/>
  <c r="K55" i="4"/>
  <c r="O42" i="4" s="1"/>
</calcChain>
</file>

<file path=xl/sharedStrings.xml><?xml version="1.0" encoding="utf-8"?>
<sst xmlns="http://schemas.openxmlformats.org/spreadsheetml/2006/main" count="795" uniqueCount="69">
  <si>
    <t>DY</t>
    <phoneticPr fontId="3" type="noConversion"/>
  </si>
  <si>
    <t>YC rats</t>
    <phoneticPr fontId="4" type="noConversion"/>
  </si>
  <si>
    <t>MY</t>
    <phoneticPr fontId="3" type="noConversion"/>
  </si>
  <si>
    <t>AC rats</t>
    <phoneticPr fontId="4" type="noConversion"/>
  </si>
  <si>
    <t>GY</t>
    <phoneticPr fontId="3" type="noConversion"/>
  </si>
  <si>
    <t>AT rats</t>
    <phoneticPr fontId="4" type="noConversion"/>
  </si>
  <si>
    <t>CTX-I</t>
    <phoneticPr fontId="3" type="noConversion"/>
  </si>
  <si>
    <t>PICP</t>
    <phoneticPr fontId="3" type="noConversion"/>
  </si>
  <si>
    <t>(单位:pg/ml)</t>
    <phoneticPr fontId="4" type="noConversion"/>
  </si>
  <si>
    <t>(单位:ng/ml)</t>
  </si>
  <si>
    <t>sample</t>
  </si>
  <si>
    <r>
      <rPr>
        <sz val="11"/>
        <color theme="1"/>
        <rFont val="宋体"/>
        <family val="3"/>
        <charset val="134"/>
      </rPr>
      <t>△</t>
    </r>
    <r>
      <rPr>
        <sz val="11"/>
        <color theme="1"/>
        <rFont val="Times New Roman"/>
        <family val="1"/>
      </rPr>
      <t>Ct</t>
    </r>
  </si>
  <si>
    <t>actin Ct</t>
  </si>
  <si>
    <t>NLRP3 ct</t>
  </si>
  <si>
    <r>
      <rPr>
        <sz val="11"/>
        <color theme="1"/>
        <rFont val="Times New Roman"/>
        <family val="1"/>
      </rPr>
      <t>-</t>
    </r>
    <r>
      <rPr>
        <sz val="11"/>
        <color theme="1"/>
        <rFont val="宋体"/>
        <family val="3"/>
        <charset val="134"/>
      </rPr>
      <t>△△</t>
    </r>
    <r>
      <rPr>
        <sz val="11"/>
        <color theme="1"/>
        <rFont val="Times New Roman"/>
        <family val="1"/>
      </rPr>
      <t>Ct</t>
    </r>
  </si>
  <si>
    <r>
      <rPr>
        <sz val="11"/>
        <color theme="1"/>
        <rFont val="Times New Roman"/>
        <family val="1"/>
      </rPr>
      <t>2-</t>
    </r>
    <r>
      <rPr>
        <sz val="11"/>
        <color theme="1"/>
        <rFont val="宋体"/>
        <family val="3"/>
        <charset val="134"/>
      </rPr>
      <t>△</t>
    </r>
    <r>
      <rPr>
        <sz val="11"/>
        <color theme="1"/>
        <rFont val="宋体"/>
        <family val="3"/>
        <charset val="134"/>
      </rPr>
      <t>△</t>
    </r>
    <r>
      <rPr>
        <sz val="11"/>
        <color theme="1"/>
        <rFont val="Times New Roman"/>
        <family val="1"/>
      </rPr>
      <t>Ct</t>
    </r>
  </si>
  <si>
    <t>Average</t>
  </si>
  <si>
    <t>SD</t>
  </si>
  <si>
    <t>DPZGS-1</t>
  </si>
  <si>
    <t>DPZGS-2</t>
  </si>
  <si>
    <t>DPZGS-3</t>
  </si>
  <si>
    <t>DPZGS-6</t>
  </si>
  <si>
    <t>DPZGS-7</t>
  </si>
  <si>
    <t>DPZGS-9</t>
  </si>
  <si>
    <t>MPZGS-1</t>
  </si>
  <si>
    <t>MPZGS-4</t>
  </si>
  <si>
    <t>MPZGS-5</t>
  </si>
  <si>
    <t>MPZGS-7</t>
  </si>
  <si>
    <t>MPZGS-8</t>
  </si>
  <si>
    <t>MPZGS-11</t>
  </si>
  <si>
    <t>GPZGS-1</t>
  </si>
  <si>
    <t>GPZGS-2</t>
  </si>
  <si>
    <t>GPZGS-4</t>
  </si>
  <si>
    <t>GPZGS-5</t>
  </si>
  <si>
    <t>GPZGS-6</t>
  </si>
  <si>
    <t>GPZGS-9</t>
  </si>
  <si>
    <t>CASP1 ct</t>
  </si>
  <si>
    <t>IL1β ct</t>
  </si>
  <si>
    <t>BMD</t>
  </si>
  <si>
    <t>g/cm^3</t>
  </si>
  <si>
    <t>TV</t>
  </si>
  <si>
    <t>mm^3</t>
  </si>
  <si>
    <t>BV</t>
  </si>
  <si>
    <t>BV/TV</t>
  </si>
  <si>
    <t>%</t>
  </si>
  <si>
    <t>TS</t>
  </si>
  <si>
    <t>mm^2</t>
  </si>
  <si>
    <t>BS</t>
  </si>
  <si>
    <t>BS/BV</t>
  </si>
  <si>
    <t>1/mm</t>
  </si>
  <si>
    <t>BS/TV</t>
  </si>
  <si>
    <t>SMI</t>
  </si>
  <si>
    <t>Tb.Th</t>
  </si>
  <si>
    <t>mm</t>
  </si>
  <si>
    <t>Tb.N</t>
  </si>
  <si>
    <t>Tb.Sp</t>
  </si>
  <si>
    <t>YC</t>
    <phoneticPr fontId="1" type="noConversion"/>
  </si>
  <si>
    <t>AC</t>
    <phoneticPr fontId="1" type="noConversion"/>
  </si>
  <si>
    <t>AT</t>
    <phoneticPr fontId="1" type="noConversion"/>
  </si>
  <si>
    <t>BMD</t>
    <phoneticPr fontId="20" type="noConversion"/>
  </si>
  <si>
    <t>g/cm^3</t>
    <phoneticPr fontId="20" type="noConversion"/>
  </si>
  <si>
    <t>BMD of femur（g/cm2）</t>
    <phoneticPr fontId="1" type="noConversion"/>
  </si>
  <si>
    <t>The oginal film of blots of NLRP3</t>
    <phoneticPr fontId="1" type="noConversion"/>
  </si>
  <si>
    <t>The oginal film of blots of proCaspase1</t>
    <phoneticPr fontId="1" type="noConversion"/>
  </si>
  <si>
    <t>The oginal film of blots of cleaved Caspase1</t>
    <phoneticPr fontId="1" type="noConversion"/>
  </si>
  <si>
    <t xml:space="preserve">The oginal film of blots of IL-1β </t>
    <phoneticPr fontId="1" type="noConversion"/>
  </si>
  <si>
    <t xml:space="preserve">The oginal film of blots of GSDMD </t>
    <phoneticPr fontId="1" type="noConversion"/>
  </si>
  <si>
    <t>The oginal film of blots of β-actin</t>
    <phoneticPr fontId="1" type="noConversion"/>
  </si>
  <si>
    <t>The blots in this study were cut prior to hybridisation with antibodies. In addition, in the present study, the bands on the membranes were developed and fixed by enhanced chemiluminescence in a dark room, and a gel imaging system was used to scan the images and make the film. The bands ultimately used for analysis in this study were obtained from the film. The original film of these bands were as follows.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</si>
</sst>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Red]\(0.00\)"/>
    <numFmt numFmtId="177" formatCode="0.00_ "/>
    <numFmt numFmtId="178" formatCode="0.00_);\(0.00\)"/>
    <numFmt numFmtId="179" formatCode="0.0000_);\(0.0000\)"/>
    <numFmt numFmtId="180" formatCode="0.0000E+00"/>
  </numFmts>
  <fonts count="30">
    <font>
      <sz val="12"/>
      <color theme="1"/>
      <name val="等线"/>
      <family val="2"/>
      <charset val="134"/>
      <scheme val="minor"/>
    </font>
    <font>
      <sz val="9"/>
      <name val="等线"/>
      <family val="2"/>
      <charset val="134"/>
      <scheme val="minor"/>
    </font>
    <font>
      <sz val="12"/>
      <name val="宋体"/>
      <family val="3"/>
      <charset val="134"/>
    </font>
    <font>
      <sz val="9"/>
      <name val="宋体"/>
      <family val="3"/>
      <charset val="134"/>
    </font>
    <font>
      <sz val="9"/>
      <name val="等线"/>
      <family val="3"/>
      <charset val="134"/>
      <scheme val="minor"/>
    </font>
    <font>
      <sz val="12"/>
      <color theme="1"/>
      <name val="等线"/>
      <family val="3"/>
      <charset val="134"/>
      <scheme val="minor"/>
    </font>
    <font>
      <sz val="12"/>
      <color rgb="FFFF0000"/>
      <name val="等线"/>
      <family val="3"/>
      <charset val="134"/>
      <scheme val="minor"/>
    </font>
    <font>
      <sz val="10.5"/>
      <color theme="1"/>
      <name val="Times New Roman"/>
      <family val="1"/>
    </font>
    <font>
      <sz val="11"/>
      <color rgb="FF000000"/>
      <name val="Times New Roman"/>
      <family val="1"/>
    </font>
    <font>
      <sz val="12"/>
      <color rgb="FF000000"/>
      <name val="Times New Roman"/>
      <family val="1"/>
    </font>
    <font>
      <sz val="11"/>
      <color theme="1"/>
      <name val="Times New Roman"/>
      <family val="1"/>
    </font>
    <font>
      <sz val="11"/>
      <color theme="1"/>
      <name val="宋体"/>
      <family val="3"/>
      <charset val="134"/>
    </font>
    <font>
      <sz val="11"/>
      <color theme="1"/>
      <name val="等线"/>
      <family val="3"/>
      <charset val="134"/>
      <scheme val="minor"/>
    </font>
    <font>
      <sz val="11"/>
      <color indexed="8"/>
      <name val="Calibri"/>
      <family val="2"/>
    </font>
    <font>
      <sz val="11"/>
      <name val="等线"/>
      <family val="4"/>
      <charset val="134"/>
      <scheme val="minor"/>
    </font>
    <font>
      <sz val="11"/>
      <name val="Arial"/>
      <family val="2"/>
    </font>
    <font>
      <sz val="11"/>
      <color rgb="FF000000"/>
      <name val="等线"/>
      <family val="4"/>
      <charset val="134"/>
      <scheme val="minor"/>
    </font>
    <font>
      <sz val="11"/>
      <name val="宋体"/>
      <family val="3"/>
      <charset val="134"/>
    </font>
    <font>
      <b/>
      <sz val="11"/>
      <name val="Arial"/>
      <family val="2"/>
    </font>
    <font>
      <b/>
      <sz val="11"/>
      <name val="宋体"/>
      <family val="3"/>
      <charset val="134"/>
    </font>
    <font>
      <sz val="9"/>
      <name val="Tahoma"/>
      <family val="2"/>
      <charset val="134"/>
    </font>
    <font>
      <sz val="11"/>
      <name val="等线"/>
      <family val="2"/>
      <charset val="134"/>
      <scheme val="minor"/>
    </font>
    <font>
      <sz val="11"/>
      <color theme="1"/>
      <name val="等线"/>
      <family val="2"/>
      <charset val="134"/>
      <scheme val="minor"/>
    </font>
    <font>
      <sz val="11"/>
      <name val="Tahoma"/>
      <family val="2"/>
      <charset val="134"/>
    </font>
    <font>
      <sz val="11"/>
      <color rgb="FFFF0000"/>
      <name val="等线"/>
      <family val="3"/>
      <charset val="134"/>
      <scheme val="minor"/>
    </font>
    <font>
      <b/>
      <sz val="16"/>
      <name val="等线"/>
      <family val="4"/>
      <charset val="134"/>
      <scheme val="minor"/>
    </font>
    <font>
      <b/>
      <sz val="16"/>
      <color theme="1"/>
      <name val="等线"/>
      <family val="4"/>
      <charset val="134"/>
      <scheme val="minor"/>
    </font>
    <font>
      <sz val="16"/>
      <color theme="1"/>
      <name val="等线"/>
      <family val="4"/>
      <charset val="134"/>
      <scheme val="minor"/>
    </font>
    <font>
      <sz val="16"/>
      <color rgb="FF000000"/>
      <name val="等线"/>
      <family val="4"/>
      <charset val="134"/>
      <scheme val="minor"/>
    </font>
    <font>
      <sz val="28"/>
      <color theme="1"/>
      <name val="等线"/>
      <family val="4"/>
      <charset val="134"/>
    </font>
  </fonts>
  <fills count="2">
    <fill>
      <patternFill patternType="none"/>
    </fill>
    <fill>
      <patternFill patternType="gray125"/>
    </fill>
  </fills>
  <borders count="1">
    <border>
      <left/>
      <right/>
      <top/>
      <bottom/>
      <diagonal/>
    </border>
  </borders>
  <cellStyleXfs count="15">
    <xf numFmtId="0" fontId="0"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cellStyleXfs>
  <cellXfs count="71">
    <xf numFmtId="0" fontId="0" fillId="0" borderId="0" xfId="0">
      <alignment vertical="center"/>
    </xf>
    <xf numFmtId="0" fontId="7" fillId="0" borderId="0" xfId="0" applyFont="1">
      <alignment vertical="center"/>
    </xf>
    <xf numFmtId="0" fontId="8" fillId="0" borderId="0" xfId="0" applyFont="1" applyAlignment="1">
      <alignment horizontal="center" vertical="center"/>
    </xf>
    <xf numFmtId="176" fontId="9" fillId="0" borderId="0" xfId="0" applyNumberFormat="1" applyFont="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49" fontId="10" fillId="0" borderId="0" xfId="0" applyNumberFormat="1" applyFont="1" applyAlignment="1">
      <alignment horizontal="center" vertical="center"/>
    </xf>
    <xf numFmtId="0" fontId="10" fillId="0" borderId="0" xfId="0" applyFont="1" applyAlignment="1">
      <alignment horizontal="left" vertical="center"/>
    </xf>
    <xf numFmtId="0" fontId="0" fillId="0" borderId="0" xfId="0" applyAlignment="1">
      <alignment horizontal="left" vertical="center"/>
    </xf>
    <xf numFmtId="0" fontId="10" fillId="0" borderId="0" xfId="0" applyFont="1" applyAlignment="1">
      <alignment horizontal="center"/>
    </xf>
    <xf numFmtId="177" fontId="10" fillId="0" borderId="0" xfId="0" applyNumberFormat="1" applyFont="1" applyAlignment="1">
      <alignment horizontal="center" vertical="center"/>
    </xf>
    <xf numFmtId="0" fontId="8" fillId="0" borderId="0" xfId="0" applyFont="1" applyAlignment="1">
      <alignment horizontal="center"/>
    </xf>
    <xf numFmtId="178" fontId="8" fillId="0" borderId="0" xfId="0" applyNumberFormat="1" applyFont="1" applyAlignment="1">
      <alignment horizontal="center"/>
    </xf>
    <xf numFmtId="179" fontId="10" fillId="0" borderId="0" xfId="0" applyNumberFormat="1" applyFont="1" applyAlignment="1">
      <alignment horizontal="center" vertical="center"/>
    </xf>
    <xf numFmtId="179" fontId="10" fillId="0" borderId="0" xfId="0" applyNumberFormat="1" applyFont="1" applyAlignment="1">
      <alignment horizontal="left" vertical="center"/>
    </xf>
    <xf numFmtId="180" fontId="10" fillId="0" borderId="0" xfId="0" applyNumberFormat="1" applyFont="1" applyAlignment="1">
      <alignment horizontal="left" vertical="center"/>
    </xf>
    <xf numFmtId="0" fontId="12" fillId="0" borderId="0" xfId="1"/>
    <xf numFmtId="179" fontId="0" fillId="0" borderId="0" xfId="0" applyNumberFormat="1">
      <alignment vertical="center"/>
    </xf>
    <xf numFmtId="180" fontId="0" fillId="0" borderId="0" xfId="0" applyNumberFormat="1">
      <alignment vertical="center"/>
    </xf>
    <xf numFmtId="0" fontId="11" fillId="0" borderId="0" xfId="2" applyFont="1" applyAlignment="1">
      <alignment horizontal="left"/>
    </xf>
    <xf numFmtId="179" fontId="0" fillId="0" borderId="0" xfId="0" applyNumberFormat="1" applyAlignment="1">
      <alignment horizontal="left" vertical="center"/>
    </xf>
    <xf numFmtId="180" fontId="0" fillId="0" borderId="0" xfId="0" applyNumberFormat="1" applyAlignment="1">
      <alignment horizontal="left" vertical="center"/>
    </xf>
    <xf numFmtId="0" fontId="12" fillId="0" borderId="0" xfId="3" applyAlignment="1">
      <alignment horizontal="left"/>
    </xf>
    <xf numFmtId="0" fontId="0" fillId="0" borderId="0" xfId="0" applyAlignment="1">
      <alignment horizontal="center"/>
    </xf>
    <xf numFmtId="176" fontId="13" fillId="0" borderId="0" xfId="0" applyNumberFormat="1" applyFont="1" applyAlignment="1">
      <alignment horizontal="center"/>
    </xf>
    <xf numFmtId="0" fontId="0" fillId="0" borderId="0" xfId="0" applyAlignment="1">
      <alignment horizontal="center" vertical="center"/>
    </xf>
    <xf numFmtId="0" fontId="13" fillId="0" borderId="0" xfId="0" applyFont="1" applyAlignment="1">
      <alignment horizontal="center"/>
    </xf>
    <xf numFmtId="180" fontId="10" fillId="0" borderId="0" xfId="0" applyNumberFormat="1" applyFont="1" applyAlignment="1">
      <alignment horizontal="center" vertical="center"/>
    </xf>
    <xf numFmtId="176" fontId="10" fillId="0" borderId="0" xfId="0" applyNumberFormat="1" applyFont="1" applyAlignment="1">
      <alignment horizontal="center"/>
    </xf>
    <xf numFmtId="178" fontId="10" fillId="0" borderId="0" xfId="4" applyNumberFormat="1" applyFont="1" applyAlignment="1">
      <alignment horizontal="center"/>
    </xf>
    <xf numFmtId="178" fontId="10" fillId="0" borderId="0" xfId="0" applyNumberFormat="1" applyFont="1" applyAlignment="1">
      <alignment horizontal="center" vertical="center"/>
    </xf>
    <xf numFmtId="178" fontId="10" fillId="0" borderId="0" xfId="5" applyNumberFormat="1" applyFont="1" applyAlignment="1">
      <alignment horizontal="center"/>
    </xf>
    <xf numFmtId="178" fontId="10" fillId="0" borderId="0" xfId="6" applyNumberFormat="1" applyFont="1" applyAlignment="1">
      <alignment horizontal="center"/>
    </xf>
    <xf numFmtId="178" fontId="10" fillId="0" borderId="0" xfId="7" applyNumberFormat="1" applyFont="1" applyAlignment="1">
      <alignment horizontal="center"/>
    </xf>
    <xf numFmtId="178" fontId="10" fillId="0" borderId="0" xfId="8" applyNumberFormat="1" applyFont="1" applyAlignment="1">
      <alignment horizontal="center"/>
    </xf>
    <xf numFmtId="178" fontId="10" fillId="0" borderId="0" xfId="9" applyNumberFormat="1" applyFont="1" applyAlignment="1">
      <alignment horizontal="center"/>
    </xf>
    <xf numFmtId="178" fontId="10" fillId="0" borderId="0" xfId="0" applyNumberFormat="1" applyFont="1" applyAlignment="1">
      <alignment horizontal="center"/>
    </xf>
    <xf numFmtId="176" fontId="10" fillId="0" borderId="0" xfId="0" applyNumberFormat="1" applyFont="1" applyAlignment="1">
      <alignment horizontal="center" vertical="center"/>
    </xf>
    <xf numFmtId="177" fontId="10" fillId="0" borderId="0" xfId="0" applyNumberFormat="1" applyFont="1" applyAlignment="1">
      <alignment horizontal="center"/>
    </xf>
    <xf numFmtId="0" fontId="10" fillId="0" borderId="0" xfId="0" applyFont="1">
      <alignment vertical="center"/>
    </xf>
    <xf numFmtId="176" fontId="0" fillId="0" borderId="0" xfId="0" applyNumberFormat="1" applyAlignment="1">
      <alignment horizontal="center" vertical="center"/>
    </xf>
    <xf numFmtId="177" fontId="0" fillId="0" borderId="0" xfId="0" applyNumberFormat="1" applyAlignment="1">
      <alignment horizontal="center"/>
    </xf>
    <xf numFmtId="0" fontId="14" fillId="0" borderId="0" xfId="0" applyFont="1">
      <alignment vertical="center"/>
    </xf>
    <xf numFmtId="0" fontId="15" fillId="0" borderId="0" xfId="0" applyFont="1" applyAlignment="1"/>
    <xf numFmtId="0" fontId="16" fillId="0" borderId="0" xfId="0" applyFont="1">
      <alignment vertical="center"/>
    </xf>
    <xf numFmtId="0" fontId="17" fillId="0" borderId="0" xfId="0" applyFont="1" applyAlignment="1"/>
    <xf numFmtId="0" fontId="18" fillId="0" borderId="0" xfId="0" applyFont="1" applyAlignment="1"/>
    <xf numFmtId="0" fontId="19" fillId="0" borderId="0" xfId="0" applyFont="1" applyAlignment="1"/>
    <xf numFmtId="0" fontId="21" fillId="0" borderId="0" xfId="0" applyFont="1">
      <alignment vertical="center"/>
    </xf>
    <xf numFmtId="0" fontId="21" fillId="0" borderId="0" xfId="0" applyFont="1" applyAlignment="1"/>
    <xf numFmtId="0" fontId="15" fillId="0" borderId="0" xfId="10" applyFont="1">
      <alignment vertical="center"/>
    </xf>
    <xf numFmtId="0" fontId="18" fillId="0" borderId="0" xfId="10" applyFont="1">
      <alignment vertical="center"/>
    </xf>
    <xf numFmtId="0" fontId="15" fillId="0" borderId="0" xfId="11" applyFont="1">
      <alignment vertical="center"/>
    </xf>
    <xf numFmtId="0" fontId="15" fillId="0" borderId="0" xfId="12" applyFont="1">
      <alignment vertical="center"/>
    </xf>
    <xf numFmtId="0" fontId="15" fillId="0" borderId="0" xfId="13" applyFont="1">
      <alignment vertical="center"/>
    </xf>
    <xf numFmtId="0" fontId="18" fillId="0" borderId="0" xfId="13" applyFont="1">
      <alignment vertical="center"/>
    </xf>
    <xf numFmtId="0" fontId="23" fillId="0" borderId="0" xfId="0" applyFont="1" applyAlignment="1"/>
    <xf numFmtId="0" fontId="15" fillId="0" borderId="0" xfId="14" applyFont="1">
      <alignment vertical="center"/>
    </xf>
    <xf numFmtId="0" fontId="24" fillId="0" borderId="0" xfId="0" applyFont="1">
      <alignment vertical="center"/>
    </xf>
    <xf numFmtId="0" fontId="2" fillId="0" borderId="0" xfId="0" applyFont="1" applyFill="1" applyAlignment="1">
      <alignment horizontal="center"/>
    </xf>
    <xf numFmtId="0" fontId="0" fillId="0" borderId="0" xfId="0" applyFill="1" applyAlignment="1"/>
    <xf numFmtId="0" fontId="0" fillId="0" borderId="0" xfId="0" applyFill="1">
      <alignment vertical="center"/>
    </xf>
    <xf numFmtId="0" fontId="5" fillId="0" borderId="0" xfId="0" applyFont="1" applyFill="1">
      <alignment vertical="center"/>
    </xf>
    <xf numFmtId="0" fontId="6" fillId="0" borderId="0" xfId="0" applyFont="1" applyFill="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29" fillId="0" borderId="0" xfId="0" applyFont="1" applyAlignment="1">
      <alignment horizontal="left" vertical="center" wrapText="1"/>
    </xf>
    <xf numFmtId="0" fontId="28" fillId="0" borderId="0" xfId="0" applyFont="1" applyAlignment="1">
      <alignment horizontal="center" vertical="center"/>
    </xf>
    <xf numFmtId="0" fontId="29" fillId="0" borderId="0" xfId="0" applyFont="1" applyAlignment="1">
      <alignment horizontal="left" vertical="center" wrapText="1"/>
    </xf>
    <xf numFmtId="0" fontId="27" fillId="0" borderId="0" xfId="0" applyFont="1" applyAlignment="1">
      <alignment horizontal="center" vertical="center"/>
    </xf>
  </cellXfs>
  <cellStyles count="15">
    <cellStyle name="常规" xfId="0" builtinId="0"/>
    <cellStyle name="常规 12" xfId="3" xr:uid="{0BDE6BE2-B7F5-254A-9E21-99439FF3D561}"/>
    <cellStyle name="常规 13" xfId="14" xr:uid="{E9B75D01-BC83-6647-98F8-2E47E8A8C7B1}"/>
    <cellStyle name="常规 2" xfId="10" xr:uid="{B9BFAF5D-A963-E64B-B949-738261F7592F}"/>
    <cellStyle name="常规 2 2" xfId="13" xr:uid="{5FBE745E-BD23-1242-A1A5-794C48FFE974}"/>
    <cellStyle name="常规 20" xfId="2" xr:uid="{0EB32EB4-6296-E147-9503-15C6C1E0A78A}"/>
    <cellStyle name="常规 34" xfId="1" xr:uid="{AA089E7E-0683-B24C-9803-E1AA8694C28A}"/>
    <cellStyle name="常规 36" xfId="4" xr:uid="{B7E5522E-D5A8-1D47-86DF-62EA3226703E}"/>
    <cellStyle name="常规 37" xfId="5" xr:uid="{B889FAD5-9712-6A40-B9ED-6BB1444B392C}"/>
    <cellStyle name="常规 38" xfId="6" xr:uid="{C26DB8EE-733C-7A45-8229-F013BDEDD536}"/>
    <cellStyle name="常规 39" xfId="7" xr:uid="{AB58E220-AEC5-E448-8017-FB5C8201BB4A}"/>
    <cellStyle name="常规 40" xfId="8" xr:uid="{C2A4473B-A9B6-9745-98F9-8B380B3AC318}"/>
    <cellStyle name="常规 41" xfId="9" xr:uid="{A49F6D0D-AB83-2640-AE63-6ACC679A8696}"/>
    <cellStyle name="常规 6" xfId="12" xr:uid="{CF29C867-622A-1A4B-9A4A-270A696C0E66}"/>
    <cellStyle name="常规 8" xfId="11" xr:uid="{6C22D49B-F184-9E4F-A39A-C8E4B20510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zh-CN" sz="1800" b="1" i="0" u="none" strike="noStrike" kern="1200" baseline="0">
                <a:solidFill>
                  <a:schemeClr val="tx1"/>
                </a:solidFill>
                <a:latin typeface="+mn-lt"/>
                <a:ea typeface="+mn-ea"/>
                <a:cs typeface="+mn-cs"/>
              </a:defRPr>
            </a:pPr>
            <a:r>
              <a:rPr lang="zh-CN" altLang="zh-CN" sz="1800" b="1" i="0" baseline="0">
                <a:effectLst/>
              </a:rPr>
              <a:t>NLRP3的相对表达量</a:t>
            </a:r>
            <a:endParaRPr lang="zh-CN" altLang="zh-CN">
              <a:effectLst/>
            </a:endParaRPr>
          </a:p>
        </c:rich>
      </c:tx>
      <c:overlay val="0"/>
    </c:title>
    <c:autoTitleDeleted val="0"/>
    <c:plotArea>
      <c:layout>
        <c:manualLayout>
          <c:layoutTarget val="inner"/>
          <c:xMode val="edge"/>
          <c:yMode val="edge"/>
          <c:x val="9.4761380900689196E-2"/>
          <c:y val="6.8615598307943504E-2"/>
          <c:w val="0.88923899238593396"/>
          <c:h val="0.72702771475599504"/>
        </c:manualLayout>
      </c:layout>
      <c:barChart>
        <c:barDir val="col"/>
        <c:grouping val="clustered"/>
        <c:varyColors val="0"/>
        <c:ser>
          <c:idx val="0"/>
          <c:order val="0"/>
          <c:invertIfNegative val="0"/>
          <c:errBars>
            <c:errBarType val="plus"/>
            <c:errValType val="percentage"/>
            <c:noEndCap val="0"/>
            <c:val val="5"/>
          </c:errBars>
          <c:cat>
            <c:strRef>
              <c:f>[1]NLRP3!$N$25:$N$42</c:f>
              <c:strCache>
                <c:ptCount val="18"/>
                <c:pt idx="0">
                  <c:v>DPZGS-1</c:v>
                </c:pt>
                <c:pt idx="1">
                  <c:v>DPZGS-2</c:v>
                </c:pt>
                <c:pt idx="2">
                  <c:v>DPZGS-3</c:v>
                </c:pt>
                <c:pt idx="3">
                  <c:v>DPZGS-6</c:v>
                </c:pt>
                <c:pt idx="4">
                  <c:v>DPZGS-7</c:v>
                </c:pt>
                <c:pt idx="5">
                  <c:v>DPZGS-9</c:v>
                </c:pt>
                <c:pt idx="6">
                  <c:v>MPZGS-1</c:v>
                </c:pt>
                <c:pt idx="7">
                  <c:v>MPZGS-4</c:v>
                </c:pt>
                <c:pt idx="8">
                  <c:v>MPZGS-5</c:v>
                </c:pt>
                <c:pt idx="9">
                  <c:v>MPZGS-7</c:v>
                </c:pt>
                <c:pt idx="10">
                  <c:v>MPZGS-8</c:v>
                </c:pt>
                <c:pt idx="11">
                  <c:v>MPZGS-11</c:v>
                </c:pt>
                <c:pt idx="12">
                  <c:v>GPZGS-1</c:v>
                </c:pt>
                <c:pt idx="13">
                  <c:v>GPZGS-2</c:v>
                </c:pt>
                <c:pt idx="14">
                  <c:v>GPZGS-4</c:v>
                </c:pt>
                <c:pt idx="15">
                  <c:v>GPZGS-5</c:v>
                </c:pt>
                <c:pt idx="16">
                  <c:v>GPZGS-6</c:v>
                </c:pt>
                <c:pt idx="17">
                  <c:v>GPZGS-9</c:v>
                </c:pt>
              </c:strCache>
            </c:strRef>
          </c:cat>
          <c:val>
            <c:numRef>
              <c:f>[1]NLRP3!$O$25:$O$42</c:f>
              <c:numCache>
                <c:formatCode>General</c:formatCode>
                <c:ptCount val="18"/>
                <c:pt idx="0">
                  <c:v>1.0021051531129199</c:v>
                </c:pt>
                <c:pt idx="1">
                  <c:v>1.64920882084217</c:v>
                </c:pt>
                <c:pt idx="2">
                  <c:v>0.77837863915044003</c:v>
                </c:pt>
                <c:pt idx="3">
                  <c:v>0.86546470884788296</c:v>
                </c:pt>
                <c:pt idx="4">
                  <c:v>0.63924829778654102</c:v>
                </c:pt>
                <c:pt idx="5">
                  <c:v>0.89992184078636495</c:v>
                </c:pt>
                <c:pt idx="6">
                  <c:v>8.7791201092977005</c:v>
                </c:pt>
                <c:pt idx="7">
                  <c:v>11.827992638798399</c:v>
                </c:pt>
                <c:pt idx="8">
                  <c:v>7.9426578017826799</c:v>
                </c:pt>
                <c:pt idx="9">
                  <c:v>12.1701460845242</c:v>
                </c:pt>
                <c:pt idx="10">
                  <c:v>9.8336660338379893</c:v>
                </c:pt>
                <c:pt idx="11">
                  <c:v>7.3712354548133696</c:v>
                </c:pt>
                <c:pt idx="12">
                  <c:v>3.8402730361872499</c:v>
                </c:pt>
                <c:pt idx="13">
                  <c:v>3.2144643483217301</c:v>
                </c:pt>
                <c:pt idx="14">
                  <c:v>5.0036347685012803</c:v>
                </c:pt>
                <c:pt idx="15">
                  <c:v>5.8994364461132296</c:v>
                </c:pt>
                <c:pt idx="16">
                  <c:v>2.0369603463023598</c:v>
                </c:pt>
                <c:pt idx="17">
                  <c:v>3.92704668615074</c:v>
                </c:pt>
              </c:numCache>
            </c:numRef>
          </c:val>
          <c:extLst>
            <c:ext xmlns:c16="http://schemas.microsoft.com/office/drawing/2014/chart" uri="{C3380CC4-5D6E-409C-BE32-E72D297353CC}">
              <c16:uniqueId val="{00000000-FADF-4448-AB15-5F7FCA23A175}"/>
            </c:ext>
          </c:extLst>
        </c:ser>
        <c:dLbls>
          <c:showLegendKey val="0"/>
          <c:showVal val="0"/>
          <c:showCatName val="0"/>
          <c:showSerName val="0"/>
          <c:showPercent val="0"/>
          <c:showBubbleSize val="0"/>
        </c:dLbls>
        <c:gapWidth val="83"/>
        <c:axId val="77712000"/>
        <c:axId val="80814464"/>
      </c:barChart>
      <c:catAx>
        <c:axId val="77712000"/>
        <c:scaling>
          <c:orientation val="minMax"/>
        </c:scaling>
        <c:delete val="0"/>
        <c:axPos val="b"/>
        <c:numFmt formatCode="General" sourceLinked="1"/>
        <c:majorTickMark val="out"/>
        <c:minorTickMark val="none"/>
        <c:tickLblPos val="nextTo"/>
        <c:txPr>
          <a:bodyPr rot="-294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zh-CN"/>
          </a:p>
        </c:txPr>
        <c:crossAx val="80814464"/>
        <c:crosses val="autoZero"/>
        <c:auto val="1"/>
        <c:lblAlgn val="ctr"/>
        <c:lblOffset val="100"/>
        <c:noMultiLvlLbl val="0"/>
      </c:catAx>
      <c:valAx>
        <c:axId val="80814464"/>
        <c:scaling>
          <c:orientation val="minMax"/>
        </c:scaling>
        <c:delete val="0"/>
        <c:axPos val="l"/>
        <c:numFmt formatCode="#,##0.00;[Red]#,##0.00" sourceLinked="0"/>
        <c:majorTickMark val="out"/>
        <c:minorTickMark val="none"/>
        <c:tickLblPos val="nextTo"/>
        <c:txPr>
          <a:bodyPr rot="-6000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zh-CN"/>
          </a:p>
        </c:txPr>
        <c:crossAx val="77712000"/>
        <c:crosses val="autoZero"/>
        <c:crossBetween val="between"/>
      </c:valAx>
    </c:plotArea>
    <c:plotVisOnly val="1"/>
    <c:dispBlanksAs val="gap"/>
    <c:showDLblsOverMax val="0"/>
  </c:chart>
  <c:txPr>
    <a:bodyPr/>
    <a:lstStyle/>
    <a:p>
      <a:pPr>
        <a:defRPr lang="zh-CN"/>
      </a:pPr>
      <a:endParaRPr lang="zh-CN"/>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zh-CN" sz="1800" b="1" i="0" u="none" strike="noStrike" kern="1200" baseline="0">
                <a:solidFill>
                  <a:schemeClr val="tx1"/>
                </a:solidFill>
                <a:latin typeface="+mn-lt"/>
                <a:ea typeface="+mn-ea"/>
                <a:cs typeface="+mn-cs"/>
              </a:defRPr>
            </a:pPr>
            <a:r>
              <a:rPr lang="zh-CN" altLang="zh-CN" sz="1800" b="1" i="0" baseline="0">
                <a:effectLst/>
              </a:rPr>
              <a:t>CASP1的相对表达量</a:t>
            </a:r>
            <a:endParaRPr lang="zh-CN" altLang="zh-CN">
              <a:effectLst/>
            </a:endParaRPr>
          </a:p>
        </c:rich>
      </c:tx>
      <c:overlay val="0"/>
    </c:title>
    <c:autoTitleDeleted val="0"/>
    <c:plotArea>
      <c:layout>
        <c:manualLayout>
          <c:layoutTarget val="inner"/>
          <c:xMode val="edge"/>
          <c:yMode val="edge"/>
          <c:x val="9.4761380900689196E-2"/>
          <c:y val="6.8615598307943504E-2"/>
          <c:w val="0.88923899238593396"/>
          <c:h val="0.72702771475599504"/>
        </c:manualLayout>
      </c:layout>
      <c:barChart>
        <c:barDir val="col"/>
        <c:grouping val="clustered"/>
        <c:varyColors val="0"/>
        <c:ser>
          <c:idx val="0"/>
          <c:order val="0"/>
          <c:invertIfNegative val="0"/>
          <c:errBars>
            <c:errBarType val="plus"/>
            <c:errValType val="percentage"/>
            <c:noEndCap val="0"/>
            <c:val val="5"/>
          </c:errBars>
          <c:cat>
            <c:strRef>
              <c:f>[1]CASP1!$N$25:$N$42</c:f>
              <c:strCache>
                <c:ptCount val="18"/>
                <c:pt idx="0">
                  <c:v>DPZGS-1</c:v>
                </c:pt>
                <c:pt idx="1">
                  <c:v>DPZGS-2</c:v>
                </c:pt>
                <c:pt idx="2">
                  <c:v>DPZGS-3</c:v>
                </c:pt>
                <c:pt idx="3">
                  <c:v>DPZGS-6</c:v>
                </c:pt>
                <c:pt idx="4">
                  <c:v>DPZGS-7</c:v>
                </c:pt>
                <c:pt idx="5">
                  <c:v>DPZGS-9</c:v>
                </c:pt>
                <c:pt idx="6">
                  <c:v>MPZGS-1</c:v>
                </c:pt>
                <c:pt idx="7">
                  <c:v>MPZGS-4</c:v>
                </c:pt>
                <c:pt idx="8">
                  <c:v>MPZGS-5</c:v>
                </c:pt>
                <c:pt idx="9">
                  <c:v>MPZGS-7</c:v>
                </c:pt>
                <c:pt idx="10">
                  <c:v>MPZGS-8</c:v>
                </c:pt>
                <c:pt idx="11">
                  <c:v>MPZGS-11</c:v>
                </c:pt>
                <c:pt idx="12">
                  <c:v>GPZGS-1</c:v>
                </c:pt>
                <c:pt idx="13">
                  <c:v>GPZGS-2</c:v>
                </c:pt>
                <c:pt idx="14">
                  <c:v>GPZGS-4</c:v>
                </c:pt>
                <c:pt idx="15">
                  <c:v>GPZGS-5</c:v>
                </c:pt>
                <c:pt idx="16">
                  <c:v>GPZGS-6</c:v>
                </c:pt>
                <c:pt idx="17">
                  <c:v>GPZGS-9</c:v>
                </c:pt>
              </c:strCache>
            </c:strRef>
          </c:cat>
          <c:val>
            <c:numRef>
              <c:f>[1]CASP1!$O$25:$O$42</c:f>
              <c:numCache>
                <c:formatCode>General</c:formatCode>
                <c:ptCount val="18"/>
                <c:pt idx="0">
                  <c:v>1.00330148526914</c:v>
                </c:pt>
                <c:pt idx="1">
                  <c:v>2.8170688256843301</c:v>
                </c:pt>
                <c:pt idx="2">
                  <c:v>2.0682965254394801</c:v>
                </c:pt>
                <c:pt idx="3">
                  <c:v>1.2945526472248201</c:v>
                </c:pt>
                <c:pt idx="4">
                  <c:v>2.0706071360115499</c:v>
                </c:pt>
                <c:pt idx="5">
                  <c:v>1.46055391097708</c:v>
                </c:pt>
                <c:pt idx="6">
                  <c:v>11.8804581943066</c:v>
                </c:pt>
                <c:pt idx="7">
                  <c:v>10.0651710387758</c:v>
                </c:pt>
                <c:pt idx="8">
                  <c:v>17.150112812568199</c:v>
                </c:pt>
                <c:pt idx="9">
                  <c:v>10.8029725779584</c:v>
                </c:pt>
                <c:pt idx="10">
                  <c:v>15.2806567161147</c:v>
                </c:pt>
                <c:pt idx="11">
                  <c:v>15.1666256553201</c:v>
                </c:pt>
                <c:pt idx="12">
                  <c:v>8.5881712289301202</c:v>
                </c:pt>
                <c:pt idx="13">
                  <c:v>5.9661087272196598</c:v>
                </c:pt>
                <c:pt idx="14">
                  <c:v>7.8609253599418896</c:v>
                </c:pt>
                <c:pt idx="15">
                  <c:v>4.8619927256515503</c:v>
                </c:pt>
                <c:pt idx="16">
                  <c:v>3.6140384617588799</c:v>
                </c:pt>
                <c:pt idx="17">
                  <c:v>6.9781751224079098</c:v>
                </c:pt>
              </c:numCache>
            </c:numRef>
          </c:val>
          <c:extLst>
            <c:ext xmlns:c16="http://schemas.microsoft.com/office/drawing/2014/chart" uri="{C3380CC4-5D6E-409C-BE32-E72D297353CC}">
              <c16:uniqueId val="{00000000-A88A-674B-909A-89A9E4B7AFF4}"/>
            </c:ext>
          </c:extLst>
        </c:ser>
        <c:dLbls>
          <c:showLegendKey val="0"/>
          <c:showVal val="0"/>
          <c:showCatName val="0"/>
          <c:showSerName val="0"/>
          <c:showPercent val="0"/>
          <c:showBubbleSize val="0"/>
        </c:dLbls>
        <c:gapWidth val="83"/>
        <c:axId val="77712000"/>
        <c:axId val="80814464"/>
      </c:barChart>
      <c:catAx>
        <c:axId val="77712000"/>
        <c:scaling>
          <c:orientation val="minMax"/>
        </c:scaling>
        <c:delete val="0"/>
        <c:axPos val="b"/>
        <c:numFmt formatCode="General" sourceLinked="1"/>
        <c:majorTickMark val="out"/>
        <c:minorTickMark val="none"/>
        <c:tickLblPos val="nextTo"/>
        <c:txPr>
          <a:bodyPr rot="-294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zh-CN"/>
          </a:p>
        </c:txPr>
        <c:crossAx val="80814464"/>
        <c:crosses val="autoZero"/>
        <c:auto val="1"/>
        <c:lblAlgn val="ctr"/>
        <c:lblOffset val="100"/>
        <c:noMultiLvlLbl val="0"/>
      </c:catAx>
      <c:valAx>
        <c:axId val="80814464"/>
        <c:scaling>
          <c:orientation val="minMax"/>
        </c:scaling>
        <c:delete val="0"/>
        <c:axPos val="l"/>
        <c:numFmt formatCode="#,##0.00;[Red]#,##0.00" sourceLinked="0"/>
        <c:majorTickMark val="out"/>
        <c:minorTickMark val="none"/>
        <c:tickLblPos val="nextTo"/>
        <c:txPr>
          <a:bodyPr rot="-6000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zh-CN"/>
          </a:p>
        </c:txPr>
        <c:crossAx val="77712000"/>
        <c:crosses val="autoZero"/>
        <c:crossBetween val="between"/>
      </c:valAx>
    </c:plotArea>
    <c:plotVisOnly val="1"/>
    <c:dispBlanksAs val="gap"/>
    <c:showDLblsOverMax val="0"/>
  </c:chart>
  <c:txPr>
    <a:bodyPr/>
    <a:lstStyle/>
    <a:p>
      <a:pPr>
        <a:defRPr lang="zh-CN"/>
      </a:pPr>
      <a:endParaRPr lang="zh-CN"/>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zh-CN" sz="1800" b="1" i="0" u="none" strike="noStrike" kern="1200" baseline="0">
                <a:solidFill>
                  <a:schemeClr val="tx1"/>
                </a:solidFill>
                <a:latin typeface="+mn-lt"/>
                <a:ea typeface="+mn-ea"/>
                <a:cs typeface="+mn-cs"/>
              </a:defRPr>
            </a:pPr>
            <a:r>
              <a:rPr lang="zh-CN" altLang="zh-CN" sz="1800" b="1" i="0" baseline="0">
                <a:effectLst/>
              </a:rPr>
              <a:t>IL1β的相对表达量</a:t>
            </a:r>
            <a:endParaRPr lang="zh-CN" altLang="zh-CN">
              <a:effectLst/>
            </a:endParaRPr>
          </a:p>
        </c:rich>
      </c:tx>
      <c:overlay val="0"/>
    </c:title>
    <c:autoTitleDeleted val="0"/>
    <c:plotArea>
      <c:layout>
        <c:manualLayout>
          <c:layoutTarget val="inner"/>
          <c:xMode val="edge"/>
          <c:yMode val="edge"/>
          <c:x val="9.4761380900689196E-2"/>
          <c:y val="6.8615598307943504E-2"/>
          <c:w val="0.88923899238593396"/>
          <c:h val="0.72702771475599504"/>
        </c:manualLayout>
      </c:layout>
      <c:barChart>
        <c:barDir val="col"/>
        <c:grouping val="clustered"/>
        <c:varyColors val="0"/>
        <c:ser>
          <c:idx val="0"/>
          <c:order val="0"/>
          <c:invertIfNegative val="0"/>
          <c:errBars>
            <c:errBarType val="plus"/>
            <c:errValType val="percentage"/>
            <c:noEndCap val="0"/>
            <c:val val="5"/>
          </c:errBars>
          <c:cat>
            <c:strRef>
              <c:f>[1]IL1β!$N$25:$N$42</c:f>
              <c:strCache>
                <c:ptCount val="18"/>
                <c:pt idx="0">
                  <c:v>DPZGS-1</c:v>
                </c:pt>
                <c:pt idx="1">
                  <c:v>DPZGS-2</c:v>
                </c:pt>
                <c:pt idx="2">
                  <c:v>DPZGS-3</c:v>
                </c:pt>
                <c:pt idx="3">
                  <c:v>DPZGS-6</c:v>
                </c:pt>
                <c:pt idx="4">
                  <c:v>DPZGS-7</c:v>
                </c:pt>
                <c:pt idx="5">
                  <c:v>DPZGS-9</c:v>
                </c:pt>
                <c:pt idx="6">
                  <c:v>MPZGS-1</c:v>
                </c:pt>
                <c:pt idx="7">
                  <c:v>MPZGS-4</c:v>
                </c:pt>
                <c:pt idx="8">
                  <c:v>MPZGS-5</c:v>
                </c:pt>
                <c:pt idx="9">
                  <c:v>MPZGS-7</c:v>
                </c:pt>
                <c:pt idx="10">
                  <c:v>MPZGS-8</c:v>
                </c:pt>
                <c:pt idx="11">
                  <c:v>MPZGS-11</c:v>
                </c:pt>
                <c:pt idx="12">
                  <c:v>GPZGS-1</c:v>
                </c:pt>
                <c:pt idx="13">
                  <c:v>GPZGS-2</c:v>
                </c:pt>
                <c:pt idx="14">
                  <c:v>GPZGS-4</c:v>
                </c:pt>
                <c:pt idx="15">
                  <c:v>GPZGS-5</c:v>
                </c:pt>
                <c:pt idx="16">
                  <c:v>GPZGS-6</c:v>
                </c:pt>
                <c:pt idx="17">
                  <c:v>GPZGS-9</c:v>
                </c:pt>
              </c:strCache>
            </c:strRef>
          </c:cat>
          <c:val>
            <c:numRef>
              <c:f>[1]IL1β!$O$25:$O$42</c:f>
              <c:numCache>
                <c:formatCode>General</c:formatCode>
                <c:ptCount val="18"/>
                <c:pt idx="0">
                  <c:v>1.0016251843256201</c:v>
                </c:pt>
                <c:pt idx="1">
                  <c:v>2.0911916786514602</c:v>
                </c:pt>
                <c:pt idx="2">
                  <c:v>0.994158464750867</c:v>
                </c:pt>
                <c:pt idx="3">
                  <c:v>0.89588372886776901</c:v>
                </c:pt>
                <c:pt idx="4">
                  <c:v>0.60703587250294</c:v>
                </c:pt>
                <c:pt idx="5">
                  <c:v>1.20257202926302</c:v>
                </c:pt>
                <c:pt idx="6">
                  <c:v>5.8306877691426404</c:v>
                </c:pt>
                <c:pt idx="7">
                  <c:v>7.8499186884880796</c:v>
                </c:pt>
                <c:pt idx="8">
                  <c:v>6.0934133232308403</c:v>
                </c:pt>
                <c:pt idx="9">
                  <c:v>9.4328888310742194</c:v>
                </c:pt>
                <c:pt idx="10">
                  <c:v>8.3983174799092897</c:v>
                </c:pt>
                <c:pt idx="11">
                  <c:v>7.3104386542012501</c:v>
                </c:pt>
                <c:pt idx="12">
                  <c:v>4.4788298712534296</c:v>
                </c:pt>
                <c:pt idx="13">
                  <c:v>2.7339730570026402</c:v>
                </c:pt>
                <c:pt idx="14">
                  <c:v>3.8651343775199298</c:v>
                </c:pt>
                <c:pt idx="15">
                  <c:v>7.1358011114277202</c:v>
                </c:pt>
                <c:pt idx="16">
                  <c:v>3.48783001922618</c:v>
                </c:pt>
                <c:pt idx="17">
                  <c:v>5.9443571574815097</c:v>
                </c:pt>
              </c:numCache>
            </c:numRef>
          </c:val>
          <c:extLst>
            <c:ext xmlns:c16="http://schemas.microsoft.com/office/drawing/2014/chart" uri="{C3380CC4-5D6E-409C-BE32-E72D297353CC}">
              <c16:uniqueId val="{00000000-89A9-8448-B416-491462A8302D}"/>
            </c:ext>
          </c:extLst>
        </c:ser>
        <c:dLbls>
          <c:showLegendKey val="0"/>
          <c:showVal val="0"/>
          <c:showCatName val="0"/>
          <c:showSerName val="0"/>
          <c:showPercent val="0"/>
          <c:showBubbleSize val="0"/>
        </c:dLbls>
        <c:gapWidth val="83"/>
        <c:axId val="77712000"/>
        <c:axId val="80814464"/>
      </c:barChart>
      <c:catAx>
        <c:axId val="77712000"/>
        <c:scaling>
          <c:orientation val="minMax"/>
        </c:scaling>
        <c:delete val="0"/>
        <c:axPos val="b"/>
        <c:numFmt formatCode="General" sourceLinked="1"/>
        <c:majorTickMark val="out"/>
        <c:minorTickMark val="none"/>
        <c:tickLblPos val="nextTo"/>
        <c:txPr>
          <a:bodyPr rot="-294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zh-CN"/>
          </a:p>
        </c:txPr>
        <c:crossAx val="80814464"/>
        <c:crosses val="autoZero"/>
        <c:auto val="1"/>
        <c:lblAlgn val="ctr"/>
        <c:lblOffset val="100"/>
        <c:noMultiLvlLbl val="0"/>
      </c:catAx>
      <c:valAx>
        <c:axId val="80814464"/>
        <c:scaling>
          <c:orientation val="minMax"/>
        </c:scaling>
        <c:delete val="0"/>
        <c:axPos val="l"/>
        <c:numFmt formatCode="#,##0.00;[Red]#,##0.00" sourceLinked="0"/>
        <c:majorTickMark val="out"/>
        <c:minorTickMark val="none"/>
        <c:tickLblPos val="nextTo"/>
        <c:txPr>
          <a:bodyPr rot="-6000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endParaRPr lang="zh-CN"/>
          </a:p>
        </c:txPr>
        <c:crossAx val="77712000"/>
        <c:crosses val="autoZero"/>
        <c:crossBetween val="between"/>
      </c:valAx>
    </c:plotArea>
    <c:plotVisOnly val="1"/>
    <c:dispBlanksAs val="gap"/>
    <c:showDLblsOverMax val="0"/>
  </c:chart>
  <c:txPr>
    <a:bodyPr/>
    <a:lstStyle/>
    <a:p>
      <a:pPr>
        <a:defRPr lang="zh-CN"/>
      </a:pPr>
      <a:endParaRPr lang="zh-CN"/>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34" Type="http://schemas.openxmlformats.org/officeDocument/2006/relationships/image" Target="../media/image34.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8" Type="http://schemas.openxmlformats.org/officeDocument/2006/relationships/image" Target="../media/image8.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27</xdr:col>
      <xdr:colOff>229824</xdr:colOff>
      <xdr:row>4</xdr:row>
      <xdr:rowOff>196283</xdr:rowOff>
    </xdr:from>
    <xdr:to>
      <xdr:col>30</xdr:col>
      <xdr:colOff>167089</xdr:colOff>
      <xdr:row>13</xdr:row>
      <xdr:rowOff>148516</xdr:rowOff>
    </xdr:to>
    <xdr:pic>
      <xdr:nvPicPr>
        <xdr:cNvPr id="80" name="图片 79">
          <a:extLst>
            <a:ext uri="{FF2B5EF4-FFF2-40B4-BE49-F238E27FC236}">
              <a16:creationId xmlns:a16="http://schemas.microsoft.com/office/drawing/2014/main" id="{42438B49-BFEF-7C4C-AA4F-36A358F0BADE}"/>
            </a:ext>
          </a:extLst>
        </xdr:cNvPr>
        <xdr:cNvPicPr>
          <a:picLocks noChangeAspect="1"/>
        </xdr:cNvPicPr>
      </xdr:nvPicPr>
      <xdr:blipFill>
        <a:blip xmlns:r="http://schemas.openxmlformats.org/officeDocument/2006/relationships" r:embed="rId1"/>
        <a:stretch>
          <a:fillRect/>
        </a:stretch>
      </xdr:blipFill>
      <xdr:spPr>
        <a:xfrm rot="5400000">
          <a:off x="23053908" y="2582647"/>
          <a:ext cx="1828800" cy="2439355"/>
        </a:xfrm>
        <a:prstGeom prst="rect">
          <a:avLst/>
        </a:prstGeom>
      </xdr:spPr>
    </xdr:pic>
    <xdr:clientData/>
  </xdr:twoCellAnchor>
  <xdr:twoCellAnchor editAs="oneCell">
    <xdr:from>
      <xdr:col>27</xdr:col>
      <xdr:colOff>229823</xdr:colOff>
      <xdr:row>14</xdr:row>
      <xdr:rowOff>44642</xdr:rowOff>
    </xdr:from>
    <xdr:to>
      <xdr:col>30</xdr:col>
      <xdr:colOff>167088</xdr:colOff>
      <xdr:row>22</xdr:row>
      <xdr:rowOff>205382</xdr:rowOff>
    </xdr:to>
    <xdr:pic>
      <xdr:nvPicPr>
        <xdr:cNvPr id="81" name="图片 80">
          <a:extLst>
            <a:ext uri="{FF2B5EF4-FFF2-40B4-BE49-F238E27FC236}">
              <a16:creationId xmlns:a16="http://schemas.microsoft.com/office/drawing/2014/main" id="{357F123C-5E97-934E-B3D9-66973E87F1A5}"/>
            </a:ext>
          </a:extLst>
        </xdr:cNvPr>
        <xdr:cNvPicPr>
          <a:picLocks noChangeAspect="1"/>
        </xdr:cNvPicPr>
      </xdr:nvPicPr>
      <xdr:blipFill>
        <a:blip xmlns:r="http://schemas.openxmlformats.org/officeDocument/2006/relationships" r:embed="rId2"/>
        <a:stretch>
          <a:fillRect/>
        </a:stretch>
      </xdr:blipFill>
      <xdr:spPr>
        <a:xfrm rot="5400000">
          <a:off x="23053907" y="4516080"/>
          <a:ext cx="1828800" cy="2439355"/>
        </a:xfrm>
        <a:prstGeom prst="rect">
          <a:avLst/>
        </a:prstGeom>
      </xdr:spPr>
    </xdr:pic>
    <xdr:clientData/>
  </xdr:twoCellAnchor>
  <xdr:twoCellAnchor editAs="oneCell">
    <xdr:from>
      <xdr:col>27</xdr:col>
      <xdr:colOff>229824</xdr:colOff>
      <xdr:row>23</xdr:row>
      <xdr:rowOff>139417</xdr:rowOff>
    </xdr:from>
    <xdr:to>
      <xdr:col>30</xdr:col>
      <xdr:colOff>167089</xdr:colOff>
      <xdr:row>32</xdr:row>
      <xdr:rowOff>91650</xdr:rowOff>
    </xdr:to>
    <xdr:pic>
      <xdr:nvPicPr>
        <xdr:cNvPr id="82" name="图片 81">
          <a:extLst>
            <a:ext uri="{FF2B5EF4-FFF2-40B4-BE49-F238E27FC236}">
              <a16:creationId xmlns:a16="http://schemas.microsoft.com/office/drawing/2014/main" id="{0E0DA9DB-C437-FE47-AFE8-93376ACB330F}"/>
            </a:ext>
          </a:extLst>
        </xdr:cNvPr>
        <xdr:cNvPicPr>
          <a:picLocks noChangeAspect="1"/>
        </xdr:cNvPicPr>
      </xdr:nvPicPr>
      <xdr:blipFill>
        <a:blip xmlns:r="http://schemas.openxmlformats.org/officeDocument/2006/relationships" r:embed="rId3"/>
        <a:stretch>
          <a:fillRect/>
        </a:stretch>
      </xdr:blipFill>
      <xdr:spPr>
        <a:xfrm rot="5400000">
          <a:off x="23053908" y="6487423"/>
          <a:ext cx="1828800" cy="2439355"/>
        </a:xfrm>
        <a:prstGeom prst="rect">
          <a:avLst/>
        </a:prstGeom>
      </xdr:spPr>
    </xdr:pic>
    <xdr:clientData/>
  </xdr:twoCellAnchor>
  <xdr:twoCellAnchor editAs="oneCell">
    <xdr:from>
      <xdr:col>27</xdr:col>
      <xdr:colOff>248779</xdr:colOff>
      <xdr:row>33</xdr:row>
      <xdr:rowOff>6731</xdr:rowOff>
    </xdr:from>
    <xdr:to>
      <xdr:col>30</xdr:col>
      <xdr:colOff>186044</xdr:colOff>
      <xdr:row>41</xdr:row>
      <xdr:rowOff>167471</xdr:rowOff>
    </xdr:to>
    <xdr:pic>
      <xdr:nvPicPr>
        <xdr:cNvPr id="83" name="图片 82">
          <a:extLst>
            <a:ext uri="{FF2B5EF4-FFF2-40B4-BE49-F238E27FC236}">
              <a16:creationId xmlns:a16="http://schemas.microsoft.com/office/drawing/2014/main" id="{0E72F44D-8C59-CA43-9760-9BABB1BBE5F3}"/>
            </a:ext>
          </a:extLst>
        </xdr:cNvPr>
        <xdr:cNvPicPr>
          <a:picLocks noChangeAspect="1"/>
        </xdr:cNvPicPr>
      </xdr:nvPicPr>
      <xdr:blipFill>
        <a:blip xmlns:r="http://schemas.openxmlformats.org/officeDocument/2006/relationships" r:embed="rId4"/>
        <a:stretch>
          <a:fillRect/>
        </a:stretch>
      </xdr:blipFill>
      <xdr:spPr>
        <a:xfrm rot="5400000">
          <a:off x="23072863" y="8439811"/>
          <a:ext cx="1828800" cy="2439355"/>
        </a:xfrm>
        <a:prstGeom prst="rect">
          <a:avLst/>
        </a:prstGeom>
      </xdr:spPr>
    </xdr:pic>
    <xdr:clientData/>
  </xdr:twoCellAnchor>
  <xdr:twoCellAnchor editAs="oneCell">
    <xdr:from>
      <xdr:col>27</xdr:col>
      <xdr:colOff>267734</xdr:colOff>
      <xdr:row>42</xdr:row>
      <xdr:rowOff>82553</xdr:rowOff>
    </xdr:from>
    <xdr:to>
      <xdr:col>30</xdr:col>
      <xdr:colOff>204999</xdr:colOff>
      <xdr:row>51</xdr:row>
      <xdr:rowOff>34785</xdr:rowOff>
    </xdr:to>
    <xdr:pic>
      <xdr:nvPicPr>
        <xdr:cNvPr id="84" name="图片 83">
          <a:extLst>
            <a:ext uri="{FF2B5EF4-FFF2-40B4-BE49-F238E27FC236}">
              <a16:creationId xmlns:a16="http://schemas.microsoft.com/office/drawing/2014/main" id="{D8D88A36-35CD-804A-ABFD-CD2442970620}"/>
            </a:ext>
          </a:extLst>
        </xdr:cNvPr>
        <xdr:cNvPicPr>
          <a:picLocks noChangeAspect="1"/>
        </xdr:cNvPicPr>
      </xdr:nvPicPr>
      <xdr:blipFill>
        <a:blip xmlns:r="http://schemas.openxmlformats.org/officeDocument/2006/relationships" r:embed="rId5"/>
        <a:stretch>
          <a:fillRect/>
        </a:stretch>
      </xdr:blipFill>
      <xdr:spPr>
        <a:xfrm rot="5400000">
          <a:off x="23091818" y="10392200"/>
          <a:ext cx="1828800" cy="2439355"/>
        </a:xfrm>
        <a:prstGeom prst="rect">
          <a:avLst/>
        </a:prstGeom>
      </xdr:spPr>
    </xdr:pic>
    <xdr:clientData/>
  </xdr:twoCellAnchor>
  <xdr:twoCellAnchor editAs="oneCell">
    <xdr:from>
      <xdr:col>27</xdr:col>
      <xdr:colOff>286689</xdr:colOff>
      <xdr:row>52</xdr:row>
      <xdr:rowOff>6731</xdr:rowOff>
    </xdr:from>
    <xdr:to>
      <xdr:col>30</xdr:col>
      <xdr:colOff>223954</xdr:colOff>
      <xdr:row>60</xdr:row>
      <xdr:rowOff>167471</xdr:rowOff>
    </xdr:to>
    <xdr:pic>
      <xdr:nvPicPr>
        <xdr:cNvPr id="86" name="图片 85">
          <a:extLst>
            <a:ext uri="{FF2B5EF4-FFF2-40B4-BE49-F238E27FC236}">
              <a16:creationId xmlns:a16="http://schemas.microsoft.com/office/drawing/2014/main" id="{CF0AEE41-F8D9-A64E-8F88-C4873C3D54C8}"/>
            </a:ext>
          </a:extLst>
        </xdr:cNvPr>
        <xdr:cNvPicPr>
          <a:picLocks noChangeAspect="1"/>
        </xdr:cNvPicPr>
      </xdr:nvPicPr>
      <xdr:blipFill>
        <a:blip xmlns:r="http://schemas.openxmlformats.org/officeDocument/2006/relationships" r:embed="rId6"/>
        <a:stretch>
          <a:fillRect/>
        </a:stretch>
      </xdr:blipFill>
      <xdr:spPr>
        <a:xfrm rot="5400000">
          <a:off x="23110773" y="12401453"/>
          <a:ext cx="1828800" cy="2439355"/>
        </a:xfrm>
        <a:prstGeom prst="rect">
          <a:avLst/>
        </a:prstGeom>
      </xdr:spPr>
    </xdr:pic>
    <xdr:clientData/>
  </xdr:twoCellAnchor>
  <xdr:twoCellAnchor editAs="oneCell">
    <xdr:from>
      <xdr:col>1</xdr:col>
      <xdr:colOff>317928</xdr:colOff>
      <xdr:row>4</xdr:row>
      <xdr:rowOff>194538</xdr:rowOff>
    </xdr:from>
    <xdr:to>
      <xdr:col>4</xdr:col>
      <xdr:colOff>255195</xdr:colOff>
      <xdr:row>13</xdr:row>
      <xdr:rowOff>146771</xdr:rowOff>
    </xdr:to>
    <xdr:pic>
      <xdr:nvPicPr>
        <xdr:cNvPr id="87" name="图片 86">
          <a:extLst>
            <a:ext uri="{FF2B5EF4-FFF2-40B4-BE49-F238E27FC236}">
              <a16:creationId xmlns:a16="http://schemas.microsoft.com/office/drawing/2014/main" id="{C007D226-DE55-2041-9995-29E140F27E61}"/>
            </a:ext>
          </a:extLst>
        </xdr:cNvPr>
        <xdr:cNvPicPr>
          <a:picLocks noChangeAspect="1"/>
        </xdr:cNvPicPr>
      </xdr:nvPicPr>
      <xdr:blipFill>
        <a:blip xmlns:r="http://schemas.openxmlformats.org/officeDocument/2006/relationships" r:embed="rId7"/>
        <a:stretch>
          <a:fillRect/>
        </a:stretch>
      </xdr:blipFill>
      <xdr:spPr>
        <a:xfrm rot="5400000">
          <a:off x="1457236" y="2580902"/>
          <a:ext cx="1828800" cy="2439356"/>
        </a:xfrm>
        <a:prstGeom prst="rect">
          <a:avLst/>
        </a:prstGeom>
      </xdr:spPr>
    </xdr:pic>
    <xdr:clientData/>
  </xdr:twoCellAnchor>
  <xdr:twoCellAnchor editAs="oneCell">
    <xdr:from>
      <xdr:col>1</xdr:col>
      <xdr:colOff>312381</xdr:colOff>
      <xdr:row>14</xdr:row>
      <xdr:rowOff>60855</xdr:rowOff>
    </xdr:from>
    <xdr:to>
      <xdr:col>4</xdr:col>
      <xdr:colOff>249648</xdr:colOff>
      <xdr:row>23</xdr:row>
      <xdr:rowOff>13087</xdr:rowOff>
    </xdr:to>
    <xdr:pic>
      <xdr:nvPicPr>
        <xdr:cNvPr id="88" name="图片 87">
          <a:extLst>
            <a:ext uri="{FF2B5EF4-FFF2-40B4-BE49-F238E27FC236}">
              <a16:creationId xmlns:a16="http://schemas.microsoft.com/office/drawing/2014/main" id="{96B7F3FA-36E0-5C43-B6BD-9AEB5A975F2E}"/>
            </a:ext>
          </a:extLst>
        </xdr:cNvPr>
        <xdr:cNvPicPr>
          <a:picLocks noChangeAspect="1"/>
        </xdr:cNvPicPr>
      </xdr:nvPicPr>
      <xdr:blipFill>
        <a:blip xmlns:r="http://schemas.openxmlformats.org/officeDocument/2006/relationships" r:embed="rId8"/>
        <a:stretch>
          <a:fillRect/>
        </a:stretch>
      </xdr:blipFill>
      <xdr:spPr>
        <a:xfrm rot="5400000">
          <a:off x="1451689" y="4532293"/>
          <a:ext cx="1828800" cy="2439356"/>
        </a:xfrm>
        <a:prstGeom prst="rect">
          <a:avLst/>
        </a:prstGeom>
      </xdr:spPr>
    </xdr:pic>
    <xdr:clientData/>
  </xdr:twoCellAnchor>
  <xdr:twoCellAnchor editAs="oneCell">
    <xdr:from>
      <xdr:col>1</xdr:col>
      <xdr:colOff>293426</xdr:colOff>
      <xdr:row>24</xdr:row>
      <xdr:rowOff>3989</xdr:rowOff>
    </xdr:from>
    <xdr:to>
      <xdr:col>4</xdr:col>
      <xdr:colOff>230693</xdr:colOff>
      <xdr:row>32</xdr:row>
      <xdr:rowOff>164729</xdr:rowOff>
    </xdr:to>
    <xdr:pic>
      <xdr:nvPicPr>
        <xdr:cNvPr id="89" name="图片 88">
          <a:extLst>
            <a:ext uri="{FF2B5EF4-FFF2-40B4-BE49-F238E27FC236}">
              <a16:creationId xmlns:a16="http://schemas.microsoft.com/office/drawing/2014/main" id="{F3EC4109-7211-624B-AE51-D3755ED8537D}"/>
            </a:ext>
          </a:extLst>
        </xdr:cNvPr>
        <xdr:cNvPicPr>
          <a:picLocks noChangeAspect="1"/>
        </xdr:cNvPicPr>
      </xdr:nvPicPr>
      <xdr:blipFill>
        <a:blip xmlns:r="http://schemas.openxmlformats.org/officeDocument/2006/relationships" r:embed="rId9"/>
        <a:stretch>
          <a:fillRect/>
        </a:stretch>
      </xdr:blipFill>
      <xdr:spPr>
        <a:xfrm rot="5400000">
          <a:off x="1432734" y="6560502"/>
          <a:ext cx="1828800" cy="2439356"/>
        </a:xfrm>
        <a:prstGeom prst="rect">
          <a:avLst/>
        </a:prstGeom>
      </xdr:spPr>
    </xdr:pic>
    <xdr:clientData/>
  </xdr:twoCellAnchor>
  <xdr:twoCellAnchor editAs="oneCell">
    <xdr:from>
      <xdr:col>1</xdr:col>
      <xdr:colOff>320244</xdr:colOff>
      <xdr:row>33</xdr:row>
      <xdr:rowOff>96773</xdr:rowOff>
    </xdr:from>
    <xdr:to>
      <xdr:col>4</xdr:col>
      <xdr:colOff>257510</xdr:colOff>
      <xdr:row>42</xdr:row>
      <xdr:rowOff>49006</xdr:rowOff>
    </xdr:to>
    <xdr:pic>
      <xdr:nvPicPr>
        <xdr:cNvPr id="90" name="图片 89">
          <a:extLst>
            <a:ext uri="{FF2B5EF4-FFF2-40B4-BE49-F238E27FC236}">
              <a16:creationId xmlns:a16="http://schemas.microsoft.com/office/drawing/2014/main" id="{70AC0CAB-23DD-284D-AAB1-14156690DEFF}"/>
            </a:ext>
          </a:extLst>
        </xdr:cNvPr>
        <xdr:cNvPicPr>
          <a:picLocks noChangeAspect="1"/>
        </xdr:cNvPicPr>
      </xdr:nvPicPr>
      <xdr:blipFill>
        <a:blip xmlns:r="http://schemas.openxmlformats.org/officeDocument/2006/relationships" r:embed="rId10"/>
        <a:stretch>
          <a:fillRect/>
        </a:stretch>
      </xdr:blipFill>
      <xdr:spPr>
        <a:xfrm rot="5400000">
          <a:off x="1459552" y="8529853"/>
          <a:ext cx="1828800" cy="2439355"/>
        </a:xfrm>
        <a:prstGeom prst="rect">
          <a:avLst/>
        </a:prstGeom>
      </xdr:spPr>
    </xdr:pic>
    <xdr:clientData/>
  </xdr:twoCellAnchor>
  <xdr:twoCellAnchor editAs="oneCell">
    <xdr:from>
      <xdr:col>1</xdr:col>
      <xdr:colOff>331336</xdr:colOff>
      <xdr:row>42</xdr:row>
      <xdr:rowOff>174586</xdr:rowOff>
    </xdr:from>
    <xdr:to>
      <xdr:col>4</xdr:col>
      <xdr:colOff>268603</xdr:colOff>
      <xdr:row>51</xdr:row>
      <xdr:rowOff>126818</xdr:rowOff>
    </xdr:to>
    <xdr:pic>
      <xdr:nvPicPr>
        <xdr:cNvPr id="91" name="图片 90">
          <a:extLst>
            <a:ext uri="{FF2B5EF4-FFF2-40B4-BE49-F238E27FC236}">
              <a16:creationId xmlns:a16="http://schemas.microsoft.com/office/drawing/2014/main" id="{E3F7BC99-1290-6A47-AD46-17E0A23A93A5}"/>
            </a:ext>
          </a:extLst>
        </xdr:cNvPr>
        <xdr:cNvPicPr>
          <a:picLocks noChangeAspect="1"/>
        </xdr:cNvPicPr>
      </xdr:nvPicPr>
      <xdr:blipFill>
        <a:blip xmlns:r="http://schemas.openxmlformats.org/officeDocument/2006/relationships" r:embed="rId11"/>
        <a:stretch>
          <a:fillRect/>
        </a:stretch>
      </xdr:blipFill>
      <xdr:spPr>
        <a:xfrm rot="5400000">
          <a:off x="1470644" y="10484233"/>
          <a:ext cx="1828800" cy="2439356"/>
        </a:xfrm>
        <a:prstGeom prst="rect">
          <a:avLst/>
        </a:prstGeom>
      </xdr:spPr>
    </xdr:pic>
    <xdr:clientData/>
  </xdr:twoCellAnchor>
  <xdr:twoCellAnchor editAs="oneCell">
    <xdr:from>
      <xdr:col>1</xdr:col>
      <xdr:colOff>343555</xdr:colOff>
      <xdr:row>52</xdr:row>
      <xdr:rowOff>63597</xdr:rowOff>
    </xdr:from>
    <xdr:to>
      <xdr:col>4</xdr:col>
      <xdr:colOff>280821</xdr:colOff>
      <xdr:row>61</xdr:row>
      <xdr:rowOff>15830</xdr:rowOff>
    </xdr:to>
    <xdr:pic>
      <xdr:nvPicPr>
        <xdr:cNvPr id="92" name="图片 91">
          <a:extLst>
            <a:ext uri="{FF2B5EF4-FFF2-40B4-BE49-F238E27FC236}">
              <a16:creationId xmlns:a16="http://schemas.microsoft.com/office/drawing/2014/main" id="{65C3B552-D1F8-D942-81A7-A4234D0FE36A}"/>
            </a:ext>
          </a:extLst>
        </xdr:cNvPr>
        <xdr:cNvPicPr>
          <a:picLocks noChangeAspect="1"/>
        </xdr:cNvPicPr>
      </xdr:nvPicPr>
      <xdr:blipFill>
        <a:blip xmlns:r="http://schemas.openxmlformats.org/officeDocument/2006/relationships" r:embed="rId12"/>
        <a:stretch>
          <a:fillRect/>
        </a:stretch>
      </xdr:blipFill>
      <xdr:spPr>
        <a:xfrm rot="5400000">
          <a:off x="1482863" y="12458319"/>
          <a:ext cx="1828800" cy="2439355"/>
        </a:xfrm>
        <a:prstGeom prst="rect">
          <a:avLst/>
        </a:prstGeom>
      </xdr:spPr>
    </xdr:pic>
    <xdr:clientData/>
  </xdr:twoCellAnchor>
  <xdr:twoCellAnchor editAs="oneCell">
    <xdr:from>
      <xdr:col>6</xdr:col>
      <xdr:colOff>339199</xdr:colOff>
      <xdr:row>5</xdr:row>
      <xdr:rowOff>39906</xdr:rowOff>
    </xdr:from>
    <xdr:to>
      <xdr:col>9</xdr:col>
      <xdr:colOff>276464</xdr:colOff>
      <xdr:row>13</xdr:row>
      <xdr:rowOff>200646</xdr:rowOff>
    </xdr:to>
    <xdr:pic>
      <xdr:nvPicPr>
        <xdr:cNvPr id="93" name="图片 92">
          <a:extLst>
            <a:ext uri="{FF2B5EF4-FFF2-40B4-BE49-F238E27FC236}">
              <a16:creationId xmlns:a16="http://schemas.microsoft.com/office/drawing/2014/main" id="{4C189564-36F5-3042-9138-07854008DD14}"/>
            </a:ext>
          </a:extLst>
        </xdr:cNvPr>
        <xdr:cNvPicPr>
          <a:picLocks noChangeAspect="1"/>
        </xdr:cNvPicPr>
      </xdr:nvPicPr>
      <xdr:blipFill>
        <a:blip xmlns:r="http://schemas.openxmlformats.org/officeDocument/2006/relationships" r:embed="rId13"/>
        <a:stretch>
          <a:fillRect/>
        </a:stretch>
      </xdr:blipFill>
      <xdr:spPr>
        <a:xfrm rot="5400000">
          <a:off x="5648656" y="2634777"/>
          <a:ext cx="1828800" cy="2439355"/>
        </a:xfrm>
        <a:prstGeom prst="rect">
          <a:avLst/>
        </a:prstGeom>
      </xdr:spPr>
    </xdr:pic>
    <xdr:clientData/>
  </xdr:twoCellAnchor>
  <xdr:twoCellAnchor editAs="oneCell">
    <xdr:from>
      <xdr:col>6</xdr:col>
      <xdr:colOff>320245</xdr:colOff>
      <xdr:row>14</xdr:row>
      <xdr:rowOff>115728</xdr:rowOff>
    </xdr:from>
    <xdr:to>
      <xdr:col>9</xdr:col>
      <xdr:colOff>257510</xdr:colOff>
      <xdr:row>23</xdr:row>
      <xdr:rowOff>67960</xdr:rowOff>
    </xdr:to>
    <xdr:pic>
      <xdr:nvPicPr>
        <xdr:cNvPr id="94" name="图片 93">
          <a:extLst>
            <a:ext uri="{FF2B5EF4-FFF2-40B4-BE49-F238E27FC236}">
              <a16:creationId xmlns:a16="http://schemas.microsoft.com/office/drawing/2014/main" id="{B853D44E-1279-F544-8D57-57F77AA65D58}"/>
            </a:ext>
          </a:extLst>
        </xdr:cNvPr>
        <xdr:cNvPicPr>
          <a:picLocks noChangeAspect="1"/>
        </xdr:cNvPicPr>
      </xdr:nvPicPr>
      <xdr:blipFill>
        <a:blip xmlns:r="http://schemas.openxmlformats.org/officeDocument/2006/relationships" r:embed="rId14"/>
        <a:stretch>
          <a:fillRect/>
        </a:stretch>
      </xdr:blipFill>
      <xdr:spPr>
        <a:xfrm rot="5400000">
          <a:off x="5629702" y="4587166"/>
          <a:ext cx="1828800" cy="2439355"/>
        </a:xfrm>
        <a:prstGeom prst="rect">
          <a:avLst/>
        </a:prstGeom>
      </xdr:spPr>
    </xdr:pic>
    <xdr:clientData/>
  </xdr:twoCellAnchor>
  <xdr:twoCellAnchor editAs="oneCell">
    <xdr:from>
      <xdr:col>6</xdr:col>
      <xdr:colOff>339200</xdr:colOff>
      <xdr:row>24</xdr:row>
      <xdr:rowOff>39907</xdr:rowOff>
    </xdr:from>
    <xdr:to>
      <xdr:col>9</xdr:col>
      <xdr:colOff>276465</xdr:colOff>
      <xdr:row>32</xdr:row>
      <xdr:rowOff>200647</xdr:rowOff>
    </xdr:to>
    <xdr:pic>
      <xdr:nvPicPr>
        <xdr:cNvPr id="95" name="图片 94">
          <a:extLst>
            <a:ext uri="{FF2B5EF4-FFF2-40B4-BE49-F238E27FC236}">
              <a16:creationId xmlns:a16="http://schemas.microsoft.com/office/drawing/2014/main" id="{64579B67-F19B-D149-BF56-FAC46920F041}"/>
            </a:ext>
          </a:extLst>
        </xdr:cNvPr>
        <xdr:cNvPicPr>
          <a:picLocks noChangeAspect="1"/>
        </xdr:cNvPicPr>
      </xdr:nvPicPr>
      <xdr:blipFill>
        <a:blip xmlns:r="http://schemas.openxmlformats.org/officeDocument/2006/relationships" r:embed="rId15"/>
        <a:stretch>
          <a:fillRect/>
        </a:stretch>
      </xdr:blipFill>
      <xdr:spPr>
        <a:xfrm rot="5400000">
          <a:off x="5648657" y="6596420"/>
          <a:ext cx="1828800" cy="2439355"/>
        </a:xfrm>
        <a:prstGeom prst="rect">
          <a:avLst/>
        </a:prstGeom>
      </xdr:spPr>
    </xdr:pic>
    <xdr:clientData/>
  </xdr:twoCellAnchor>
  <xdr:twoCellAnchor editAs="oneCell">
    <xdr:from>
      <xdr:col>6</xdr:col>
      <xdr:colOff>358155</xdr:colOff>
      <xdr:row>33</xdr:row>
      <xdr:rowOff>58863</xdr:rowOff>
    </xdr:from>
    <xdr:to>
      <xdr:col>9</xdr:col>
      <xdr:colOff>295420</xdr:colOff>
      <xdr:row>42</xdr:row>
      <xdr:rowOff>11096</xdr:rowOff>
    </xdr:to>
    <xdr:pic>
      <xdr:nvPicPr>
        <xdr:cNvPr id="96" name="图片 95">
          <a:extLst>
            <a:ext uri="{FF2B5EF4-FFF2-40B4-BE49-F238E27FC236}">
              <a16:creationId xmlns:a16="http://schemas.microsoft.com/office/drawing/2014/main" id="{D19D586D-AFAA-734E-98C4-7EA4E5863B65}"/>
            </a:ext>
          </a:extLst>
        </xdr:cNvPr>
        <xdr:cNvPicPr>
          <a:picLocks noChangeAspect="1"/>
        </xdr:cNvPicPr>
      </xdr:nvPicPr>
      <xdr:blipFill>
        <a:blip xmlns:r="http://schemas.openxmlformats.org/officeDocument/2006/relationships" r:embed="rId16"/>
        <a:stretch>
          <a:fillRect/>
        </a:stretch>
      </xdr:blipFill>
      <xdr:spPr>
        <a:xfrm rot="5400000">
          <a:off x="5667612" y="8491943"/>
          <a:ext cx="1828800" cy="2439355"/>
        </a:xfrm>
        <a:prstGeom prst="rect">
          <a:avLst/>
        </a:prstGeom>
      </xdr:spPr>
    </xdr:pic>
    <xdr:clientData/>
  </xdr:twoCellAnchor>
  <xdr:twoCellAnchor editAs="oneCell">
    <xdr:from>
      <xdr:col>6</xdr:col>
      <xdr:colOff>396065</xdr:colOff>
      <xdr:row>42</xdr:row>
      <xdr:rowOff>134683</xdr:rowOff>
    </xdr:from>
    <xdr:to>
      <xdr:col>9</xdr:col>
      <xdr:colOff>333330</xdr:colOff>
      <xdr:row>51</xdr:row>
      <xdr:rowOff>86915</xdr:rowOff>
    </xdr:to>
    <xdr:pic>
      <xdr:nvPicPr>
        <xdr:cNvPr id="97" name="图片 96">
          <a:extLst>
            <a:ext uri="{FF2B5EF4-FFF2-40B4-BE49-F238E27FC236}">
              <a16:creationId xmlns:a16="http://schemas.microsoft.com/office/drawing/2014/main" id="{89FD45BD-9881-3D40-A699-2E00E1A17FA7}"/>
            </a:ext>
          </a:extLst>
        </xdr:cNvPr>
        <xdr:cNvPicPr>
          <a:picLocks noChangeAspect="1"/>
        </xdr:cNvPicPr>
      </xdr:nvPicPr>
      <xdr:blipFill>
        <a:blip xmlns:r="http://schemas.openxmlformats.org/officeDocument/2006/relationships" r:embed="rId17"/>
        <a:stretch>
          <a:fillRect/>
        </a:stretch>
      </xdr:blipFill>
      <xdr:spPr>
        <a:xfrm rot="5400000">
          <a:off x="5705522" y="10444330"/>
          <a:ext cx="1828800" cy="2439355"/>
        </a:xfrm>
        <a:prstGeom prst="rect">
          <a:avLst/>
        </a:prstGeom>
      </xdr:spPr>
    </xdr:pic>
    <xdr:clientData/>
  </xdr:twoCellAnchor>
  <xdr:twoCellAnchor editAs="oneCell">
    <xdr:from>
      <xdr:col>6</xdr:col>
      <xdr:colOff>396066</xdr:colOff>
      <xdr:row>52</xdr:row>
      <xdr:rowOff>58862</xdr:rowOff>
    </xdr:from>
    <xdr:to>
      <xdr:col>9</xdr:col>
      <xdr:colOff>333331</xdr:colOff>
      <xdr:row>61</xdr:row>
      <xdr:rowOff>11095</xdr:rowOff>
    </xdr:to>
    <xdr:pic>
      <xdr:nvPicPr>
        <xdr:cNvPr id="98" name="图片 97">
          <a:extLst>
            <a:ext uri="{FF2B5EF4-FFF2-40B4-BE49-F238E27FC236}">
              <a16:creationId xmlns:a16="http://schemas.microsoft.com/office/drawing/2014/main" id="{EB43D0C1-9927-DE49-8D8A-9859A3BF0941}"/>
            </a:ext>
          </a:extLst>
        </xdr:cNvPr>
        <xdr:cNvPicPr>
          <a:picLocks noChangeAspect="1"/>
        </xdr:cNvPicPr>
      </xdr:nvPicPr>
      <xdr:blipFill>
        <a:blip xmlns:r="http://schemas.openxmlformats.org/officeDocument/2006/relationships" r:embed="rId18"/>
        <a:stretch>
          <a:fillRect/>
        </a:stretch>
      </xdr:blipFill>
      <xdr:spPr>
        <a:xfrm rot="5400000">
          <a:off x="5705523" y="12453584"/>
          <a:ext cx="1828800" cy="2439355"/>
        </a:xfrm>
        <a:prstGeom prst="rect">
          <a:avLst/>
        </a:prstGeom>
      </xdr:spPr>
    </xdr:pic>
    <xdr:clientData/>
  </xdr:twoCellAnchor>
  <xdr:twoCellAnchor editAs="oneCell">
    <xdr:from>
      <xdr:col>11</xdr:col>
      <xdr:colOff>47672</xdr:colOff>
      <xdr:row>4</xdr:row>
      <xdr:rowOff>192794</xdr:rowOff>
    </xdr:from>
    <xdr:to>
      <xdr:col>13</xdr:col>
      <xdr:colOff>770163</xdr:colOff>
      <xdr:row>13</xdr:row>
      <xdr:rowOff>152154</xdr:rowOff>
    </xdr:to>
    <xdr:pic>
      <xdr:nvPicPr>
        <xdr:cNvPr id="99" name="图片 98">
          <a:extLst>
            <a:ext uri="{FF2B5EF4-FFF2-40B4-BE49-F238E27FC236}">
              <a16:creationId xmlns:a16="http://schemas.microsoft.com/office/drawing/2014/main" id="{243EB035-ECD3-1648-993A-71F3364CB8F1}"/>
            </a:ext>
          </a:extLst>
        </xdr:cNvPr>
        <xdr:cNvPicPr>
          <a:picLocks noChangeAspect="1"/>
        </xdr:cNvPicPr>
      </xdr:nvPicPr>
      <xdr:blipFill>
        <a:blip xmlns:r="http://schemas.openxmlformats.org/officeDocument/2006/relationships" r:embed="rId19"/>
        <a:stretch>
          <a:fillRect/>
        </a:stretch>
      </xdr:blipFill>
      <xdr:spPr>
        <a:xfrm rot="10800000">
          <a:off x="9205783" y="2888016"/>
          <a:ext cx="2387602" cy="1737360"/>
        </a:xfrm>
        <a:prstGeom prst="rect">
          <a:avLst/>
        </a:prstGeom>
      </xdr:spPr>
    </xdr:pic>
    <xdr:clientData/>
  </xdr:twoCellAnchor>
  <xdr:twoCellAnchor editAs="oneCell">
    <xdr:from>
      <xdr:col>11</xdr:col>
      <xdr:colOff>10249</xdr:colOff>
      <xdr:row>14</xdr:row>
      <xdr:rowOff>73336</xdr:rowOff>
    </xdr:from>
    <xdr:to>
      <xdr:col>13</xdr:col>
      <xdr:colOff>770013</xdr:colOff>
      <xdr:row>23</xdr:row>
      <xdr:rowOff>32696</xdr:rowOff>
    </xdr:to>
    <xdr:pic>
      <xdr:nvPicPr>
        <xdr:cNvPr id="100" name="图片 99">
          <a:extLst>
            <a:ext uri="{FF2B5EF4-FFF2-40B4-BE49-F238E27FC236}">
              <a16:creationId xmlns:a16="http://schemas.microsoft.com/office/drawing/2014/main" id="{499602A4-A1B1-244C-918A-83BAE909F294}"/>
            </a:ext>
          </a:extLst>
        </xdr:cNvPr>
        <xdr:cNvPicPr>
          <a:picLocks noChangeAspect="1"/>
        </xdr:cNvPicPr>
      </xdr:nvPicPr>
      <xdr:blipFill>
        <a:blip xmlns:r="http://schemas.openxmlformats.org/officeDocument/2006/relationships" r:embed="rId20"/>
        <a:stretch>
          <a:fillRect/>
        </a:stretch>
      </xdr:blipFill>
      <xdr:spPr>
        <a:xfrm rot="10800000">
          <a:off x="9168360" y="4744114"/>
          <a:ext cx="2424875" cy="1737360"/>
        </a:xfrm>
        <a:prstGeom prst="rect">
          <a:avLst/>
        </a:prstGeom>
      </xdr:spPr>
    </xdr:pic>
    <xdr:clientData/>
  </xdr:twoCellAnchor>
  <xdr:twoCellAnchor editAs="oneCell">
    <xdr:from>
      <xdr:col>11</xdr:col>
      <xdr:colOff>39257</xdr:colOff>
      <xdr:row>24</xdr:row>
      <xdr:rowOff>30487</xdr:rowOff>
    </xdr:from>
    <xdr:to>
      <xdr:col>13</xdr:col>
      <xdr:colOff>823810</xdr:colOff>
      <xdr:row>32</xdr:row>
      <xdr:rowOff>187402</xdr:rowOff>
    </xdr:to>
    <xdr:pic>
      <xdr:nvPicPr>
        <xdr:cNvPr id="101" name="图片 100">
          <a:extLst>
            <a:ext uri="{FF2B5EF4-FFF2-40B4-BE49-F238E27FC236}">
              <a16:creationId xmlns:a16="http://schemas.microsoft.com/office/drawing/2014/main" id="{863CA135-9467-504E-81B2-447AEA7454CB}"/>
            </a:ext>
          </a:extLst>
        </xdr:cNvPr>
        <xdr:cNvPicPr>
          <a:picLocks noChangeAspect="1"/>
        </xdr:cNvPicPr>
      </xdr:nvPicPr>
      <xdr:blipFill>
        <a:blip xmlns:r="http://schemas.openxmlformats.org/officeDocument/2006/relationships" r:embed="rId21"/>
        <a:stretch>
          <a:fillRect/>
        </a:stretch>
      </xdr:blipFill>
      <xdr:spPr>
        <a:xfrm rot="10800000">
          <a:off x="9197368" y="6676820"/>
          <a:ext cx="2449664" cy="1737360"/>
        </a:xfrm>
        <a:prstGeom prst="rect">
          <a:avLst/>
        </a:prstGeom>
      </xdr:spPr>
    </xdr:pic>
    <xdr:clientData/>
  </xdr:twoCellAnchor>
  <xdr:twoCellAnchor editAs="oneCell">
    <xdr:from>
      <xdr:col>11</xdr:col>
      <xdr:colOff>33740</xdr:colOff>
      <xdr:row>33</xdr:row>
      <xdr:rowOff>51372</xdr:rowOff>
    </xdr:from>
    <xdr:to>
      <xdr:col>13</xdr:col>
      <xdr:colOff>792877</xdr:colOff>
      <xdr:row>42</xdr:row>
      <xdr:rowOff>10732</xdr:rowOff>
    </xdr:to>
    <xdr:pic>
      <xdr:nvPicPr>
        <xdr:cNvPr id="102" name="图片 101">
          <a:extLst>
            <a:ext uri="{FF2B5EF4-FFF2-40B4-BE49-F238E27FC236}">
              <a16:creationId xmlns:a16="http://schemas.microsoft.com/office/drawing/2014/main" id="{18BF4FCE-F113-8248-9D04-72876C776535}"/>
            </a:ext>
          </a:extLst>
        </xdr:cNvPr>
        <xdr:cNvPicPr>
          <a:picLocks noChangeAspect="1"/>
        </xdr:cNvPicPr>
      </xdr:nvPicPr>
      <xdr:blipFill>
        <a:blip xmlns:r="http://schemas.openxmlformats.org/officeDocument/2006/relationships" r:embed="rId22"/>
        <a:stretch>
          <a:fillRect/>
        </a:stretch>
      </xdr:blipFill>
      <xdr:spPr>
        <a:xfrm rot="10800000">
          <a:off x="9191851" y="8475705"/>
          <a:ext cx="2424248" cy="1737360"/>
        </a:xfrm>
        <a:prstGeom prst="rect">
          <a:avLst/>
        </a:prstGeom>
      </xdr:spPr>
    </xdr:pic>
    <xdr:clientData/>
  </xdr:twoCellAnchor>
  <xdr:twoCellAnchor editAs="oneCell">
    <xdr:from>
      <xdr:col>11</xdr:col>
      <xdr:colOff>30874</xdr:colOff>
      <xdr:row>42</xdr:row>
      <xdr:rowOff>91963</xdr:rowOff>
    </xdr:from>
    <xdr:to>
      <xdr:col>13</xdr:col>
      <xdr:colOff>805429</xdr:colOff>
      <xdr:row>51</xdr:row>
      <xdr:rowOff>51323</xdr:rowOff>
    </xdr:to>
    <xdr:pic>
      <xdr:nvPicPr>
        <xdr:cNvPr id="103" name="图片 102">
          <a:extLst>
            <a:ext uri="{FF2B5EF4-FFF2-40B4-BE49-F238E27FC236}">
              <a16:creationId xmlns:a16="http://schemas.microsoft.com/office/drawing/2014/main" id="{6FCDE3A9-B6D6-A341-9097-63766B746F27}"/>
            </a:ext>
          </a:extLst>
        </xdr:cNvPr>
        <xdr:cNvPicPr>
          <a:picLocks noChangeAspect="1"/>
        </xdr:cNvPicPr>
      </xdr:nvPicPr>
      <xdr:blipFill>
        <a:blip xmlns:r="http://schemas.openxmlformats.org/officeDocument/2006/relationships" r:embed="rId23"/>
        <a:stretch>
          <a:fillRect/>
        </a:stretch>
      </xdr:blipFill>
      <xdr:spPr>
        <a:xfrm rot="10800000">
          <a:off x="9188985" y="10294296"/>
          <a:ext cx="2439666" cy="1737360"/>
        </a:xfrm>
        <a:prstGeom prst="rect">
          <a:avLst/>
        </a:prstGeom>
      </xdr:spPr>
    </xdr:pic>
    <xdr:clientData/>
  </xdr:twoCellAnchor>
  <xdr:twoCellAnchor editAs="oneCell">
    <xdr:from>
      <xdr:col>11</xdr:col>
      <xdr:colOff>9527</xdr:colOff>
      <xdr:row>52</xdr:row>
      <xdr:rowOff>31432</xdr:rowOff>
    </xdr:from>
    <xdr:to>
      <xdr:col>13</xdr:col>
      <xdr:colOff>794080</xdr:colOff>
      <xdr:row>60</xdr:row>
      <xdr:rowOff>188348</xdr:rowOff>
    </xdr:to>
    <xdr:pic>
      <xdr:nvPicPr>
        <xdr:cNvPr id="104" name="图片 103">
          <a:extLst>
            <a:ext uri="{FF2B5EF4-FFF2-40B4-BE49-F238E27FC236}">
              <a16:creationId xmlns:a16="http://schemas.microsoft.com/office/drawing/2014/main" id="{EE43300D-9A1D-674F-8E8D-47057C1C408B}"/>
            </a:ext>
          </a:extLst>
        </xdr:cNvPr>
        <xdr:cNvPicPr>
          <a:picLocks noChangeAspect="1"/>
        </xdr:cNvPicPr>
      </xdr:nvPicPr>
      <xdr:blipFill>
        <a:blip xmlns:r="http://schemas.openxmlformats.org/officeDocument/2006/relationships" r:embed="rId24"/>
        <a:stretch>
          <a:fillRect/>
        </a:stretch>
      </xdr:blipFill>
      <xdr:spPr>
        <a:xfrm rot="10800000">
          <a:off x="9167638" y="12209321"/>
          <a:ext cx="2449664" cy="1737360"/>
        </a:xfrm>
        <a:prstGeom prst="rect">
          <a:avLst/>
        </a:prstGeom>
      </xdr:spPr>
    </xdr:pic>
    <xdr:clientData/>
  </xdr:twoCellAnchor>
  <xdr:twoCellAnchor editAs="oneCell">
    <xdr:from>
      <xdr:col>17</xdr:col>
      <xdr:colOff>5167</xdr:colOff>
      <xdr:row>4</xdr:row>
      <xdr:rowOff>51280</xdr:rowOff>
    </xdr:from>
    <xdr:to>
      <xdr:col>19</xdr:col>
      <xdr:colOff>779410</xdr:colOff>
      <xdr:row>13</xdr:row>
      <xdr:rowOff>102080</xdr:rowOff>
    </xdr:to>
    <xdr:pic>
      <xdr:nvPicPr>
        <xdr:cNvPr id="105" name="图片 104">
          <a:extLst>
            <a:ext uri="{FF2B5EF4-FFF2-40B4-BE49-F238E27FC236}">
              <a16:creationId xmlns:a16="http://schemas.microsoft.com/office/drawing/2014/main" id="{B0C17B65-C91A-2841-849E-885C02234D93}"/>
            </a:ext>
          </a:extLst>
        </xdr:cNvPr>
        <xdr:cNvPicPr>
          <a:picLocks noChangeAspect="1"/>
        </xdr:cNvPicPr>
      </xdr:nvPicPr>
      <xdr:blipFill>
        <a:blip xmlns:r="http://schemas.openxmlformats.org/officeDocument/2006/relationships" r:embed="rId25"/>
        <a:stretch>
          <a:fillRect/>
        </a:stretch>
      </xdr:blipFill>
      <xdr:spPr>
        <a:xfrm rot="5400000">
          <a:off x="14463889" y="2441224"/>
          <a:ext cx="1828800" cy="2439355"/>
        </a:xfrm>
        <a:prstGeom prst="rect">
          <a:avLst/>
        </a:prstGeom>
      </xdr:spPr>
    </xdr:pic>
    <xdr:clientData/>
  </xdr:twoCellAnchor>
  <xdr:twoCellAnchor editAs="oneCell">
    <xdr:from>
      <xdr:col>17</xdr:col>
      <xdr:colOff>5167</xdr:colOff>
      <xdr:row>13</xdr:row>
      <xdr:rowOff>135947</xdr:rowOff>
    </xdr:from>
    <xdr:to>
      <xdr:col>19</xdr:col>
      <xdr:colOff>779410</xdr:colOff>
      <xdr:row>22</xdr:row>
      <xdr:rowOff>186747</xdr:rowOff>
    </xdr:to>
    <xdr:pic>
      <xdr:nvPicPr>
        <xdr:cNvPr id="106" name="图片 105">
          <a:extLst>
            <a:ext uri="{FF2B5EF4-FFF2-40B4-BE49-F238E27FC236}">
              <a16:creationId xmlns:a16="http://schemas.microsoft.com/office/drawing/2014/main" id="{70E6D063-CA4D-7D4C-90AE-611178C65A56}"/>
            </a:ext>
          </a:extLst>
        </xdr:cNvPr>
        <xdr:cNvPicPr>
          <a:picLocks noChangeAspect="1"/>
        </xdr:cNvPicPr>
      </xdr:nvPicPr>
      <xdr:blipFill>
        <a:blip xmlns:r="http://schemas.openxmlformats.org/officeDocument/2006/relationships" r:embed="rId26"/>
        <a:stretch>
          <a:fillRect/>
        </a:stretch>
      </xdr:blipFill>
      <xdr:spPr>
        <a:xfrm rot="5400000">
          <a:off x="14463889" y="4303891"/>
          <a:ext cx="1828800" cy="2439355"/>
        </a:xfrm>
        <a:prstGeom prst="rect">
          <a:avLst/>
        </a:prstGeom>
      </xdr:spPr>
    </xdr:pic>
    <xdr:clientData/>
  </xdr:twoCellAnchor>
  <xdr:twoCellAnchor editAs="oneCell">
    <xdr:from>
      <xdr:col>17</xdr:col>
      <xdr:colOff>5167</xdr:colOff>
      <xdr:row>23</xdr:row>
      <xdr:rowOff>23058</xdr:rowOff>
    </xdr:from>
    <xdr:to>
      <xdr:col>19</xdr:col>
      <xdr:colOff>779410</xdr:colOff>
      <xdr:row>32</xdr:row>
      <xdr:rowOff>73858</xdr:rowOff>
    </xdr:to>
    <xdr:pic>
      <xdr:nvPicPr>
        <xdr:cNvPr id="107" name="图片 106">
          <a:extLst>
            <a:ext uri="{FF2B5EF4-FFF2-40B4-BE49-F238E27FC236}">
              <a16:creationId xmlns:a16="http://schemas.microsoft.com/office/drawing/2014/main" id="{D461C09A-9E22-2942-A516-1F1177AEA21B}"/>
            </a:ext>
          </a:extLst>
        </xdr:cNvPr>
        <xdr:cNvPicPr>
          <a:picLocks noChangeAspect="1"/>
        </xdr:cNvPicPr>
      </xdr:nvPicPr>
      <xdr:blipFill>
        <a:blip xmlns:r="http://schemas.openxmlformats.org/officeDocument/2006/relationships" r:embed="rId27"/>
        <a:stretch>
          <a:fillRect/>
        </a:stretch>
      </xdr:blipFill>
      <xdr:spPr>
        <a:xfrm rot="5400000">
          <a:off x="14463889" y="6166558"/>
          <a:ext cx="1828800" cy="2439355"/>
        </a:xfrm>
        <a:prstGeom prst="rect">
          <a:avLst/>
        </a:prstGeom>
      </xdr:spPr>
    </xdr:pic>
    <xdr:clientData/>
  </xdr:twoCellAnchor>
  <xdr:twoCellAnchor editAs="oneCell">
    <xdr:from>
      <xdr:col>17</xdr:col>
      <xdr:colOff>19279</xdr:colOff>
      <xdr:row>32</xdr:row>
      <xdr:rowOff>107726</xdr:rowOff>
    </xdr:from>
    <xdr:to>
      <xdr:col>19</xdr:col>
      <xdr:colOff>793522</xdr:colOff>
      <xdr:row>41</xdr:row>
      <xdr:rowOff>158526</xdr:rowOff>
    </xdr:to>
    <xdr:pic>
      <xdr:nvPicPr>
        <xdr:cNvPr id="108" name="图片 107">
          <a:extLst>
            <a:ext uri="{FF2B5EF4-FFF2-40B4-BE49-F238E27FC236}">
              <a16:creationId xmlns:a16="http://schemas.microsoft.com/office/drawing/2014/main" id="{7B2A3EA8-4581-B64B-98C4-C92FA8E7C324}"/>
            </a:ext>
          </a:extLst>
        </xdr:cNvPr>
        <xdr:cNvPicPr>
          <a:picLocks noChangeAspect="1"/>
        </xdr:cNvPicPr>
      </xdr:nvPicPr>
      <xdr:blipFill>
        <a:blip xmlns:r="http://schemas.openxmlformats.org/officeDocument/2006/relationships" r:embed="rId28"/>
        <a:stretch>
          <a:fillRect/>
        </a:stretch>
      </xdr:blipFill>
      <xdr:spPr>
        <a:xfrm rot="5400000">
          <a:off x="14478001" y="8029226"/>
          <a:ext cx="1828800" cy="2439355"/>
        </a:xfrm>
        <a:prstGeom prst="rect">
          <a:avLst/>
        </a:prstGeom>
      </xdr:spPr>
    </xdr:pic>
    <xdr:clientData/>
  </xdr:twoCellAnchor>
  <xdr:twoCellAnchor editAs="oneCell">
    <xdr:from>
      <xdr:col>17</xdr:col>
      <xdr:colOff>19278</xdr:colOff>
      <xdr:row>42</xdr:row>
      <xdr:rowOff>23059</xdr:rowOff>
    </xdr:from>
    <xdr:to>
      <xdr:col>19</xdr:col>
      <xdr:colOff>793521</xdr:colOff>
      <xdr:row>51</xdr:row>
      <xdr:rowOff>73859</xdr:rowOff>
    </xdr:to>
    <xdr:pic>
      <xdr:nvPicPr>
        <xdr:cNvPr id="109" name="图片 108">
          <a:extLst>
            <a:ext uri="{FF2B5EF4-FFF2-40B4-BE49-F238E27FC236}">
              <a16:creationId xmlns:a16="http://schemas.microsoft.com/office/drawing/2014/main" id="{12EE7FC9-3DD1-5F4A-9FF9-9CA61306A394}"/>
            </a:ext>
          </a:extLst>
        </xdr:cNvPr>
        <xdr:cNvPicPr>
          <a:picLocks noChangeAspect="1"/>
        </xdr:cNvPicPr>
      </xdr:nvPicPr>
      <xdr:blipFill>
        <a:blip xmlns:r="http://schemas.openxmlformats.org/officeDocument/2006/relationships" r:embed="rId29"/>
        <a:stretch>
          <a:fillRect/>
        </a:stretch>
      </xdr:blipFill>
      <xdr:spPr>
        <a:xfrm rot="5400000">
          <a:off x="14478000" y="9920114"/>
          <a:ext cx="1828800" cy="2439355"/>
        </a:xfrm>
        <a:prstGeom prst="rect">
          <a:avLst/>
        </a:prstGeom>
      </xdr:spPr>
    </xdr:pic>
    <xdr:clientData/>
  </xdr:twoCellAnchor>
  <xdr:twoCellAnchor editAs="oneCell">
    <xdr:from>
      <xdr:col>17</xdr:col>
      <xdr:colOff>19279</xdr:colOff>
      <xdr:row>51</xdr:row>
      <xdr:rowOff>164170</xdr:rowOff>
    </xdr:from>
    <xdr:to>
      <xdr:col>19</xdr:col>
      <xdr:colOff>793522</xdr:colOff>
      <xdr:row>61</xdr:row>
      <xdr:rowOff>17414</xdr:rowOff>
    </xdr:to>
    <xdr:pic>
      <xdr:nvPicPr>
        <xdr:cNvPr id="110" name="图片 109">
          <a:extLst>
            <a:ext uri="{FF2B5EF4-FFF2-40B4-BE49-F238E27FC236}">
              <a16:creationId xmlns:a16="http://schemas.microsoft.com/office/drawing/2014/main" id="{5E58A7B7-3794-934F-B2D8-A6DE0DDACC68}"/>
            </a:ext>
          </a:extLst>
        </xdr:cNvPr>
        <xdr:cNvPicPr>
          <a:picLocks noChangeAspect="1"/>
        </xdr:cNvPicPr>
      </xdr:nvPicPr>
      <xdr:blipFill>
        <a:blip xmlns:r="http://schemas.openxmlformats.org/officeDocument/2006/relationships" r:embed="rId30"/>
        <a:stretch>
          <a:fillRect/>
        </a:stretch>
      </xdr:blipFill>
      <xdr:spPr>
        <a:xfrm rot="5400000">
          <a:off x="14478001" y="11839225"/>
          <a:ext cx="1828800" cy="2439355"/>
        </a:xfrm>
        <a:prstGeom prst="rect">
          <a:avLst/>
        </a:prstGeom>
      </xdr:spPr>
    </xdr:pic>
    <xdr:clientData/>
  </xdr:twoCellAnchor>
  <xdr:twoCellAnchor editAs="oneCell">
    <xdr:from>
      <xdr:col>21</xdr:col>
      <xdr:colOff>823610</xdr:colOff>
      <xdr:row>4</xdr:row>
      <xdr:rowOff>37169</xdr:rowOff>
    </xdr:from>
    <xdr:to>
      <xdr:col>24</xdr:col>
      <xdr:colOff>765299</xdr:colOff>
      <xdr:row>13</xdr:row>
      <xdr:rowOff>87969</xdr:rowOff>
    </xdr:to>
    <xdr:pic>
      <xdr:nvPicPr>
        <xdr:cNvPr id="111" name="图片 110">
          <a:extLst>
            <a:ext uri="{FF2B5EF4-FFF2-40B4-BE49-F238E27FC236}">
              <a16:creationId xmlns:a16="http://schemas.microsoft.com/office/drawing/2014/main" id="{D62CD64D-9D74-A742-8EDF-751DEDFCDF13}"/>
            </a:ext>
          </a:extLst>
        </xdr:cNvPr>
        <xdr:cNvPicPr>
          <a:picLocks noChangeAspect="1"/>
        </xdr:cNvPicPr>
      </xdr:nvPicPr>
      <xdr:blipFill>
        <a:blip xmlns:r="http://schemas.openxmlformats.org/officeDocument/2006/relationships" r:embed="rId31"/>
        <a:stretch>
          <a:fillRect/>
        </a:stretch>
      </xdr:blipFill>
      <xdr:spPr>
        <a:xfrm rot="5400000">
          <a:off x="18612555" y="2427113"/>
          <a:ext cx="1828800" cy="2439355"/>
        </a:xfrm>
        <a:prstGeom prst="rect">
          <a:avLst/>
        </a:prstGeom>
      </xdr:spPr>
    </xdr:pic>
    <xdr:clientData/>
  </xdr:twoCellAnchor>
  <xdr:twoCellAnchor editAs="oneCell">
    <xdr:from>
      <xdr:col>22</xdr:col>
      <xdr:colOff>5167</xdr:colOff>
      <xdr:row>13</xdr:row>
      <xdr:rowOff>121836</xdr:rowOff>
    </xdr:from>
    <xdr:to>
      <xdr:col>24</xdr:col>
      <xdr:colOff>779411</xdr:colOff>
      <xdr:row>22</xdr:row>
      <xdr:rowOff>172636</xdr:rowOff>
    </xdr:to>
    <xdr:pic>
      <xdr:nvPicPr>
        <xdr:cNvPr id="112" name="图片 111">
          <a:extLst>
            <a:ext uri="{FF2B5EF4-FFF2-40B4-BE49-F238E27FC236}">
              <a16:creationId xmlns:a16="http://schemas.microsoft.com/office/drawing/2014/main" id="{73A74F59-8F82-D546-9BCC-EDF059C16E8B}"/>
            </a:ext>
          </a:extLst>
        </xdr:cNvPr>
        <xdr:cNvPicPr>
          <a:picLocks noChangeAspect="1"/>
        </xdr:cNvPicPr>
      </xdr:nvPicPr>
      <xdr:blipFill>
        <a:blip xmlns:r="http://schemas.openxmlformats.org/officeDocument/2006/relationships" r:embed="rId32"/>
        <a:stretch>
          <a:fillRect/>
        </a:stretch>
      </xdr:blipFill>
      <xdr:spPr>
        <a:xfrm rot="5400000">
          <a:off x="18626667" y="4289780"/>
          <a:ext cx="1828800" cy="2439355"/>
        </a:xfrm>
        <a:prstGeom prst="rect">
          <a:avLst/>
        </a:prstGeom>
      </xdr:spPr>
    </xdr:pic>
    <xdr:clientData/>
  </xdr:twoCellAnchor>
  <xdr:twoCellAnchor editAs="oneCell">
    <xdr:from>
      <xdr:col>22</xdr:col>
      <xdr:colOff>5166</xdr:colOff>
      <xdr:row>23</xdr:row>
      <xdr:rowOff>8946</xdr:rowOff>
    </xdr:from>
    <xdr:to>
      <xdr:col>24</xdr:col>
      <xdr:colOff>779410</xdr:colOff>
      <xdr:row>32</xdr:row>
      <xdr:rowOff>59746</xdr:rowOff>
    </xdr:to>
    <xdr:pic>
      <xdr:nvPicPr>
        <xdr:cNvPr id="113" name="图片 112">
          <a:extLst>
            <a:ext uri="{FF2B5EF4-FFF2-40B4-BE49-F238E27FC236}">
              <a16:creationId xmlns:a16="http://schemas.microsoft.com/office/drawing/2014/main" id="{253733CB-A667-0B41-890D-36D54AD387F9}"/>
            </a:ext>
          </a:extLst>
        </xdr:cNvPr>
        <xdr:cNvPicPr>
          <a:picLocks noChangeAspect="1"/>
        </xdr:cNvPicPr>
      </xdr:nvPicPr>
      <xdr:blipFill>
        <a:blip xmlns:r="http://schemas.openxmlformats.org/officeDocument/2006/relationships" r:embed="rId33"/>
        <a:stretch>
          <a:fillRect/>
        </a:stretch>
      </xdr:blipFill>
      <xdr:spPr>
        <a:xfrm rot="5400000">
          <a:off x="18626666" y="6152446"/>
          <a:ext cx="1828800" cy="2439355"/>
        </a:xfrm>
        <a:prstGeom prst="rect">
          <a:avLst/>
        </a:prstGeom>
      </xdr:spPr>
    </xdr:pic>
    <xdr:clientData/>
  </xdr:twoCellAnchor>
  <xdr:twoCellAnchor editAs="oneCell">
    <xdr:from>
      <xdr:col>22</xdr:col>
      <xdr:colOff>19278</xdr:colOff>
      <xdr:row>32</xdr:row>
      <xdr:rowOff>121835</xdr:rowOff>
    </xdr:from>
    <xdr:to>
      <xdr:col>24</xdr:col>
      <xdr:colOff>793522</xdr:colOff>
      <xdr:row>41</xdr:row>
      <xdr:rowOff>172635</xdr:rowOff>
    </xdr:to>
    <xdr:pic>
      <xdr:nvPicPr>
        <xdr:cNvPr id="114" name="图片 113">
          <a:extLst>
            <a:ext uri="{FF2B5EF4-FFF2-40B4-BE49-F238E27FC236}">
              <a16:creationId xmlns:a16="http://schemas.microsoft.com/office/drawing/2014/main" id="{94A09B35-7B69-3347-9318-070C3812BB29}"/>
            </a:ext>
          </a:extLst>
        </xdr:cNvPr>
        <xdr:cNvPicPr>
          <a:picLocks noChangeAspect="1"/>
        </xdr:cNvPicPr>
      </xdr:nvPicPr>
      <xdr:blipFill>
        <a:blip xmlns:r="http://schemas.openxmlformats.org/officeDocument/2006/relationships" r:embed="rId34"/>
        <a:stretch>
          <a:fillRect/>
        </a:stretch>
      </xdr:blipFill>
      <xdr:spPr>
        <a:xfrm rot="5400000">
          <a:off x="18640778" y="8043335"/>
          <a:ext cx="1828800" cy="2439355"/>
        </a:xfrm>
        <a:prstGeom prst="rect">
          <a:avLst/>
        </a:prstGeom>
      </xdr:spPr>
    </xdr:pic>
    <xdr:clientData/>
  </xdr:twoCellAnchor>
  <xdr:twoCellAnchor editAs="oneCell">
    <xdr:from>
      <xdr:col>22</xdr:col>
      <xdr:colOff>19278</xdr:colOff>
      <xdr:row>42</xdr:row>
      <xdr:rowOff>23059</xdr:rowOff>
    </xdr:from>
    <xdr:to>
      <xdr:col>24</xdr:col>
      <xdr:colOff>793522</xdr:colOff>
      <xdr:row>51</xdr:row>
      <xdr:rowOff>73859</xdr:rowOff>
    </xdr:to>
    <xdr:pic>
      <xdr:nvPicPr>
        <xdr:cNvPr id="115" name="图片 114">
          <a:extLst>
            <a:ext uri="{FF2B5EF4-FFF2-40B4-BE49-F238E27FC236}">
              <a16:creationId xmlns:a16="http://schemas.microsoft.com/office/drawing/2014/main" id="{7E3A9271-8934-DC49-A3A0-A99742E99B5E}"/>
            </a:ext>
          </a:extLst>
        </xdr:cNvPr>
        <xdr:cNvPicPr>
          <a:picLocks noChangeAspect="1"/>
        </xdr:cNvPicPr>
      </xdr:nvPicPr>
      <xdr:blipFill>
        <a:blip xmlns:r="http://schemas.openxmlformats.org/officeDocument/2006/relationships" r:embed="rId35"/>
        <a:stretch>
          <a:fillRect/>
        </a:stretch>
      </xdr:blipFill>
      <xdr:spPr>
        <a:xfrm rot="5400000">
          <a:off x="18640778" y="9920114"/>
          <a:ext cx="1828800" cy="2439355"/>
        </a:xfrm>
        <a:prstGeom prst="rect">
          <a:avLst/>
        </a:prstGeom>
      </xdr:spPr>
    </xdr:pic>
    <xdr:clientData/>
  </xdr:twoCellAnchor>
  <xdr:twoCellAnchor editAs="oneCell">
    <xdr:from>
      <xdr:col>22</xdr:col>
      <xdr:colOff>19278</xdr:colOff>
      <xdr:row>51</xdr:row>
      <xdr:rowOff>150058</xdr:rowOff>
    </xdr:from>
    <xdr:to>
      <xdr:col>24</xdr:col>
      <xdr:colOff>793522</xdr:colOff>
      <xdr:row>61</xdr:row>
      <xdr:rowOff>3302</xdr:rowOff>
    </xdr:to>
    <xdr:pic>
      <xdr:nvPicPr>
        <xdr:cNvPr id="116" name="图片 115">
          <a:extLst>
            <a:ext uri="{FF2B5EF4-FFF2-40B4-BE49-F238E27FC236}">
              <a16:creationId xmlns:a16="http://schemas.microsoft.com/office/drawing/2014/main" id="{2B655BF1-5CBA-9147-974D-071262563625}"/>
            </a:ext>
          </a:extLst>
        </xdr:cNvPr>
        <xdr:cNvPicPr>
          <a:picLocks noChangeAspect="1"/>
        </xdr:cNvPicPr>
      </xdr:nvPicPr>
      <xdr:blipFill>
        <a:blip xmlns:r="http://schemas.openxmlformats.org/officeDocument/2006/relationships" r:embed="rId36"/>
        <a:stretch>
          <a:fillRect/>
        </a:stretch>
      </xdr:blipFill>
      <xdr:spPr>
        <a:xfrm rot="5400000">
          <a:off x="18640778" y="11825113"/>
          <a:ext cx="1828800" cy="24393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18415</xdr:colOff>
      <xdr:row>2</xdr:row>
      <xdr:rowOff>9525</xdr:rowOff>
    </xdr:from>
    <xdr:to>
      <xdr:col>22</xdr:col>
      <xdr:colOff>589916</xdr:colOff>
      <xdr:row>17</xdr:row>
      <xdr:rowOff>133349</xdr:rowOff>
    </xdr:to>
    <xdr:graphicFrame macro="">
      <xdr:nvGraphicFramePr>
        <xdr:cNvPr id="2" name="图表 1">
          <a:extLst>
            <a:ext uri="{FF2B5EF4-FFF2-40B4-BE49-F238E27FC236}">
              <a16:creationId xmlns:a16="http://schemas.microsoft.com/office/drawing/2014/main" id="{89F824AE-EC82-2043-8E5B-E4D117627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13</xdr:col>
      <xdr:colOff>18415</xdr:colOff>
      <xdr:row>2</xdr:row>
      <xdr:rowOff>9525</xdr:rowOff>
    </xdr:from>
    <xdr:to>
      <xdr:col>22</xdr:col>
      <xdr:colOff>589916</xdr:colOff>
      <xdr:row>17</xdr:row>
      <xdr:rowOff>133349</xdr:rowOff>
    </xdr:to>
    <xdr:graphicFrame macro="">
      <xdr:nvGraphicFramePr>
        <xdr:cNvPr id="2" name="图表 1">
          <a:extLst>
            <a:ext uri="{FF2B5EF4-FFF2-40B4-BE49-F238E27FC236}">
              <a16:creationId xmlns:a16="http://schemas.microsoft.com/office/drawing/2014/main" id="{2183C245-338B-9A4E-B587-C543B89F4D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18415</xdr:colOff>
      <xdr:row>2</xdr:row>
      <xdr:rowOff>9525</xdr:rowOff>
    </xdr:from>
    <xdr:to>
      <xdr:col>22</xdr:col>
      <xdr:colOff>589916</xdr:colOff>
      <xdr:row>17</xdr:row>
      <xdr:rowOff>133349</xdr:rowOff>
    </xdr:to>
    <xdr:graphicFrame macro="">
      <xdr:nvGraphicFramePr>
        <xdr:cNvPr id="2" name="图表 1">
          <a:extLst>
            <a:ext uri="{FF2B5EF4-FFF2-40B4-BE49-F238E27FC236}">
              <a16:creationId xmlns:a16="http://schemas.microsoft.com/office/drawing/2014/main" id="{33693E7C-E683-AA4A-AE4E-1A5F8643DD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wuqi/Desktop/&#36816;&#21160;%20&#39592;&#36136;&#30095;&#26494;%20&#25991;&#31456;&#20070;&#20889;/&#21335;&#21326;&#38468;&#19968;%200002999%20&#26472;&#29840;&#32769;&#24072;%2020210924%20wb+qpcr_1/&#21335;&#21326;&#38468;&#19968;%200002999%20&#26472;&#29840;&#32769;&#24072;%2020210924%20qpcr/&#24038;&#32929;&#39592;&#39592;&#39635;/&#21335;&#21326;&#38468;&#19968;%200002999%20&#26472;&#29840;&#32769;&#24072;%2020210924%20qpc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1β"/>
      <sheetName val="NLRP3"/>
      <sheetName val="GSDMD"/>
      <sheetName val="CASP1"/>
    </sheetNames>
    <sheetDataSet>
      <sheetData sheetId="0">
        <row r="25">
          <cell r="N25" t="str">
            <v>DPZGS-1</v>
          </cell>
          <cell r="O25">
            <v>1.0016251843256201</v>
          </cell>
        </row>
        <row r="26">
          <cell r="N26" t="str">
            <v>DPZGS-2</v>
          </cell>
          <cell r="O26">
            <v>2.0911916786514602</v>
          </cell>
        </row>
        <row r="27">
          <cell r="N27" t="str">
            <v>DPZGS-3</v>
          </cell>
          <cell r="O27">
            <v>0.994158464750867</v>
          </cell>
        </row>
        <row r="28">
          <cell r="N28" t="str">
            <v>DPZGS-6</v>
          </cell>
          <cell r="O28">
            <v>0.89588372886776901</v>
          </cell>
        </row>
        <row r="29">
          <cell r="N29" t="str">
            <v>DPZGS-7</v>
          </cell>
          <cell r="O29">
            <v>0.60703587250294</v>
          </cell>
        </row>
        <row r="30">
          <cell r="N30" t="str">
            <v>DPZGS-9</v>
          </cell>
          <cell r="O30">
            <v>1.20257202926302</v>
          </cell>
        </row>
        <row r="31">
          <cell r="N31" t="str">
            <v>MPZGS-1</v>
          </cell>
          <cell r="O31">
            <v>5.8306877691426404</v>
          </cell>
        </row>
        <row r="32">
          <cell r="N32" t="str">
            <v>MPZGS-4</v>
          </cell>
          <cell r="O32">
            <v>7.8499186884880796</v>
          </cell>
        </row>
        <row r="33">
          <cell r="N33" t="str">
            <v>MPZGS-5</v>
          </cell>
          <cell r="O33">
            <v>6.0934133232308403</v>
          </cell>
        </row>
        <row r="34">
          <cell r="N34" t="str">
            <v>MPZGS-7</v>
          </cell>
          <cell r="O34">
            <v>9.4328888310742194</v>
          </cell>
        </row>
        <row r="35">
          <cell r="N35" t="str">
            <v>MPZGS-8</v>
          </cell>
          <cell r="O35">
            <v>8.3983174799092897</v>
          </cell>
        </row>
        <row r="36">
          <cell r="N36" t="str">
            <v>MPZGS-11</v>
          </cell>
          <cell r="O36">
            <v>7.3104386542012501</v>
          </cell>
        </row>
        <row r="37">
          <cell r="N37" t="str">
            <v>GPZGS-1</v>
          </cell>
          <cell r="O37">
            <v>4.4788298712534296</v>
          </cell>
        </row>
        <row r="38">
          <cell r="N38" t="str">
            <v>GPZGS-2</v>
          </cell>
          <cell r="O38">
            <v>2.7339730570026402</v>
          </cell>
        </row>
        <row r="39">
          <cell r="N39" t="str">
            <v>GPZGS-4</v>
          </cell>
          <cell r="O39">
            <v>3.8651343775199298</v>
          </cell>
        </row>
        <row r="40">
          <cell r="N40" t="str">
            <v>GPZGS-5</v>
          </cell>
          <cell r="O40">
            <v>7.1358011114277202</v>
          </cell>
        </row>
        <row r="41">
          <cell r="N41" t="str">
            <v>GPZGS-6</v>
          </cell>
          <cell r="O41">
            <v>3.48783001922618</v>
          </cell>
        </row>
        <row r="42">
          <cell r="N42" t="str">
            <v>GPZGS-9</v>
          </cell>
          <cell r="O42">
            <v>5.9443571574815097</v>
          </cell>
        </row>
      </sheetData>
      <sheetData sheetId="1">
        <row r="25">
          <cell r="N25" t="str">
            <v>DPZGS-1</v>
          </cell>
          <cell r="O25">
            <v>1.0021051531129199</v>
          </cell>
        </row>
        <row r="26">
          <cell r="N26" t="str">
            <v>DPZGS-2</v>
          </cell>
          <cell r="O26">
            <v>1.64920882084217</v>
          </cell>
        </row>
        <row r="27">
          <cell r="N27" t="str">
            <v>DPZGS-3</v>
          </cell>
          <cell r="O27">
            <v>0.77837863915044003</v>
          </cell>
        </row>
        <row r="28">
          <cell r="N28" t="str">
            <v>DPZGS-6</v>
          </cell>
          <cell r="O28">
            <v>0.86546470884788296</v>
          </cell>
        </row>
        <row r="29">
          <cell r="N29" t="str">
            <v>DPZGS-7</v>
          </cell>
          <cell r="O29">
            <v>0.63924829778654102</v>
          </cell>
        </row>
        <row r="30">
          <cell r="N30" t="str">
            <v>DPZGS-9</v>
          </cell>
          <cell r="O30">
            <v>0.89992184078636495</v>
          </cell>
        </row>
        <row r="31">
          <cell r="N31" t="str">
            <v>MPZGS-1</v>
          </cell>
          <cell r="O31">
            <v>8.7791201092977005</v>
          </cell>
        </row>
        <row r="32">
          <cell r="N32" t="str">
            <v>MPZGS-4</v>
          </cell>
          <cell r="O32">
            <v>11.827992638798399</v>
          </cell>
        </row>
        <row r="33">
          <cell r="N33" t="str">
            <v>MPZGS-5</v>
          </cell>
          <cell r="O33">
            <v>7.9426578017826799</v>
          </cell>
        </row>
        <row r="34">
          <cell r="N34" t="str">
            <v>MPZGS-7</v>
          </cell>
          <cell r="O34">
            <v>12.1701460845242</v>
          </cell>
        </row>
        <row r="35">
          <cell r="N35" t="str">
            <v>MPZGS-8</v>
          </cell>
          <cell r="O35">
            <v>9.8336660338379893</v>
          </cell>
        </row>
        <row r="36">
          <cell r="N36" t="str">
            <v>MPZGS-11</v>
          </cell>
          <cell r="O36">
            <v>7.3712354548133696</v>
          </cell>
        </row>
        <row r="37">
          <cell r="N37" t="str">
            <v>GPZGS-1</v>
          </cell>
          <cell r="O37">
            <v>3.8402730361872499</v>
          </cell>
        </row>
        <row r="38">
          <cell r="N38" t="str">
            <v>GPZGS-2</v>
          </cell>
          <cell r="O38">
            <v>3.2144643483217301</v>
          </cell>
        </row>
        <row r="39">
          <cell r="N39" t="str">
            <v>GPZGS-4</v>
          </cell>
          <cell r="O39">
            <v>5.0036347685012803</v>
          </cell>
        </row>
        <row r="40">
          <cell r="N40" t="str">
            <v>GPZGS-5</v>
          </cell>
          <cell r="O40">
            <v>5.8994364461132296</v>
          </cell>
        </row>
        <row r="41">
          <cell r="N41" t="str">
            <v>GPZGS-6</v>
          </cell>
          <cell r="O41">
            <v>2.0369603463023598</v>
          </cell>
        </row>
        <row r="42">
          <cell r="N42" t="str">
            <v>GPZGS-9</v>
          </cell>
          <cell r="O42">
            <v>3.92704668615074</v>
          </cell>
        </row>
      </sheetData>
      <sheetData sheetId="2"/>
      <sheetData sheetId="3">
        <row r="25">
          <cell r="N25" t="str">
            <v>DPZGS-1</v>
          </cell>
          <cell r="O25">
            <v>1.00330148526914</v>
          </cell>
        </row>
        <row r="26">
          <cell r="N26" t="str">
            <v>DPZGS-2</v>
          </cell>
          <cell r="O26">
            <v>2.8170688256843301</v>
          </cell>
        </row>
        <row r="27">
          <cell r="N27" t="str">
            <v>DPZGS-3</v>
          </cell>
          <cell r="O27">
            <v>2.0682965254394801</v>
          </cell>
        </row>
        <row r="28">
          <cell r="N28" t="str">
            <v>DPZGS-6</v>
          </cell>
          <cell r="O28">
            <v>1.2945526472248201</v>
          </cell>
        </row>
        <row r="29">
          <cell r="N29" t="str">
            <v>DPZGS-7</v>
          </cell>
          <cell r="O29">
            <v>2.0706071360115499</v>
          </cell>
        </row>
        <row r="30">
          <cell r="N30" t="str">
            <v>DPZGS-9</v>
          </cell>
          <cell r="O30">
            <v>1.46055391097708</v>
          </cell>
        </row>
        <row r="31">
          <cell r="N31" t="str">
            <v>MPZGS-1</v>
          </cell>
          <cell r="O31">
            <v>11.8804581943066</v>
          </cell>
        </row>
        <row r="32">
          <cell r="N32" t="str">
            <v>MPZGS-4</v>
          </cell>
          <cell r="O32">
            <v>10.0651710387758</v>
          </cell>
        </row>
        <row r="33">
          <cell r="N33" t="str">
            <v>MPZGS-5</v>
          </cell>
          <cell r="O33">
            <v>17.150112812568199</v>
          </cell>
        </row>
        <row r="34">
          <cell r="N34" t="str">
            <v>MPZGS-7</v>
          </cell>
          <cell r="O34">
            <v>10.8029725779584</v>
          </cell>
        </row>
        <row r="35">
          <cell r="N35" t="str">
            <v>MPZGS-8</v>
          </cell>
          <cell r="O35">
            <v>15.2806567161147</v>
          </cell>
        </row>
        <row r="36">
          <cell r="N36" t="str">
            <v>MPZGS-11</v>
          </cell>
          <cell r="O36">
            <v>15.1666256553201</v>
          </cell>
        </row>
        <row r="37">
          <cell r="N37" t="str">
            <v>GPZGS-1</v>
          </cell>
          <cell r="O37">
            <v>8.5881712289301202</v>
          </cell>
        </row>
        <row r="38">
          <cell r="N38" t="str">
            <v>GPZGS-2</v>
          </cell>
          <cell r="O38">
            <v>5.9661087272196598</v>
          </cell>
        </row>
        <row r="39">
          <cell r="N39" t="str">
            <v>GPZGS-4</v>
          </cell>
          <cell r="O39">
            <v>7.8609253599418896</v>
          </cell>
        </row>
        <row r="40">
          <cell r="N40" t="str">
            <v>GPZGS-5</v>
          </cell>
          <cell r="O40">
            <v>4.8619927256515503</v>
          </cell>
        </row>
        <row r="41">
          <cell r="N41" t="str">
            <v>GPZGS-6</v>
          </cell>
          <cell r="O41">
            <v>3.6140384617588799</v>
          </cell>
        </row>
        <row r="42">
          <cell r="N42" t="str">
            <v>GPZGS-9</v>
          </cell>
          <cell r="O42">
            <v>6.9781751224079098</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77D19-8C2E-E549-8B29-D826E0043F50}">
  <dimension ref="B1:AE68"/>
  <sheetViews>
    <sheetView tabSelected="1" zoomScale="50" workbookViewId="0">
      <selection activeCell="O77" sqref="O77"/>
    </sheetView>
  </sheetViews>
  <sheetFormatPr baseColWidth="10" defaultRowHeight="16"/>
  <sheetData>
    <row r="1" spans="2:31" ht="16" customHeight="1">
      <c r="B1" s="69" t="s">
        <v>68</v>
      </c>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row>
    <row r="2" spans="2:31" ht="154" customHeight="1">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row>
    <row r="3" spans="2:31" ht="21" customHeight="1">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row>
    <row r="4" spans="2:31" s="66" customFormat="1" ht="21">
      <c r="B4" s="70" t="s">
        <v>62</v>
      </c>
      <c r="C4" s="70"/>
      <c r="D4" s="70"/>
      <c r="E4" s="70"/>
      <c r="G4" s="70" t="s">
        <v>63</v>
      </c>
      <c r="H4" s="70"/>
      <c r="I4" s="70"/>
      <c r="J4" s="70"/>
      <c r="L4" s="68" t="s">
        <v>64</v>
      </c>
      <c r="M4" s="68"/>
      <c r="N4" s="68"/>
      <c r="O4" s="68"/>
      <c r="Q4" s="68" t="s">
        <v>65</v>
      </c>
      <c r="R4" s="68"/>
      <c r="S4" s="68"/>
      <c r="T4" s="68"/>
      <c r="V4" s="68" t="s">
        <v>66</v>
      </c>
      <c r="W4" s="68"/>
      <c r="X4" s="68"/>
      <c r="Y4" s="68"/>
      <c r="AB4" s="68" t="s">
        <v>67</v>
      </c>
      <c r="AC4" s="68"/>
      <c r="AD4" s="68"/>
      <c r="AE4" s="68"/>
    </row>
    <row r="68" spans="17:28">
      <c r="Q68" s="1"/>
      <c r="AB68" s="1"/>
    </row>
  </sheetData>
  <mergeCells count="7">
    <mergeCell ref="AB4:AE4"/>
    <mergeCell ref="B1:AE2"/>
    <mergeCell ref="B4:E4"/>
    <mergeCell ref="G4:J4"/>
    <mergeCell ref="L4:O4"/>
    <mergeCell ref="Q4:T4"/>
    <mergeCell ref="V4:Y4"/>
  </mergeCells>
  <phoneticPr fontId="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12BD2-B17D-1A47-B101-93771FBBCF6B}">
  <dimension ref="A1:T289"/>
  <sheetViews>
    <sheetView workbookViewId="0">
      <selection activeCell="O21" sqref="O21"/>
    </sheetView>
  </sheetViews>
  <sheetFormatPr baseColWidth="10" defaultColWidth="9" defaultRowHeight="16"/>
  <cols>
    <col min="1" max="1" width="6.6640625" style="25" customWidth="1"/>
    <col min="2" max="3" width="7.33203125" style="40" customWidth="1"/>
    <col min="4" max="4" width="6.1640625" style="25" customWidth="1"/>
    <col min="5" max="5" width="9.1640625" style="25" customWidth="1"/>
    <col min="6" max="6" width="7.6640625" style="25" customWidth="1"/>
    <col min="7" max="7" width="9.1640625" style="25" customWidth="1"/>
    <col min="8" max="8" width="7.33203125" style="25" customWidth="1"/>
    <col min="9" max="9" width="9.33203125" style="25" customWidth="1"/>
    <col min="10" max="10" width="10.33203125" style="25" customWidth="1"/>
    <col min="11" max="11" width="11.33203125" customWidth="1"/>
    <col min="12" max="12" width="11.1640625" customWidth="1"/>
    <col min="15" max="16" width="11.6640625" customWidth="1"/>
    <col min="19" max="20" width="11.6640625" customWidth="1"/>
  </cols>
  <sheetData>
    <row r="1" spans="1:13">
      <c r="A1" s="2" t="s">
        <v>10</v>
      </c>
      <c r="B1" s="3" t="str">
        <f>F1</f>
        <v>actin Ct</v>
      </c>
      <c r="C1" s="3" t="str">
        <f>G1</f>
        <v>NLRP3 ct</v>
      </c>
      <c r="D1" s="4" t="s">
        <v>11</v>
      </c>
      <c r="E1" s="5" t="s">
        <v>10</v>
      </c>
      <c r="F1" s="5" t="s">
        <v>12</v>
      </c>
      <c r="G1" s="5" t="s">
        <v>13</v>
      </c>
      <c r="H1" s="4" t="s">
        <v>11</v>
      </c>
      <c r="I1" s="6" t="s">
        <v>14</v>
      </c>
      <c r="J1" s="4" t="s">
        <v>15</v>
      </c>
      <c r="K1" s="7" t="s">
        <v>16</v>
      </c>
      <c r="L1" s="7" t="s">
        <v>17</v>
      </c>
      <c r="M1" s="8"/>
    </row>
    <row r="2" spans="1:13">
      <c r="A2" s="9" t="str">
        <f>E2</f>
        <v>DPZGS-1</v>
      </c>
      <c r="B2" s="3">
        <f>AVERAGE(F2:F4)</f>
        <v>15.626666666666665</v>
      </c>
      <c r="C2" s="3">
        <f>AVERAGE(G2:G4)</f>
        <v>29.216666666666669</v>
      </c>
      <c r="D2" s="10">
        <f t="shared" ref="D2:D55" si="0">C2-B2</f>
        <v>13.590000000000003</v>
      </c>
      <c r="E2" s="11" t="s">
        <v>18</v>
      </c>
      <c r="F2" s="12">
        <v>15.66</v>
      </c>
      <c r="G2" s="12">
        <v>29.38</v>
      </c>
      <c r="H2" s="10">
        <f t="shared" ref="H2:H55" si="1">G2-F2</f>
        <v>13.719999999999999</v>
      </c>
      <c r="I2" s="10">
        <f t="shared" ref="I2:I55" si="2">-(H2-D2)</f>
        <v>-0.12999999999999545</v>
      </c>
      <c r="J2" s="13">
        <f t="shared" ref="J2:J55" si="3">POWER(2,I2)</f>
        <v>0.91383145022940337</v>
      </c>
      <c r="K2" s="7"/>
      <c r="L2" s="7"/>
      <c r="M2" s="8"/>
    </row>
    <row r="3" spans="1:13">
      <c r="A3" s="9" t="str">
        <f>E3</f>
        <v>DPZGS-1</v>
      </c>
      <c r="B3" s="3">
        <f>B2</f>
        <v>15.626666666666665</v>
      </c>
      <c r="C3" s="3">
        <f>C2</f>
        <v>29.216666666666669</v>
      </c>
      <c r="D3" s="10">
        <f t="shared" si="0"/>
        <v>13.590000000000003</v>
      </c>
      <c r="E3" s="11" t="s">
        <v>18</v>
      </c>
      <c r="F3" s="12">
        <v>15.61</v>
      </c>
      <c r="G3" s="12">
        <v>29.16</v>
      </c>
      <c r="H3" s="10">
        <f t="shared" si="1"/>
        <v>13.55</v>
      </c>
      <c r="I3" s="10">
        <f t="shared" si="2"/>
        <v>4.00000000000027E-2</v>
      </c>
      <c r="J3" s="13">
        <f t="shared" si="3"/>
        <v>1.0281138266560685</v>
      </c>
      <c r="K3" s="7"/>
      <c r="L3" s="7"/>
      <c r="M3" s="8"/>
    </row>
    <row r="4" spans="1:13">
      <c r="A4" s="9" t="str">
        <f>E4</f>
        <v>DPZGS-1</v>
      </c>
      <c r="B4" s="3">
        <f>B2</f>
        <v>15.626666666666665</v>
      </c>
      <c r="C4" s="3">
        <f>C2</f>
        <v>29.216666666666669</v>
      </c>
      <c r="D4" s="10">
        <f t="shared" si="0"/>
        <v>13.590000000000003</v>
      </c>
      <c r="E4" s="11" t="s">
        <v>18</v>
      </c>
      <c r="F4" s="12">
        <v>15.61</v>
      </c>
      <c r="G4" s="12">
        <v>29.11</v>
      </c>
      <c r="H4" s="10">
        <f t="shared" si="1"/>
        <v>13.5</v>
      </c>
      <c r="I4" s="10">
        <f t="shared" si="2"/>
        <v>9.0000000000003411E-2</v>
      </c>
      <c r="J4" s="13">
        <f t="shared" si="3"/>
        <v>1.0643701824533625</v>
      </c>
      <c r="K4" s="14">
        <f>(J2+J3+J4)/3</f>
        <v>1.0021051531129448</v>
      </c>
      <c r="L4" s="15">
        <f>STDEV(J2:J4)</f>
        <v>7.8567269263375844E-2</v>
      </c>
      <c r="M4" s="8"/>
    </row>
    <row r="5" spans="1:13">
      <c r="A5" s="9" t="str">
        <f t="shared" ref="A5:C20" si="4">A2</f>
        <v>DPZGS-1</v>
      </c>
      <c r="B5" s="3">
        <f t="shared" si="4"/>
        <v>15.626666666666665</v>
      </c>
      <c r="C5" s="3">
        <f t="shared" si="4"/>
        <v>29.216666666666669</v>
      </c>
      <c r="D5" s="10">
        <f t="shared" si="0"/>
        <v>13.590000000000003</v>
      </c>
      <c r="E5" s="11" t="s">
        <v>19</v>
      </c>
      <c r="F5" s="12">
        <v>16.239999999999998</v>
      </c>
      <c r="G5" s="12">
        <v>29.07</v>
      </c>
      <c r="H5" s="10">
        <f t="shared" si="1"/>
        <v>12.830000000000002</v>
      </c>
      <c r="I5" s="10">
        <f t="shared" si="2"/>
        <v>0.76000000000000156</v>
      </c>
      <c r="J5" s="13">
        <f t="shared" si="3"/>
        <v>1.6934906247250563</v>
      </c>
      <c r="K5" s="7"/>
      <c r="L5" s="7"/>
      <c r="M5" s="8"/>
    </row>
    <row r="6" spans="1:13">
      <c r="A6" s="9" t="str">
        <f t="shared" si="4"/>
        <v>DPZGS-1</v>
      </c>
      <c r="B6" s="3">
        <f t="shared" si="4"/>
        <v>15.626666666666665</v>
      </c>
      <c r="C6" s="3">
        <f t="shared" si="4"/>
        <v>29.216666666666669</v>
      </c>
      <c r="D6" s="10">
        <f t="shared" si="0"/>
        <v>13.590000000000003</v>
      </c>
      <c r="E6" s="11" t="s">
        <v>19</v>
      </c>
      <c r="F6" s="12">
        <v>16.239999999999998</v>
      </c>
      <c r="G6" s="12">
        <v>29.28</v>
      </c>
      <c r="H6" s="10">
        <f t="shared" si="1"/>
        <v>13.040000000000003</v>
      </c>
      <c r="I6" s="10">
        <f t="shared" si="2"/>
        <v>0.55000000000000071</v>
      </c>
      <c r="J6" s="13">
        <f t="shared" si="3"/>
        <v>1.4640856959456261</v>
      </c>
      <c r="K6" s="7"/>
      <c r="L6" s="7"/>
      <c r="M6" s="8"/>
    </row>
    <row r="7" spans="1:13">
      <c r="A7" s="9" t="str">
        <f t="shared" si="4"/>
        <v>DPZGS-1</v>
      </c>
      <c r="B7" s="3">
        <f t="shared" si="4"/>
        <v>15.626666666666665</v>
      </c>
      <c r="C7" s="3">
        <f t="shared" si="4"/>
        <v>29.216666666666669</v>
      </c>
      <c r="D7" s="10">
        <f t="shared" si="0"/>
        <v>13.590000000000003</v>
      </c>
      <c r="E7" s="11" t="s">
        <v>19</v>
      </c>
      <c r="F7" s="12">
        <v>16.36</v>
      </c>
      <c r="G7" s="12">
        <v>29.11</v>
      </c>
      <c r="H7" s="10">
        <f t="shared" si="1"/>
        <v>12.75</v>
      </c>
      <c r="I7" s="10">
        <f t="shared" si="2"/>
        <v>0.84000000000000341</v>
      </c>
      <c r="J7" s="13">
        <f t="shared" si="3"/>
        <v>1.7900501418559491</v>
      </c>
      <c r="K7" s="14">
        <f>(J5+J6+J7)/3</f>
        <v>1.6492088208422107</v>
      </c>
      <c r="L7" s="15">
        <f>STDEV(J5:J7)</f>
        <v>0.16743316163695021</v>
      </c>
      <c r="M7" s="8"/>
    </row>
    <row r="8" spans="1:13">
      <c r="A8" s="9" t="str">
        <f t="shared" si="4"/>
        <v>DPZGS-1</v>
      </c>
      <c r="B8" s="3">
        <f t="shared" si="4"/>
        <v>15.626666666666665</v>
      </c>
      <c r="C8" s="3">
        <f t="shared" si="4"/>
        <v>29.216666666666669</v>
      </c>
      <c r="D8" s="10">
        <f t="shared" si="0"/>
        <v>13.590000000000003</v>
      </c>
      <c r="E8" s="11" t="s">
        <v>20</v>
      </c>
      <c r="F8" s="12">
        <v>15.65</v>
      </c>
      <c r="G8" s="12">
        <v>29.5</v>
      </c>
      <c r="H8" s="10">
        <f t="shared" si="1"/>
        <v>13.85</v>
      </c>
      <c r="I8" s="10">
        <f t="shared" si="2"/>
        <v>-0.25999999999999623</v>
      </c>
      <c r="J8" s="13">
        <f t="shared" si="3"/>
        <v>0.83508791942837157</v>
      </c>
      <c r="K8" s="7"/>
      <c r="L8" s="7"/>
      <c r="M8" s="8"/>
    </row>
    <row r="9" spans="1:13">
      <c r="A9" s="9" t="str">
        <f t="shared" si="4"/>
        <v>DPZGS-1</v>
      </c>
      <c r="B9" s="3">
        <f t="shared" si="4"/>
        <v>15.626666666666665</v>
      </c>
      <c r="C9" s="3">
        <f t="shared" si="4"/>
        <v>29.216666666666669</v>
      </c>
      <c r="D9" s="10">
        <f t="shared" si="0"/>
        <v>13.590000000000003</v>
      </c>
      <c r="E9" s="11" t="s">
        <v>20</v>
      </c>
      <c r="F9" s="12">
        <v>15.62</v>
      </c>
      <c r="G9" s="12">
        <v>29.63</v>
      </c>
      <c r="H9" s="10">
        <f t="shared" si="1"/>
        <v>14.01</v>
      </c>
      <c r="I9" s="10">
        <f t="shared" si="2"/>
        <v>-0.41999999999999638</v>
      </c>
      <c r="J9" s="13">
        <f t="shared" si="3"/>
        <v>0.74742462431747103</v>
      </c>
      <c r="K9" s="7"/>
      <c r="L9" s="7"/>
      <c r="M9" s="8"/>
    </row>
    <row r="10" spans="1:13">
      <c r="A10" s="9" t="str">
        <f t="shared" si="4"/>
        <v>DPZGS-1</v>
      </c>
      <c r="B10" s="3">
        <f t="shared" si="4"/>
        <v>15.626666666666665</v>
      </c>
      <c r="C10" s="3">
        <f t="shared" si="4"/>
        <v>29.216666666666669</v>
      </c>
      <c r="D10" s="10">
        <f t="shared" si="0"/>
        <v>13.590000000000003</v>
      </c>
      <c r="E10" s="11" t="s">
        <v>20</v>
      </c>
      <c r="F10" s="12">
        <v>15.61</v>
      </c>
      <c r="G10" s="12">
        <v>29.61</v>
      </c>
      <c r="H10" s="10">
        <f t="shared" si="1"/>
        <v>14</v>
      </c>
      <c r="I10" s="10">
        <f t="shared" si="2"/>
        <v>-0.40999999999999659</v>
      </c>
      <c r="J10" s="13">
        <f t="shared" si="3"/>
        <v>0.75262337370553534</v>
      </c>
      <c r="K10" s="14">
        <f>(J8+J9+J10)/3</f>
        <v>0.77837863915045924</v>
      </c>
      <c r="L10" s="15">
        <f>STDEV(J8:J10)</f>
        <v>4.9180418878137677E-2</v>
      </c>
      <c r="M10" s="8"/>
    </row>
    <row r="11" spans="1:13">
      <c r="A11" s="9" t="str">
        <f t="shared" si="4"/>
        <v>DPZGS-1</v>
      </c>
      <c r="B11" s="3">
        <f t="shared" si="4"/>
        <v>15.626666666666665</v>
      </c>
      <c r="C11" s="3">
        <f t="shared" si="4"/>
        <v>29.216666666666669</v>
      </c>
      <c r="D11" s="10">
        <f t="shared" si="0"/>
        <v>13.590000000000003</v>
      </c>
      <c r="E11" s="11" t="s">
        <v>21</v>
      </c>
      <c r="F11" s="12">
        <v>15.21</v>
      </c>
      <c r="G11" s="12">
        <v>29.1</v>
      </c>
      <c r="H11" s="10">
        <f t="shared" si="1"/>
        <v>13.89</v>
      </c>
      <c r="I11" s="10">
        <f t="shared" si="2"/>
        <v>-0.29999999999999716</v>
      </c>
      <c r="J11" s="13">
        <f t="shared" si="3"/>
        <v>0.81225239635623714</v>
      </c>
      <c r="K11" s="7"/>
      <c r="L11" s="7"/>
      <c r="M11" s="8"/>
    </row>
    <row r="12" spans="1:13">
      <c r="A12" s="9" t="str">
        <f t="shared" si="4"/>
        <v>DPZGS-1</v>
      </c>
      <c r="B12" s="3">
        <f t="shared" si="4"/>
        <v>15.626666666666665</v>
      </c>
      <c r="C12" s="3">
        <f t="shared" si="4"/>
        <v>29.216666666666669</v>
      </c>
      <c r="D12" s="10">
        <f t="shared" si="0"/>
        <v>13.590000000000003</v>
      </c>
      <c r="E12" s="11" t="s">
        <v>21</v>
      </c>
      <c r="F12" s="12">
        <v>15.39</v>
      </c>
      <c r="G12" s="12">
        <v>28.95</v>
      </c>
      <c r="H12" s="10">
        <f t="shared" si="1"/>
        <v>13.559999999999999</v>
      </c>
      <c r="I12" s="10">
        <f t="shared" si="2"/>
        <v>3.000000000000469E-2</v>
      </c>
      <c r="J12" s="13">
        <f t="shared" si="3"/>
        <v>1.0210121257071965</v>
      </c>
      <c r="K12" s="7"/>
      <c r="L12" s="7"/>
      <c r="M12" s="8"/>
    </row>
    <row r="13" spans="1:13">
      <c r="A13" s="9" t="str">
        <f t="shared" si="4"/>
        <v>DPZGS-1</v>
      </c>
      <c r="B13" s="3">
        <f t="shared" si="4"/>
        <v>15.626666666666665</v>
      </c>
      <c r="C13" s="3">
        <f t="shared" si="4"/>
        <v>29.216666666666669</v>
      </c>
      <c r="D13" s="10">
        <f t="shared" si="0"/>
        <v>13.590000000000003</v>
      </c>
      <c r="E13" s="11" t="s">
        <v>21</v>
      </c>
      <c r="F13" s="12">
        <v>15.19</v>
      </c>
      <c r="G13" s="12">
        <v>29.17</v>
      </c>
      <c r="H13" s="10">
        <f t="shared" si="1"/>
        <v>13.980000000000002</v>
      </c>
      <c r="I13" s="10">
        <f t="shared" si="2"/>
        <v>-0.38999999999999879</v>
      </c>
      <c r="J13" s="13">
        <f t="shared" si="3"/>
        <v>0.76312960448028022</v>
      </c>
      <c r="K13" s="14">
        <f>(J11+J12+J13)/3</f>
        <v>0.86546470884790461</v>
      </c>
      <c r="L13" s="15">
        <f>STDEV(J11:J13)</f>
        <v>0.13692885502742272</v>
      </c>
      <c r="M13" s="8"/>
    </row>
    <row r="14" spans="1:13">
      <c r="A14" s="9" t="str">
        <f t="shared" si="4"/>
        <v>DPZGS-1</v>
      </c>
      <c r="B14" s="3">
        <f t="shared" si="4"/>
        <v>15.626666666666665</v>
      </c>
      <c r="C14" s="3">
        <f t="shared" si="4"/>
        <v>29.216666666666669</v>
      </c>
      <c r="D14" s="10">
        <f t="shared" si="0"/>
        <v>13.590000000000003</v>
      </c>
      <c r="E14" s="11" t="s">
        <v>22</v>
      </c>
      <c r="F14" s="12">
        <v>15.07</v>
      </c>
      <c r="G14" s="12">
        <v>29.25</v>
      </c>
      <c r="H14" s="10">
        <f t="shared" si="1"/>
        <v>14.18</v>
      </c>
      <c r="I14" s="10">
        <f t="shared" si="2"/>
        <v>-0.58999999999999631</v>
      </c>
      <c r="J14" s="13">
        <f t="shared" si="3"/>
        <v>0.66434290704825749</v>
      </c>
      <c r="K14" s="7"/>
      <c r="L14" s="7"/>
      <c r="M14" s="8"/>
    </row>
    <row r="15" spans="1:13">
      <c r="A15" s="9" t="str">
        <f t="shared" si="4"/>
        <v>DPZGS-1</v>
      </c>
      <c r="B15" s="3">
        <f t="shared" si="4"/>
        <v>15.626666666666665</v>
      </c>
      <c r="C15" s="3">
        <f t="shared" si="4"/>
        <v>29.216666666666669</v>
      </c>
      <c r="D15" s="10">
        <f t="shared" si="0"/>
        <v>13.590000000000003</v>
      </c>
      <c r="E15" s="11" t="s">
        <v>22</v>
      </c>
      <c r="F15" s="12">
        <v>15.08</v>
      </c>
      <c r="G15" s="12">
        <v>29.22</v>
      </c>
      <c r="H15" s="10">
        <f t="shared" si="1"/>
        <v>14.139999999999999</v>
      </c>
      <c r="I15" s="10">
        <f t="shared" si="2"/>
        <v>-0.54999999999999538</v>
      </c>
      <c r="J15" s="13">
        <f t="shared" si="3"/>
        <v>0.68302012837719994</v>
      </c>
      <c r="K15" s="7"/>
      <c r="L15" s="7"/>
      <c r="M15" s="8"/>
    </row>
    <row r="16" spans="1:13">
      <c r="A16" s="9" t="str">
        <f t="shared" si="4"/>
        <v>DPZGS-1</v>
      </c>
      <c r="B16" s="3">
        <f t="shared" si="4"/>
        <v>15.626666666666665</v>
      </c>
      <c r="C16" s="3">
        <f t="shared" si="4"/>
        <v>29.216666666666669</v>
      </c>
      <c r="D16" s="10">
        <f t="shared" si="0"/>
        <v>13.590000000000003</v>
      </c>
      <c r="E16" s="11" t="s">
        <v>22</v>
      </c>
      <c r="F16" s="12">
        <v>15.26</v>
      </c>
      <c r="G16" s="12">
        <v>29.66</v>
      </c>
      <c r="H16" s="10">
        <f t="shared" si="1"/>
        <v>14.4</v>
      </c>
      <c r="I16" s="10">
        <f t="shared" si="2"/>
        <v>-0.80999999999999694</v>
      </c>
      <c r="J16" s="13">
        <f t="shared" si="3"/>
        <v>0.57038185793421303</v>
      </c>
      <c r="K16" s="14">
        <f>(J14+J15+J16)/3</f>
        <v>0.63924829778655679</v>
      </c>
      <c r="L16" s="15">
        <f>STDEV(J14:J16)</f>
        <v>6.0366791803067851E-2</v>
      </c>
      <c r="M16" s="8"/>
    </row>
    <row r="17" spans="1:20">
      <c r="A17" s="9" t="str">
        <f t="shared" si="4"/>
        <v>DPZGS-1</v>
      </c>
      <c r="B17" s="3">
        <f t="shared" si="4"/>
        <v>15.626666666666665</v>
      </c>
      <c r="C17" s="3">
        <f t="shared" si="4"/>
        <v>29.216666666666669</v>
      </c>
      <c r="D17" s="10">
        <f t="shared" si="0"/>
        <v>13.590000000000003</v>
      </c>
      <c r="E17" s="11" t="s">
        <v>23</v>
      </c>
      <c r="F17" s="12">
        <v>15.51</v>
      </c>
      <c r="G17" s="12">
        <v>29.17</v>
      </c>
      <c r="H17" s="10">
        <f t="shared" si="1"/>
        <v>13.660000000000002</v>
      </c>
      <c r="I17" s="10">
        <f t="shared" si="2"/>
        <v>-6.9999999999998508E-2</v>
      </c>
      <c r="J17" s="13">
        <f t="shared" si="3"/>
        <v>0.95263799804393834</v>
      </c>
      <c r="K17" s="7"/>
      <c r="L17" s="7"/>
      <c r="M17" s="8"/>
    </row>
    <row r="18" spans="1:20">
      <c r="A18" s="9" t="str">
        <f t="shared" si="4"/>
        <v>DPZGS-1</v>
      </c>
      <c r="B18" s="3">
        <f t="shared" si="4"/>
        <v>15.626666666666665</v>
      </c>
      <c r="C18" s="3">
        <f t="shared" si="4"/>
        <v>29.216666666666669</v>
      </c>
      <c r="D18" s="10">
        <f t="shared" si="0"/>
        <v>13.590000000000003</v>
      </c>
      <c r="E18" s="11" t="s">
        <v>23</v>
      </c>
      <c r="F18" s="12">
        <v>15.38</v>
      </c>
      <c r="G18" s="12">
        <v>29.05</v>
      </c>
      <c r="H18" s="10">
        <f t="shared" si="1"/>
        <v>13.67</v>
      </c>
      <c r="I18" s="10">
        <f t="shared" si="2"/>
        <v>-7.9999999999996518E-2</v>
      </c>
      <c r="J18" s="13">
        <f t="shared" si="3"/>
        <v>0.94605764672559822</v>
      </c>
      <c r="K18" s="7"/>
      <c r="L18" s="7"/>
      <c r="M18" s="8"/>
    </row>
    <row r="19" spans="1:20">
      <c r="A19" s="9" t="str">
        <f t="shared" si="4"/>
        <v>DPZGS-1</v>
      </c>
      <c r="B19" s="3">
        <f t="shared" si="4"/>
        <v>15.626666666666665</v>
      </c>
      <c r="C19" s="3">
        <f t="shared" si="4"/>
        <v>29.216666666666669</v>
      </c>
      <c r="D19" s="10">
        <f t="shared" si="0"/>
        <v>13.590000000000003</v>
      </c>
      <c r="E19" s="11" t="s">
        <v>23</v>
      </c>
      <c r="F19" s="12">
        <v>15.15</v>
      </c>
      <c r="G19" s="12">
        <v>29.06</v>
      </c>
      <c r="H19" s="10">
        <f t="shared" si="1"/>
        <v>13.909999999999998</v>
      </c>
      <c r="I19" s="10">
        <f t="shared" si="2"/>
        <v>-0.31999999999999496</v>
      </c>
      <c r="J19" s="13">
        <f t="shared" si="3"/>
        <v>0.80106987758962478</v>
      </c>
      <c r="K19" s="14">
        <f>(J17+J18+J19)/3</f>
        <v>0.89992184078638715</v>
      </c>
      <c r="L19" s="15">
        <f>STDEV(J17:J19)</f>
        <v>8.5671513508042654E-2</v>
      </c>
      <c r="M19" s="8"/>
    </row>
    <row r="20" spans="1:20">
      <c r="A20" s="9" t="str">
        <f t="shared" si="4"/>
        <v>DPZGS-1</v>
      </c>
      <c r="B20" s="3">
        <f t="shared" si="4"/>
        <v>15.626666666666665</v>
      </c>
      <c r="C20" s="3">
        <f t="shared" si="4"/>
        <v>29.216666666666669</v>
      </c>
      <c r="D20" s="10">
        <f t="shared" si="0"/>
        <v>13.590000000000003</v>
      </c>
      <c r="E20" s="11" t="s">
        <v>24</v>
      </c>
      <c r="F20" s="12">
        <v>15.5</v>
      </c>
      <c r="G20" s="12">
        <v>26.02</v>
      </c>
      <c r="H20" s="10">
        <f t="shared" si="1"/>
        <v>10.52</v>
      </c>
      <c r="I20" s="10">
        <f t="shared" si="2"/>
        <v>3.0700000000000038</v>
      </c>
      <c r="J20" s="13">
        <f t="shared" si="3"/>
        <v>8.3977334689845602</v>
      </c>
      <c r="K20" s="7"/>
      <c r="L20" s="7"/>
    </row>
    <row r="21" spans="1:20">
      <c r="A21" s="9" t="str">
        <f t="shared" ref="A21:C36" si="5">A18</f>
        <v>DPZGS-1</v>
      </c>
      <c r="B21" s="3">
        <f t="shared" si="5"/>
        <v>15.626666666666665</v>
      </c>
      <c r="C21" s="3">
        <f t="shared" si="5"/>
        <v>29.216666666666669</v>
      </c>
      <c r="D21" s="10">
        <f t="shared" si="0"/>
        <v>13.590000000000003</v>
      </c>
      <c r="E21" s="11" t="s">
        <v>24</v>
      </c>
      <c r="F21" s="12">
        <v>15.47</v>
      </c>
      <c r="G21" s="12">
        <v>25.91</v>
      </c>
      <c r="H21" s="10">
        <f t="shared" si="1"/>
        <v>10.44</v>
      </c>
      <c r="I21" s="10">
        <f t="shared" si="2"/>
        <v>3.1500000000000039</v>
      </c>
      <c r="J21" s="13">
        <f t="shared" si="3"/>
        <v>8.8765557765427818</v>
      </c>
      <c r="K21" s="7"/>
      <c r="L21" s="7"/>
      <c r="N21" s="16"/>
      <c r="O21" s="17"/>
      <c r="P21" s="18"/>
    </row>
    <row r="22" spans="1:20">
      <c r="A22" s="9" t="str">
        <f t="shared" si="5"/>
        <v>DPZGS-1</v>
      </c>
      <c r="B22" s="3">
        <f t="shared" si="5"/>
        <v>15.626666666666665</v>
      </c>
      <c r="C22" s="3">
        <f t="shared" si="5"/>
        <v>29.216666666666669</v>
      </c>
      <c r="D22" s="10">
        <f t="shared" si="0"/>
        <v>13.590000000000003</v>
      </c>
      <c r="E22" s="11" t="s">
        <v>24</v>
      </c>
      <c r="F22" s="12">
        <v>15.45</v>
      </c>
      <c r="G22" s="12">
        <v>25.86</v>
      </c>
      <c r="H22" s="10">
        <f t="shared" si="1"/>
        <v>10.41</v>
      </c>
      <c r="I22" s="10">
        <f t="shared" si="2"/>
        <v>3.1800000000000033</v>
      </c>
      <c r="J22" s="13">
        <f t="shared" si="3"/>
        <v>9.0630710823664113</v>
      </c>
      <c r="K22" s="14">
        <f>(J20+J21+J22)/3</f>
        <v>8.779120109297919</v>
      </c>
      <c r="L22" s="15">
        <f>STDEV(J20:J22)</f>
        <v>0.34320375418073928</v>
      </c>
      <c r="N22" s="16"/>
      <c r="O22" s="18"/>
      <c r="P22" s="18"/>
      <c r="S22" s="18"/>
      <c r="T22" s="18"/>
    </row>
    <row r="23" spans="1:20">
      <c r="A23" s="9" t="str">
        <f t="shared" si="5"/>
        <v>DPZGS-1</v>
      </c>
      <c r="B23" s="3">
        <f t="shared" si="5"/>
        <v>15.626666666666665</v>
      </c>
      <c r="C23" s="3">
        <f t="shared" si="5"/>
        <v>29.216666666666669</v>
      </c>
      <c r="D23" s="10">
        <f t="shared" si="0"/>
        <v>13.590000000000003</v>
      </c>
      <c r="E23" s="11" t="s">
        <v>25</v>
      </c>
      <c r="F23" s="12">
        <v>16.059999999999999</v>
      </c>
      <c r="G23" s="12">
        <v>25.84</v>
      </c>
      <c r="H23" s="10">
        <f t="shared" si="1"/>
        <v>9.7800000000000011</v>
      </c>
      <c r="I23" s="10">
        <f t="shared" si="2"/>
        <v>3.8100000000000023</v>
      </c>
      <c r="J23" s="13">
        <f t="shared" si="3"/>
        <v>14.025691541056583</v>
      </c>
      <c r="K23" s="7"/>
      <c r="L23" s="7"/>
      <c r="N23" s="16"/>
      <c r="O23" s="18"/>
      <c r="P23" s="18"/>
      <c r="S23" s="18"/>
      <c r="T23" s="18"/>
    </row>
    <row r="24" spans="1:20">
      <c r="A24" s="9" t="str">
        <f t="shared" si="5"/>
        <v>DPZGS-1</v>
      </c>
      <c r="B24" s="3">
        <f t="shared" si="5"/>
        <v>15.626666666666665</v>
      </c>
      <c r="C24" s="3">
        <f t="shared" si="5"/>
        <v>29.216666666666669</v>
      </c>
      <c r="D24" s="10">
        <f t="shared" si="0"/>
        <v>13.590000000000003</v>
      </c>
      <c r="E24" s="11" t="s">
        <v>25</v>
      </c>
      <c r="F24" s="12">
        <v>15.95</v>
      </c>
      <c r="G24" s="12">
        <v>26.22</v>
      </c>
      <c r="H24" s="10">
        <f t="shared" si="1"/>
        <v>10.27</v>
      </c>
      <c r="I24" s="10">
        <f t="shared" si="2"/>
        <v>3.3200000000000038</v>
      </c>
      <c r="J24" s="13">
        <f t="shared" si="3"/>
        <v>9.9866443912129217</v>
      </c>
      <c r="K24" s="7"/>
      <c r="L24" s="7"/>
      <c r="N24" s="16"/>
      <c r="O24" s="18"/>
      <c r="P24" s="18"/>
      <c r="S24" s="18"/>
      <c r="T24" s="18"/>
    </row>
    <row r="25" spans="1:20">
      <c r="A25" s="9" t="str">
        <f t="shared" si="5"/>
        <v>DPZGS-1</v>
      </c>
      <c r="B25" s="3">
        <f t="shared" si="5"/>
        <v>15.626666666666665</v>
      </c>
      <c r="C25" s="3">
        <f t="shared" si="5"/>
        <v>29.216666666666669</v>
      </c>
      <c r="D25" s="10">
        <f t="shared" si="0"/>
        <v>13.590000000000003</v>
      </c>
      <c r="E25" s="11" t="s">
        <v>25</v>
      </c>
      <c r="F25" s="12">
        <v>16</v>
      </c>
      <c r="G25" s="12">
        <v>26.07</v>
      </c>
      <c r="H25" s="10">
        <f t="shared" si="1"/>
        <v>10.07</v>
      </c>
      <c r="I25" s="10">
        <f t="shared" si="2"/>
        <v>3.5200000000000031</v>
      </c>
      <c r="J25" s="13">
        <f t="shared" si="3"/>
        <v>11.471641984126643</v>
      </c>
      <c r="K25" s="14">
        <f>(J23+J24+J25)/3</f>
        <v>11.827992638798717</v>
      </c>
      <c r="L25" s="15">
        <f>STDEV(J23:J25)</f>
        <v>2.0429671586883034</v>
      </c>
      <c r="M25" s="8"/>
      <c r="N25" s="19" t="str">
        <f>E4</f>
        <v>DPZGS-1</v>
      </c>
      <c r="O25" s="20">
        <f>K4</f>
        <v>1.0021051531129448</v>
      </c>
      <c r="P25" s="21">
        <f>L4</f>
        <v>7.8567269263375844E-2</v>
      </c>
      <c r="Q25" s="22"/>
      <c r="S25" s="18"/>
      <c r="T25" s="18"/>
    </row>
    <row r="26" spans="1:20" ht="16.5" customHeight="1">
      <c r="A26" s="9" t="str">
        <f t="shared" si="5"/>
        <v>DPZGS-1</v>
      </c>
      <c r="B26" s="3">
        <f t="shared" si="5"/>
        <v>15.626666666666665</v>
      </c>
      <c r="C26" s="3">
        <f t="shared" si="5"/>
        <v>29.216666666666669</v>
      </c>
      <c r="D26" s="10">
        <f t="shared" si="0"/>
        <v>13.590000000000003</v>
      </c>
      <c r="E26" s="11" t="s">
        <v>26</v>
      </c>
      <c r="F26" s="12">
        <v>16.260000000000002</v>
      </c>
      <c r="G26" s="12">
        <v>26.77</v>
      </c>
      <c r="H26" s="10">
        <f t="shared" si="1"/>
        <v>10.509999999999998</v>
      </c>
      <c r="I26" s="10">
        <f t="shared" si="2"/>
        <v>3.0800000000000054</v>
      </c>
      <c r="J26" s="13">
        <f t="shared" si="3"/>
        <v>8.4561443244910741</v>
      </c>
      <c r="K26" s="7"/>
      <c r="L26" s="7"/>
      <c r="M26" s="8"/>
      <c r="N26" s="19" t="str">
        <f>E7</f>
        <v>DPZGS-2</v>
      </c>
      <c r="O26" s="20">
        <f>K7</f>
        <v>1.6492088208422107</v>
      </c>
      <c r="P26" s="21">
        <f>L7</f>
        <v>0.16743316163695021</v>
      </c>
      <c r="Q26" s="22"/>
      <c r="S26" s="18"/>
      <c r="T26" s="18"/>
    </row>
    <row r="27" spans="1:20">
      <c r="A27" s="9" t="str">
        <f t="shared" si="5"/>
        <v>DPZGS-1</v>
      </c>
      <c r="B27" s="3">
        <f t="shared" si="5"/>
        <v>15.626666666666665</v>
      </c>
      <c r="C27" s="3">
        <f t="shared" si="5"/>
        <v>29.216666666666669</v>
      </c>
      <c r="D27" s="10">
        <f t="shared" si="0"/>
        <v>13.590000000000003</v>
      </c>
      <c r="E27" s="11" t="s">
        <v>26</v>
      </c>
      <c r="F27" s="12">
        <v>16.18</v>
      </c>
      <c r="G27" s="12">
        <v>26.75</v>
      </c>
      <c r="H27" s="10">
        <f t="shared" si="1"/>
        <v>10.57</v>
      </c>
      <c r="I27" s="10">
        <f t="shared" si="2"/>
        <v>3.0200000000000031</v>
      </c>
      <c r="J27" s="13">
        <f t="shared" si="3"/>
        <v>8.1116758383202505</v>
      </c>
      <c r="K27" s="7"/>
      <c r="L27" s="7"/>
      <c r="M27" s="8"/>
      <c r="N27" s="19" t="str">
        <f>E10</f>
        <v>DPZGS-3</v>
      </c>
      <c r="O27" s="20">
        <f>K10</f>
        <v>0.77837863915045924</v>
      </c>
      <c r="P27" s="21">
        <f>L10</f>
        <v>4.9180418878137677E-2</v>
      </c>
      <c r="Q27" s="8"/>
      <c r="S27" s="18"/>
      <c r="T27" s="18"/>
    </row>
    <row r="28" spans="1:20">
      <c r="A28" s="9" t="str">
        <f t="shared" si="5"/>
        <v>DPZGS-1</v>
      </c>
      <c r="B28" s="3">
        <f t="shared" si="5"/>
        <v>15.626666666666665</v>
      </c>
      <c r="C28" s="3">
        <f t="shared" si="5"/>
        <v>29.216666666666669</v>
      </c>
      <c r="D28" s="10">
        <f t="shared" si="0"/>
        <v>13.590000000000003</v>
      </c>
      <c r="E28" s="11" t="s">
        <v>26</v>
      </c>
      <c r="F28" s="12">
        <v>16.16</v>
      </c>
      <c r="G28" s="12">
        <v>26.89</v>
      </c>
      <c r="H28" s="10">
        <f t="shared" si="1"/>
        <v>10.73</v>
      </c>
      <c r="I28" s="10">
        <f t="shared" si="2"/>
        <v>2.860000000000003</v>
      </c>
      <c r="J28" s="13">
        <f t="shared" si="3"/>
        <v>7.2601532425373021</v>
      </c>
      <c r="K28" s="14">
        <f>(J26+J27+J28)/3</f>
        <v>7.9426578017828753</v>
      </c>
      <c r="L28" s="15">
        <f>STDEV(J26:J28)</f>
        <v>0.6156492422917863</v>
      </c>
      <c r="M28" s="8"/>
      <c r="N28" s="19" t="str">
        <f>E13</f>
        <v>DPZGS-6</v>
      </c>
      <c r="O28" s="20">
        <f>K13</f>
        <v>0.86546470884790461</v>
      </c>
      <c r="P28" s="21">
        <f>L13</f>
        <v>0.13692885502742272</v>
      </c>
      <c r="Q28" s="8"/>
    </row>
    <row r="29" spans="1:20">
      <c r="A29" s="9" t="str">
        <f t="shared" si="5"/>
        <v>DPZGS-1</v>
      </c>
      <c r="B29" s="3">
        <f t="shared" si="5"/>
        <v>15.626666666666665</v>
      </c>
      <c r="C29" s="3">
        <f t="shared" si="5"/>
        <v>29.216666666666669</v>
      </c>
      <c r="D29" s="10">
        <f t="shared" si="0"/>
        <v>13.590000000000003</v>
      </c>
      <c r="E29" s="11" t="s">
        <v>27</v>
      </c>
      <c r="F29" s="12">
        <v>15.99</v>
      </c>
      <c r="G29" s="12">
        <v>26.17</v>
      </c>
      <c r="H29" s="10">
        <f t="shared" si="1"/>
        <v>10.180000000000001</v>
      </c>
      <c r="I29" s="10">
        <f t="shared" si="2"/>
        <v>3.4100000000000019</v>
      </c>
      <c r="J29" s="13">
        <f t="shared" si="3"/>
        <v>10.629486512772107</v>
      </c>
      <c r="K29" s="7"/>
      <c r="L29" s="7"/>
      <c r="M29" s="8"/>
      <c r="N29" s="19" t="str">
        <f>E16</f>
        <v>DPZGS-7</v>
      </c>
      <c r="O29" s="20">
        <f>K16</f>
        <v>0.63924829778655679</v>
      </c>
      <c r="P29" s="21">
        <f>L16</f>
        <v>6.0366791803067851E-2</v>
      </c>
      <c r="Q29" s="8"/>
      <c r="S29" s="12"/>
      <c r="T29" s="18"/>
    </row>
    <row r="30" spans="1:20">
      <c r="A30" s="9" t="str">
        <f t="shared" si="5"/>
        <v>DPZGS-1</v>
      </c>
      <c r="B30" s="3">
        <f t="shared" si="5"/>
        <v>15.626666666666665</v>
      </c>
      <c r="C30" s="3">
        <f t="shared" si="5"/>
        <v>29.216666666666669</v>
      </c>
      <c r="D30" s="10">
        <f t="shared" si="0"/>
        <v>13.590000000000003</v>
      </c>
      <c r="E30" s="11" t="s">
        <v>27</v>
      </c>
      <c r="F30" s="12">
        <v>16.010000000000002</v>
      </c>
      <c r="G30" s="12">
        <v>25.72</v>
      </c>
      <c r="H30" s="10">
        <f t="shared" si="1"/>
        <v>9.7099999999999973</v>
      </c>
      <c r="I30" s="10">
        <f t="shared" si="2"/>
        <v>3.8800000000000061</v>
      </c>
      <c r="J30" s="13">
        <f t="shared" si="3"/>
        <v>14.723002409998063</v>
      </c>
      <c r="K30" s="7"/>
      <c r="L30" s="7"/>
      <c r="M30" s="8"/>
      <c r="N30" s="19" t="str">
        <f>E19</f>
        <v>DPZGS-9</v>
      </c>
      <c r="O30" s="20">
        <f>K19</f>
        <v>0.89992184078638715</v>
      </c>
      <c r="P30" s="21">
        <f>L19</f>
        <v>8.5671513508042654E-2</v>
      </c>
      <c r="Q30" s="8"/>
      <c r="S30" s="12"/>
      <c r="T30" s="18"/>
    </row>
    <row r="31" spans="1:20">
      <c r="A31" s="9" t="str">
        <f t="shared" si="5"/>
        <v>DPZGS-1</v>
      </c>
      <c r="B31" s="3">
        <f t="shared" si="5"/>
        <v>15.626666666666665</v>
      </c>
      <c r="C31" s="3">
        <f t="shared" si="5"/>
        <v>29.216666666666669</v>
      </c>
      <c r="D31" s="10">
        <f t="shared" si="0"/>
        <v>13.590000000000003</v>
      </c>
      <c r="E31" s="11" t="s">
        <v>27</v>
      </c>
      <c r="F31" s="12">
        <v>16.07</v>
      </c>
      <c r="G31" s="12">
        <v>26.18</v>
      </c>
      <c r="H31" s="10">
        <f t="shared" si="1"/>
        <v>10.11</v>
      </c>
      <c r="I31" s="10">
        <f t="shared" si="2"/>
        <v>3.480000000000004</v>
      </c>
      <c r="J31" s="13">
        <f t="shared" si="3"/>
        <v>11.157949330803275</v>
      </c>
      <c r="K31" s="14">
        <f>(J29+J30+J31)/3</f>
        <v>12.170146084524482</v>
      </c>
      <c r="L31" s="15">
        <f>STDEV(J29:J31)</f>
        <v>2.2265724334485943</v>
      </c>
      <c r="M31" s="8"/>
      <c r="N31" s="19" t="str">
        <f>E22</f>
        <v>MPZGS-1</v>
      </c>
      <c r="O31" s="20">
        <f>K22</f>
        <v>8.779120109297919</v>
      </c>
      <c r="P31" s="21">
        <f>L22</f>
        <v>0.34320375418073928</v>
      </c>
      <c r="Q31" s="8"/>
      <c r="S31" s="12"/>
      <c r="T31" s="18"/>
    </row>
    <row r="32" spans="1:20">
      <c r="A32" s="9" t="str">
        <f t="shared" si="5"/>
        <v>DPZGS-1</v>
      </c>
      <c r="B32" s="3">
        <f t="shared" si="5"/>
        <v>15.626666666666665</v>
      </c>
      <c r="C32" s="3">
        <f t="shared" si="5"/>
        <v>29.216666666666669</v>
      </c>
      <c r="D32" s="10">
        <f t="shared" si="0"/>
        <v>13.590000000000003</v>
      </c>
      <c r="E32" s="11" t="s">
        <v>28</v>
      </c>
      <c r="F32" s="12">
        <v>16.36</v>
      </c>
      <c r="G32" s="12">
        <v>26.6</v>
      </c>
      <c r="H32" s="10">
        <f t="shared" si="1"/>
        <v>10.240000000000002</v>
      </c>
      <c r="I32" s="10">
        <f t="shared" si="2"/>
        <v>3.3500000000000014</v>
      </c>
      <c r="J32" s="13">
        <f t="shared" si="3"/>
        <v>10.196485018554105</v>
      </c>
      <c r="K32" s="7"/>
      <c r="L32" s="7"/>
      <c r="M32" s="8"/>
      <c r="N32" s="19" t="str">
        <f>E25</f>
        <v>MPZGS-4</v>
      </c>
      <c r="O32" s="20">
        <f>K25</f>
        <v>11.827992638798717</v>
      </c>
      <c r="P32" s="21">
        <f>L25</f>
        <v>2.0429671586883034</v>
      </c>
      <c r="Q32" s="8"/>
      <c r="S32" s="18"/>
      <c r="T32" s="18"/>
    </row>
    <row r="33" spans="1:20">
      <c r="A33" s="9" t="str">
        <f t="shared" si="5"/>
        <v>DPZGS-1</v>
      </c>
      <c r="B33" s="3">
        <f t="shared" si="5"/>
        <v>15.626666666666665</v>
      </c>
      <c r="C33" s="3">
        <f t="shared" si="5"/>
        <v>29.216666666666669</v>
      </c>
      <c r="D33" s="10">
        <f t="shared" si="0"/>
        <v>13.590000000000003</v>
      </c>
      <c r="E33" s="11" t="s">
        <v>28</v>
      </c>
      <c r="F33" s="12">
        <v>16.22</v>
      </c>
      <c r="G33" s="12">
        <v>26.59</v>
      </c>
      <c r="H33" s="10">
        <f t="shared" si="1"/>
        <v>10.370000000000001</v>
      </c>
      <c r="I33" s="10">
        <f t="shared" si="2"/>
        <v>3.2200000000000024</v>
      </c>
      <c r="J33" s="13">
        <f t="shared" si="3"/>
        <v>9.3178686917476625</v>
      </c>
      <c r="K33" s="7"/>
      <c r="L33" s="7"/>
      <c r="M33" s="8"/>
      <c r="N33" s="19" t="str">
        <f>E28</f>
        <v>MPZGS-5</v>
      </c>
      <c r="O33" s="20">
        <f>K28</f>
        <v>7.9426578017828753</v>
      </c>
      <c r="P33" s="21">
        <f>L28</f>
        <v>0.6156492422917863</v>
      </c>
      <c r="Q33" s="8"/>
      <c r="S33" s="18"/>
      <c r="T33" s="18"/>
    </row>
    <row r="34" spans="1:20">
      <c r="A34" s="9" t="str">
        <f t="shared" si="5"/>
        <v>DPZGS-1</v>
      </c>
      <c r="B34" s="3">
        <f t="shared" si="5"/>
        <v>15.626666666666665</v>
      </c>
      <c r="C34" s="3">
        <f t="shared" si="5"/>
        <v>29.216666666666669</v>
      </c>
      <c r="D34" s="10">
        <f t="shared" si="0"/>
        <v>13.590000000000003</v>
      </c>
      <c r="E34" s="11" t="s">
        <v>28</v>
      </c>
      <c r="F34" s="12">
        <v>16.2</v>
      </c>
      <c r="G34" s="12">
        <v>26.47</v>
      </c>
      <c r="H34" s="10">
        <f t="shared" si="1"/>
        <v>10.27</v>
      </c>
      <c r="I34" s="10">
        <f t="shared" si="2"/>
        <v>3.3200000000000038</v>
      </c>
      <c r="J34" s="13">
        <f t="shared" si="3"/>
        <v>9.9866443912129217</v>
      </c>
      <c r="K34" s="14">
        <f>(J32+J33+J34)/3</f>
        <v>9.8336660338382291</v>
      </c>
      <c r="L34" s="15">
        <f>STDEV(J32:J34)</f>
        <v>0.45885013435925409</v>
      </c>
      <c r="M34" s="8"/>
      <c r="N34" s="19" t="str">
        <f>E31</f>
        <v>MPZGS-7</v>
      </c>
      <c r="O34" s="20">
        <f>K31</f>
        <v>12.170146084524482</v>
      </c>
      <c r="P34" s="21">
        <f>L31</f>
        <v>2.2265724334485943</v>
      </c>
      <c r="Q34" s="8"/>
      <c r="S34" s="18"/>
      <c r="T34" s="18"/>
    </row>
    <row r="35" spans="1:20">
      <c r="A35" s="9" t="str">
        <f t="shared" si="5"/>
        <v>DPZGS-1</v>
      </c>
      <c r="B35" s="3">
        <f t="shared" si="5"/>
        <v>15.626666666666665</v>
      </c>
      <c r="C35" s="3">
        <f t="shared" si="5"/>
        <v>29.216666666666669</v>
      </c>
      <c r="D35" s="10">
        <f t="shared" si="0"/>
        <v>13.590000000000003</v>
      </c>
      <c r="E35" s="11" t="s">
        <v>29</v>
      </c>
      <c r="F35" s="12">
        <v>15.61</v>
      </c>
      <c r="G35" s="12">
        <v>26.55</v>
      </c>
      <c r="H35" s="10">
        <f t="shared" si="1"/>
        <v>10.940000000000001</v>
      </c>
      <c r="I35" s="10">
        <f t="shared" si="2"/>
        <v>2.6500000000000021</v>
      </c>
      <c r="J35" s="13">
        <f t="shared" si="3"/>
        <v>6.2766727831740141</v>
      </c>
      <c r="K35" s="7"/>
      <c r="L35" s="7"/>
      <c r="M35" s="8"/>
      <c r="N35" s="19" t="str">
        <f>E34</f>
        <v>MPZGS-8</v>
      </c>
      <c r="O35" s="20">
        <f>K34</f>
        <v>9.8336660338382291</v>
      </c>
      <c r="P35" s="21">
        <f>L34</f>
        <v>0.45885013435925409</v>
      </c>
      <c r="Q35" s="8"/>
    </row>
    <row r="36" spans="1:20">
      <c r="A36" s="9" t="str">
        <f t="shared" si="5"/>
        <v>DPZGS-1</v>
      </c>
      <c r="B36" s="3">
        <f t="shared" si="5"/>
        <v>15.626666666666665</v>
      </c>
      <c r="C36" s="3">
        <f t="shared" si="5"/>
        <v>29.216666666666669</v>
      </c>
      <c r="D36" s="10">
        <f t="shared" si="0"/>
        <v>13.590000000000003</v>
      </c>
      <c r="E36" s="11" t="s">
        <v>29</v>
      </c>
      <c r="F36" s="12">
        <v>15.86</v>
      </c>
      <c r="G36" s="12">
        <v>26.27</v>
      </c>
      <c r="H36" s="10">
        <f t="shared" si="1"/>
        <v>10.41</v>
      </c>
      <c r="I36" s="10">
        <f t="shared" si="2"/>
        <v>3.1800000000000033</v>
      </c>
      <c r="J36" s="13">
        <f t="shared" si="3"/>
        <v>9.0630710823664113</v>
      </c>
      <c r="K36" s="7"/>
      <c r="L36" s="7"/>
      <c r="M36" s="8"/>
      <c r="N36" s="19" t="str">
        <f>E37</f>
        <v>MPZGS-11</v>
      </c>
      <c r="O36" s="20">
        <f>K37</f>
        <v>7.3712354548135552</v>
      </c>
      <c r="P36" s="21">
        <f>L37</f>
        <v>1.4861208256177005</v>
      </c>
      <c r="Q36" s="8"/>
      <c r="S36" s="18"/>
      <c r="T36" s="18"/>
    </row>
    <row r="37" spans="1:20">
      <c r="A37" s="9" t="str">
        <f t="shared" ref="A37:C52" si="6">A34</f>
        <v>DPZGS-1</v>
      </c>
      <c r="B37" s="3">
        <f t="shared" si="6"/>
        <v>15.626666666666665</v>
      </c>
      <c r="C37" s="3">
        <f t="shared" si="6"/>
        <v>29.216666666666669</v>
      </c>
      <c r="D37" s="10">
        <f t="shared" si="0"/>
        <v>13.590000000000003</v>
      </c>
      <c r="E37" s="11" t="s">
        <v>29</v>
      </c>
      <c r="F37" s="12">
        <v>15.5</v>
      </c>
      <c r="G37" s="12">
        <v>26.33</v>
      </c>
      <c r="H37" s="10">
        <f t="shared" si="1"/>
        <v>10.829999999999998</v>
      </c>
      <c r="I37" s="10">
        <f t="shared" si="2"/>
        <v>2.7600000000000051</v>
      </c>
      <c r="J37" s="13">
        <f t="shared" si="3"/>
        <v>6.7739624989002403</v>
      </c>
      <c r="K37" s="14">
        <f>(J35+J36+J37)/3</f>
        <v>7.3712354548135552</v>
      </c>
      <c r="L37" s="15">
        <f>STDEV(J35:J37)</f>
        <v>1.4861208256177005</v>
      </c>
      <c r="M37" s="8"/>
      <c r="N37" s="19" t="str">
        <f>E40</f>
        <v>GPZGS-1</v>
      </c>
      <c r="O37" s="20">
        <f>K40</f>
        <v>3.8402730361873432</v>
      </c>
      <c r="P37" s="21">
        <f>L40</f>
        <v>0.19372194215242527</v>
      </c>
      <c r="Q37" s="8"/>
      <c r="S37" s="18"/>
      <c r="T37" s="18"/>
    </row>
    <row r="38" spans="1:20">
      <c r="A38" s="9" t="str">
        <f t="shared" si="6"/>
        <v>DPZGS-1</v>
      </c>
      <c r="B38" s="3">
        <f t="shared" si="6"/>
        <v>15.626666666666665</v>
      </c>
      <c r="C38" s="3">
        <f t="shared" si="6"/>
        <v>29.216666666666669</v>
      </c>
      <c r="D38" s="10">
        <f t="shared" si="0"/>
        <v>13.590000000000003</v>
      </c>
      <c r="E38" s="11" t="s">
        <v>30</v>
      </c>
      <c r="F38" s="12">
        <v>16.21</v>
      </c>
      <c r="G38" s="12">
        <v>27.92</v>
      </c>
      <c r="H38" s="10">
        <f t="shared" si="1"/>
        <v>11.71</v>
      </c>
      <c r="I38" s="10">
        <f t="shared" si="2"/>
        <v>1.8800000000000026</v>
      </c>
      <c r="J38" s="13">
        <f t="shared" si="3"/>
        <v>3.6807506024995065</v>
      </c>
      <c r="K38" s="7"/>
      <c r="L38" s="7"/>
      <c r="M38" s="8"/>
      <c r="N38" s="19" t="str">
        <f>E43</f>
        <v>GPZGS-2</v>
      </c>
      <c r="O38" s="20">
        <f>K43</f>
        <v>3.2144643483218052</v>
      </c>
      <c r="P38" s="21">
        <f>L43</f>
        <v>0.16219350969251253</v>
      </c>
      <c r="Q38" s="8"/>
      <c r="S38" s="18"/>
      <c r="T38" s="18"/>
    </row>
    <row r="39" spans="1:20">
      <c r="A39" s="9" t="str">
        <f t="shared" si="6"/>
        <v>DPZGS-1</v>
      </c>
      <c r="B39" s="3">
        <f t="shared" si="6"/>
        <v>15.626666666666665</v>
      </c>
      <c r="C39" s="3">
        <f t="shared" si="6"/>
        <v>29.216666666666669</v>
      </c>
      <c r="D39" s="10">
        <f t="shared" si="0"/>
        <v>13.590000000000003</v>
      </c>
      <c r="E39" s="11" t="s">
        <v>30</v>
      </c>
      <c r="F39" s="12">
        <v>16.37</v>
      </c>
      <c r="G39" s="12">
        <v>27.94</v>
      </c>
      <c r="H39" s="10">
        <f t="shared" si="1"/>
        <v>11.57</v>
      </c>
      <c r="I39" s="10">
        <f t="shared" si="2"/>
        <v>2.0200000000000031</v>
      </c>
      <c r="J39" s="13">
        <f t="shared" si="3"/>
        <v>4.0558379191601253</v>
      </c>
      <c r="K39" s="7"/>
      <c r="L39" s="7"/>
      <c r="M39" s="8"/>
      <c r="N39" s="19" t="str">
        <f>E46</f>
        <v>GPZGS-4</v>
      </c>
      <c r="O39" s="20">
        <f>K46</f>
        <v>5.0036347685014029</v>
      </c>
      <c r="P39" s="21">
        <f>L46</f>
        <v>0.39917039327373283</v>
      </c>
      <c r="Q39" s="8"/>
      <c r="S39" s="18"/>
      <c r="T39" s="18"/>
    </row>
    <row r="40" spans="1:20">
      <c r="A40" s="9" t="str">
        <f t="shared" si="6"/>
        <v>DPZGS-1</v>
      </c>
      <c r="B40" s="3">
        <f t="shared" si="6"/>
        <v>15.626666666666665</v>
      </c>
      <c r="C40" s="3">
        <f t="shared" si="6"/>
        <v>29.216666666666669</v>
      </c>
      <c r="D40" s="10">
        <f t="shared" si="0"/>
        <v>13.590000000000003</v>
      </c>
      <c r="E40" s="11" t="s">
        <v>30</v>
      </c>
      <c r="F40" s="12">
        <v>16.260000000000002</v>
      </c>
      <c r="G40" s="12">
        <v>27.93</v>
      </c>
      <c r="H40" s="10">
        <f t="shared" si="1"/>
        <v>11.669999999999998</v>
      </c>
      <c r="I40" s="10">
        <f t="shared" si="2"/>
        <v>1.9200000000000053</v>
      </c>
      <c r="J40" s="13">
        <f t="shared" si="3"/>
        <v>3.7842305869023973</v>
      </c>
      <c r="K40" s="14">
        <f>(J38+J39+J40)/3</f>
        <v>3.8402730361873432</v>
      </c>
      <c r="L40" s="15">
        <f>STDEV(J38:J40)</f>
        <v>0.19372194215242527</v>
      </c>
      <c r="M40" s="8"/>
      <c r="N40" s="19" t="str">
        <f>E49</f>
        <v>GPZGS-5</v>
      </c>
      <c r="O40" s="20">
        <f>K49</f>
        <v>5.8994364461133699</v>
      </c>
      <c r="P40" s="21">
        <f>L49</f>
        <v>0.89321626595769044</v>
      </c>
      <c r="Q40" s="8"/>
      <c r="S40" s="18"/>
      <c r="T40" s="18"/>
    </row>
    <row r="41" spans="1:20">
      <c r="A41" s="9" t="str">
        <f t="shared" si="6"/>
        <v>DPZGS-1</v>
      </c>
      <c r="B41" s="3">
        <f t="shared" si="6"/>
        <v>15.626666666666665</v>
      </c>
      <c r="C41" s="3">
        <f t="shared" si="6"/>
        <v>29.216666666666669</v>
      </c>
      <c r="D41" s="10">
        <f t="shared" si="0"/>
        <v>13.590000000000003</v>
      </c>
      <c r="E41" s="11" t="s">
        <v>31</v>
      </c>
      <c r="F41" s="12">
        <v>16.18</v>
      </c>
      <c r="G41" s="12">
        <v>28.03</v>
      </c>
      <c r="H41" s="10">
        <f t="shared" si="1"/>
        <v>11.850000000000001</v>
      </c>
      <c r="I41" s="10">
        <f t="shared" si="2"/>
        <v>1.740000000000002</v>
      </c>
      <c r="J41" s="13">
        <f t="shared" si="3"/>
        <v>3.3403516777134823</v>
      </c>
      <c r="K41" s="7"/>
      <c r="L41" s="7"/>
      <c r="M41" s="8"/>
      <c r="N41" s="19" t="str">
        <f>E52</f>
        <v>GPZGS-6</v>
      </c>
      <c r="O41" s="20">
        <f>K52</f>
        <v>2.0369603463024131</v>
      </c>
      <c r="P41" s="21">
        <f>L52</f>
        <v>0.16212167757650836</v>
      </c>
      <c r="Q41" s="8"/>
      <c r="S41" s="18"/>
      <c r="T41" s="18"/>
    </row>
    <row r="42" spans="1:20">
      <c r="A42" s="9" t="str">
        <f t="shared" si="6"/>
        <v>DPZGS-1</v>
      </c>
      <c r="B42" s="3">
        <f t="shared" si="6"/>
        <v>15.626666666666665</v>
      </c>
      <c r="C42" s="3">
        <f t="shared" si="6"/>
        <v>29.216666666666669</v>
      </c>
      <c r="D42" s="10">
        <f t="shared" si="0"/>
        <v>13.590000000000003</v>
      </c>
      <c r="E42" s="11" t="s">
        <v>31</v>
      </c>
      <c r="F42" s="12">
        <v>16.11</v>
      </c>
      <c r="G42" s="12">
        <v>28.1</v>
      </c>
      <c r="H42" s="10">
        <f t="shared" si="1"/>
        <v>11.990000000000002</v>
      </c>
      <c r="I42" s="10">
        <f t="shared" si="2"/>
        <v>1.6000000000000014</v>
      </c>
      <c r="J42" s="13">
        <f t="shared" si="3"/>
        <v>3.0314331330207991</v>
      </c>
      <c r="K42" s="7"/>
      <c r="L42" s="7"/>
      <c r="M42" s="8"/>
      <c r="N42" s="19" t="str">
        <f>E55</f>
        <v>GPZGS-9</v>
      </c>
      <c r="O42" s="20">
        <f>K55</f>
        <v>3.927046686150836</v>
      </c>
      <c r="P42" s="21">
        <f>L55</f>
        <v>0.55283034371721163</v>
      </c>
      <c r="Q42" s="8"/>
    </row>
    <row r="43" spans="1:20">
      <c r="A43" s="9" t="str">
        <f t="shared" si="6"/>
        <v>DPZGS-1</v>
      </c>
      <c r="B43" s="3">
        <f t="shared" si="6"/>
        <v>15.626666666666665</v>
      </c>
      <c r="C43" s="3">
        <f t="shared" si="6"/>
        <v>29.216666666666669</v>
      </c>
      <c r="D43" s="10">
        <f t="shared" si="0"/>
        <v>13.590000000000003</v>
      </c>
      <c r="E43" s="11" t="s">
        <v>31</v>
      </c>
      <c r="F43" s="12">
        <v>16.18</v>
      </c>
      <c r="G43" s="12">
        <v>28.06</v>
      </c>
      <c r="H43" s="10">
        <f t="shared" si="1"/>
        <v>11.879999999999999</v>
      </c>
      <c r="I43" s="10">
        <f t="shared" si="2"/>
        <v>1.7100000000000044</v>
      </c>
      <c r="J43" s="13">
        <f t="shared" si="3"/>
        <v>3.2716082342311346</v>
      </c>
      <c r="K43" s="14">
        <f>(J41+J42+J43)/3</f>
        <v>3.2144643483218052</v>
      </c>
      <c r="L43" s="15">
        <f>STDEV(J41:J43)</f>
        <v>0.16219350969251253</v>
      </c>
      <c r="M43" s="8"/>
      <c r="N43" s="8"/>
      <c r="P43" s="18"/>
      <c r="Q43" s="18"/>
    </row>
    <row r="44" spans="1:20">
      <c r="A44" s="9" t="str">
        <f t="shared" si="6"/>
        <v>DPZGS-1</v>
      </c>
      <c r="B44" s="3">
        <f t="shared" si="6"/>
        <v>15.626666666666665</v>
      </c>
      <c r="C44" s="3">
        <f t="shared" si="6"/>
        <v>29.216666666666669</v>
      </c>
      <c r="D44" s="10">
        <f t="shared" si="0"/>
        <v>13.590000000000003</v>
      </c>
      <c r="E44" s="11" t="s">
        <v>32</v>
      </c>
      <c r="F44" s="12">
        <v>16.54</v>
      </c>
      <c r="G44" s="12">
        <v>27.88</v>
      </c>
      <c r="H44" s="10">
        <f t="shared" si="1"/>
        <v>11.34</v>
      </c>
      <c r="I44" s="10">
        <f t="shared" si="2"/>
        <v>2.2500000000000036</v>
      </c>
      <c r="J44" s="13">
        <f t="shared" si="3"/>
        <v>4.7568284600108957</v>
      </c>
      <c r="K44" s="7"/>
      <c r="L44" s="7"/>
      <c r="M44" s="8"/>
      <c r="N44" s="8"/>
      <c r="P44" s="18"/>
      <c r="Q44" s="18"/>
    </row>
    <row r="45" spans="1:20">
      <c r="A45" s="9" t="str">
        <f t="shared" si="6"/>
        <v>DPZGS-1</v>
      </c>
      <c r="B45" s="3">
        <f t="shared" si="6"/>
        <v>15.626666666666665</v>
      </c>
      <c r="C45" s="3">
        <f t="shared" si="6"/>
        <v>29.216666666666669</v>
      </c>
      <c r="D45" s="10">
        <f t="shared" si="0"/>
        <v>13.590000000000003</v>
      </c>
      <c r="E45" s="11" t="s">
        <v>32</v>
      </c>
      <c r="F45" s="12">
        <v>16.59</v>
      </c>
      <c r="G45" s="12">
        <v>27.73</v>
      </c>
      <c r="H45" s="10">
        <f t="shared" si="1"/>
        <v>11.14</v>
      </c>
      <c r="I45" s="10">
        <f t="shared" si="2"/>
        <v>2.4500000000000028</v>
      </c>
      <c r="J45" s="13">
        <f t="shared" si="3"/>
        <v>5.4641610270175933</v>
      </c>
      <c r="K45" s="7"/>
      <c r="L45" s="7"/>
      <c r="M45" s="8"/>
      <c r="N45" s="8"/>
      <c r="P45" s="18"/>
      <c r="Q45" s="18"/>
    </row>
    <row r="46" spans="1:20">
      <c r="A46" s="9" t="str">
        <f t="shared" si="6"/>
        <v>DPZGS-1</v>
      </c>
      <c r="B46" s="3">
        <f t="shared" si="6"/>
        <v>15.626666666666665</v>
      </c>
      <c r="C46" s="3">
        <f t="shared" si="6"/>
        <v>29.216666666666669</v>
      </c>
      <c r="D46" s="10">
        <f t="shared" si="0"/>
        <v>13.590000000000003</v>
      </c>
      <c r="E46" s="11" t="s">
        <v>32</v>
      </c>
      <c r="F46" s="12">
        <v>16.34</v>
      </c>
      <c r="G46" s="12">
        <v>27.67</v>
      </c>
      <c r="H46" s="10">
        <f t="shared" si="1"/>
        <v>11.330000000000002</v>
      </c>
      <c r="I46" s="10">
        <f t="shared" si="2"/>
        <v>2.2600000000000016</v>
      </c>
      <c r="J46" s="13">
        <f t="shared" si="3"/>
        <v>4.7899148184757196</v>
      </c>
      <c r="K46" s="14">
        <f>(J44+J45+J46)/3</f>
        <v>5.0036347685014029</v>
      </c>
      <c r="L46" s="15">
        <f>STDEV(J44:J46)</f>
        <v>0.39917039327373283</v>
      </c>
      <c r="M46" s="8"/>
      <c r="N46" s="8"/>
      <c r="P46" s="18"/>
      <c r="Q46" s="18"/>
    </row>
    <row r="47" spans="1:20">
      <c r="A47" s="9" t="str">
        <f t="shared" si="6"/>
        <v>DPZGS-1</v>
      </c>
      <c r="B47" s="3">
        <f t="shared" si="6"/>
        <v>15.626666666666665</v>
      </c>
      <c r="C47" s="3">
        <f t="shared" si="6"/>
        <v>29.216666666666669</v>
      </c>
      <c r="D47" s="10">
        <f t="shared" si="0"/>
        <v>13.590000000000003</v>
      </c>
      <c r="E47" s="11" t="s">
        <v>33</v>
      </c>
      <c r="F47" s="12">
        <v>16.77</v>
      </c>
      <c r="G47" s="12">
        <v>27.57</v>
      </c>
      <c r="H47" s="10">
        <f t="shared" si="1"/>
        <v>10.8</v>
      </c>
      <c r="I47" s="10">
        <f t="shared" si="2"/>
        <v>2.7900000000000027</v>
      </c>
      <c r="J47" s="13">
        <f t="shared" si="3"/>
        <v>6.916297850462934</v>
      </c>
      <c r="K47" s="7"/>
      <c r="L47" s="7"/>
      <c r="M47" s="8"/>
      <c r="N47" s="8"/>
      <c r="P47" s="18"/>
      <c r="Q47" s="18"/>
    </row>
    <row r="48" spans="1:20">
      <c r="A48" s="9" t="str">
        <f t="shared" si="6"/>
        <v>DPZGS-1</v>
      </c>
      <c r="B48" s="3">
        <f t="shared" si="6"/>
        <v>15.626666666666665</v>
      </c>
      <c r="C48" s="3">
        <f t="shared" si="6"/>
        <v>29.216666666666669</v>
      </c>
      <c r="D48" s="10">
        <f t="shared" si="0"/>
        <v>13.590000000000003</v>
      </c>
      <c r="E48" s="11" t="s">
        <v>33</v>
      </c>
      <c r="F48" s="12">
        <v>16.45</v>
      </c>
      <c r="G48" s="12">
        <v>27.65</v>
      </c>
      <c r="H48" s="10">
        <f t="shared" si="1"/>
        <v>11.2</v>
      </c>
      <c r="I48" s="10">
        <f t="shared" si="2"/>
        <v>2.3900000000000041</v>
      </c>
      <c r="J48" s="13">
        <f t="shared" si="3"/>
        <v>5.2415736154334676</v>
      </c>
      <c r="K48" s="7"/>
      <c r="L48" s="7"/>
      <c r="M48" s="8"/>
      <c r="N48" s="8"/>
      <c r="P48" s="18"/>
      <c r="Q48" s="18"/>
    </row>
    <row r="49" spans="1:17">
      <c r="A49" s="9" t="str">
        <f t="shared" si="6"/>
        <v>DPZGS-1</v>
      </c>
      <c r="B49" s="3">
        <f t="shared" si="6"/>
        <v>15.626666666666665</v>
      </c>
      <c r="C49" s="3">
        <f t="shared" si="6"/>
        <v>29.216666666666669</v>
      </c>
      <c r="D49" s="10">
        <f t="shared" si="0"/>
        <v>13.590000000000003</v>
      </c>
      <c r="E49" s="11" t="s">
        <v>33</v>
      </c>
      <c r="F49" s="12">
        <v>16.63</v>
      </c>
      <c r="G49" s="12">
        <v>27.75</v>
      </c>
      <c r="H49" s="10">
        <f t="shared" si="1"/>
        <v>11.120000000000001</v>
      </c>
      <c r="I49" s="10">
        <f t="shared" si="2"/>
        <v>2.4700000000000024</v>
      </c>
      <c r="J49" s="13">
        <f t="shared" si="3"/>
        <v>5.5404378724437082</v>
      </c>
      <c r="K49" s="14">
        <f>(J47+J48+J49)/3</f>
        <v>5.8994364461133699</v>
      </c>
      <c r="L49" s="15">
        <f>STDEV(J47:J49)</f>
        <v>0.89321626595769044</v>
      </c>
      <c r="M49" s="8"/>
      <c r="N49" s="8"/>
    </row>
    <row r="50" spans="1:17">
      <c r="A50" s="9" t="str">
        <f t="shared" si="6"/>
        <v>DPZGS-1</v>
      </c>
      <c r="B50" s="3">
        <f t="shared" si="6"/>
        <v>15.626666666666665</v>
      </c>
      <c r="C50" s="3">
        <f t="shared" si="6"/>
        <v>29.216666666666669</v>
      </c>
      <c r="D50" s="10">
        <f t="shared" si="0"/>
        <v>13.590000000000003</v>
      </c>
      <c r="E50" s="11" t="s">
        <v>34</v>
      </c>
      <c r="F50" s="12">
        <v>15.73</v>
      </c>
      <c r="G50" s="12">
        <v>28.19</v>
      </c>
      <c r="H50" s="10">
        <f t="shared" si="1"/>
        <v>12.46</v>
      </c>
      <c r="I50" s="10">
        <f t="shared" si="2"/>
        <v>1.1300000000000026</v>
      </c>
      <c r="J50" s="13">
        <f t="shared" si="3"/>
        <v>2.1885874025214829</v>
      </c>
      <c r="K50" s="7"/>
      <c r="L50" s="7"/>
      <c r="M50" s="8"/>
      <c r="N50" s="8"/>
    </row>
    <row r="51" spans="1:17">
      <c r="A51" s="9" t="str">
        <f t="shared" si="6"/>
        <v>DPZGS-1</v>
      </c>
      <c r="B51" s="3">
        <f t="shared" si="6"/>
        <v>15.626666666666665</v>
      </c>
      <c r="C51" s="3">
        <f t="shared" si="6"/>
        <v>29.216666666666669</v>
      </c>
      <c r="D51" s="10">
        <f t="shared" si="0"/>
        <v>13.590000000000003</v>
      </c>
      <c r="E51" s="11" t="s">
        <v>34</v>
      </c>
      <c r="F51" s="12">
        <v>15.71</v>
      </c>
      <c r="G51" s="12">
        <v>28.26</v>
      </c>
      <c r="H51" s="10">
        <f t="shared" si="1"/>
        <v>12.55</v>
      </c>
      <c r="I51" s="10">
        <f t="shared" si="2"/>
        <v>1.0400000000000027</v>
      </c>
      <c r="J51" s="13">
        <f t="shared" si="3"/>
        <v>2.0562276533121366</v>
      </c>
      <c r="K51" s="7"/>
      <c r="L51" s="7"/>
      <c r="M51" s="8"/>
      <c r="N51" s="8"/>
    </row>
    <row r="52" spans="1:17">
      <c r="A52" s="9" t="str">
        <f t="shared" si="6"/>
        <v>DPZGS-1</v>
      </c>
      <c r="B52" s="3">
        <f t="shared" si="6"/>
        <v>15.626666666666665</v>
      </c>
      <c r="C52" s="3">
        <f t="shared" si="6"/>
        <v>29.216666666666669</v>
      </c>
      <c r="D52" s="10">
        <f t="shared" si="0"/>
        <v>13.590000000000003</v>
      </c>
      <c r="E52" s="11" t="s">
        <v>34</v>
      </c>
      <c r="F52" s="12">
        <v>15.76</v>
      </c>
      <c r="G52" s="12">
        <v>28.45</v>
      </c>
      <c r="H52" s="10">
        <f t="shared" si="1"/>
        <v>12.69</v>
      </c>
      <c r="I52" s="10">
        <f t="shared" si="2"/>
        <v>0.90000000000000391</v>
      </c>
      <c r="J52" s="13">
        <f t="shared" si="3"/>
        <v>1.8660659830736197</v>
      </c>
      <c r="K52" s="14">
        <f>(J50+J51+J52)/3</f>
        <v>2.0369603463024131</v>
      </c>
      <c r="L52" s="15">
        <f>STDEV(J50:J52)</f>
        <v>0.16212167757650836</v>
      </c>
      <c r="M52" s="8"/>
      <c r="N52" s="8"/>
    </row>
    <row r="53" spans="1:17">
      <c r="A53" s="9" t="str">
        <f t="shared" ref="A53:C55" si="7">A50</f>
        <v>DPZGS-1</v>
      </c>
      <c r="B53" s="3">
        <f t="shared" si="7"/>
        <v>15.626666666666665</v>
      </c>
      <c r="C53" s="3">
        <f t="shared" si="7"/>
        <v>29.216666666666669</v>
      </c>
      <c r="D53" s="10">
        <f t="shared" si="0"/>
        <v>13.590000000000003</v>
      </c>
      <c r="E53" s="11" t="s">
        <v>35</v>
      </c>
      <c r="F53" s="12">
        <v>16.239999999999998</v>
      </c>
      <c r="G53" s="12">
        <v>27.77</v>
      </c>
      <c r="H53" s="10">
        <f t="shared" si="1"/>
        <v>11.530000000000001</v>
      </c>
      <c r="I53" s="10">
        <f t="shared" si="2"/>
        <v>2.0600000000000023</v>
      </c>
      <c r="J53" s="13">
        <f t="shared" si="3"/>
        <v>4.1698630433644919</v>
      </c>
      <c r="K53" s="7"/>
      <c r="L53" s="7"/>
      <c r="M53" s="8"/>
      <c r="N53" s="8"/>
    </row>
    <row r="54" spans="1:17">
      <c r="A54" s="9" t="str">
        <f t="shared" si="7"/>
        <v>DPZGS-1</v>
      </c>
      <c r="B54" s="3">
        <f t="shared" si="7"/>
        <v>15.626666666666665</v>
      </c>
      <c r="C54" s="3">
        <f t="shared" si="7"/>
        <v>29.216666666666669</v>
      </c>
      <c r="D54" s="10">
        <f t="shared" si="0"/>
        <v>13.590000000000003</v>
      </c>
      <c r="E54" s="11" t="s">
        <v>35</v>
      </c>
      <c r="F54" s="12">
        <v>16.149999999999999</v>
      </c>
      <c r="G54" s="12">
        <v>28.02</v>
      </c>
      <c r="H54" s="10">
        <f t="shared" si="1"/>
        <v>11.870000000000001</v>
      </c>
      <c r="I54" s="10">
        <f t="shared" si="2"/>
        <v>1.7200000000000024</v>
      </c>
      <c r="J54" s="13">
        <f t="shared" si="3"/>
        <v>3.2943640690702978</v>
      </c>
      <c r="K54" s="7"/>
      <c r="L54" s="7"/>
      <c r="M54" s="8"/>
      <c r="N54" s="8"/>
    </row>
    <row r="55" spans="1:17">
      <c r="A55" s="9" t="str">
        <f t="shared" si="7"/>
        <v>DPZGS-1</v>
      </c>
      <c r="B55" s="3">
        <f t="shared" si="7"/>
        <v>15.626666666666665</v>
      </c>
      <c r="C55" s="3">
        <f t="shared" si="7"/>
        <v>29.216666666666669</v>
      </c>
      <c r="D55" s="10">
        <f t="shared" si="0"/>
        <v>13.590000000000003</v>
      </c>
      <c r="E55" s="11" t="s">
        <v>35</v>
      </c>
      <c r="F55" s="12">
        <v>16.37</v>
      </c>
      <c r="G55" s="12">
        <v>27.85</v>
      </c>
      <c r="H55" s="10">
        <f t="shared" si="1"/>
        <v>11.48</v>
      </c>
      <c r="I55" s="10">
        <f t="shared" si="2"/>
        <v>2.110000000000003</v>
      </c>
      <c r="J55" s="13">
        <f t="shared" si="3"/>
        <v>4.3169129460177178</v>
      </c>
      <c r="K55" s="14">
        <f>(J53+J54+J55)/3</f>
        <v>3.927046686150836</v>
      </c>
      <c r="L55" s="15">
        <f>STDEV(J53:J55)</f>
        <v>0.55283034371721163</v>
      </c>
      <c r="M55" s="8"/>
      <c r="N55" s="8"/>
    </row>
    <row r="56" spans="1:17">
      <c r="A56" s="9"/>
      <c r="B56" s="3"/>
      <c r="C56" s="3"/>
      <c r="D56" s="10"/>
      <c r="E56" s="11"/>
      <c r="F56" s="11"/>
      <c r="G56" s="11"/>
      <c r="H56" s="10"/>
      <c r="I56" s="10"/>
      <c r="J56" s="13"/>
      <c r="K56" s="7"/>
      <c r="L56" s="7"/>
      <c r="M56" s="8"/>
      <c r="N56" s="8"/>
    </row>
    <row r="57" spans="1:17">
      <c r="A57" s="9"/>
      <c r="B57" s="3"/>
      <c r="C57" s="3"/>
      <c r="D57" s="10"/>
      <c r="E57" s="11"/>
      <c r="F57" s="11"/>
      <c r="G57" s="11"/>
      <c r="H57" s="10"/>
      <c r="I57" s="10"/>
      <c r="J57" s="13"/>
      <c r="K57" s="7"/>
      <c r="L57" s="7"/>
      <c r="M57" s="8"/>
      <c r="N57" s="19"/>
      <c r="O57" s="20"/>
      <c r="P57" s="21"/>
      <c r="Q57" s="8"/>
    </row>
    <row r="58" spans="1:17">
      <c r="A58" s="9"/>
      <c r="B58" s="3"/>
      <c r="C58" s="3"/>
      <c r="D58" s="10"/>
      <c r="E58" s="11"/>
      <c r="F58" s="11"/>
      <c r="G58" s="11"/>
      <c r="H58" s="10"/>
      <c r="I58" s="10"/>
      <c r="J58" s="13"/>
      <c r="K58" s="14"/>
      <c r="L58" s="15"/>
      <c r="N58" s="19"/>
      <c r="O58" s="17"/>
      <c r="P58" s="18"/>
    </row>
    <row r="59" spans="1:17">
      <c r="A59" s="9"/>
      <c r="B59" s="3"/>
      <c r="C59" s="3"/>
      <c r="D59" s="10"/>
      <c r="E59" s="11"/>
      <c r="F59" s="11"/>
      <c r="G59" s="11"/>
      <c r="H59" s="10"/>
      <c r="I59" s="10"/>
      <c r="J59" s="13"/>
      <c r="K59" s="7"/>
      <c r="L59" s="7"/>
      <c r="N59" s="19"/>
      <c r="O59" s="17"/>
      <c r="P59" s="18"/>
    </row>
    <row r="60" spans="1:17">
      <c r="A60" s="9"/>
      <c r="B60" s="3"/>
      <c r="C60" s="3"/>
      <c r="D60" s="10"/>
      <c r="E60" s="11"/>
      <c r="F60" s="11"/>
      <c r="G60" s="11"/>
      <c r="H60" s="10"/>
      <c r="I60" s="10"/>
      <c r="J60" s="13"/>
      <c r="K60" s="7"/>
      <c r="L60" s="7"/>
      <c r="N60" s="19"/>
      <c r="O60" s="17"/>
      <c r="P60" s="18"/>
    </row>
    <row r="61" spans="1:17">
      <c r="A61" s="9"/>
      <c r="B61" s="3"/>
      <c r="C61" s="3"/>
      <c r="D61" s="10"/>
      <c r="E61" s="11"/>
      <c r="F61" s="11"/>
      <c r="G61" s="11"/>
      <c r="H61" s="10"/>
      <c r="I61" s="10"/>
      <c r="J61" s="13"/>
      <c r="K61" s="14"/>
      <c r="L61" s="15"/>
      <c r="O61" s="17"/>
      <c r="P61" s="18"/>
    </row>
    <row r="62" spans="1:17">
      <c r="A62" s="9"/>
      <c r="B62" s="3"/>
      <c r="C62" s="3"/>
      <c r="D62" s="10"/>
      <c r="E62" s="11"/>
      <c r="F62" s="2"/>
      <c r="G62" s="11"/>
      <c r="H62" s="10"/>
      <c r="I62" s="10"/>
      <c r="J62" s="13"/>
      <c r="K62" s="7"/>
      <c r="L62" s="7"/>
      <c r="O62" s="17"/>
      <c r="P62" s="18"/>
    </row>
    <row r="63" spans="1:17">
      <c r="A63" s="9"/>
      <c r="B63" s="3"/>
      <c r="C63" s="3"/>
      <c r="D63" s="10"/>
      <c r="E63" s="11"/>
      <c r="F63" s="2"/>
      <c r="G63" s="11"/>
      <c r="H63" s="10"/>
      <c r="I63" s="10"/>
      <c r="J63" s="13"/>
      <c r="K63" s="7"/>
      <c r="L63" s="7"/>
      <c r="O63" s="17"/>
      <c r="P63" s="18"/>
    </row>
    <row r="64" spans="1:17">
      <c r="A64" s="9"/>
      <c r="B64" s="3"/>
      <c r="C64" s="3"/>
      <c r="D64" s="10"/>
      <c r="E64" s="11"/>
      <c r="F64" s="2"/>
      <c r="G64" s="11"/>
      <c r="H64" s="10"/>
      <c r="I64" s="10"/>
      <c r="J64" s="13"/>
      <c r="K64" s="14"/>
      <c r="L64" s="15"/>
      <c r="O64" s="17"/>
      <c r="P64" s="18"/>
    </row>
    <row r="65" spans="1:16">
      <c r="A65" s="9"/>
      <c r="B65" s="3"/>
      <c r="C65" s="3"/>
      <c r="D65" s="10"/>
      <c r="E65" s="11"/>
      <c r="F65" s="2"/>
      <c r="G65" s="11"/>
      <c r="H65" s="10"/>
      <c r="I65" s="10"/>
      <c r="J65" s="13"/>
      <c r="K65" s="7"/>
      <c r="L65" s="7"/>
      <c r="O65" s="17"/>
      <c r="P65" s="18"/>
    </row>
    <row r="66" spans="1:16">
      <c r="A66" s="9"/>
      <c r="B66" s="3"/>
      <c r="C66" s="3"/>
      <c r="D66" s="10"/>
      <c r="E66" s="11"/>
      <c r="F66" s="2"/>
      <c r="G66" s="11"/>
      <c r="H66" s="10"/>
      <c r="I66" s="10"/>
      <c r="J66" s="13"/>
      <c r="K66" s="7"/>
      <c r="L66" s="7"/>
      <c r="O66" s="17"/>
      <c r="P66" s="18"/>
    </row>
    <row r="67" spans="1:16">
      <c r="A67" s="9"/>
      <c r="B67" s="3"/>
      <c r="C67" s="3"/>
      <c r="D67" s="10"/>
      <c r="E67" s="11"/>
      <c r="F67" s="2"/>
      <c r="G67" s="11"/>
      <c r="H67" s="10"/>
      <c r="I67" s="10"/>
      <c r="J67" s="13"/>
      <c r="K67" s="14"/>
      <c r="L67" s="15"/>
      <c r="O67" s="17"/>
      <c r="P67" s="18"/>
    </row>
    <row r="68" spans="1:16">
      <c r="A68" s="9"/>
      <c r="B68" s="3"/>
      <c r="C68" s="3"/>
      <c r="D68" s="10"/>
      <c r="E68" s="11"/>
      <c r="F68" s="11"/>
      <c r="G68" s="11"/>
      <c r="H68" s="10"/>
      <c r="I68" s="10"/>
      <c r="J68" s="13"/>
      <c r="K68" s="7"/>
      <c r="L68" s="7"/>
      <c r="O68" s="17"/>
      <c r="P68" s="18"/>
    </row>
    <row r="69" spans="1:16">
      <c r="A69" s="9"/>
      <c r="B69" s="3"/>
      <c r="C69" s="3"/>
      <c r="D69" s="10"/>
      <c r="E69" s="11"/>
      <c r="F69" s="11"/>
      <c r="G69" s="11"/>
      <c r="H69" s="10"/>
      <c r="I69" s="10"/>
      <c r="J69" s="13"/>
      <c r="K69" s="7"/>
      <c r="L69" s="7"/>
      <c r="O69" s="17"/>
      <c r="P69" s="18"/>
    </row>
    <row r="70" spans="1:16">
      <c r="A70" s="9"/>
      <c r="B70" s="3"/>
      <c r="C70" s="3"/>
      <c r="D70" s="10"/>
      <c r="E70" s="11"/>
      <c r="F70" s="11"/>
      <c r="G70" s="11"/>
      <c r="H70" s="10"/>
      <c r="I70" s="10"/>
      <c r="J70" s="13"/>
      <c r="K70" s="14"/>
      <c r="L70" s="15"/>
      <c r="O70" s="17"/>
      <c r="P70" s="18"/>
    </row>
    <row r="71" spans="1:16">
      <c r="A71" s="9"/>
      <c r="B71" s="3"/>
      <c r="C71" s="3"/>
      <c r="D71" s="10"/>
      <c r="E71" s="11"/>
      <c r="F71" s="11"/>
      <c r="G71" s="11"/>
      <c r="H71" s="10"/>
      <c r="I71" s="10"/>
      <c r="J71" s="13"/>
      <c r="K71" s="7"/>
      <c r="L71" s="7"/>
      <c r="O71" s="17"/>
      <c r="P71" s="18"/>
    </row>
    <row r="72" spans="1:16">
      <c r="A72" s="9"/>
      <c r="B72" s="3"/>
      <c r="C72" s="3"/>
      <c r="D72" s="10"/>
      <c r="E72" s="11"/>
      <c r="F72" s="11"/>
      <c r="G72" s="11"/>
      <c r="H72" s="10"/>
      <c r="I72" s="10"/>
      <c r="J72" s="13"/>
      <c r="K72" s="7"/>
      <c r="L72" s="7"/>
      <c r="O72" s="17"/>
      <c r="P72" s="18"/>
    </row>
    <row r="73" spans="1:16">
      <c r="A73" s="9"/>
      <c r="B73" s="3"/>
      <c r="C73" s="3"/>
      <c r="D73" s="10"/>
      <c r="E73" s="11"/>
      <c r="F73" s="11"/>
      <c r="G73" s="11"/>
      <c r="H73" s="10"/>
      <c r="I73" s="10"/>
      <c r="J73" s="13"/>
      <c r="K73" s="14"/>
      <c r="L73" s="15"/>
      <c r="O73" s="17"/>
      <c r="P73" s="18"/>
    </row>
    <row r="74" spans="1:16">
      <c r="A74" s="9"/>
      <c r="B74" s="3"/>
      <c r="C74" s="3"/>
      <c r="D74" s="10"/>
      <c r="E74" s="11"/>
      <c r="F74" s="11"/>
      <c r="G74" s="11"/>
      <c r="H74" s="10"/>
      <c r="I74" s="10"/>
      <c r="J74" s="13"/>
      <c r="K74" s="7"/>
      <c r="L74" s="7"/>
      <c r="O74" s="17"/>
      <c r="P74" s="18"/>
    </row>
    <row r="75" spans="1:16">
      <c r="A75" s="9"/>
      <c r="B75" s="3"/>
      <c r="C75" s="3"/>
      <c r="D75" s="10"/>
      <c r="E75" s="11"/>
      <c r="F75" s="11"/>
      <c r="G75" s="11"/>
      <c r="H75" s="10"/>
      <c r="I75" s="10"/>
      <c r="J75" s="13"/>
      <c r="K75" s="7"/>
      <c r="L75" s="7"/>
      <c r="O75" s="17"/>
      <c r="P75" s="18"/>
    </row>
    <row r="76" spans="1:16">
      <c r="A76" s="9"/>
      <c r="B76" s="3"/>
      <c r="C76" s="3"/>
      <c r="D76" s="10"/>
      <c r="E76" s="11"/>
      <c r="F76" s="11"/>
      <c r="G76" s="11"/>
      <c r="H76" s="10"/>
      <c r="I76" s="10"/>
      <c r="J76" s="13"/>
      <c r="K76" s="14"/>
      <c r="L76" s="15"/>
      <c r="O76" s="17"/>
      <c r="P76" s="18"/>
    </row>
    <row r="77" spans="1:16">
      <c r="A77" s="9"/>
      <c r="B77" s="3"/>
      <c r="C77" s="3"/>
      <c r="D77" s="10"/>
      <c r="E77" s="11"/>
      <c r="F77" s="11"/>
      <c r="G77" s="11"/>
      <c r="H77" s="10"/>
      <c r="I77" s="10"/>
      <c r="J77" s="13"/>
      <c r="K77" s="7"/>
      <c r="L77" s="7"/>
      <c r="O77" s="17"/>
      <c r="P77" s="18"/>
    </row>
    <row r="78" spans="1:16">
      <c r="A78" s="9"/>
      <c r="B78" s="3"/>
      <c r="C78" s="3"/>
      <c r="D78" s="10"/>
      <c r="E78" s="11"/>
      <c r="F78" s="11"/>
      <c r="G78" s="11"/>
      <c r="H78" s="10"/>
      <c r="I78" s="10"/>
      <c r="J78" s="13"/>
      <c r="K78" s="7"/>
      <c r="L78" s="7"/>
      <c r="O78" s="17"/>
      <c r="P78" s="18"/>
    </row>
    <row r="79" spans="1:16">
      <c r="A79" s="9"/>
      <c r="B79" s="3"/>
      <c r="C79" s="3"/>
      <c r="D79" s="10"/>
      <c r="E79" s="11"/>
      <c r="F79" s="11"/>
      <c r="G79" s="11"/>
      <c r="H79" s="10"/>
      <c r="I79" s="10"/>
      <c r="J79" s="13"/>
      <c r="K79" s="14"/>
      <c r="L79" s="15"/>
    </row>
    <row r="80" spans="1:16">
      <c r="A80" s="9"/>
      <c r="B80" s="3"/>
      <c r="C80" s="3"/>
      <c r="D80" s="10"/>
      <c r="E80" s="11"/>
      <c r="F80" s="11"/>
      <c r="G80" s="11"/>
      <c r="H80" s="10"/>
      <c r="I80" s="10"/>
      <c r="J80" s="13"/>
      <c r="K80" s="7"/>
      <c r="L80" s="7"/>
    </row>
    <row r="81" spans="1:12">
      <c r="A81" s="9"/>
      <c r="B81" s="3"/>
      <c r="C81" s="3"/>
      <c r="D81" s="10"/>
      <c r="E81" s="11"/>
      <c r="F81" s="11"/>
      <c r="G81" s="11"/>
      <c r="H81" s="10"/>
      <c r="I81" s="10"/>
      <c r="J81" s="13"/>
      <c r="K81" s="7"/>
      <c r="L81" s="7"/>
    </row>
    <row r="82" spans="1:12">
      <c r="A82" s="9"/>
      <c r="B82" s="3"/>
      <c r="C82" s="3"/>
      <c r="D82" s="10"/>
      <c r="E82" s="11"/>
      <c r="F82" s="11"/>
      <c r="G82" s="11"/>
      <c r="H82" s="10"/>
      <c r="I82" s="10"/>
      <c r="J82" s="13"/>
      <c r="K82" s="14"/>
      <c r="L82" s="15"/>
    </row>
    <row r="83" spans="1:12">
      <c r="A83" s="9"/>
      <c r="B83" s="3"/>
      <c r="C83" s="3"/>
      <c r="D83" s="10"/>
      <c r="E83" s="11"/>
      <c r="F83" s="11"/>
      <c r="G83" s="11"/>
      <c r="H83" s="10"/>
      <c r="I83" s="10"/>
      <c r="J83" s="13"/>
      <c r="K83" s="7"/>
      <c r="L83" s="7"/>
    </row>
    <row r="84" spans="1:12">
      <c r="A84" s="9"/>
      <c r="B84" s="3"/>
      <c r="C84" s="3"/>
      <c r="D84" s="10"/>
      <c r="E84" s="11"/>
      <c r="F84" s="11"/>
      <c r="G84" s="11"/>
      <c r="H84" s="10"/>
      <c r="I84" s="10"/>
      <c r="J84" s="13"/>
      <c r="K84" s="7"/>
      <c r="L84" s="7"/>
    </row>
    <row r="85" spans="1:12">
      <c r="A85" s="9"/>
      <c r="B85" s="3"/>
      <c r="C85" s="3"/>
      <c r="D85" s="10"/>
      <c r="E85" s="11"/>
      <c r="F85" s="11"/>
      <c r="G85" s="11"/>
      <c r="H85" s="10"/>
      <c r="I85" s="10"/>
      <c r="J85" s="13"/>
      <c r="K85" s="14"/>
      <c r="L85" s="15"/>
    </row>
    <row r="86" spans="1:12">
      <c r="A86" s="9"/>
      <c r="B86" s="3"/>
      <c r="C86" s="3"/>
      <c r="D86" s="10"/>
      <c r="E86" s="11"/>
      <c r="F86" s="11"/>
      <c r="G86" s="11"/>
      <c r="H86" s="10"/>
      <c r="I86" s="10"/>
      <c r="J86" s="13"/>
      <c r="K86" s="7"/>
      <c r="L86" s="7"/>
    </row>
    <row r="87" spans="1:12">
      <c r="A87" s="9"/>
      <c r="B87" s="3"/>
      <c r="C87" s="3"/>
      <c r="D87" s="10"/>
      <c r="E87" s="11"/>
      <c r="F87" s="11"/>
      <c r="G87" s="11"/>
      <c r="H87" s="10"/>
      <c r="I87" s="10"/>
      <c r="J87" s="13"/>
      <c r="K87" s="7"/>
      <c r="L87" s="7"/>
    </row>
    <row r="88" spans="1:12">
      <c r="A88" s="9"/>
      <c r="B88" s="3"/>
      <c r="C88" s="3"/>
      <c r="D88" s="10"/>
      <c r="E88" s="11"/>
      <c r="F88" s="11"/>
      <c r="G88" s="11"/>
      <c r="H88" s="10"/>
      <c r="I88" s="10"/>
      <c r="J88" s="13"/>
      <c r="K88" s="14"/>
      <c r="L88" s="15"/>
    </row>
    <row r="89" spans="1:12">
      <c r="A89" s="9"/>
      <c r="B89" s="3"/>
      <c r="C89" s="3"/>
      <c r="D89" s="10"/>
      <c r="E89" s="11"/>
      <c r="F89" s="11"/>
      <c r="G89" s="11"/>
      <c r="H89" s="10"/>
      <c r="I89" s="10"/>
      <c r="J89" s="13"/>
      <c r="K89" s="7"/>
      <c r="L89" s="7"/>
    </row>
    <row r="90" spans="1:12">
      <c r="A90" s="9"/>
      <c r="B90" s="3"/>
      <c r="C90" s="3"/>
      <c r="D90" s="10"/>
      <c r="E90" s="11"/>
      <c r="F90" s="11"/>
      <c r="G90" s="11"/>
      <c r="H90" s="10"/>
      <c r="I90" s="10"/>
      <c r="J90" s="13"/>
      <c r="K90" s="7"/>
      <c r="L90" s="7"/>
    </row>
    <row r="91" spans="1:12">
      <c r="A91" s="9"/>
      <c r="B91" s="3"/>
      <c r="C91" s="3"/>
      <c r="D91" s="10"/>
      <c r="E91" s="11"/>
      <c r="F91" s="11"/>
      <c r="G91" s="11"/>
      <c r="H91" s="10"/>
      <c r="I91" s="10"/>
      <c r="J91" s="13"/>
      <c r="K91" s="14"/>
      <c r="L91" s="15"/>
    </row>
    <row r="92" spans="1:12">
      <c r="A92" s="9"/>
      <c r="B92" s="3"/>
      <c r="C92" s="3"/>
      <c r="D92" s="10"/>
      <c r="E92" s="11"/>
      <c r="F92" s="11"/>
      <c r="G92" s="11"/>
      <c r="H92" s="10"/>
      <c r="I92" s="10"/>
      <c r="J92" s="13"/>
      <c r="K92" s="7"/>
      <c r="L92" s="7"/>
    </row>
    <row r="93" spans="1:12">
      <c r="A93" s="9"/>
      <c r="B93" s="3"/>
      <c r="C93" s="3"/>
      <c r="D93" s="10"/>
      <c r="E93" s="11"/>
      <c r="F93" s="11"/>
      <c r="G93" s="11"/>
      <c r="H93" s="10"/>
      <c r="I93" s="10"/>
      <c r="J93" s="13"/>
      <c r="K93" s="7"/>
      <c r="L93" s="7"/>
    </row>
    <row r="94" spans="1:12">
      <c r="A94" s="9"/>
      <c r="B94" s="3"/>
      <c r="C94" s="3"/>
      <c r="D94" s="10"/>
      <c r="E94" s="11"/>
      <c r="F94" s="11"/>
      <c r="G94" s="11"/>
      <c r="H94" s="10"/>
      <c r="I94" s="10"/>
      <c r="J94" s="13"/>
      <c r="K94" s="14"/>
      <c r="L94" s="15"/>
    </row>
    <row r="95" spans="1:12">
      <c r="A95" s="9"/>
      <c r="B95" s="3"/>
      <c r="C95" s="3"/>
      <c r="D95" s="10"/>
      <c r="E95" s="11"/>
      <c r="F95" s="11"/>
      <c r="G95" s="11"/>
      <c r="H95" s="10"/>
      <c r="I95" s="10"/>
      <c r="J95" s="13"/>
      <c r="K95" s="7"/>
      <c r="L95" s="7"/>
    </row>
    <row r="96" spans="1:12">
      <c r="A96" s="9"/>
      <c r="B96" s="3"/>
      <c r="C96" s="3"/>
      <c r="D96" s="10"/>
      <c r="E96" s="11"/>
      <c r="F96" s="11"/>
      <c r="G96" s="11"/>
      <c r="H96" s="10"/>
      <c r="I96" s="10"/>
      <c r="J96" s="13"/>
      <c r="K96" s="7"/>
      <c r="L96" s="7"/>
    </row>
    <row r="97" spans="1:12">
      <c r="A97" s="9"/>
      <c r="B97" s="3"/>
      <c r="C97" s="3"/>
      <c r="D97" s="10"/>
      <c r="E97" s="11"/>
      <c r="F97" s="11"/>
      <c r="G97" s="11"/>
      <c r="H97" s="10"/>
      <c r="I97" s="10"/>
      <c r="J97" s="13"/>
      <c r="K97" s="14"/>
      <c r="L97" s="15"/>
    </row>
    <row r="98" spans="1:12">
      <c r="A98" s="23"/>
      <c r="B98" s="24"/>
      <c r="C98" s="24"/>
      <c r="D98" s="10"/>
      <c r="E98" s="23"/>
      <c r="G98" s="26"/>
      <c r="H98" s="10"/>
      <c r="I98" s="10"/>
      <c r="J98" s="13"/>
      <c r="K98" s="4"/>
      <c r="L98" s="4"/>
    </row>
    <row r="99" spans="1:12">
      <c r="A99" s="23"/>
      <c r="B99" s="24"/>
      <c r="C99" s="24"/>
      <c r="D99" s="10"/>
      <c r="E99" s="23"/>
      <c r="G99" s="26"/>
      <c r="H99" s="10"/>
      <c r="I99" s="10"/>
      <c r="J99" s="13"/>
      <c r="K99" s="4"/>
      <c r="L99" s="4"/>
    </row>
    <row r="100" spans="1:12">
      <c r="A100" s="23"/>
      <c r="B100" s="24"/>
      <c r="C100" s="24"/>
      <c r="D100" s="10"/>
      <c r="E100" s="23"/>
      <c r="G100" s="26"/>
      <c r="H100" s="10"/>
      <c r="I100" s="10"/>
      <c r="J100" s="13"/>
      <c r="K100" s="13"/>
      <c r="L100" s="27"/>
    </row>
    <row r="101" spans="1:12">
      <c r="A101" s="23"/>
      <c r="B101" s="24"/>
      <c r="C101" s="24"/>
      <c r="D101" s="10"/>
      <c r="E101" s="23"/>
      <c r="H101" s="10"/>
      <c r="I101" s="10"/>
      <c r="J101" s="13"/>
      <c r="K101" s="4"/>
      <c r="L101" s="4"/>
    </row>
    <row r="102" spans="1:12">
      <c r="A102" s="23"/>
      <c r="B102" s="24"/>
      <c r="C102" s="24"/>
      <c r="D102" s="10"/>
      <c r="E102" s="23"/>
      <c r="H102" s="10"/>
      <c r="I102" s="10"/>
      <c r="J102" s="13"/>
      <c r="K102" s="4"/>
      <c r="L102" s="4"/>
    </row>
    <row r="103" spans="1:12">
      <c r="A103" s="23"/>
      <c r="B103" s="24"/>
      <c r="C103" s="24"/>
      <c r="D103" s="10"/>
      <c r="E103" s="23"/>
      <c r="H103" s="10"/>
      <c r="I103" s="10"/>
      <c r="J103" s="13"/>
      <c r="K103" s="13"/>
      <c r="L103" s="27"/>
    </row>
    <row r="104" spans="1:12">
      <c r="A104" s="23"/>
      <c r="B104" s="24"/>
      <c r="C104" s="24"/>
      <c r="D104" s="10"/>
      <c r="E104" s="23"/>
      <c r="H104" s="10"/>
      <c r="I104" s="10"/>
      <c r="J104" s="13"/>
      <c r="K104" s="4"/>
      <c r="L104" s="4"/>
    </row>
    <row r="105" spans="1:12">
      <c r="A105" s="23"/>
      <c r="B105" s="24"/>
      <c r="C105" s="24"/>
      <c r="D105" s="10"/>
      <c r="E105" s="23"/>
      <c r="H105" s="10"/>
      <c r="I105" s="10"/>
      <c r="J105" s="13"/>
      <c r="K105" s="4"/>
      <c r="L105" s="4"/>
    </row>
    <row r="106" spans="1:12">
      <c r="A106" s="23"/>
      <c r="B106" s="24"/>
      <c r="C106" s="24"/>
      <c r="D106" s="10"/>
      <c r="E106" s="23"/>
      <c r="H106" s="10"/>
      <c r="I106" s="10"/>
      <c r="J106" s="13"/>
      <c r="K106" s="13"/>
      <c r="L106" s="27"/>
    </row>
    <row r="107" spans="1:12">
      <c r="A107" s="23"/>
      <c r="B107" s="24"/>
      <c r="C107" s="24"/>
      <c r="D107" s="10"/>
      <c r="E107" s="23"/>
      <c r="H107" s="10"/>
      <c r="I107" s="10"/>
      <c r="J107" s="13"/>
      <c r="K107" s="4"/>
      <c r="L107" s="4"/>
    </row>
    <row r="108" spans="1:12">
      <c r="A108" s="23"/>
      <c r="B108" s="24"/>
      <c r="C108" s="24"/>
      <c r="D108" s="10"/>
      <c r="E108" s="23"/>
      <c r="H108" s="10"/>
      <c r="I108" s="10"/>
      <c r="J108" s="13"/>
      <c r="K108" s="4"/>
      <c r="L108" s="4"/>
    </row>
    <row r="109" spans="1:12">
      <c r="A109" s="23"/>
      <c r="B109" s="24"/>
      <c r="C109" s="24"/>
      <c r="D109" s="10"/>
      <c r="E109" s="23"/>
      <c r="H109" s="10"/>
      <c r="I109" s="10"/>
      <c r="J109" s="13"/>
      <c r="K109" s="13"/>
      <c r="L109" s="27"/>
    </row>
    <row r="110" spans="1:12">
      <c r="A110" s="23"/>
      <c r="B110" s="24"/>
      <c r="C110" s="24"/>
      <c r="D110" s="10"/>
      <c r="E110" s="23"/>
      <c r="H110" s="10"/>
      <c r="I110" s="10"/>
      <c r="J110" s="13"/>
      <c r="K110" s="4"/>
      <c r="L110" s="4"/>
    </row>
    <row r="111" spans="1:12">
      <c r="A111" s="23"/>
      <c r="B111" s="24"/>
      <c r="C111" s="24"/>
      <c r="D111" s="10"/>
      <c r="E111" s="23"/>
      <c r="H111" s="10"/>
      <c r="I111" s="10"/>
      <c r="J111" s="13"/>
      <c r="K111" s="4"/>
      <c r="L111" s="4"/>
    </row>
    <row r="112" spans="1:12">
      <c r="A112" s="23"/>
      <c r="B112" s="24"/>
      <c r="C112" s="24"/>
      <c r="D112" s="10"/>
      <c r="E112" s="23"/>
      <c r="H112" s="10"/>
      <c r="I112" s="10"/>
      <c r="J112" s="13"/>
      <c r="K112" s="13"/>
      <c r="L112" s="27"/>
    </row>
    <row r="113" spans="1:12">
      <c r="A113" s="23"/>
      <c r="B113" s="24"/>
      <c r="C113" s="24"/>
      <c r="D113" s="10"/>
      <c r="E113" s="23"/>
      <c r="H113" s="10"/>
      <c r="I113" s="10"/>
      <c r="J113" s="13"/>
      <c r="K113" s="4"/>
      <c r="L113" s="4"/>
    </row>
    <row r="114" spans="1:12">
      <c r="A114" s="23"/>
      <c r="B114" s="24"/>
      <c r="C114" s="24"/>
      <c r="D114" s="10"/>
      <c r="E114" s="23"/>
      <c r="H114" s="10"/>
      <c r="I114" s="10"/>
      <c r="J114" s="13"/>
      <c r="K114" s="4"/>
      <c r="L114" s="4"/>
    </row>
    <row r="115" spans="1:12">
      <c r="A115" s="23"/>
      <c r="B115" s="24"/>
      <c r="C115" s="24"/>
      <c r="D115" s="10"/>
      <c r="E115" s="23"/>
      <c r="H115" s="10"/>
      <c r="I115" s="10"/>
      <c r="J115" s="13"/>
      <c r="K115" s="13"/>
      <c r="L115" s="27"/>
    </row>
    <row r="116" spans="1:12">
      <c r="A116" s="23"/>
      <c r="B116" s="24"/>
      <c r="C116" s="24"/>
      <c r="D116" s="10"/>
      <c r="E116" s="23"/>
      <c r="H116" s="10"/>
      <c r="I116" s="10"/>
      <c r="J116" s="13"/>
      <c r="K116" s="4"/>
      <c r="L116" s="4"/>
    </row>
    <row r="117" spans="1:12">
      <c r="A117" s="23"/>
      <c r="B117" s="24"/>
      <c r="C117" s="24"/>
      <c r="D117" s="10"/>
      <c r="E117" s="23"/>
      <c r="H117" s="10"/>
      <c r="I117" s="10"/>
      <c r="J117" s="13"/>
      <c r="K117" s="4"/>
      <c r="L117" s="4"/>
    </row>
    <row r="118" spans="1:12">
      <c r="A118" s="23"/>
      <c r="B118" s="24"/>
      <c r="C118" s="24"/>
      <c r="D118" s="10"/>
      <c r="E118" s="23"/>
      <c r="H118" s="10"/>
      <c r="I118" s="10"/>
      <c r="J118" s="13"/>
      <c r="K118" s="13"/>
      <c r="L118" s="27"/>
    </row>
    <row r="119" spans="1:12">
      <c r="A119" s="23"/>
      <c r="B119" s="24"/>
      <c r="C119" s="24"/>
      <c r="D119" s="10"/>
      <c r="E119" s="23"/>
      <c r="H119" s="10"/>
      <c r="I119" s="10"/>
      <c r="J119" s="13"/>
      <c r="K119" s="4"/>
      <c r="L119" s="4"/>
    </row>
    <row r="120" spans="1:12">
      <c r="A120" s="23"/>
      <c r="B120" s="24"/>
      <c r="C120" s="24"/>
      <c r="D120" s="10"/>
      <c r="E120" s="23"/>
      <c r="H120" s="10"/>
      <c r="I120" s="10"/>
      <c r="J120" s="13"/>
      <c r="K120" s="4"/>
      <c r="L120" s="4"/>
    </row>
    <row r="121" spans="1:12">
      <c r="A121" s="23"/>
      <c r="B121" s="24"/>
      <c r="C121" s="24"/>
      <c r="D121" s="10"/>
      <c r="E121" s="23"/>
      <c r="H121" s="10"/>
      <c r="I121" s="10"/>
      <c r="J121" s="13"/>
      <c r="K121" s="13"/>
      <c r="L121" s="27"/>
    </row>
    <row r="122" spans="1:12">
      <c r="A122" s="9"/>
      <c r="B122" s="28"/>
      <c r="C122" s="28"/>
      <c r="D122" s="10"/>
      <c r="E122" s="9"/>
      <c r="F122" s="29"/>
      <c r="G122" s="30"/>
      <c r="H122" s="10"/>
      <c r="I122" s="10"/>
      <c r="J122" s="13"/>
      <c r="K122" s="4"/>
      <c r="L122" s="4"/>
    </row>
    <row r="123" spans="1:12">
      <c r="A123" s="9"/>
      <c r="B123" s="28"/>
      <c r="C123" s="28"/>
      <c r="D123" s="10"/>
      <c r="E123" s="9"/>
      <c r="F123" s="29"/>
      <c r="G123" s="30"/>
      <c r="H123" s="10"/>
      <c r="I123" s="10"/>
      <c r="J123" s="13"/>
      <c r="K123" s="4"/>
      <c r="L123" s="4"/>
    </row>
    <row r="124" spans="1:12">
      <c r="A124" s="9"/>
      <c r="B124" s="28"/>
      <c r="C124" s="28"/>
      <c r="D124" s="10"/>
      <c r="E124" s="9"/>
      <c r="F124" s="29"/>
      <c r="G124" s="30"/>
      <c r="H124" s="10"/>
      <c r="I124" s="10"/>
      <c r="J124" s="13"/>
      <c r="K124" s="13"/>
      <c r="L124" s="27"/>
    </row>
    <row r="125" spans="1:12">
      <c r="A125" s="9"/>
      <c r="B125" s="28"/>
      <c r="C125" s="28"/>
      <c r="D125" s="10"/>
      <c r="E125" s="9"/>
      <c r="F125" s="31"/>
      <c r="G125" s="30"/>
      <c r="H125" s="10"/>
      <c r="I125" s="10"/>
      <c r="J125" s="13"/>
      <c r="K125" s="4"/>
      <c r="L125" s="4"/>
    </row>
    <row r="126" spans="1:12">
      <c r="A126" s="9"/>
      <c r="B126" s="28"/>
      <c r="C126" s="28"/>
      <c r="D126" s="10"/>
      <c r="E126" s="9"/>
      <c r="F126" s="31"/>
      <c r="G126" s="30"/>
      <c r="H126" s="10"/>
      <c r="I126" s="10"/>
      <c r="J126" s="13"/>
      <c r="K126" s="4"/>
      <c r="L126" s="4"/>
    </row>
    <row r="127" spans="1:12">
      <c r="A127" s="9"/>
      <c r="B127" s="28"/>
      <c r="C127" s="28"/>
      <c r="D127" s="10"/>
      <c r="E127" s="9"/>
      <c r="F127" s="31"/>
      <c r="G127" s="30"/>
      <c r="H127" s="10"/>
      <c r="I127" s="10"/>
      <c r="J127" s="13"/>
      <c r="K127" s="13"/>
      <c r="L127" s="27"/>
    </row>
    <row r="128" spans="1:12">
      <c r="A128" s="9"/>
      <c r="B128" s="28"/>
      <c r="C128" s="28"/>
      <c r="D128" s="10"/>
      <c r="E128" s="9"/>
      <c r="F128" s="32"/>
      <c r="G128" s="30"/>
      <c r="H128" s="10"/>
      <c r="I128" s="10"/>
      <c r="J128" s="13"/>
      <c r="K128" s="4"/>
      <c r="L128" s="4"/>
    </row>
    <row r="129" spans="1:12">
      <c r="A129" s="9"/>
      <c r="B129" s="28"/>
      <c r="C129" s="28"/>
      <c r="D129" s="10"/>
      <c r="E129" s="9"/>
      <c r="F129" s="32"/>
      <c r="G129" s="30"/>
      <c r="H129" s="10"/>
      <c r="I129" s="10"/>
      <c r="J129" s="13"/>
      <c r="K129" s="4"/>
      <c r="L129" s="4"/>
    </row>
    <row r="130" spans="1:12">
      <c r="A130" s="9"/>
      <c r="B130" s="28"/>
      <c r="C130" s="28"/>
      <c r="D130" s="10"/>
      <c r="E130" s="9"/>
      <c r="F130" s="32"/>
      <c r="G130" s="30"/>
      <c r="H130" s="10"/>
      <c r="I130" s="10"/>
      <c r="J130" s="13"/>
      <c r="K130" s="13"/>
      <c r="L130" s="27"/>
    </row>
    <row r="131" spans="1:12">
      <c r="A131" s="9"/>
      <c r="B131" s="28"/>
      <c r="C131" s="28"/>
      <c r="D131" s="10"/>
      <c r="E131" s="9"/>
      <c r="F131" s="33"/>
      <c r="G131" s="30"/>
      <c r="H131" s="10"/>
      <c r="I131" s="10"/>
      <c r="J131" s="13"/>
      <c r="K131" s="4"/>
      <c r="L131" s="4"/>
    </row>
    <row r="132" spans="1:12">
      <c r="A132" s="9"/>
      <c r="B132" s="28"/>
      <c r="C132" s="28"/>
      <c r="D132" s="10"/>
      <c r="E132" s="9"/>
      <c r="F132" s="33"/>
      <c r="G132" s="30"/>
      <c r="H132" s="10"/>
      <c r="I132" s="10"/>
      <c r="J132" s="13"/>
      <c r="K132" s="4"/>
      <c r="L132" s="4"/>
    </row>
    <row r="133" spans="1:12">
      <c r="A133" s="9"/>
      <c r="B133" s="28"/>
      <c r="C133" s="28"/>
      <c r="D133" s="10"/>
      <c r="E133" s="9"/>
      <c r="F133" s="33"/>
      <c r="G133" s="30"/>
      <c r="H133" s="10"/>
      <c r="I133" s="10"/>
      <c r="J133" s="13"/>
      <c r="K133" s="13"/>
      <c r="L133" s="27"/>
    </row>
    <row r="134" spans="1:12">
      <c r="A134" s="9"/>
      <c r="B134" s="28"/>
      <c r="C134" s="28"/>
      <c r="D134" s="10"/>
      <c r="E134" s="9"/>
      <c r="F134" s="34"/>
      <c r="G134" s="30"/>
      <c r="H134" s="10"/>
      <c r="I134" s="10"/>
      <c r="J134" s="13"/>
      <c r="K134" s="4"/>
      <c r="L134" s="4"/>
    </row>
    <row r="135" spans="1:12">
      <c r="A135" s="9"/>
      <c r="B135" s="28"/>
      <c r="C135" s="28"/>
      <c r="D135" s="10"/>
      <c r="E135" s="9"/>
      <c r="F135" s="34"/>
      <c r="G135" s="30"/>
      <c r="H135" s="10"/>
      <c r="I135" s="10"/>
      <c r="J135" s="13"/>
      <c r="K135" s="4"/>
      <c r="L135" s="4"/>
    </row>
    <row r="136" spans="1:12">
      <c r="A136" s="9"/>
      <c r="B136" s="28"/>
      <c r="C136" s="28"/>
      <c r="D136" s="10"/>
      <c r="E136" s="9"/>
      <c r="F136" s="34"/>
      <c r="G136" s="30"/>
      <c r="H136" s="10"/>
      <c r="I136" s="10"/>
      <c r="J136" s="13"/>
      <c r="K136" s="13"/>
      <c r="L136" s="27"/>
    </row>
    <row r="137" spans="1:12">
      <c r="A137" s="9"/>
      <c r="B137" s="28"/>
      <c r="C137" s="28"/>
      <c r="D137" s="10"/>
      <c r="E137" s="9"/>
      <c r="F137" s="35"/>
      <c r="G137" s="30"/>
      <c r="H137" s="10"/>
      <c r="I137" s="10"/>
      <c r="J137" s="13"/>
      <c r="K137" s="4"/>
      <c r="L137" s="4"/>
    </row>
    <row r="138" spans="1:12">
      <c r="A138" s="9"/>
      <c r="B138" s="28"/>
      <c r="C138" s="28"/>
      <c r="D138" s="10"/>
      <c r="E138" s="9"/>
      <c r="F138" s="35"/>
      <c r="G138" s="30"/>
      <c r="H138" s="10"/>
      <c r="I138" s="10"/>
      <c r="J138" s="13"/>
      <c r="K138" s="4"/>
      <c r="L138" s="4"/>
    </row>
    <row r="139" spans="1:12">
      <c r="A139" s="9"/>
      <c r="B139" s="28"/>
      <c r="C139" s="28"/>
      <c r="D139" s="10"/>
      <c r="E139" s="9"/>
      <c r="F139" s="35"/>
      <c r="G139" s="30"/>
      <c r="H139" s="10"/>
      <c r="I139" s="10"/>
      <c r="J139" s="13"/>
      <c r="K139" s="13"/>
      <c r="L139" s="27"/>
    </row>
    <row r="140" spans="1:12">
      <c r="A140" s="9"/>
      <c r="B140" s="28"/>
      <c r="C140" s="28"/>
      <c r="D140" s="10"/>
      <c r="E140" s="9"/>
      <c r="F140" s="35"/>
      <c r="G140" s="30"/>
      <c r="H140" s="10"/>
      <c r="I140" s="10"/>
      <c r="J140" s="13"/>
      <c r="K140" s="4"/>
      <c r="L140" s="4"/>
    </row>
    <row r="141" spans="1:12">
      <c r="A141" s="9"/>
      <c r="B141" s="28"/>
      <c r="C141" s="28"/>
      <c r="D141" s="10"/>
      <c r="E141" s="9"/>
      <c r="F141" s="35"/>
      <c r="G141" s="30"/>
      <c r="H141" s="10"/>
      <c r="I141" s="10"/>
      <c r="J141" s="13"/>
      <c r="K141" s="4"/>
      <c r="L141" s="4"/>
    </row>
    <row r="142" spans="1:12">
      <c r="A142" s="9"/>
      <c r="B142" s="28"/>
      <c r="C142" s="28"/>
      <c r="D142" s="10"/>
      <c r="E142" s="9"/>
      <c r="F142" s="35"/>
      <c r="G142" s="30"/>
      <c r="H142" s="10"/>
      <c r="I142" s="10"/>
      <c r="J142" s="13"/>
      <c r="K142" s="13"/>
      <c r="L142" s="27"/>
    </row>
    <row r="143" spans="1:12">
      <c r="A143" s="9"/>
      <c r="B143" s="28"/>
      <c r="C143" s="28"/>
      <c r="D143" s="10"/>
      <c r="E143" s="9"/>
      <c r="F143" s="35"/>
      <c r="G143" s="30"/>
      <c r="H143" s="10"/>
      <c r="I143" s="10"/>
      <c r="J143" s="13"/>
      <c r="K143" s="4"/>
      <c r="L143" s="4"/>
    </row>
    <row r="144" spans="1:12">
      <c r="A144" s="9"/>
      <c r="B144" s="28"/>
      <c r="C144" s="28"/>
      <c r="D144" s="10"/>
      <c r="E144" s="9"/>
      <c r="F144" s="35"/>
      <c r="G144" s="30"/>
      <c r="H144" s="10"/>
      <c r="I144" s="10"/>
      <c r="J144" s="13"/>
      <c r="K144" s="4"/>
      <c r="L144" s="4"/>
    </row>
    <row r="145" spans="1:12">
      <c r="A145" s="9"/>
      <c r="B145" s="28"/>
      <c r="C145" s="28"/>
      <c r="D145" s="10"/>
      <c r="E145" s="9"/>
      <c r="F145" s="35"/>
      <c r="G145" s="30"/>
      <c r="H145" s="10"/>
      <c r="I145" s="10"/>
      <c r="J145" s="13"/>
      <c r="K145" s="13"/>
      <c r="L145" s="27"/>
    </row>
    <row r="146" spans="1:12">
      <c r="A146" s="9"/>
      <c r="B146" s="28"/>
      <c r="C146" s="28"/>
      <c r="D146" s="10"/>
      <c r="E146" s="9"/>
      <c r="F146" s="36"/>
      <c r="G146" s="30"/>
      <c r="H146" s="10"/>
      <c r="I146" s="10"/>
      <c r="J146" s="13"/>
      <c r="K146" s="4"/>
      <c r="L146" s="4"/>
    </row>
    <row r="147" spans="1:12">
      <c r="A147" s="9"/>
      <c r="B147" s="28"/>
      <c r="C147" s="28"/>
      <c r="D147" s="10"/>
      <c r="E147" s="9"/>
      <c r="F147" s="36"/>
      <c r="G147" s="30"/>
      <c r="H147" s="10"/>
      <c r="I147" s="10"/>
      <c r="J147" s="13"/>
      <c r="K147" s="4"/>
      <c r="L147" s="4"/>
    </row>
    <row r="148" spans="1:12">
      <c r="A148" s="9"/>
      <c r="B148" s="28"/>
      <c r="C148" s="28"/>
      <c r="D148" s="10"/>
      <c r="E148" s="9"/>
      <c r="F148" s="36"/>
      <c r="G148" s="30"/>
      <c r="H148" s="10"/>
      <c r="I148" s="10"/>
      <c r="J148" s="13"/>
      <c r="K148" s="13"/>
      <c r="L148" s="27"/>
    </row>
    <row r="149" spans="1:12">
      <c r="A149" s="9"/>
      <c r="B149" s="28"/>
      <c r="C149" s="28"/>
      <c r="D149" s="10"/>
      <c r="E149" s="9"/>
      <c r="F149" s="36"/>
      <c r="G149" s="30"/>
      <c r="H149" s="10"/>
      <c r="I149" s="10"/>
      <c r="J149" s="13"/>
      <c r="K149" s="4"/>
      <c r="L149" s="4"/>
    </row>
    <row r="150" spans="1:12">
      <c r="A150" s="9"/>
      <c r="B150" s="28"/>
      <c r="C150" s="28"/>
      <c r="D150" s="10"/>
      <c r="E150" s="9"/>
      <c r="F150" s="36"/>
      <c r="G150" s="30"/>
      <c r="H150" s="10"/>
      <c r="I150" s="10"/>
      <c r="J150" s="13"/>
      <c r="K150" s="4"/>
      <c r="L150" s="4"/>
    </row>
    <row r="151" spans="1:12">
      <c r="A151" s="9"/>
      <c r="B151" s="28"/>
      <c r="C151" s="28"/>
      <c r="D151" s="10"/>
      <c r="E151" s="9"/>
      <c r="F151" s="36"/>
      <c r="G151" s="30"/>
      <c r="H151" s="10"/>
      <c r="I151" s="10"/>
      <c r="J151" s="13"/>
      <c r="K151" s="13"/>
      <c r="L151" s="27"/>
    </row>
    <row r="152" spans="1:12">
      <c r="A152" s="9"/>
      <c r="B152" s="28"/>
      <c r="C152" s="28"/>
      <c r="D152" s="10"/>
      <c r="E152" s="9"/>
      <c r="F152" s="36"/>
      <c r="G152" s="30"/>
      <c r="H152" s="10"/>
      <c r="I152" s="10"/>
      <c r="J152" s="13"/>
      <c r="K152" s="4"/>
      <c r="L152" s="4"/>
    </row>
    <row r="153" spans="1:12">
      <c r="A153" s="9"/>
      <c r="B153" s="28"/>
      <c r="C153" s="28"/>
      <c r="D153" s="10"/>
      <c r="E153" s="9"/>
      <c r="F153" s="36"/>
      <c r="G153" s="30"/>
      <c r="H153" s="10"/>
      <c r="I153" s="10"/>
      <c r="J153" s="13"/>
      <c r="K153" s="4"/>
      <c r="L153" s="4"/>
    </row>
    <row r="154" spans="1:12">
      <c r="A154" s="9"/>
      <c r="B154" s="28"/>
      <c r="C154" s="28"/>
      <c r="D154" s="10"/>
      <c r="E154" s="9"/>
      <c r="F154" s="36"/>
      <c r="G154" s="30"/>
      <c r="H154" s="10"/>
      <c r="I154" s="10"/>
      <c r="J154" s="13"/>
      <c r="K154" s="13"/>
      <c r="L154" s="27"/>
    </row>
    <row r="155" spans="1:12">
      <c r="A155" s="9"/>
      <c r="B155" s="28"/>
      <c r="C155" s="28"/>
      <c r="D155" s="10"/>
      <c r="E155" s="9"/>
      <c r="F155" s="36"/>
      <c r="G155" s="30"/>
      <c r="H155" s="10"/>
      <c r="I155" s="10"/>
      <c r="J155" s="13"/>
      <c r="K155" s="4"/>
      <c r="L155" s="4"/>
    </row>
    <row r="156" spans="1:12">
      <c r="A156" s="9"/>
      <c r="B156" s="28"/>
      <c r="C156" s="28"/>
      <c r="D156" s="10"/>
      <c r="E156" s="9"/>
      <c r="F156" s="36"/>
      <c r="G156" s="30"/>
      <c r="H156" s="10"/>
      <c r="I156" s="10"/>
      <c r="J156" s="13"/>
      <c r="K156" s="4"/>
      <c r="L156" s="4"/>
    </row>
    <row r="157" spans="1:12">
      <c r="A157" s="9"/>
      <c r="B157" s="28"/>
      <c r="C157" s="28"/>
      <c r="D157" s="10"/>
      <c r="E157" s="9"/>
      <c r="F157" s="36"/>
      <c r="G157" s="30"/>
      <c r="H157" s="10"/>
      <c r="I157" s="10"/>
      <c r="J157" s="13"/>
      <c r="K157" s="13"/>
      <c r="L157" s="27"/>
    </row>
    <row r="158" spans="1:12">
      <c r="A158" s="9"/>
      <c r="B158" s="28"/>
      <c r="C158" s="28"/>
      <c r="D158" s="10"/>
      <c r="E158" s="9"/>
      <c r="F158" s="36"/>
      <c r="G158" s="30"/>
      <c r="H158" s="10"/>
      <c r="I158" s="10"/>
      <c r="J158" s="13"/>
      <c r="K158" s="4"/>
      <c r="L158" s="4"/>
    </row>
    <row r="159" spans="1:12">
      <c r="A159" s="9"/>
      <c r="B159" s="28"/>
      <c r="C159" s="28"/>
      <c r="D159" s="10"/>
      <c r="E159" s="9"/>
      <c r="F159" s="36"/>
      <c r="G159" s="30"/>
      <c r="H159" s="10"/>
      <c r="I159" s="10"/>
      <c r="J159" s="13"/>
      <c r="K159" s="4"/>
      <c r="L159" s="4"/>
    </row>
    <row r="160" spans="1:12">
      <c r="A160" s="9"/>
      <c r="B160" s="28"/>
      <c r="C160" s="28"/>
      <c r="D160" s="10"/>
      <c r="E160" s="9"/>
      <c r="F160" s="36"/>
      <c r="G160" s="30"/>
      <c r="H160" s="10"/>
      <c r="I160" s="10"/>
      <c r="J160" s="13"/>
      <c r="K160" s="13"/>
      <c r="L160" s="27"/>
    </row>
    <row r="161" spans="1:12">
      <c r="A161" s="9"/>
      <c r="B161" s="28"/>
      <c r="C161" s="28"/>
      <c r="D161" s="10"/>
      <c r="E161" s="9"/>
      <c r="F161" s="36"/>
      <c r="G161" s="30"/>
      <c r="H161" s="10"/>
      <c r="I161" s="10"/>
      <c r="J161" s="13"/>
      <c r="K161" s="4"/>
      <c r="L161" s="4"/>
    </row>
    <row r="162" spans="1:12">
      <c r="A162" s="9"/>
      <c r="B162" s="28"/>
      <c r="C162" s="28"/>
      <c r="D162" s="10"/>
      <c r="E162" s="9"/>
      <c r="F162" s="36"/>
      <c r="G162" s="30"/>
      <c r="H162" s="10"/>
      <c r="I162" s="10"/>
      <c r="J162" s="13"/>
      <c r="K162" s="4"/>
      <c r="L162" s="4"/>
    </row>
    <row r="163" spans="1:12">
      <c r="A163" s="9"/>
      <c r="B163" s="28"/>
      <c r="C163" s="28"/>
      <c r="D163" s="10"/>
      <c r="E163" s="9"/>
      <c r="F163" s="36"/>
      <c r="G163" s="30"/>
      <c r="H163" s="10"/>
      <c r="I163" s="10"/>
      <c r="J163" s="13"/>
      <c r="K163" s="13"/>
      <c r="L163" s="27"/>
    </row>
    <row r="164" spans="1:12">
      <c r="A164" s="4"/>
      <c r="B164" s="37"/>
      <c r="C164" s="37"/>
      <c r="D164" s="4"/>
      <c r="E164" s="4"/>
      <c r="F164" s="38"/>
      <c r="G164" s="4"/>
      <c r="H164" s="4"/>
      <c r="I164" s="4"/>
      <c r="J164" s="4"/>
      <c r="K164" s="39"/>
      <c r="L164" s="39"/>
    </row>
    <row r="165" spans="1:12">
      <c r="A165" s="4"/>
      <c r="B165" s="37"/>
      <c r="C165" s="37"/>
      <c r="D165" s="4"/>
      <c r="E165" s="4"/>
      <c r="F165" s="38"/>
      <c r="G165" s="4"/>
      <c r="H165" s="4"/>
      <c r="I165" s="4"/>
      <c r="J165" s="4"/>
      <c r="K165" s="39"/>
      <c r="L165" s="39"/>
    </row>
    <row r="166" spans="1:12">
      <c r="A166" s="4"/>
      <c r="B166" s="37"/>
      <c r="C166" s="37"/>
      <c r="D166" s="4"/>
      <c r="E166" s="4"/>
      <c r="F166" s="38"/>
      <c r="G166" s="4"/>
      <c r="H166" s="4"/>
      <c r="I166" s="4"/>
      <c r="J166" s="4"/>
      <c r="K166" s="39"/>
      <c r="L166" s="39"/>
    </row>
    <row r="167" spans="1:12">
      <c r="A167" s="4"/>
      <c r="B167" s="37"/>
      <c r="C167" s="37"/>
      <c r="D167" s="4"/>
      <c r="E167" s="4"/>
      <c r="F167" s="38"/>
      <c r="G167" s="4"/>
      <c r="H167" s="4"/>
      <c r="I167" s="4"/>
      <c r="J167" s="4"/>
      <c r="K167" s="39"/>
      <c r="L167" s="39"/>
    </row>
    <row r="168" spans="1:12">
      <c r="A168" s="4"/>
      <c r="B168" s="37"/>
      <c r="C168" s="37"/>
      <c r="D168" s="4"/>
      <c r="E168" s="4"/>
      <c r="F168" s="38"/>
      <c r="G168" s="4"/>
      <c r="H168" s="4"/>
      <c r="I168" s="4"/>
      <c r="J168" s="4"/>
      <c r="K168" s="39"/>
      <c r="L168" s="39"/>
    </row>
    <row r="169" spans="1:12">
      <c r="F169" s="41"/>
    </row>
    <row r="170" spans="1:12">
      <c r="F170" s="41"/>
    </row>
    <row r="171" spans="1:12">
      <c r="F171" s="41"/>
    </row>
    <row r="172" spans="1:12">
      <c r="F172" s="41"/>
    </row>
    <row r="173" spans="1:12">
      <c r="F173" s="41"/>
    </row>
    <row r="174" spans="1:12">
      <c r="F174" s="41"/>
    </row>
    <row r="175" spans="1:12">
      <c r="F175" s="41"/>
    </row>
    <row r="176" spans="1:12">
      <c r="F176" s="41"/>
    </row>
    <row r="177" spans="6:6">
      <c r="F177" s="41"/>
    </row>
    <row r="178" spans="6:6">
      <c r="F178" s="41"/>
    </row>
    <row r="179" spans="6:6">
      <c r="F179" s="41"/>
    </row>
    <row r="180" spans="6:6">
      <c r="F180" s="41"/>
    </row>
    <row r="181" spans="6:6">
      <c r="F181" s="41"/>
    </row>
    <row r="182" spans="6:6">
      <c r="F182" s="41"/>
    </row>
    <row r="183" spans="6:6">
      <c r="F183" s="41"/>
    </row>
    <row r="184" spans="6:6">
      <c r="F184" s="41"/>
    </row>
    <row r="185" spans="6:6">
      <c r="F185" s="41"/>
    </row>
    <row r="186" spans="6:6">
      <c r="F186" s="41"/>
    </row>
    <row r="187" spans="6:6">
      <c r="F187" s="41"/>
    </row>
    <row r="188" spans="6:6">
      <c r="F188" s="41"/>
    </row>
    <row r="189" spans="6:6">
      <c r="F189" s="41"/>
    </row>
    <row r="190" spans="6:6">
      <c r="F190" s="41"/>
    </row>
    <row r="191" spans="6:6">
      <c r="F191" s="41"/>
    </row>
    <row r="192" spans="6:6">
      <c r="F192" s="41"/>
    </row>
    <row r="193" spans="6:6">
      <c r="F193" s="41"/>
    </row>
    <row r="194" spans="6:6">
      <c r="F194" s="41"/>
    </row>
    <row r="195" spans="6:6">
      <c r="F195" s="41"/>
    </row>
    <row r="196" spans="6:6">
      <c r="F196" s="41"/>
    </row>
    <row r="197" spans="6:6">
      <c r="F197" s="41"/>
    </row>
    <row r="198" spans="6:6">
      <c r="F198" s="41"/>
    </row>
    <row r="199" spans="6:6">
      <c r="F199" s="41"/>
    </row>
    <row r="200" spans="6:6">
      <c r="F200" s="41"/>
    </row>
    <row r="201" spans="6:6">
      <c r="F201" s="41"/>
    </row>
    <row r="202" spans="6:6">
      <c r="F202" s="41"/>
    </row>
    <row r="203" spans="6:6">
      <c r="F203" s="41"/>
    </row>
    <row r="204" spans="6:6">
      <c r="F204" s="41"/>
    </row>
    <row r="205" spans="6:6">
      <c r="F205" s="41"/>
    </row>
    <row r="206" spans="6:6">
      <c r="F206" s="41"/>
    </row>
    <row r="207" spans="6:6">
      <c r="F207" s="41"/>
    </row>
    <row r="208" spans="6:6">
      <c r="F208" s="41"/>
    </row>
    <row r="209" spans="6:6">
      <c r="F209" s="41"/>
    </row>
    <row r="210" spans="6:6">
      <c r="F210" s="41"/>
    </row>
    <row r="211" spans="6:6">
      <c r="F211" s="41"/>
    </row>
    <row r="212" spans="6:6">
      <c r="F212" s="41"/>
    </row>
    <row r="213" spans="6:6">
      <c r="F213" s="41"/>
    </row>
    <row r="214" spans="6:6">
      <c r="F214" s="41"/>
    </row>
    <row r="215" spans="6:6">
      <c r="F215" s="41"/>
    </row>
    <row r="216" spans="6:6">
      <c r="F216" s="41"/>
    </row>
    <row r="217" spans="6:6">
      <c r="F217" s="41"/>
    </row>
    <row r="218" spans="6:6">
      <c r="F218" s="41"/>
    </row>
    <row r="219" spans="6:6">
      <c r="F219" s="41"/>
    </row>
    <row r="220" spans="6:6">
      <c r="F220" s="41"/>
    </row>
    <row r="221" spans="6:6">
      <c r="F221" s="41"/>
    </row>
    <row r="222" spans="6:6">
      <c r="F222" s="41"/>
    </row>
    <row r="223" spans="6:6">
      <c r="F223" s="41"/>
    </row>
    <row r="224" spans="6:6">
      <c r="F224" s="41"/>
    </row>
    <row r="225" spans="6:6">
      <c r="F225" s="41"/>
    </row>
    <row r="226" spans="6:6">
      <c r="F226" s="41"/>
    </row>
    <row r="227" spans="6:6">
      <c r="F227" s="41"/>
    </row>
    <row r="228" spans="6:6">
      <c r="F228" s="41"/>
    </row>
    <row r="229" spans="6:6">
      <c r="F229" s="41"/>
    </row>
    <row r="230" spans="6:6">
      <c r="F230" s="41"/>
    </row>
    <row r="231" spans="6:6">
      <c r="F231" s="41"/>
    </row>
    <row r="232" spans="6:6">
      <c r="F232" s="41"/>
    </row>
    <row r="233" spans="6:6">
      <c r="F233" s="41"/>
    </row>
    <row r="234" spans="6:6">
      <c r="F234" s="41"/>
    </row>
    <row r="235" spans="6:6">
      <c r="F235" s="41"/>
    </row>
    <row r="236" spans="6:6">
      <c r="F236" s="41"/>
    </row>
    <row r="237" spans="6:6">
      <c r="F237" s="41"/>
    </row>
    <row r="238" spans="6:6">
      <c r="F238" s="41"/>
    </row>
    <row r="239" spans="6:6">
      <c r="F239" s="41"/>
    </row>
    <row r="240" spans="6:6">
      <c r="F240" s="41"/>
    </row>
    <row r="241" spans="6:6">
      <c r="F241" s="41"/>
    </row>
    <row r="242" spans="6:6">
      <c r="F242" s="41"/>
    </row>
    <row r="243" spans="6:6">
      <c r="F243" s="41"/>
    </row>
    <row r="244" spans="6:6">
      <c r="F244" s="41"/>
    </row>
    <row r="245" spans="6:6">
      <c r="F245" s="41"/>
    </row>
    <row r="246" spans="6:6">
      <c r="F246" s="41"/>
    </row>
    <row r="247" spans="6:6">
      <c r="F247" s="41"/>
    </row>
    <row r="248" spans="6:6">
      <c r="F248" s="41"/>
    </row>
    <row r="249" spans="6:6">
      <c r="F249" s="41"/>
    </row>
    <row r="250" spans="6:6">
      <c r="F250" s="41"/>
    </row>
    <row r="251" spans="6:6">
      <c r="F251" s="41"/>
    </row>
    <row r="252" spans="6:6">
      <c r="F252" s="41"/>
    </row>
    <row r="253" spans="6:6">
      <c r="F253" s="41"/>
    </row>
    <row r="254" spans="6:6">
      <c r="F254" s="41"/>
    </row>
    <row r="255" spans="6:6">
      <c r="F255" s="41"/>
    </row>
    <row r="256" spans="6:6">
      <c r="F256" s="41"/>
    </row>
    <row r="257" spans="6:6">
      <c r="F257" s="41"/>
    </row>
    <row r="258" spans="6:6">
      <c r="F258" s="41"/>
    </row>
    <row r="259" spans="6:6">
      <c r="F259" s="41"/>
    </row>
    <row r="260" spans="6:6">
      <c r="F260" s="41"/>
    </row>
    <row r="261" spans="6:6">
      <c r="F261" s="41"/>
    </row>
    <row r="262" spans="6:6">
      <c r="F262" s="41"/>
    </row>
    <row r="263" spans="6:6">
      <c r="F263" s="41"/>
    </row>
    <row r="264" spans="6:6">
      <c r="F264" s="41"/>
    </row>
    <row r="265" spans="6:6">
      <c r="F265" s="41"/>
    </row>
    <row r="266" spans="6:6">
      <c r="F266" s="41"/>
    </row>
    <row r="267" spans="6:6">
      <c r="F267" s="41"/>
    </row>
    <row r="268" spans="6:6">
      <c r="F268" s="41"/>
    </row>
    <row r="269" spans="6:6">
      <c r="F269" s="41"/>
    </row>
    <row r="270" spans="6:6">
      <c r="F270" s="41"/>
    </row>
    <row r="271" spans="6:6">
      <c r="F271" s="41"/>
    </row>
    <row r="272" spans="6:6">
      <c r="F272" s="41"/>
    </row>
    <row r="273" spans="6:6">
      <c r="F273" s="41"/>
    </row>
    <row r="274" spans="6:6">
      <c r="F274" s="41"/>
    </row>
    <row r="275" spans="6:6">
      <c r="F275" s="41"/>
    </row>
    <row r="276" spans="6:6">
      <c r="F276" s="41"/>
    </row>
    <row r="277" spans="6:6">
      <c r="F277" s="41"/>
    </row>
    <row r="278" spans="6:6">
      <c r="F278" s="41"/>
    </row>
    <row r="279" spans="6:6">
      <c r="F279" s="41"/>
    </row>
    <row r="280" spans="6:6">
      <c r="F280" s="41"/>
    </row>
    <row r="281" spans="6:6">
      <c r="F281" s="41"/>
    </row>
    <row r="282" spans="6:6">
      <c r="F282" s="41"/>
    </row>
    <row r="283" spans="6:6">
      <c r="F283" s="41"/>
    </row>
    <row r="284" spans="6:6">
      <c r="F284" s="41"/>
    </row>
    <row r="285" spans="6:6">
      <c r="F285" s="41"/>
    </row>
    <row r="286" spans="6:6">
      <c r="F286" s="41"/>
    </row>
    <row r="287" spans="6:6">
      <c r="F287" s="41"/>
    </row>
    <row r="288" spans="6:6">
      <c r="F288" s="41"/>
    </row>
    <row r="289" spans="6:6">
      <c r="F289" s="41"/>
    </row>
  </sheetData>
  <phoneticPr fontId="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6A6C-CEBE-2649-882E-8D73BAF7CE3D}">
  <dimension ref="A1:T289"/>
  <sheetViews>
    <sheetView topLeftCell="A2" workbookViewId="0">
      <selection sqref="A1:XFD1048576"/>
    </sheetView>
  </sheetViews>
  <sheetFormatPr baseColWidth="10" defaultColWidth="9" defaultRowHeight="16"/>
  <cols>
    <col min="1" max="1" width="6.6640625" style="25" customWidth="1"/>
    <col min="2" max="3" width="7.33203125" style="40" customWidth="1"/>
    <col min="4" max="4" width="6.1640625" style="25" customWidth="1"/>
    <col min="5" max="5" width="7.1640625" style="25" customWidth="1"/>
    <col min="6" max="6" width="7.6640625" style="25" customWidth="1"/>
    <col min="7" max="7" width="9.1640625" style="25" customWidth="1"/>
    <col min="8" max="8" width="7.33203125" style="25" customWidth="1"/>
    <col min="9" max="9" width="9.33203125" style="25" customWidth="1"/>
    <col min="10" max="10" width="10.33203125" style="25" customWidth="1"/>
    <col min="11" max="11" width="11.33203125" customWidth="1"/>
    <col min="12" max="12" width="11.1640625" customWidth="1"/>
    <col min="15" max="16" width="11.6640625" customWidth="1"/>
    <col min="19" max="20" width="11.6640625" customWidth="1"/>
  </cols>
  <sheetData>
    <row r="1" spans="1:13">
      <c r="A1" s="2" t="s">
        <v>10</v>
      </c>
      <c r="B1" s="3" t="str">
        <f>F1</f>
        <v>actin Ct</v>
      </c>
      <c r="C1" s="3" t="str">
        <f>G1</f>
        <v>CASP1 ct</v>
      </c>
      <c r="D1" s="4" t="s">
        <v>11</v>
      </c>
      <c r="E1" s="5" t="s">
        <v>10</v>
      </c>
      <c r="F1" s="5" t="s">
        <v>12</v>
      </c>
      <c r="G1" s="5" t="s">
        <v>36</v>
      </c>
      <c r="H1" s="4" t="s">
        <v>11</v>
      </c>
      <c r="I1" s="6" t="s">
        <v>14</v>
      </c>
      <c r="J1" s="4" t="s">
        <v>15</v>
      </c>
      <c r="K1" s="7" t="s">
        <v>16</v>
      </c>
      <c r="L1" s="7" t="s">
        <v>17</v>
      </c>
      <c r="M1" s="8"/>
    </row>
    <row r="2" spans="1:13">
      <c r="A2" s="9" t="str">
        <f t="shared" ref="A2:A4" si="0">E2</f>
        <v>DPZGS-1</v>
      </c>
      <c r="B2" s="3">
        <f>AVERAGE(F2:F4)</f>
        <v>15.626666666666665</v>
      </c>
      <c r="C2" s="3">
        <f>AVERAGE(G2:G4)</f>
        <v>28.02</v>
      </c>
      <c r="D2" s="10">
        <f>C2-B2</f>
        <v>12.393333333333334</v>
      </c>
      <c r="E2" s="11" t="s">
        <v>18</v>
      </c>
      <c r="F2" s="12">
        <v>15.66</v>
      </c>
      <c r="G2" s="12">
        <v>28.15</v>
      </c>
      <c r="H2" s="10">
        <f>G2-F2</f>
        <v>12.489999999999998</v>
      </c>
      <c r="I2" s="10">
        <f>-(H2-D2)</f>
        <v>-9.6666666666664014E-2</v>
      </c>
      <c r="J2" s="13">
        <f>POWER(2,I2)</f>
        <v>0.93519124785032048</v>
      </c>
      <c r="K2" s="7"/>
      <c r="L2" s="7"/>
      <c r="M2" s="8"/>
    </row>
    <row r="3" spans="1:13">
      <c r="A3" s="9" t="str">
        <f t="shared" si="0"/>
        <v>DPZGS-1</v>
      </c>
      <c r="B3" s="3">
        <f>B2</f>
        <v>15.626666666666665</v>
      </c>
      <c r="C3" s="3">
        <f>C2</f>
        <v>28.02</v>
      </c>
      <c r="D3" s="10">
        <f t="shared" ref="D3:D55" si="1">C3-B3</f>
        <v>12.393333333333334</v>
      </c>
      <c r="E3" s="11" t="s">
        <v>18</v>
      </c>
      <c r="F3" s="12">
        <v>15.61</v>
      </c>
      <c r="G3" s="12">
        <v>28.07</v>
      </c>
      <c r="H3" s="10">
        <f t="shared" ref="H3:H55" si="2">G3-F3</f>
        <v>12.46</v>
      </c>
      <c r="I3" s="10">
        <f t="shared" ref="I3:I55" si="3">-(H3-D3)</f>
        <v>-6.666666666666643E-2</v>
      </c>
      <c r="J3" s="13">
        <f t="shared" ref="J3:J55" si="4">POWER(2,I3)</f>
        <v>0.95484160391041673</v>
      </c>
      <c r="K3" s="7"/>
      <c r="L3" s="7"/>
      <c r="M3" s="8"/>
    </row>
    <row r="4" spans="1:13">
      <c r="A4" s="9" t="str">
        <f t="shared" si="0"/>
        <v>DPZGS-1</v>
      </c>
      <c r="B4" s="3">
        <f>B2</f>
        <v>15.626666666666665</v>
      </c>
      <c r="C4" s="3">
        <f>C2</f>
        <v>28.02</v>
      </c>
      <c r="D4" s="10">
        <f t="shared" si="1"/>
        <v>12.393333333333334</v>
      </c>
      <c r="E4" s="11" t="s">
        <v>18</v>
      </c>
      <c r="F4" s="12">
        <v>15.61</v>
      </c>
      <c r="G4" s="12">
        <v>27.84</v>
      </c>
      <c r="H4" s="10">
        <f t="shared" si="2"/>
        <v>12.23</v>
      </c>
      <c r="I4" s="10">
        <f t="shared" si="3"/>
        <v>0.163333333333334</v>
      </c>
      <c r="J4" s="13">
        <f t="shared" si="4"/>
        <v>1.1198716040467596</v>
      </c>
      <c r="K4" s="14">
        <f>(J2+J3+J4)/3</f>
        <v>1.0033014852691655</v>
      </c>
      <c r="L4" s="15">
        <f>STDEV(J2:J4)</f>
        <v>0.1014296730113477</v>
      </c>
      <c r="M4" s="8"/>
    </row>
    <row r="5" spans="1:13">
      <c r="A5" s="9" t="str">
        <f t="shared" ref="A5:C20" si="5">A2</f>
        <v>DPZGS-1</v>
      </c>
      <c r="B5" s="3">
        <f t="shared" si="5"/>
        <v>15.626666666666665</v>
      </c>
      <c r="C5" s="3">
        <f t="shared" si="5"/>
        <v>28.02</v>
      </c>
      <c r="D5" s="10">
        <f t="shared" si="1"/>
        <v>12.393333333333334</v>
      </c>
      <c r="E5" s="11" t="s">
        <v>19</v>
      </c>
      <c r="F5" s="12">
        <v>16.239999999999998</v>
      </c>
      <c r="G5" s="12">
        <v>27.17</v>
      </c>
      <c r="H5" s="10">
        <f t="shared" si="2"/>
        <v>10.930000000000003</v>
      </c>
      <c r="I5" s="10">
        <f t="shared" si="3"/>
        <v>1.4633333333333312</v>
      </c>
      <c r="J5" s="13">
        <f t="shared" si="4"/>
        <v>2.7574473379715507</v>
      </c>
      <c r="K5" s="7"/>
      <c r="L5" s="7"/>
      <c r="M5" s="8"/>
    </row>
    <row r="6" spans="1:13">
      <c r="A6" s="9" t="str">
        <f t="shared" si="5"/>
        <v>DPZGS-1</v>
      </c>
      <c r="B6" s="3">
        <f t="shared" si="5"/>
        <v>15.626666666666665</v>
      </c>
      <c r="C6" s="3">
        <f t="shared" si="5"/>
        <v>28.02</v>
      </c>
      <c r="D6" s="10">
        <f t="shared" si="1"/>
        <v>12.393333333333334</v>
      </c>
      <c r="E6" s="11" t="s">
        <v>19</v>
      </c>
      <c r="F6" s="12">
        <v>16.239999999999998</v>
      </c>
      <c r="G6" s="12">
        <v>27.18</v>
      </c>
      <c r="H6" s="10">
        <f t="shared" si="2"/>
        <v>10.940000000000001</v>
      </c>
      <c r="I6" s="10">
        <f t="shared" si="3"/>
        <v>1.4533333333333331</v>
      </c>
      <c r="J6" s="13">
        <f t="shared" si="4"/>
        <v>2.7384002579023834</v>
      </c>
      <c r="K6" s="7"/>
      <c r="L6" s="7"/>
      <c r="M6" s="8"/>
    </row>
    <row r="7" spans="1:13">
      <c r="A7" s="9" t="str">
        <f t="shared" si="5"/>
        <v>DPZGS-1</v>
      </c>
      <c r="B7" s="3">
        <f t="shared" si="5"/>
        <v>15.626666666666665</v>
      </c>
      <c r="C7" s="3">
        <f t="shared" si="5"/>
        <v>28.02</v>
      </c>
      <c r="D7" s="10">
        <f t="shared" si="1"/>
        <v>12.393333333333334</v>
      </c>
      <c r="E7" s="11" t="s">
        <v>19</v>
      </c>
      <c r="F7" s="12">
        <v>16.36</v>
      </c>
      <c r="G7" s="12">
        <v>27.19</v>
      </c>
      <c r="H7" s="10">
        <f t="shared" si="2"/>
        <v>10.830000000000002</v>
      </c>
      <c r="I7" s="10">
        <f t="shared" si="3"/>
        <v>1.5633333333333326</v>
      </c>
      <c r="J7" s="13">
        <f t="shared" si="4"/>
        <v>2.9553588811792566</v>
      </c>
      <c r="K7" s="14">
        <f t="shared" ref="K7" si="6">(J5+J6+J7)/3</f>
        <v>2.8170688256843968</v>
      </c>
      <c r="L7" s="15">
        <f t="shared" ref="L7" si="7">STDEV(J5:J7)</f>
        <v>0.12014076078237913</v>
      </c>
      <c r="M7" s="8"/>
    </row>
    <row r="8" spans="1:13">
      <c r="A8" s="9" t="str">
        <f t="shared" si="5"/>
        <v>DPZGS-1</v>
      </c>
      <c r="B8" s="3">
        <f t="shared" si="5"/>
        <v>15.626666666666665</v>
      </c>
      <c r="C8" s="3">
        <f t="shared" si="5"/>
        <v>28.02</v>
      </c>
      <c r="D8" s="10">
        <f t="shared" si="1"/>
        <v>12.393333333333334</v>
      </c>
      <c r="E8" s="11" t="s">
        <v>20</v>
      </c>
      <c r="F8" s="12">
        <v>15.65</v>
      </c>
      <c r="G8" s="12">
        <v>26.9</v>
      </c>
      <c r="H8" s="10">
        <f t="shared" si="2"/>
        <v>11.249999999999998</v>
      </c>
      <c r="I8" s="10">
        <f t="shared" si="3"/>
        <v>1.1433333333333362</v>
      </c>
      <c r="J8" s="13">
        <f t="shared" si="4"/>
        <v>2.2089080014887075</v>
      </c>
      <c r="K8" s="7"/>
      <c r="L8" s="7"/>
      <c r="M8" s="8"/>
    </row>
    <row r="9" spans="1:13">
      <c r="A9" s="9" t="str">
        <f t="shared" si="5"/>
        <v>DPZGS-1</v>
      </c>
      <c r="B9" s="3">
        <f t="shared" si="5"/>
        <v>15.626666666666665</v>
      </c>
      <c r="C9" s="3">
        <f t="shared" si="5"/>
        <v>28.02</v>
      </c>
      <c r="D9" s="10">
        <f t="shared" si="1"/>
        <v>12.393333333333334</v>
      </c>
      <c r="E9" s="11" t="s">
        <v>20</v>
      </c>
      <c r="F9" s="12">
        <v>15.62</v>
      </c>
      <c r="G9" s="12">
        <v>27.04</v>
      </c>
      <c r="H9" s="10">
        <f t="shared" si="2"/>
        <v>11.42</v>
      </c>
      <c r="I9" s="10">
        <f t="shared" si="3"/>
        <v>0.97333333333333449</v>
      </c>
      <c r="J9" s="13">
        <f t="shared" si="4"/>
        <v>1.9633717104935104</v>
      </c>
      <c r="K9" s="7"/>
      <c r="L9" s="7"/>
      <c r="M9" s="8"/>
    </row>
    <row r="10" spans="1:13">
      <c r="A10" s="9" t="str">
        <f t="shared" si="5"/>
        <v>DPZGS-1</v>
      </c>
      <c r="B10" s="3">
        <f t="shared" si="5"/>
        <v>15.626666666666665</v>
      </c>
      <c r="C10" s="3">
        <f t="shared" si="5"/>
        <v>28.02</v>
      </c>
      <c r="D10" s="10">
        <f t="shared" si="1"/>
        <v>12.393333333333334</v>
      </c>
      <c r="E10" s="11" t="s">
        <v>20</v>
      </c>
      <c r="F10" s="12">
        <v>15.61</v>
      </c>
      <c r="G10" s="12">
        <v>26.98</v>
      </c>
      <c r="H10" s="10">
        <f t="shared" si="2"/>
        <v>11.370000000000001</v>
      </c>
      <c r="I10" s="10">
        <f t="shared" si="3"/>
        <v>1.0233333333333334</v>
      </c>
      <c r="J10" s="13">
        <f t="shared" si="4"/>
        <v>2.0326098643363779</v>
      </c>
      <c r="K10" s="14">
        <f t="shared" ref="K10" si="8">(J8+J9+J10)/3</f>
        <v>2.068296525439532</v>
      </c>
      <c r="L10" s="15">
        <f t="shared" ref="L10" si="9">STDEV(J8:J10)</f>
        <v>0.12659846319935342</v>
      </c>
      <c r="M10" s="8"/>
    </row>
    <row r="11" spans="1:13">
      <c r="A11" s="9" t="str">
        <f t="shared" si="5"/>
        <v>DPZGS-1</v>
      </c>
      <c r="B11" s="3">
        <f t="shared" si="5"/>
        <v>15.626666666666665</v>
      </c>
      <c r="C11" s="3">
        <f t="shared" si="5"/>
        <v>28.02</v>
      </c>
      <c r="D11" s="10">
        <f t="shared" si="1"/>
        <v>12.393333333333334</v>
      </c>
      <c r="E11" s="11" t="s">
        <v>21</v>
      </c>
      <c r="F11" s="12">
        <v>15.21</v>
      </c>
      <c r="G11" s="12">
        <v>27.26</v>
      </c>
      <c r="H11" s="10">
        <f t="shared" si="2"/>
        <v>12.05</v>
      </c>
      <c r="I11" s="10">
        <f t="shared" si="3"/>
        <v>0.34333333333333371</v>
      </c>
      <c r="J11" s="13">
        <f t="shared" si="4"/>
        <v>1.2686844938249311</v>
      </c>
      <c r="K11" s="7"/>
      <c r="L11" s="7"/>
      <c r="M11" s="8"/>
    </row>
    <row r="12" spans="1:13">
      <c r="A12" s="9" t="str">
        <f t="shared" si="5"/>
        <v>DPZGS-1</v>
      </c>
      <c r="B12" s="3">
        <f t="shared" si="5"/>
        <v>15.626666666666665</v>
      </c>
      <c r="C12" s="3">
        <f t="shared" si="5"/>
        <v>28.02</v>
      </c>
      <c r="D12" s="10">
        <f t="shared" si="1"/>
        <v>12.393333333333334</v>
      </c>
      <c r="E12" s="11" t="s">
        <v>21</v>
      </c>
      <c r="F12" s="12">
        <v>15.39</v>
      </c>
      <c r="G12" s="12">
        <v>27.3</v>
      </c>
      <c r="H12" s="10">
        <f t="shared" si="2"/>
        <v>11.91</v>
      </c>
      <c r="I12" s="10">
        <f t="shared" si="3"/>
        <v>0.48333333333333428</v>
      </c>
      <c r="J12" s="13">
        <f t="shared" si="4"/>
        <v>1.3979699341790204</v>
      </c>
      <c r="K12" s="7"/>
      <c r="L12" s="7"/>
      <c r="M12" s="8"/>
    </row>
    <row r="13" spans="1:13">
      <c r="A13" s="9" t="str">
        <f t="shared" si="5"/>
        <v>DPZGS-1</v>
      </c>
      <c r="B13" s="3">
        <f t="shared" si="5"/>
        <v>15.626666666666665</v>
      </c>
      <c r="C13" s="3">
        <f t="shared" si="5"/>
        <v>28.02</v>
      </c>
      <c r="D13" s="10">
        <f t="shared" si="1"/>
        <v>12.393333333333334</v>
      </c>
      <c r="E13" s="11" t="s">
        <v>21</v>
      </c>
      <c r="F13" s="12">
        <v>15.19</v>
      </c>
      <c r="G13" s="12">
        <v>27.3</v>
      </c>
      <c r="H13" s="10">
        <f t="shared" si="2"/>
        <v>12.110000000000001</v>
      </c>
      <c r="I13" s="10">
        <f t="shared" si="3"/>
        <v>0.28333333333333321</v>
      </c>
      <c r="J13" s="13">
        <f t="shared" si="4"/>
        <v>1.2170035136705908</v>
      </c>
      <c r="K13" s="14">
        <f t="shared" ref="K13" si="10">(J11+J12+J13)/3</f>
        <v>1.2945526472248474</v>
      </c>
      <c r="L13" s="15">
        <f t="shared" ref="L13" si="11">STDEV(J11:J13)</f>
        <v>9.3215247455282993E-2</v>
      </c>
      <c r="M13" s="8"/>
    </row>
    <row r="14" spans="1:13">
      <c r="A14" s="9" t="str">
        <f t="shared" si="5"/>
        <v>DPZGS-1</v>
      </c>
      <c r="B14" s="3">
        <f t="shared" si="5"/>
        <v>15.626666666666665</v>
      </c>
      <c r="C14" s="3">
        <f t="shared" si="5"/>
        <v>28.02</v>
      </c>
      <c r="D14" s="10">
        <f t="shared" si="1"/>
        <v>12.393333333333334</v>
      </c>
      <c r="E14" s="11" t="s">
        <v>22</v>
      </c>
      <c r="F14" s="12">
        <v>15.07</v>
      </c>
      <c r="G14" s="12">
        <v>26.41</v>
      </c>
      <c r="H14" s="10">
        <f t="shared" si="2"/>
        <v>11.34</v>
      </c>
      <c r="I14" s="10">
        <f t="shared" si="3"/>
        <v>1.0533333333333346</v>
      </c>
      <c r="J14" s="13">
        <f t="shared" si="4"/>
        <v>2.0753193183194965</v>
      </c>
      <c r="K14" s="7"/>
      <c r="L14" s="7"/>
      <c r="M14" s="8"/>
    </row>
    <row r="15" spans="1:13">
      <c r="A15" s="9" t="str">
        <f t="shared" si="5"/>
        <v>DPZGS-1</v>
      </c>
      <c r="B15" s="3">
        <f t="shared" si="5"/>
        <v>15.626666666666665</v>
      </c>
      <c r="C15" s="3">
        <f t="shared" si="5"/>
        <v>28.02</v>
      </c>
      <c r="D15" s="10">
        <f t="shared" si="1"/>
        <v>12.393333333333334</v>
      </c>
      <c r="E15" s="11" t="s">
        <v>22</v>
      </c>
      <c r="F15" s="12">
        <v>15.08</v>
      </c>
      <c r="G15" s="12">
        <v>26.44</v>
      </c>
      <c r="H15" s="10">
        <f t="shared" si="2"/>
        <v>11.360000000000001</v>
      </c>
      <c r="I15" s="10">
        <f t="shared" si="3"/>
        <v>1.0333333333333332</v>
      </c>
      <c r="J15" s="13">
        <f t="shared" si="4"/>
        <v>2.0467477839935495</v>
      </c>
      <c r="K15" s="7"/>
      <c r="L15" s="7"/>
      <c r="M15" s="8"/>
    </row>
    <row r="16" spans="1:13">
      <c r="A16" s="9" t="str">
        <f t="shared" si="5"/>
        <v>DPZGS-1</v>
      </c>
      <c r="B16" s="3">
        <f t="shared" si="5"/>
        <v>15.626666666666665</v>
      </c>
      <c r="C16" s="3">
        <f t="shared" si="5"/>
        <v>28.02</v>
      </c>
      <c r="D16" s="10">
        <f t="shared" si="1"/>
        <v>12.393333333333334</v>
      </c>
      <c r="E16" s="11" t="s">
        <v>22</v>
      </c>
      <c r="F16" s="12">
        <v>15.26</v>
      </c>
      <c r="G16" s="12">
        <v>26.59</v>
      </c>
      <c r="H16" s="10">
        <f t="shared" si="2"/>
        <v>11.33</v>
      </c>
      <c r="I16" s="10">
        <f t="shared" si="3"/>
        <v>1.0633333333333344</v>
      </c>
      <c r="J16" s="13">
        <f t="shared" si="4"/>
        <v>2.0897543057217431</v>
      </c>
      <c r="K16" s="14">
        <f t="shared" ref="K16" si="12">(J14+J15+J16)/3</f>
        <v>2.0706071360115965</v>
      </c>
      <c r="L16" s="15">
        <f t="shared" ref="L16" si="13">STDEV(J14:J16)</f>
        <v>2.1887067514095231E-2</v>
      </c>
      <c r="M16" s="8"/>
    </row>
    <row r="17" spans="1:20">
      <c r="A17" s="9" t="str">
        <f t="shared" si="5"/>
        <v>DPZGS-1</v>
      </c>
      <c r="B17" s="3">
        <f t="shared" si="5"/>
        <v>15.626666666666665</v>
      </c>
      <c r="C17" s="3">
        <f t="shared" si="5"/>
        <v>28.02</v>
      </c>
      <c r="D17" s="10">
        <f t="shared" si="1"/>
        <v>12.393333333333334</v>
      </c>
      <c r="E17" s="11" t="s">
        <v>23</v>
      </c>
      <c r="F17" s="12">
        <v>15.51</v>
      </c>
      <c r="G17" s="12">
        <v>27.22</v>
      </c>
      <c r="H17" s="10">
        <f t="shared" si="2"/>
        <v>11.709999999999999</v>
      </c>
      <c r="I17" s="10">
        <f t="shared" si="3"/>
        <v>0.68333333333333535</v>
      </c>
      <c r="J17" s="13">
        <f t="shared" si="4"/>
        <v>1.6058457637267551</v>
      </c>
      <c r="K17" s="7"/>
      <c r="L17" s="7"/>
      <c r="M17" s="8"/>
    </row>
    <row r="18" spans="1:20">
      <c r="A18" s="9" t="str">
        <f t="shared" si="5"/>
        <v>DPZGS-1</v>
      </c>
      <c r="B18" s="3">
        <f t="shared" si="5"/>
        <v>15.626666666666665</v>
      </c>
      <c r="C18" s="3">
        <f t="shared" si="5"/>
        <v>28.02</v>
      </c>
      <c r="D18" s="10">
        <f t="shared" si="1"/>
        <v>12.393333333333334</v>
      </c>
      <c r="E18" s="11" t="s">
        <v>23</v>
      </c>
      <c r="F18" s="12">
        <v>15.38</v>
      </c>
      <c r="G18" s="12">
        <v>27.19</v>
      </c>
      <c r="H18" s="10">
        <f t="shared" si="2"/>
        <v>11.81</v>
      </c>
      <c r="I18" s="10">
        <f t="shared" si="3"/>
        <v>0.58333333333333393</v>
      </c>
      <c r="J18" s="13">
        <f t="shared" si="4"/>
        <v>1.4983070768766822</v>
      </c>
      <c r="K18" s="7"/>
      <c r="L18" s="7"/>
      <c r="M18" s="8"/>
    </row>
    <row r="19" spans="1:20">
      <c r="A19" s="9" t="str">
        <f t="shared" si="5"/>
        <v>DPZGS-1</v>
      </c>
      <c r="B19" s="3">
        <f t="shared" si="5"/>
        <v>15.626666666666665</v>
      </c>
      <c r="C19" s="3">
        <f t="shared" si="5"/>
        <v>28.02</v>
      </c>
      <c r="D19" s="10">
        <f t="shared" si="1"/>
        <v>12.393333333333334</v>
      </c>
      <c r="E19" s="11" t="s">
        <v>23</v>
      </c>
      <c r="F19" s="12">
        <v>15.15</v>
      </c>
      <c r="G19" s="12">
        <v>27.19</v>
      </c>
      <c r="H19" s="10">
        <f t="shared" si="2"/>
        <v>12.040000000000001</v>
      </c>
      <c r="I19" s="10">
        <f t="shared" si="3"/>
        <v>0.3533333333333335</v>
      </c>
      <c r="J19" s="13">
        <f t="shared" si="4"/>
        <v>1.277508892327913</v>
      </c>
      <c r="K19" s="14">
        <f t="shared" ref="K19" si="14">(J17+J18+J19)/3</f>
        <v>1.4605539109771168</v>
      </c>
      <c r="L19" s="15">
        <f t="shared" ref="L19" si="15">STDEV(J17:J19)</f>
        <v>0.16739250709507589</v>
      </c>
      <c r="M19" s="8"/>
    </row>
    <row r="20" spans="1:20">
      <c r="A20" s="9" t="str">
        <f t="shared" si="5"/>
        <v>DPZGS-1</v>
      </c>
      <c r="B20" s="3">
        <f t="shared" si="5"/>
        <v>15.626666666666665</v>
      </c>
      <c r="C20" s="3">
        <f t="shared" si="5"/>
        <v>28.02</v>
      </c>
      <c r="D20" s="10">
        <f t="shared" si="1"/>
        <v>12.393333333333334</v>
      </c>
      <c r="E20" s="11" t="s">
        <v>24</v>
      </c>
      <c r="F20" s="12">
        <v>15.5</v>
      </c>
      <c r="G20" s="12">
        <v>24.34</v>
      </c>
      <c r="H20" s="10">
        <f t="shared" si="2"/>
        <v>8.84</v>
      </c>
      <c r="I20" s="10">
        <f t="shared" si="3"/>
        <v>3.5533333333333346</v>
      </c>
      <c r="J20" s="13">
        <f t="shared" si="4"/>
        <v>11.739778904889276</v>
      </c>
      <c r="K20" s="7"/>
      <c r="L20" s="7"/>
    </row>
    <row r="21" spans="1:20">
      <c r="A21" s="9" t="str">
        <f t="shared" ref="A21:C36" si="16">A18</f>
        <v>DPZGS-1</v>
      </c>
      <c r="B21" s="3">
        <f t="shared" si="16"/>
        <v>15.626666666666665</v>
      </c>
      <c r="C21" s="3">
        <f t="shared" si="16"/>
        <v>28.02</v>
      </c>
      <c r="D21" s="10">
        <f t="shared" si="1"/>
        <v>12.393333333333334</v>
      </c>
      <c r="E21" s="11" t="s">
        <v>24</v>
      </c>
      <c r="F21" s="12">
        <v>15.47</v>
      </c>
      <c r="G21" s="12">
        <v>24.33</v>
      </c>
      <c r="H21" s="10">
        <f t="shared" si="2"/>
        <v>8.8599999999999977</v>
      </c>
      <c r="I21" s="10">
        <f t="shared" si="3"/>
        <v>3.5333333333333368</v>
      </c>
      <c r="J21" s="13">
        <f t="shared" si="4"/>
        <v>11.57815389952305</v>
      </c>
      <c r="K21" s="7"/>
      <c r="L21" s="7"/>
      <c r="N21" s="16"/>
      <c r="O21" s="17"/>
      <c r="P21" s="18"/>
    </row>
    <row r="22" spans="1:20">
      <c r="A22" s="9" t="str">
        <f t="shared" si="16"/>
        <v>DPZGS-1</v>
      </c>
      <c r="B22" s="3">
        <f t="shared" si="16"/>
        <v>15.626666666666665</v>
      </c>
      <c r="C22" s="3">
        <f t="shared" si="16"/>
        <v>28.02</v>
      </c>
      <c r="D22" s="10">
        <f t="shared" si="1"/>
        <v>12.393333333333334</v>
      </c>
      <c r="E22" s="11" t="s">
        <v>24</v>
      </c>
      <c r="F22" s="12">
        <v>15.45</v>
      </c>
      <c r="G22" s="12">
        <v>24.22</v>
      </c>
      <c r="H22" s="10">
        <f t="shared" si="2"/>
        <v>8.77</v>
      </c>
      <c r="I22" s="10">
        <f t="shared" si="3"/>
        <v>3.6233333333333348</v>
      </c>
      <c r="J22" s="13">
        <f t="shared" si="4"/>
        <v>12.323441778508416</v>
      </c>
      <c r="K22" s="14">
        <f t="shared" ref="K22" si="17">(J20+J21+J22)/3</f>
        <v>11.880458194306913</v>
      </c>
      <c r="L22" s="15">
        <f t="shared" ref="L22" si="18">STDEV(J20:J22)</f>
        <v>0.39205420861650619</v>
      </c>
      <c r="N22" s="16"/>
      <c r="O22" s="18"/>
      <c r="P22" s="18"/>
      <c r="S22" s="18"/>
      <c r="T22" s="18"/>
    </row>
    <row r="23" spans="1:20">
      <c r="A23" s="9" t="str">
        <f t="shared" si="16"/>
        <v>DPZGS-1</v>
      </c>
      <c r="B23" s="3">
        <f t="shared" si="16"/>
        <v>15.626666666666665</v>
      </c>
      <c r="C23" s="3">
        <f t="shared" si="16"/>
        <v>28.02</v>
      </c>
      <c r="D23" s="10">
        <f t="shared" si="1"/>
        <v>12.393333333333334</v>
      </c>
      <c r="E23" s="11" t="s">
        <v>25</v>
      </c>
      <c r="F23" s="12">
        <v>16.059999999999999</v>
      </c>
      <c r="G23" s="12">
        <v>25.12</v>
      </c>
      <c r="H23" s="10">
        <f t="shared" si="2"/>
        <v>9.0600000000000023</v>
      </c>
      <c r="I23" s="10">
        <f t="shared" si="3"/>
        <v>3.3333333333333321</v>
      </c>
      <c r="J23" s="13">
        <f t="shared" si="4"/>
        <v>10.079368399158977</v>
      </c>
      <c r="K23" s="7"/>
      <c r="L23" s="7"/>
      <c r="N23" s="16"/>
      <c r="O23" s="18"/>
      <c r="P23" s="18"/>
      <c r="S23" s="18"/>
      <c r="T23" s="18"/>
    </row>
    <row r="24" spans="1:20">
      <c r="A24" s="9" t="str">
        <f t="shared" si="16"/>
        <v>DPZGS-1</v>
      </c>
      <c r="B24" s="3">
        <f t="shared" si="16"/>
        <v>15.626666666666665</v>
      </c>
      <c r="C24" s="3">
        <f t="shared" si="16"/>
        <v>28.02</v>
      </c>
      <c r="D24" s="10">
        <f t="shared" si="1"/>
        <v>12.393333333333334</v>
      </c>
      <c r="E24" s="11" t="s">
        <v>25</v>
      </c>
      <c r="F24" s="12">
        <v>15.95</v>
      </c>
      <c r="G24" s="12">
        <v>25.09</v>
      </c>
      <c r="H24" s="10">
        <f t="shared" si="2"/>
        <v>9.14</v>
      </c>
      <c r="I24" s="10">
        <f t="shared" si="3"/>
        <v>3.2533333333333339</v>
      </c>
      <c r="J24" s="13">
        <f t="shared" si="4"/>
        <v>9.5356635481886869</v>
      </c>
      <c r="K24" s="7"/>
      <c r="L24" s="7"/>
      <c r="N24" s="16"/>
      <c r="O24" s="18"/>
      <c r="P24" s="18"/>
      <c r="S24" s="18"/>
      <c r="T24" s="18"/>
    </row>
    <row r="25" spans="1:20">
      <c r="A25" s="9" t="str">
        <f t="shared" si="16"/>
        <v>DPZGS-1</v>
      </c>
      <c r="B25" s="3">
        <f t="shared" si="16"/>
        <v>15.626666666666665</v>
      </c>
      <c r="C25" s="3">
        <f t="shared" si="16"/>
        <v>28.02</v>
      </c>
      <c r="D25" s="10">
        <f t="shared" si="1"/>
        <v>12.393333333333334</v>
      </c>
      <c r="E25" s="11" t="s">
        <v>25</v>
      </c>
      <c r="F25" s="12">
        <v>16</v>
      </c>
      <c r="G25" s="12">
        <v>24.99</v>
      </c>
      <c r="H25" s="10">
        <f t="shared" si="2"/>
        <v>8.9899999999999984</v>
      </c>
      <c r="I25" s="10">
        <f t="shared" si="3"/>
        <v>3.403333333333336</v>
      </c>
      <c r="J25" s="13">
        <f t="shared" si="4"/>
        <v>10.580481168980334</v>
      </c>
      <c r="K25" s="14">
        <f t="shared" ref="K25" si="19">(J23+J24+J25)/3</f>
        <v>10.065171038775999</v>
      </c>
      <c r="L25" s="15">
        <f t="shared" ref="L25" si="20">STDEV(J23:J25)</f>
        <v>0.52255347952201303</v>
      </c>
      <c r="M25" s="8"/>
      <c r="N25" s="19" t="str">
        <f>E4</f>
        <v>DPZGS-1</v>
      </c>
      <c r="O25" s="20">
        <f>K4</f>
        <v>1.0033014852691655</v>
      </c>
      <c r="P25" s="21">
        <f>L4</f>
        <v>0.1014296730113477</v>
      </c>
      <c r="Q25" s="22"/>
      <c r="S25" s="18"/>
      <c r="T25" s="18"/>
    </row>
    <row r="26" spans="1:20" ht="16.5" customHeight="1">
      <c r="A26" s="9" t="str">
        <f t="shared" si="16"/>
        <v>DPZGS-1</v>
      </c>
      <c r="B26" s="3">
        <f t="shared" si="16"/>
        <v>15.626666666666665</v>
      </c>
      <c r="C26" s="3">
        <f t="shared" si="16"/>
        <v>28.02</v>
      </c>
      <c r="D26" s="10">
        <f t="shared" si="1"/>
        <v>12.393333333333334</v>
      </c>
      <c r="E26" s="11" t="s">
        <v>26</v>
      </c>
      <c r="F26" s="12">
        <v>16.260000000000002</v>
      </c>
      <c r="G26" s="12">
        <v>24.55</v>
      </c>
      <c r="H26" s="10">
        <f t="shared" si="2"/>
        <v>8.2899999999999991</v>
      </c>
      <c r="I26" s="10">
        <f t="shared" si="3"/>
        <v>4.1033333333333353</v>
      </c>
      <c r="J26" s="13">
        <f t="shared" si="4"/>
        <v>17.188042368212589</v>
      </c>
      <c r="K26" s="7"/>
      <c r="L26" s="7"/>
      <c r="M26" s="8"/>
      <c r="N26" s="19" t="str">
        <f>E7</f>
        <v>DPZGS-2</v>
      </c>
      <c r="O26" s="20">
        <f>K7</f>
        <v>2.8170688256843968</v>
      </c>
      <c r="P26" s="21">
        <f>L7</f>
        <v>0.12014076078237913</v>
      </c>
      <c r="Q26" s="22"/>
      <c r="S26" s="18"/>
      <c r="T26" s="18"/>
    </row>
    <row r="27" spans="1:20">
      <c r="A27" s="9" t="str">
        <f t="shared" si="16"/>
        <v>DPZGS-1</v>
      </c>
      <c r="B27" s="3">
        <f t="shared" si="16"/>
        <v>15.626666666666665</v>
      </c>
      <c r="C27" s="3">
        <f t="shared" si="16"/>
        <v>28.02</v>
      </c>
      <c r="D27" s="10">
        <f t="shared" si="1"/>
        <v>12.393333333333334</v>
      </c>
      <c r="E27" s="11" t="s">
        <v>26</v>
      </c>
      <c r="F27" s="12">
        <v>16.18</v>
      </c>
      <c r="G27" s="12">
        <v>24.45</v>
      </c>
      <c r="H27" s="10">
        <f t="shared" si="2"/>
        <v>8.27</v>
      </c>
      <c r="I27" s="10">
        <f t="shared" si="3"/>
        <v>4.1233333333333348</v>
      </c>
      <c r="J27" s="13">
        <f t="shared" si="4"/>
        <v>17.427978498281817</v>
      </c>
      <c r="K27" s="7"/>
      <c r="L27" s="7"/>
      <c r="M27" s="8"/>
      <c r="N27" s="19" t="str">
        <f>E10</f>
        <v>DPZGS-3</v>
      </c>
      <c r="O27" s="20">
        <f>K10</f>
        <v>2.068296525439532</v>
      </c>
      <c r="P27" s="21">
        <f>L10</f>
        <v>0.12659846319935342</v>
      </c>
      <c r="Q27" s="8"/>
      <c r="S27" s="18"/>
      <c r="T27" s="18"/>
    </row>
    <row r="28" spans="1:20">
      <c r="A28" s="9" t="str">
        <f t="shared" si="16"/>
        <v>DPZGS-1</v>
      </c>
      <c r="B28" s="3">
        <f t="shared" si="16"/>
        <v>15.626666666666665</v>
      </c>
      <c r="C28" s="3">
        <f t="shared" si="16"/>
        <v>28.02</v>
      </c>
      <c r="D28" s="10">
        <f t="shared" si="1"/>
        <v>12.393333333333334</v>
      </c>
      <c r="E28" s="11" t="s">
        <v>26</v>
      </c>
      <c r="F28" s="12">
        <v>16.16</v>
      </c>
      <c r="G28" s="12">
        <v>24.48</v>
      </c>
      <c r="H28" s="10">
        <f t="shared" si="2"/>
        <v>8.32</v>
      </c>
      <c r="I28" s="10">
        <f t="shared" si="3"/>
        <v>4.0733333333333341</v>
      </c>
      <c r="J28" s="13">
        <f t="shared" si="4"/>
        <v>16.834317571211475</v>
      </c>
      <c r="K28" s="14">
        <f t="shared" ref="K28" si="21">(J26+J27+J28)/3</f>
        <v>17.150112812568626</v>
      </c>
      <c r="L28" s="15">
        <f t="shared" ref="L28" si="22">STDEV(J26:J28)</f>
        <v>0.29864244921982508</v>
      </c>
      <c r="M28" s="8"/>
      <c r="N28" s="19" t="str">
        <f>E13</f>
        <v>DPZGS-6</v>
      </c>
      <c r="O28" s="20">
        <f>K13</f>
        <v>1.2945526472248474</v>
      </c>
      <c r="P28" s="21">
        <f>L13</f>
        <v>9.3215247455282993E-2</v>
      </c>
      <c r="Q28" s="8"/>
    </row>
    <row r="29" spans="1:20">
      <c r="A29" s="9" t="str">
        <f t="shared" si="16"/>
        <v>DPZGS-1</v>
      </c>
      <c r="B29" s="3">
        <f t="shared" si="16"/>
        <v>15.626666666666665</v>
      </c>
      <c r="C29" s="3">
        <f t="shared" si="16"/>
        <v>28.02</v>
      </c>
      <c r="D29" s="10">
        <f t="shared" si="1"/>
        <v>12.393333333333334</v>
      </c>
      <c r="E29" s="11" t="s">
        <v>27</v>
      </c>
      <c r="F29" s="12">
        <v>15.99</v>
      </c>
      <c r="G29" s="12">
        <v>24.96</v>
      </c>
      <c r="H29" s="10">
        <f t="shared" si="2"/>
        <v>8.9700000000000006</v>
      </c>
      <c r="I29" s="10">
        <f t="shared" si="3"/>
        <v>3.4233333333333338</v>
      </c>
      <c r="J29" s="13">
        <f t="shared" si="4"/>
        <v>10.728179182027482</v>
      </c>
      <c r="K29" s="7"/>
      <c r="L29" s="7"/>
      <c r="M29" s="8"/>
      <c r="N29" s="19" t="str">
        <f>E16</f>
        <v>DPZGS-7</v>
      </c>
      <c r="O29" s="20">
        <f>K16</f>
        <v>2.0706071360115965</v>
      </c>
      <c r="P29" s="21">
        <f>L16</f>
        <v>2.1887067514095231E-2</v>
      </c>
      <c r="Q29" s="8"/>
      <c r="S29" s="12"/>
      <c r="T29" s="18"/>
    </row>
    <row r="30" spans="1:20">
      <c r="A30" s="9" t="str">
        <f t="shared" si="16"/>
        <v>DPZGS-1</v>
      </c>
      <c r="B30" s="3">
        <f t="shared" si="16"/>
        <v>15.626666666666665</v>
      </c>
      <c r="C30" s="3">
        <f t="shared" si="16"/>
        <v>28.02</v>
      </c>
      <c r="D30" s="10">
        <f t="shared" si="1"/>
        <v>12.393333333333334</v>
      </c>
      <c r="E30" s="11" t="s">
        <v>27</v>
      </c>
      <c r="F30" s="12">
        <v>16.010000000000002</v>
      </c>
      <c r="G30" s="12">
        <v>24.97</v>
      </c>
      <c r="H30" s="10">
        <f t="shared" si="2"/>
        <v>8.9599999999999973</v>
      </c>
      <c r="I30" s="10">
        <f t="shared" si="3"/>
        <v>3.4333333333333371</v>
      </c>
      <c r="J30" s="13">
        <f t="shared" si="4"/>
        <v>10.802799569345549</v>
      </c>
      <c r="K30" s="7"/>
      <c r="L30" s="7"/>
      <c r="M30" s="8"/>
      <c r="N30" s="19" t="str">
        <f>E19</f>
        <v>DPZGS-9</v>
      </c>
      <c r="O30" s="20">
        <f>K19</f>
        <v>1.4605539109771168</v>
      </c>
      <c r="P30" s="21">
        <f>L19</f>
        <v>0.16739250709507589</v>
      </c>
      <c r="Q30" s="8"/>
      <c r="S30" s="12"/>
      <c r="T30" s="18"/>
    </row>
    <row r="31" spans="1:20">
      <c r="A31" s="9" t="str">
        <f t="shared" si="16"/>
        <v>DPZGS-1</v>
      </c>
      <c r="B31" s="3">
        <f t="shared" si="16"/>
        <v>15.626666666666665</v>
      </c>
      <c r="C31" s="3">
        <f t="shared" si="16"/>
        <v>28.02</v>
      </c>
      <c r="D31" s="10">
        <f t="shared" si="1"/>
        <v>12.393333333333334</v>
      </c>
      <c r="E31" s="11" t="s">
        <v>27</v>
      </c>
      <c r="F31" s="12">
        <v>16.07</v>
      </c>
      <c r="G31" s="12">
        <v>25.02</v>
      </c>
      <c r="H31" s="10">
        <f t="shared" si="2"/>
        <v>8.9499999999999993</v>
      </c>
      <c r="I31" s="10">
        <f t="shared" si="3"/>
        <v>3.4433333333333351</v>
      </c>
      <c r="J31" s="13">
        <f t="shared" si="4"/>
        <v>10.877938982502815</v>
      </c>
      <c r="K31" s="14">
        <f t="shared" ref="K31" si="23">(J29+J30+J31)/3</f>
        <v>10.802972577958615</v>
      </c>
      <c r="L31" s="15">
        <f t="shared" ref="L31" si="24">STDEV(J29:J31)</f>
        <v>7.4880050137457008E-2</v>
      </c>
      <c r="M31" s="8"/>
      <c r="N31" s="19" t="str">
        <f>E22</f>
        <v>MPZGS-1</v>
      </c>
      <c r="O31" s="20">
        <f>K22</f>
        <v>11.880458194306913</v>
      </c>
      <c r="P31" s="21">
        <f>L22</f>
        <v>0.39205420861650619</v>
      </c>
      <c r="Q31" s="8"/>
      <c r="S31" s="12"/>
      <c r="T31" s="18"/>
    </row>
    <row r="32" spans="1:20">
      <c r="A32" s="9" t="str">
        <f t="shared" si="16"/>
        <v>DPZGS-1</v>
      </c>
      <c r="B32" s="3">
        <f t="shared" si="16"/>
        <v>15.626666666666665</v>
      </c>
      <c r="C32" s="3">
        <f t="shared" si="16"/>
        <v>28.02</v>
      </c>
      <c r="D32" s="10">
        <f t="shared" si="1"/>
        <v>12.393333333333334</v>
      </c>
      <c r="E32" s="11" t="s">
        <v>28</v>
      </c>
      <c r="F32" s="12">
        <v>16.36</v>
      </c>
      <c r="G32" s="12">
        <v>24.78</v>
      </c>
      <c r="H32" s="10">
        <f t="shared" si="2"/>
        <v>8.4200000000000017</v>
      </c>
      <c r="I32" s="10">
        <f t="shared" si="3"/>
        <v>3.9733333333333327</v>
      </c>
      <c r="J32" s="13">
        <f t="shared" si="4"/>
        <v>15.706973683948062</v>
      </c>
      <c r="K32" s="7"/>
      <c r="L32" s="7"/>
      <c r="M32" s="8"/>
      <c r="N32" s="19" t="str">
        <f>E25</f>
        <v>MPZGS-4</v>
      </c>
      <c r="O32" s="20">
        <f>K25</f>
        <v>10.065171038775999</v>
      </c>
      <c r="P32" s="21">
        <f>L25</f>
        <v>0.52255347952201303</v>
      </c>
      <c r="Q32" s="8"/>
      <c r="S32" s="18"/>
      <c r="T32" s="18"/>
    </row>
    <row r="33" spans="1:20">
      <c r="A33" s="9" t="str">
        <f t="shared" si="16"/>
        <v>DPZGS-1</v>
      </c>
      <c r="B33" s="3">
        <f t="shared" si="16"/>
        <v>15.626666666666665</v>
      </c>
      <c r="C33" s="3">
        <f t="shared" si="16"/>
        <v>28.02</v>
      </c>
      <c r="D33" s="10">
        <f t="shared" si="1"/>
        <v>12.393333333333334</v>
      </c>
      <c r="E33" s="11" t="s">
        <v>28</v>
      </c>
      <c r="F33" s="12">
        <v>16.22</v>
      </c>
      <c r="G33" s="12">
        <v>24.71</v>
      </c>
      <c r="H33" s="10">
        <f t="shared" si="2"/>
        <v>8.490000000000002</v>
      </c>
      <c r="I33" s="10">
        <f t="shared" si="3"/>
        <v>3.9033333333333324</v>
      </c>
      <c r="J33" s="13">
        <f t="shared" si="4"/>
        <v>14.963059965605089</v>
      </c>
      <c r="K33" s="7"/>
      <c r="L33" s="7"/>
      <c r="M33" s="8"/>
      <c r="N33" s="19" t="str">
        <f>E28</f>
        <v>MPZGS-5</v>
      </c>
      <c r="O33" s="20">
        <f>K28</f>
        <v>17.150112812568626</v>
      </c>
      <c r="P33" s="21">
        <f>L28</f>
        <v>0.29864244921982508</v>
      </c>
      <c r="Q33" s="8"/>
      <c r="S33" s="18"/>
      <c r="T33" s="18"/>
    </row>
    <row r="34" spans="1:20">
      <c r="A34" s="9" t="str">
        <f t="shared" si="16"/>
        <v>DPZGS-1</v>
      </c>
      <c r="B34" s="3">
        <f t="shared" si="16"/>
        <v>15.626666666666665</v>
      </c>
      <c r="C34" s="3">
        <f t="shared" si="16"/>
        <v>28.02</v>
      </c>
      <c r="D34" s="10">
        <f t="shared" si="1"/>
        <v>12.393333333333334</v>
      </c>
      <c r="E34" s="11" t="s">
        <v>28</v>
      </c>
      <c r="F34" s="12">
        <v>16.2</v>
      </c>
      <c r="G34" s="12">
        <v>24.67</v>
      </c>
      <c r="H34" s="10">
        <f t="shared" si="2"/>
        <v>8.4700000000000024</v>
      </c>
      <c r="I34" s="10">
        <f t="shared" si="3"/>
        <v>3.923333333333332</v>
      </c>
      <c r="J34" s="13">
        <f t="shared" si="4"/>
        <v>15.171936498791942</v>
      </c>
      <c r="K34" s="14">
        <f t="shared" ref="K34" si="25">(J32+J33+J34)/3</f>
        <v>15.280656716115031</v>
      </c>
      <c r="L34" s="15">
        <f t="shared" ref="L34" si="26">STDEV(J32:J34)</f>
        <v>0.38368863590912111</v>
      </c>
      <c r="M34" s="8"/>
      <c r="N34" s="19" t="str">
        <f>E31</f>
        <v>MPZGS-7</v>
      </c>
      <c r="O34" s="20">
        <f>K31</f>
        <v>10.802972577958615</v>
      </c>
      <c r="P34" s="21">
        <f>L31</f>
        <v>7.4880050137457008E-2</v>
      </c>
      <c r="Q34" s="8"/>
      <c r="S34" s="18"/>
      <c r="T34" s="18"/>
    </row>
    <row r="35" spans="1:20">
      <c r="A35" s="9" t="str">
        <f t="shared" si="16"/>
        <v>DPZGS-1</v>
      </c>
      <c r="B35" s="3">
        <f t="shared" si="16"/>
        <v>15.626666666666665</v>
      </c>
      <c r="C35" s="3">
        <f t="shared" si="16"/>
        <v>28.02</v>
      </c>
      <c r="D35" s="10">
        <f t="shared" si="1"/>
        <v>12.393333333333334</v>
      </c>
      <c r="E35" s="11" t="s">
        <v>29</v>
      </c>
      <c r="F35" s="12">
        <v>15.61</v>
      </c>
      <c r="G35" s="12">
        <v>24.18</v>
      </c>
      <c r="H35" s="10">
        <f t="shared" si="2"/>
        <v>8.57</v>
      </c>
      <c r="I35" s="10">
        <f t="shared" si="3"/>
        <v>3.8233333333333341</v>
      </c>
      <c r="J35" s="13">
        <f t="shared" si="4"/>
        <v>14.155917298874346</v>
      </c>
      <c r="K35" s="7"/>
      <c r="L35" s="7"/>
      <c r="M35" s="8"/>
      <c r="N35" s="19" t="str">
        <f>E34</f>
        <v>MPZGS-8</v>
      </c>
      <c r="O35" s="20">
        <f>K34</f>
        <v>15.280656716115031</v>
      </c>
      <c r="P35" s="21">
        <f>L34</f>
        <v>0.38368863590912111</v>
      </c>
      <c r="Q35" s="8"/>
    </row>
    <row r="36" spans="1:20">
      <c r="A36" s="9" t="str">
        <f t="shared" si="16"/>
        <v>DPZGS-1</v>
      </c>
      <c r="B36" s="3">
        <f t="shared" si="16"/>
        <v>15.626666666666665</v>
      </c>
      <c r="C36" s="3">
        <f t="shared" si="16"/>
        <v>28.02</v>
      </c>
      <c r="D36" s="10">
        <f t="shared" si="1"/>
        <v>12.393333333333334</v>
      </c>
      <c r="E36" s="11" t="s">
        <v>29</v>
      </c>
      <c r="F36" s="12">
        <v>15.86</v>
      </c>
      <c r="G36" s="12">
        <v>24.15</v>
      </c>
      <c r="H36" s="10">
        <f t="shared" si="2"/>
        <v>8.2899999999999991</v>
      </c>
      <c r="I36" s="10">
        <f t="shared" si="3"/>
        <v>4.1033333333333353</v>
      </c>
      <c r="J36" s="13">
        <f t="shared" si="4"/>
        <v>17.188042368212589</v>
      </c>
      <c r="K36" s="7"/>
      <c r="L36" s="7"/>
      <c r="M36" s="8"/>
      <c r="N36" s="19" t="str">
        <f>E37</f>
        <v>MPZGS-11</v>
      </c>
      <c r="O36" s="20">
        <f>K37</f>
        <v>15.166625655320425</v>
      </c>
      <c r="P36" s="21">
        <f>L37</f>
        <v>1.750598224999047</v>
      </c>
      <c r="Q36" s="8"/>
      <c r="S36" s="18"/>
      <c r="T36" s="18"/>
    </row>
    <row r="37" spans="1:20">
      <c r="A37" s="9" t="str">
        <f t="shared" ref="A37:C52" si="27">A34</f>
        <v>DPZGS-1</v>
      </c>
      <c r="B37" s="3">
        <f t="shared" si="27"/>
        <v>15.626666666666665</v>
      </c>
      <c r="C37" s="3">
        <f t="shared" si="27"/>
        <v>28.02</v>
      </c>
      <c r="D37" s="10">
        <f t="shared" si="1"/>
        <v>12.393333333333334</v>
      </c>
      <c r="E37" s="11" t="s">
        <v>29</v>
      </c>
      <c r="F37" s="12">
        <v>15.5</v>
      </c>
      <c r="G37" s="12">
        <v>24.07</v>
      </c>
      <c r="H37" s="10">
        <f t="shared" si="2"/>
        <v>8.57</v>
      </c>
      <c r="I37" s="10">
        <f t="shared" si="3"/>
        <v>3.8233333333333341</v>
      </c>
      <c r="J37" s="13">
        <f t="shared" si="4"/>
        <v>14.155917298874346</v>
      </c>
      <c r="K37" s="14">
        <f t="shared" ref="K37" si="28">(J35+J36+J37)/3</f>
        <v>15.166625655320425</v>
      </c>
      <c r="L37" s="15">
        <f t="shared" ref="L37" si="29">STDEV(J35:J37)</f>
        <v>1.750598224999047</v>
      </c>
      <c r="M37" s="8"/>
      <c r="N37" s="19" t="str">
        <f>E40</f>
        <v>GPZGS-1</v>
      </c>
      <c r="O37" s="20">
        <f>K40</f>
        <v>8.5881712289303298</v>
      </c>
      <c r="P37" s="21">
        <f>L40</f>
        <v>0.94005153765404614</v>
      </c>
      <c r="Q37" s="8"/>
      <c r="S37" s="18"/>
      <c r="T37" s="18"/>
    </row>
    <row r="38" spans="1:20">
      <c r="A38" s="9" t="str">
        <f t="shared" si="27"/>
        <v>DPZGS-1</v>
      </c>
      <c r="B38" s="3">
        <f t="shared" si="27"/>
        <v>15.626666666666665</v>
      </c>
      <c r="C38" s="3">
        <f t="shared" si="27"/>
        <v>28.02</v>
      </c>
      <c r="D38" s="10">
        <f t="shared" si="1"/>
        <v>12.393333333333334</v>
      </c>
      <c r="E38" s="11" t="s">
        <v>30</v>
      </c>
      <c r="F38" s="12">
        <v>16.21</v>
      </c>
      <c r="G38" s="12">
        <v>25.65</v>
      </c>
      <c r="H38" s="10">
        <f t="shared" si="2"/>
        <v>9.4399999999999977</v>
      </c>
      <c r="I38" s="10">
        <f t="shared" si="3"/>
        <v>2.9533333333333367</v>
      </c>
      <c r="J38" s="13">
        <f t="shared" si="4"/>
        <v>7.7453655678630815</v>
      </c>
      <c r="K38" s="7"/>
      <c r="L38" s="7"/>
      <c r="M38" s="8"/>
      <c r="N38" s="19" t="str">
        <f>E43</f>
        <v>GPZGS-2</v>
      </c>
      <c r="O38" s="20">
        <f>K43</f>
        <v>5.966108727219809</v>
      </c>
      <c r="P38" s="21">
        <f>L43</f>
        <v>9.5939965420029763E-2</v>
      </c>
      <c r="Q38" s="8"/>
      <c r="S38" s="18"/>
      <c r="T38" s="18"/>
    </row>
    <row r="39" spans="1:20">
      <c r="A39" s="9" t="str">
        <f t="shared" si="27"/>
        <v>DPZGS-1</v>
      </c>
      <c r="B39" s="3">
        <f t="shared" si="27"/>
        <v>15.626666666666665</v>
      </c>
      <c r="C39" s="3">
        <f t="shared" si="27"/>
        <v>28.02</v>
      </c>
      <c r="D39" s="10">
        <f t="shared" si="1"/>
        <v>12.393333333333334</v>
      </c>
      <c r="E39" s="11" t="s">
        <v>30</v>
      </c>
      <c r="F39" s="12">
        <v>16.37</v>
      </c>
      <c r="G39" s="12">
        <v>25.5</v>
      </c>
      <c r="H39" s="10">
        <f t="shared" si="2"/>
        <v>9.129999999999999</v>
      </c>
      <c r="I39" s="10">
        <f t="shared" si="3"/>
        <v>3.2633333333333354</v>
      </c>
      <c r="J39" s="13">
        <f t="shared" si="4"/>
        <v>9.6019893333221535</v>
      </c>
      <c r="K39" s="7"/>
      <c r="L39" s="7"/>
      <c r="M39" s="8"/>
      <c r="N39" s="19" t="str">
        <f>E46</f>
        <v>GPZGS-4</v>
      </c>
      <c r="O39" s="20">
        <f>K46</f>
        <v>7.8609253599420832</v>
      </c>
      <c r="P39" s="21">
        <f>L46</f>
        <v>1.1687922822500783</v>
      </c>
      <c r="Q39" s="8"/>
      <c r="S39" s="18"/>
      <c r="T39" s="18"/>
    </row>
    <row r="40" spans="1:20">
      <c r="A40" s="9" t="str">
        <f t="shared" si="27"/>
        <v>DPZGS-1</v>
      </c>
      <c r="B40" s="3">
        <f t="shared" si="27"/>
        <v>15.626666666666665</v>
      </c>
      <c r="C40" s="3">
        <f t="shared" si="27"/>
        <v>28.02</v>
      </c>
      <c r="D40" s="10">
        <f t="shared" si="1"/>
        <v>12.393333333333334</v>
      </c>
      <c r="E40" s="11" t="s">
        <v>30</v>
      </c>
      <c r="F40" s="12">
        <v>16.260000000000002</v>
      </c>
      <c r="G40" s="12">
        <v>25.58</v>
      </c>
      <c r="H40" s="10">
        <f t="shared" si="2"/>
        <v>9.3199999999999967</v>
      </c>
      <c r="I40" s="10">
        <f t="shared" si="3"/>
        <v>3.0733333333333377</v>
      </c>
      <c r="J40" s="13">
        <f t="shared" si="4"/>
        <v>8.4171587856057553</v>
      </c>
      <c r="K40" s="14">
        <f t="shared" ref="K40" si="30">(J38+J39+J40)/3</f>
        <v>8.5881712289303298</v>
      </c>
      <c r="L40" s="15">
        <f t="shared" ref="L40" si="31">STDEV(J38:J40)</f>
        <v>0.94005153765404614</v>
      </c>
      <c r="M40" s="8"/>
      <c r="N40" s="19" t="str">
        <f>E49</f>
        <v>GPZGS-5</v>
      </c>
      <c r="O40" s="20">
        <f>K49</f>
        <v>4.861992725651672</v>
      </c>
      <c r="P40" s="21">
        <f>L49</f>
        <v>0.27850176809867977</v>
      </c>
      <c r="Q40" s="8"/>
      <c r="S40" s="18"/>
      <c r="T40" s="18"/>
    </row>
    <row r="41" spans="1:20">
      <c r="A41" s="9" t="str">
        <f t="shared" si="27"/>
        <v>DPZGS-1</v>
      </c>
      <c r="B41" s="3">
        <f t="shared" si="27"/>
        <v>15.626666666666665</v>
      </c>
      <c r="C41" s="3">
        <f t="shared" si="27"/>
        <v>28.02</v>
      </c>
      <c r="D41" s="10">
        <f t="shared" si="1"/>
        <v>12.393333333333334</v>
      </c>
      <c r="E41" s="11" t="s">
        <v>31</v>
      </c>
      <c r="F41" s="12">
        <v>16.18</v>
      </c>
      <c r="G41" s="12">
        <v>25.97</v>
      </c>
      <c r="H41" s="10">
        <f t="shared" si="2"/>
        <v>9.7899999999999991</v>
      </c>
      <c r="I41" s="10">
        <f t="shared" si="3"/>
        <v>2.6033333333333353</v>
      </c>
      <c r="J41" s="13">
        <f t="shared" si="4"/>
        <v>6.076890656942405</v>
      </c>
      <c r="K41" s="7"/>
      <c r="L41" s="7"/>
      <c r="M41" s="8"/>
      <c r="N41" s="19" t="str">
        <f>E52</f>
        <v>GPZGS-6</v>
      </c>
      <c r="O41" s="20">
        <f>K52</f>
        <v>3.6140384617589727</v>
      </c>
      <c r="P41" s="21">
        <f>L52</f>
        <v>8.7370859406392803E-2</v>
      </c>
      <c r="Q41" s="8"/>
      <c r="S41" s="18"/>
      <c r="T41" s="18"/>
    </row>
    <row r="42" spans="1:20">
      <c r="A42" s="9" t="str">
        <f t="shared" si="27"/>
        <v>DPZGS-1</v>
      </c>
      <c r="B42" s="3">
        <f t="shared" si="27"/>
        <v>15.626666666666665</v>
      </c>
      <c r="C42" s="3">
        <f t="shared" si="27"/>
        <v>28.02</v>
      </c>
      <c r="D42" s="10">
        <f t="shared" si="1"/>
        <v>12.393333333333334</v>
      </c>
      <c r="E42" s="11" t="s">
        <v>31</v>
      </c>
      <c r="F42" s="12">
        <v>16.11</v>
      </c>
      <c r="G42" s="12">
        <v>25.94</v>
      </c>
      <c r="H42" s="10">
        <f t="shared" si="2"/>
        <v>9.8300000000000018</v>
      </c>
      <c r="I42" s="10">
        <f t="shared" si="3"/>
        <v>2.5633333333333326</v>
      </c>
      <c r="J42" s="13">
        <f t="shared" si="4"/>
        <v>5.9107177623585123</v>
      </c>
      <c r="K42" s="7"/>
      <c r="L42" s="7"/>
      <c r="M42" s="8"/>
      <c r="N42" s="19" t="str">
        <f>E55</f>
        <v>GPZGS-9</v>
      </c>
      <c r="O42" s="20">
        <f>K55</f>
        <v>6.9781751224080795</v>
      </c>
      <c r="P42" s="21">
        <f>L55</f>
        <v>0.80661346389191291</v>
      </c>
      <c r="Q42" s="8"/>
    </row>
    <row r="43" spans="1:20">
      <c r="A43" s="9" t="str">
        <f t="shared" si="27"/>
        <v>DPZGS-1</v>
      </c>
      <c r="B43" s="3">
        <f t="shared" si="27"/>
        <v>15.626666666666665</v>
      </c>
      <c r="C43" s="3">
        <f t="shared" si="27"/>
        <v>28.02</v>
      </c>
      <c r="D43" s="10">
        <f t="shared" si="1"/>
        <v>12.393333333333334</v>
      </c>
      <c r="E43" s="11" t="s">
        <v>31</v>
      </c>
      <c r="F43" s="12">
        <v>16.18</v>
      </c>
      <c r="G43" s="12">
        <v>26.01</v>
      </c>
      <c r="H43" s="10">
        <f t="shared" si="2"/>
        <v>9.8300000000000018</v>
      </c>
      <c r="I43" s="10">
        <f t="shared" si="3"/>
        <v>2.5633333333333326</v>
      </c>
      <c r="J43" s="13">
        <f t="shared" si="4"/>
        <v>5.9107177623585123</v>
      </c>
      <c r="K43" s="14">
        <f t="shared" ref="K43" si="32">(J41+J42+J43)/3</f>
        <v>5.966108727219809</v>
      </c>
      <c r="L43" s="15">
        <f t="shared" ref="L43" si="33">STDEV(J41:J43)</f>
        <v>9.5939965420029763E-2</v>
      </c>
      <c r="M43" s="8"/>
      <c r="N43" s="8"/>
      <c r="P43" s="18"/>
      <c r="Q43" s="18"/>
    </row>
    <row r="44" spans="1:20">
      <c r="A44" s="9" t="str">
        <f t="shared" si="27"/>
        <v>DPZGS-1</v>
      </c>
      <c r="B44" s="3">
        <f t="shared" si="27"/>
        <v>15.626666666666665</v>
      </c>
      <c r="C44" s="3">
        <f t="shared" si="27"/>
        <v>28.02</v>
      </c>
      <c r="D44" s="10">
        <f t="shared" si="1"/>
        <v>12.393333333333334</v>
      </c>
      <c r="E44" s="11" t="s">
        <v>32</v>
      </c>
      <c r="F44" s="12">
        <v>16.54</v>
      </c>
      <c r="G44" s="12">
        <v>25.85</v>
      </c>
      <c r="H44" s="10">
        <f t="shared" si="2"/>
        <v>9.3100000000000023</v>
      </c>
      <c r="I44" s="10">
        <f t="shared" si="3"/>
        <v>3.0833333333333321</v>
      </c>
      <c r="J44" s="13">
        <f t="shared" si="4"/>
        <v>8.4757047548743536</v>
      </c>
      <c r="K44" s="7"/>
      <c r="L44" s="7"/>
      <c r="M44" s="8"/>
      <c r="N44" s="8"/>
      <c r="P44" s="18"/>
      <c r="Q44" s="18"/>
    </row>
    <row r="45" spans="1:20">
      <c r="A45" s="9" t="str">
        <f t="shared" si="27"/>
        <v>DPZGS-1</v>
      </c>
      <c r="B45" s="3">
        <f t="shared" si="27"/>
        <v>15.626666666666665</v>
      </c>
      <c r="C45" s="3">
        <f t="shared" si="27"/>
        <v>28.02</v>
      </c>
      <c r="D45" s="10">
        <f t="shared" si="1"/>
        <v>12.393333333333334</v>
      </c>
      <c r="E45" s="11" t="s">
        <v>32</v>
      </c>
      <c r="F45" s="12">
        <v>16.59</v>
      </c>
      <c r="G45" s="12">
        <v>25.88</v>
      </c>
      <c r="H45" s="10">
        <f t="shared" si="2"/>
        <v>9.2899999999999991</v>
      </c>
      <c r="I45" s="10">
        <f t="shared" si="3"/>
        <v>3.1033333333333353</v>
      </c>
      <c r="J45" s="13">
        <f t="shared" si="4"/>
        <v>8.5940211841062961</v>
      </c>
      <c r="K45" s="7"/>
      <c r="L45" s="7"/>
      <c r="M45" s="8"/>
      <c r="N45" s="8"/>
      <c r="P45" s="18"/>
      <c r="Q45" s="18"/>
    </row>
    <row r="46" spans="1:20">
      <c r="A46" s="9" t="str">
        <f t="shared" si="27"/>
        <v>DPZGS-1</v>
      </c>
      <c r="B46" s="3">
        <f t="shared" si="27"/>
        <v>15.626666666666665</v>
      </c>
      <c r="C46" s="3">
        <f t="shared" si="27"/>
        <v>28.02</v>
      </c>
      <c r="D46" s="10">
        <f t="shared" si="1"/>
        <v>12.393333333333334</v>
      </c>
      <c r="E46" s="11" t="s">
        <v>32</v>
      </c>
      <c r="F46" s="12">
        <v>16.34</v>
      </c>
      <c r="G46" s="12">
        <v>26.03</v>
      </c>
      <c r="H46" s="10">
        <f t="shared" si="2"/>
        <v>9.6900000000000013</v>
      </c>
      <c r="I46" s="10">
        <f t="shared" si="3"/>
        <v>2.7033333333333331</v>
      </c>
      <c r="J46" s="13">
        <f t="shared" si="4"/>
        <v>6.5130501408456007</v>
      </c>
      <c r="K46" s="14">
        <f t="shared" ref="K46" si="34">(J44+J45+J46)/3</f>
        <v>7.8609253599420832</v>
      </c>
      <c r="L46" s="15">
        <f t="shared" ref="L46" si="35">STDEV(J44:J46)</f>
        <v>1.1687922822500783</v>
      </c>
      <c r="M46" s="8"/>
      <c r="N46" s="8"/>
      <c r="P46" s="18"/>
      <c r="Q46" s="18"/>
    </row>
    <row r="47" spans="1:20">
      <c r="A47" s="9" t="str">
        <f t="shared" si="27"/>
        <v>DPZGS-1</v>
      </c>
      <c r="B47" s="3">
        <f t="shared" si="27"/>
        <v>15.626666666666665</v>
      </c>
      <c r="C47" s="3">
        <f t="shared" si="27"/>
        <v>28.02</v>
      </c>
      <c r="D47" s="10">
        <f t="shared" si="1"/>
        <v>12.393333333333334</v>
      </c>
      <c r="E47" s="11" t="s">
        <v>33</v>
      </c>
      <c r="F47" s="12">
        <v>16.77</v>
      </c>
      <c r="G47" s="12">
        <v>26.79</v>
      </c>
      <c r="H47" s="10">
        <f t="shared" si="2"/>
        <v>10.02</v>
      </c>
      <c r="I47" s="10">
        <f t="shared" si="3"/>
        <v>2.3733333333333348</v>
      </c>
      <c r="J47" s="13">
        <f t="shared" si="4"/>
        <v>5.1813690075677927</v>
      </c>
      <c r="K47" s="7"/>
      <c r="L47" s="7"/>
      <c r="M47" s="8"/>
      <c r="N47" s="8"/>
      <c r="P47" s="18"/>
      <c r="Q47" s="18"/>
    </row>
    <row r="48" spans="1:20">
      <c r="A48" s="9" t="str">
        <f t="shared" si="27"/>
        <v>DPZGS-1</v>
      </c>
      <c r="B48" s="3">
        <f t="shared" si="27"/>
        <v>15.626666666666665</v>
      </c>
      <c r="C48" s="3">
        <f t="shared" si="27"/>
        <v>28.02</v>
      </c>
      <c r="D48" s="10">
        <f t="shared" si="1"/>
        <v>12.393333333333334</v>
      </c>
      <c r="E48" s="11" t="s">
        <v>33</v>
      </c>
      <c r="F48" s="12">
        <v>16.45</v>
      </c>
      <c r="G48" s="12">
        <v>26.62</v>
      </c>
      <c r="H48" s="10">
        <f t="shared" si="2"/>
        <v>10.170000000000002</v>
      </c>
      <c r="I48" s="10">
        <f t="shared" si="3"/>
        <v>2.2233333333333327</v>
      </c>
      <c r="J48" s="13">
        <f t="shared" si="4"/>
        <v>4.6697112150278848</v>
      </c>
      <c r="K48" s="7"/>
      <c r="L48" s="7"/>
      <c r="M48" s="8"/>
      <c r="N48" s="8"/>
      <c r="P48" s="18"/>
      <c r="Q48" s="18"/>
    </row>
    <row r="49" spans="1:17">
      <c r="A49" s="9" t="str">
        <f t="shared" si="27"/>
        <v>DPZGS-1</v>
      </c>
      <c r="B49" s="3">
        <f t="shared" si="27"/>
        <v>15.626666666666665</v>
      </c>
      <c r="C49" s="3">
        <f t="shared" si="27"/>
        <v>28.02</v>
      </c>
      <c r="D49" s="10">
        <f t="shared" si="1"/>
        <v>12.393333333333334</v>
      </c>
      <c r="E49" s="11" t="s">
        <v>33</v>
      </c>
      <c r="F49" s="12">
        <v>16.63</v>
      </c>
      <c r="G49" s="12">
        <v>26.78</v>
      </c>
      <c r="H49" s="10">
        <f t="shared" si="2"/>
        <v>10.150000000000002</v>
      </c>
      <c r="I49" s="10">
        <f t="shared" si="3"/>
        <v>2.2433333333333323</v>
      </c>
      <c r="J49" s="13">
        <f t="shared" si="4"/>
        <v>4.7348979543593384</v>
      </c>
      <c r="K49" s="14">
        <f t="shared" ref="K49" si="36">(J47+J48+J49)/3</f>
        <v>4.861992725651672</v>
      </c>
      <c r="L49" s="15">
        <f t="shared" ref="L49" si="37">STDEV(J47:J49)</f>
        <v>0.27850176809867977</v>
      </c>
      <c r="M49" s="8"/>
      <c r="N49" s="8"/>
    </row>
    <row r="50" spans="1:17">
      <c r="A50" s="9" t="str">
        <f t="shared" si="27"/>
        <v>DPZGS-1</v>
      </c>
      <c r="B50" s="3">
        <f t="shared" si="27"/>
        <v>15.626666666666665</v>
      </c>
      <c r="C50" s="3">
        <f t="shared" si="27"/>
        <v>28.02</v>
      </c>
      <c r="D50" s="10">
        <f t="shared" si="1"/>
        <v>12.393333333333334</v>
      </c>
      <c r="E50" s="11" t="s">
        <v>34</v>
      </c>
      <c r="F50" s="12">
        <v>15.73</v>
      </c>
      <c r="G50" s="12">
        <v>26.29</v>
      </c>
      <c r="H50" s="10">
        <f t="shared" si="2"/>
        <v>10.559999999999999</v>
      </c>
      <c r="I50" s="10">
        <f t="shared" si="3"/>
        <v>1.8333333333333357</v>
      </c>
      <c r="J50" s="13">
        <f t="shared" si="4"/>
        <v>3.5635948725613629</v>
      </c>
      <c r="K50" s="7"/>
      <c r="L50" s="7"/>
      <c r="M50" s="8"/>
      <c r="N50" s="8"/>
    </row>
    <row r="51" spans="1:17">
      <c r="A51" s="9" t="str">
        <f t="shared" si="27"/>
        <v>DPZGS-1</v>
      </c>
      <c r="B51" s="3">
        <f t="shared" si="27"/>
        <v>15.626666666666665</v>
      </c>
      <c r="C51" s="3">
        <f t="shared" si="27"/>
        <v>28.02</v>
      </c>
      <c r="D51" s="10">
        <f t="shared" si="1"/>
        <v>12.393333333333334</v>
      </c>
      <c r="E51" s="11" t="s">
        <v>34</v>
      </c>
      <c r="F51" s="12">
        <v>15.71</v>
      </c>
      <c r="G51" s="12">
        <v>26.27</v>
      </c>
      <c r="H51" s="10">
        <f t="shared" si="2"/>
        <v>10.559999999999999</v>
      </c>
      <c r="I51" s="10">
        <f t="shared" si="3"/>
        <v>1.8333333333333357</v>
      </c>
      <c r="J51" s="13">
        <f t="shared" si="4"/>
        <v>3.5635948725613629</v>
      </c>
      <c r="K51" s="7"/>
      <c r="L51" s="7"/>
      <c r="M51" s="8"/>
      <c r="N51" s="8"/>
    </row>
    <row r="52" spans="1:17">
      <c r="A52" s="9" t="str">
        <f t="shared" si="27"/>
        <v>DPZGS-1</v>
      </c>
      <c r="B52" s="3">
        <f t="shared" si="27"/>
        <v>15.626666666666665</v>
      </c>
      <c r="C52" s="3">
        <f t="shared" si="27"/>
        <v>28.02</v>
      </c>
      <c r="D52" s="10">
        <f t="shared" si="1"/>
        <v>12.393333333333334</v>
      </c>
      <c r="E52" s="11" t="s">
        <v>34</v>
      </c>
      <c r="F52" s="12">
        <v>15.76</v>
      </c>
      <c r="G52" s="12">
        <v>26.26</v>
      </c>
      <c r="H52" s="10">
        <f t="shared" si="2"/>
        <v>10.500000000000002</v>
      </c>
      <c r="I52" s="10">
        <f t="shared" si="3"/>
        <v>1.8933333333333326</v>
      </c>
      <c r="J52" s="13">
        <f t="shared" si="4"/>
        <v>3.7149256401541924</v>
      </c>
      <c r="K52" s="14">
        <f t="shared" ref="K52" si="38">(J50+J51+J52)/3</f>
        <v>3.6140384617589727</v>
      </c>
      <c r="L52" s="15">
        <f t="shared" ref="L52" si="39">STDEV(J50:J52)</f>
        <v>8.7370859406392803E-2</v>
      </c>
      <c r="M52" s="8"/>
      <c r="N52" s="8"/>
    </row>
    <row r="53" spans="1:17">
      <c r="A53" s="9" t="str">
        <f t="shared" ref="A53:C55" si="40">A50</f>
        <v>DPZGS-1</v>
      </c>
      <c r="B53" s="3">
        <f t="shared" si="40"/>
        <v>15.626666666666665</v>
      </c>
      <c r="C53" s="3">
        <f t="shared" si="40"/>
        <v>28.02</v>
      </c>
      <c r="D53" s="10">
        <f t="shared" si="1"/>
        <v>12.393333333333334</v>
      </c>
      <c r="E53" s="11" t="s">
        <v>35</v>
      </c>
      <c r="F53" s="12">
        <v>16.239999999999998</v>
      </c>
      <c r="G53" s="12">
        <v>25.94</v>
      </c>
      <c r="H53" s="10">
        <f t="shared" si="2"/>
        <v>9.7000000000000028</v>
      </c>
      <c r="I53" s="10">
        <f t="shared" si="3"/>
        <v>2.6933333333333316</v>
      </c>
      <c r="J53" s="13">
        <f t="shared" si="4"/>
        <v>6.4680612172788878</v>
      </c>
      <c r="K53" s="7"/>
      <c r="L53" s="7"/>
      <c r="M53" s="8"/>
      <c r="N53" s="8"/>
    </row>
    <row r="54" spans="1:17">
      <c r="A54" s="9" t="str">
        <f t="shared" si="40"/>
        <v>DPZGS-1</v>
      </c>
      <c r="B54" s="3">
        <f t="shared" si="40"/>
        <v>15.626666666666665</v>
      </c>
      <c r="C54" s="3">
        <f t="shared" si="40"/>
        <v>28.02</v>
      </c>
      <c r="D54" s="10">
        <f t="shared" si="1"/>
        <v>12.393333333333334</v>
      </c>
      <c r="E54" s="11" t="s">
        <v>35</v>
      </c>
      <c r="F54" s="12">
        <v>16.149999999999999</v>
      </c>
      <c r="G54" s="12">
        <v>25.83</v>
      </c>
      <c r="H54" s="10">
        <f t="shared" si="2"/>
        <v>9.68</v>
      </c>
      <c r="I54" s="10">
        <f t="shared" si="3"/>
        <v>2.7133333333333347</v>
      </c>
      <c r="J54" s="13">
        <f t="shared" si="4"/>
        <v>6.5583519871221787</v>
      </c>
      <c r="K54" s="7"/>
      <c r="L54" s="7"/>
      <c r="M54" s="8"/>
      <c r="N54" s="8"/>
    </row>
    <row r="55" spans="1:17">
      <c r="A55" s="9" t="str">
        <f t="shared" si="40"/>
        <v>DPZGS-1</v>
      </c>
      <c r="B55" s="3">
        <f t="shared" si="40"/>
        <v>15.626666666666665</v>
      </c>
      <c r="C55" s="3">
        <f t="shared" si="40"/>
        <v>28.02</v>
      </c>
      <c r="D55" s="10">
        <f t="shared" si="1"/>
        <v>12.393333333333334</v>
      </c>
      <c r="E55" s="11" t="s">
        <v>35</v>
      </c>
      <c r="F55" s="12">
        <v>16.37</v>
      </c>
      <c r="G55" s="12">
        <v>25.78</v>
      </c>
      <c r="H55" s="10">
        <f t="shared" si="2"/>
        <v>9.41</v>
      </c>
      <c r="I55" s="10">
        <f t="shared" si="3"/>
        <v>2.9833333333333343</v>
      </c>
      <c r="J55" s="13">
        <f t="shared" si="4"/>
        <v>7.9081121628231728</v>
      </c>
      <c r="K55" s="14">
        <f t="shared" ref="K55" si="41">(J53+J54+J55)/3</f>
        <v>6.9781751224080795</v>
      </c>
      <c r="L55" s="15">
        <f t="shared" ref="L55" si="42">STDEV(J53:J55)</f>
        <v>0.80661346389191291</v>
      </c>
      <c r="M55" s="8"/>
      <c r="N55" s="8"/>
    </row>
    <row r="56" spans="1:17">
      <c r="A56" s="9"/>
      <c r="B56" s="3"/>
      <c r="C56" s="3"/>
      <c r="D56" s="10"/>
      <c r="E56" s="11"/>
      <c r="F56" s="11"/>
      <c r="G56" s="11"/>
      <c r="H56" s="10"/>
      <c r="I56" s="10"/>
      <c r="J56" s="13"/>
      <c r="K56" s="7"/>
      <c r="L56" s="7"/>
      <c r="M56" s="8"/>
      <c r="N56" s="8"/>
    </row>
    <row r="57" spans="1:17">
      <c r="A57" s="9"/>
      <c r="B57" s="3"/>
      <c r="C57" s="3"/>
      <c r="D57" s="10"/>
      <c r="E57" s="11"/>
      <c r="F57" s="11"/>
      <c r="G57" s="11"/>
      <c r="H57" s="10"/>
      <c r="I57" s="10"/>
      <c r="J57" s="13"/>
      <c r="K57" s="7"/>
      <c r="L57" s="7"/>
      <c r="M57" s="8"/>
      <c r="N57" s="19"/>
      <c r="O57" s="20"/>
      <c r="P57" s="21"/>
      <c r="Q57" s="8"/>
    </row>
    <row r="58" spans="1:17">
      <c r="A58" s="9"/>
      <c r="B58" s="3"/>
      <c r="C58" s="3"/>
      <c r="D58" s="10"/>
      <c r="E58" s="11"/>
      <c r="F58" s="11"/>
      <c r="G58" s="11"/>
      <c r="H58" s="10"/>
      <c r="I58" s="10"/>
      <c r="J58" s="13"/>
      <c r="K58" s="14"/>
      <c r="L58" s="15"/>
      <c r="N58" s="19"/>
      <c r="O58" s="17"/>
      <c r="P58" s="18"/>
    </row>
    <row r="59" spans="1:17">
      <c r="A59" s="9"/>
      <c r="B59" s="3"/>
      <c r="C59" s="3"/>
      <c r="D59" s="10"/>
      <c r="E59" s="11"/>
      <c r="F59" s="11"/>
      <c r="G59" s="11"/>
      <c r="H59" s="10"/>
      <c r="I59" s="10"/>
      <c r="J59" s="13"/>
      <c r="K59" s="7"/>
      <c r="L59" s="7"/>
      <c r="N59" s="19"/>
      <c r="O59" s="17"/>
      <c r="P59" s="18"/>
    </row>
    <row r="60" spans="1:17">
      <c r="A60" s="9"/>
      <c r="B60" s="3"/>
      <c r="C60" s="3"/>
      <c r="D60" s="10"/>
      <c r="E60" s="11"/>
      <c r="F60" s="11"/>
      <c r="G60" s="11"/>
      <c r="H60" s="10"/>
      <c r="I60" s="10"/>
      <c r="J60" s="13"/>
      <c r="K60" s="7"/>
      <c r="L60" s="7"/>
      <c r="N60" s="19"/>
      <c r="O60" s="17"/>
      <c r="P60" s="18"/>
    </row>
    <row r="61" spans="1:17">
      <c r="A61" s="9"/>
      <c r="B61" s="3"/>
      <c r="C61" s="3"/>
      <c r="D61" s="10"/>
      <c r="E61" s="11"/>
      <c r="F61" s="11"/>
      <c r="G61" s="11"/>
      <c r="H61" s="10"/>
      <c r="I61" s="10"/>
      <c r="J61" s="13"/>
      <c r="K61" s="14"/>
      <c r="L61" s="15"/>
      <c r="O61" s="17"/>
      <c r="P61" s="18"/>
    </row>
    <row r="62" spans="1:17">
      <c r="A62" s="9"/>
      <c r="B62" s="3"/>
      <c r="C62" s="3"/>
      <c r="D62" s="10"/>
      <c r="E62" s="11"/>
      <c r="F62" s="2"/>
      <c r="G62" s="11"/>
      <c r="H62" s="10"/>
      <c r="I62" s="10"/>
      <c r="J62" s="13"/>
      <c r="K62" s="7"/>
      <c r="L62" s="7"/>
      <c r="O62" s="17"/>
      <c r="P62" s="18"/>
    </row>
    <row r="63" spans="1:17">
      <c r="A63" s="9"/>
      <c r="B63" s="3"/>
      <c r="C63" s="3"/>
      <c r="D63" s="10"/>
      <c r="E63" s="11"/>
      <c r="F63" s="2"/>
      <c r="G63" s="11"/>
      <c r="H63" s="10"/>
      <c r="I63" s="10"/>
      <c r="J63" s="13"/>
      <c r="K63" s="7"/>
      <c r="L63" s="7"/>
      <c r="O63" s="17"/>
      <c r="P63" s="18"/>
    </row>
    <row r="64" spans="1:17">
      <c r="A64" s="9"/>
      <c r="B64" s="3"/>
      <c r="C64" s="3"/>
      <c r="D64" s="10"/>
      <c r="E64" s="11"/>
      <c r="F64" s="2"/>
      <c r="G64" s="11"/>
      <c r="H64" s="10"/>
      <c r="I64" s="10"/>
      <c r="J64" s="13"/>
      <c r="K64" s="14"/>
      <c r="L64" s="15"/>
      <c r="O64" s="17"/>
      <c r="P64" s="18"/>
    </row>
    <row r="65" spans="1:16">
      <c r="A65" s="9"/>
      <c r="B65" s="3"/>
      <c r="C65" s="3"/>
      <c r="D65" s="10"/>
      <c r="E65" s="11"/>
      <c r="F65" s="2"/>
      <c r="G65" s="11"/>
      <c r="H65" s="10"/>
      <c r="I65" s="10"/>
      <c r="J65" s="13"/>
      <c r="K65" s="7"/>
      <c r="L65" s="7"/>
      <c r="O65" s="17"/>
      <c r="P65" s="18"/>
    </row>
    <row r="66" spans="1:16">
      <c r="A66" s="9"/>
      <c r="B66" s="3"/>
      <c r="C66" s="3"/>
      <c r="D66" s="10"/>
      <c r="E66" s="11"/>
      <c r="F66" s="2"/>
      <c r="G66" s="11"/>
      <c r="H66" s="10"/>
      <c r="I66" s="10"/>
      <c r="J66" s="13"/>
      <c r="K66" s="7"/>
      <c r="L66" s="7"/>
      <c r="O66" s="17"/>
      <c r="P66" s="18"/>
    </row>
    <row r="67" spans="1:16">
      <c r="A67" s="9"/>
      <c r="B67" s="3"/>
      <c r="C67" s="3"/>
      <c r="D67" s="10"/>
      <c r="E67" s="11"/>
      <c r="F67" s="2"/>
      <c r="G67" s="11"/>
      <c r="H67" s="10"/>
      <c r="I67" s="10"/>
      <c r="J67" s="13"/>
      <c r="K67" s="14"/>
      <c r="L67" s="15"/>
      <c r="O67" s="17"/>
      <c r="P67" s="18"/>
    </row>
    <row r="68" spans="1:16">
      <c r="A68" s="9"/>
      <c r="B68" s="3"/>
      <c r="C68" s="3"/>
      <c r="D68" s="10"/>
      <c r="E68" s="11"/>
      <c r="F68" s="11"/>
      <c r="G68" s="11"/>
      <c r="H68" s="10"/>
      <c r="I68" s="10"/>
      <c r="J68" s="13"/>
      <c r="K68" s="7"/>
      <c r="L68" s="7"/>
      <c r="O68" s="17"/>
      <c r="P68" s="18"/>
    </row>
    <row r="69" spans="1:16">
      <c r="A69" s="9"/>
      <c r="B69" s="3"/>
      <c r="C69" s="3"/>
      <c r="D69" s="10"/>
      <c r="E69" s="11"/>
      <c r="F69" s="11"/>
      <c r="G69" s="11"/>
      <c r="H69" s="10"/>
      <c r="I69" s="10"/>
      <c r="J69" s="13"/>
      <c r="K69" s="7"/>
      <c r="L69" s="7"/>
      <c r="O69" s="17"/>
      <c r="P69" s="18"/>
    </row>
    <row r="70" spans="1:16">
      <c r="A70" s="9"/>
      <c r="B70" s="3"/>
      <c r="C70" s="3"/>
      <c r="D70" s="10"/>
      <c r="E70" s="11"/>
      <c r="F70" s="11"/>
      <c r="G70" s="11"/>
      <c r="H70" s="10"/>
      <c r="I70" s="10"/>
      <c r="J70" s="13"/>
      <c r="K70" s="14"/>
      <c r="L70" s="15"/>
      <c r="O70" s="17"/>
      <c r="P70" s="18"/>
    </row>
    <row r="71" spans="1:16">
      <c r="A71" s="9"/>
      <c r="B71" s="3"/>
      <c r="C71" s="3"/>
      <c r="D71" s="10"/>
      <c r="E71" s="11"/>
      <c r="F71" s="11"/>
      <c r="G71" s="11"/>
      <c r="H71" s="10"/>
      <c r="I71" s="10"/>
      <c r="J71" s="13"/>
      <c r="K71" s="7"/>
      <c r="L71" s="7"/>
      <c r="O71" s="17"/>
      <c r="P71" s="18"/>
    </row>
    <row r="72" spans="1:16">
      <c r="A72" s="9"/>
      <c r="B72" s="3"/>
      <c r="C72" s="3"/>
      <c r="D72" s="10"/>
      <c r="E72" s="11"/>
      <c r="F72" s="11"/>
      <c r="G72" s="11"/>
      <c r="H72" s="10"/>
      <c r="I72" s="10"/>
      <c r="J72" s="13"/>
      <c r="K72" s="7"/>
      <c r="L72" s="7"/>
      <c r="O72" s="17"/>
      <c r="P72" s="18"/>
    </row>
    <row r="73" spans="1:16">
      <c r="A73" s="9"/>
      <c r="B73" s="3"/>
      <c r="C73" s="3"/>
      <c r="D73" s="10"/>
      <c r="E73" s="11"/>
      <c r="F73" s="11"/>
      <c r="G73" s="11"/>
      <c r="H73" s="10"/>
      <c r="I73" s="10"/>
      <c r="J73" s="13"/>
      <c r="K73" s="14"/>
      <c r="L73" s="15"/>
      <c r="O73" s="17"/>
      <c r="P73" s="18"/>
    </row>
    <row r="74" spans="1:16">
      <c r="A74" s="9"/>
      <c r="B74" s="3"/>
      <c r="C74" s="3"/>
      <c r="D74" s="10"/>
      <c r="E74" s="11"/>
      <c r="F74" s="11"/>
      <c r="G74" s="11"/>
      <c r="H74" s="10"/>
      <c r="I74" s="10"/>
      <c r="J74" s="13"/>
      <c r="K74" s="7"/>
      <c r="L74" s="7"/>
      <c r="O74" s="17"/>
      <c r="P74" s="18"/>
    </row>
    <row r="75" spans="1:16">
      <c r="A75" s="9"/>
      <c r="B75" s="3"/>
      <c r="C75" s="3"/>
      <c r="D75" s="10"/>
      <c r="E75" s="11"/>
      <c r="F75" s="11"/>
      <c r="G75" s="11"/>
      <c r="H75" s="10"/>
      <c r="I75" s="10"/>
      <c r="J75" s="13"/>
      <c r="K75" s="7"/>
      <c r="L75" s="7"/>
      <c r="O75" s="17"/>
      <c r="P75" s="18"/>
    </row>
    <row r="76" spans="1:16">
      <c r="A76" s="9"/>
      <c r="B76" s="3"/>
      <c r="C76" s="3"/>
      <c r="D76" s="10"/>
      <c r="E76" s="11"/>
      <c r="F76" s="11"/>
      <c r="G76" s="11"/>
      <c r="H76" s="10"/>
      <c r="I76" s="10"/>
      <c r="J76" s="13"/>
      <c r="K76" s="14"/>
      <c r="L76" s="15"/>
      <c r="O76" s="17"/>
      <c r="P76" s="18"/>
    </row>
    <row r="77" spans="1:16">
      <c r="A77" s="9"/>
      <c r="B77" s="3"/>
      <c r="C77" s="3"/>
      <c r="D77" s="10"/>
      <c r="E77" s="11"/>
      <c r="F77" s="11"/>
      <c r="G77" s="11"/>
      <c r="H77" s="10"/>
      <c r="I77" s="10"/>
      <c r="J77" s="13"/>
      <c r="K77" s="7"/>
      <c r="L77" s="7"/>
      <c r="O77" s="17"/>
      <c r="P77" s="18"/>
    </row>
    <row r="78" spans="1:16">
      <c r="A78" s="9"/>
      <c r="B78" s="3"/>
      <c r="C78" s="3"/>
      <c r="D78" s="10"/>
      <c r="E78" s="11"/>
      <c r="F78" s="11"/>
      <c r="G78" s="11"/>
      <c r="H78" s="10"/>
      <c r="I78" s="10"/>
      <c r="J78" s="13"/>
      <c r="K78" s="7"/>
      <c r="L78" s="7"/>
      <c r="O78" s="17"/>
      <c r="P78" s="18"/>
    </row>
    <row r="79" spans="1:16">
      <c r="A79" s="9"/>
      <c r="B79" s="3"/>
      <c r="C79" s="3"/>
      <c r="D79" s="10"/>
      <c r="E79" s="11"/>
      <c r="F79" s="11"/>
      <c r="G79" s="11"/>
      <c r="H79" s="10"/>
      <c r="I79" s="10"/>
      <c r="J79" s="13"/>
      <c r="K79" s="14"/>
      <c r="L79" s="15"/>
    </row>
    <row r="80" spans="1:16">
      <c r="A80" s="9"/>
      <c r="B80" s="3"/>
      <c r="C80" s="3"/>
      <c r="D80" s="10"/>
      <c r="E80" s="11"/>
      <c r="F80" s="11"/>
      <c r="G80" s="11"/>
      <c r="H80" s="10"/>
      <c r="I80" s="10"/>
      <c r="J80" s="13"/>
      <c r="K80" s="7"/>
      <c r="L80" s="7"/>
    </row>
    <row r="81" spans="1:12">
      <c r="A81" s="9"/>
      <c r="B81" s="3"/>
      <c r="C81" s="3"/>
      <c r="D81" s="10"/>
      <c r="E81" s="11"/>
      <c r="F81" s="11"/>
      <c r="G81" s="11"/>
      <c r="H81" s="10"/>
      <c r="I81" s="10"/>
      <c r="J81" s="13"/>
      <c r="K81" s="7"/>
      <c r="L81" s="7"/>
    </row>
    <row r="82" spans="1:12">
      <c r="A82" s="9"/>
      <c r="B82" s="3"/>
      <c r="C82" s="3"/>
      <c r="D82" s="10"/>
      <c r="E82" s="11"/>
      <c r="F82" s="11"/>
      <c r="G82" s="11"/>
      <c r="H82" s="10"/>
      <c r="I82" s="10"/>
      <c r="J82" s="13"/>
      <c r="K82" s="14"/>
      <c r="L82" s="15"/>
    </row>
    <row r="83" spans="1:12">
      <c r="A83" s="9"/>
      <c r="B83" s="3"/>
      <c r="C83" s="3"/>
      <c r="D83" s="10"/>
      <c r="E83" s="11"/>
      <c r="F83" s="11"/>
      <c r="G83" s="11"/>
      <c r="H83" s="10"/>
      <c r="I83" s="10"/>
      <c r="J83" s="13"/>
      <c r="K83" s="7"/>
      <c r="L83" s="7"/>
    </row>
    <row r="84" spans="1:12">
      <c r="A84" s="9"/>
      <c r="B84" s="3"/>
      <c r="C84" s="3"/>
      <c r="D84" s="10"/>
      <c r="E84" s="11"/>
      <c r="F84" s="11"/>
      <c r="G84" s="11"/>
      <c r="H84" s="10"/>
      <c r="I84" s="10"/>
      <c r="J84" s="13"/>
      <c r="K84" s="7"/>
      <c r="L84" s="7"/>
    </row>
    <row r="85" spans="1:12">
      <c r="A85" s="9"/>
      <c r="B85" s="3"/>
      <c r="C85" s="3"/>
      <c r="D85" s="10"/>
      <c r="E85" s="11"/>
      <c r="F85" s="11"/>
      <c r="G85" s="11"/>
      <c r="H85" s="10"/>
      <c r="I85" s="10"/>
      <c r="J85" s="13"/>
      <c r="K85" s="14"/>
      <c r="L85" s="15"/>
    </row>
    <row r="86" spans="1:12">
      <c r="A86" s="9"/>
      <c r="B86" s="3"/>
      <c r="C86" s="3"/>
      <c r="D86" s="10"/>
      <c r="E86" s="11"/>
      <c r="F86" s="11"/>
      <c r="G86" s="11"/>
      <c r="H86" s="10"/>
      <c r="I86" s="10"/>
      <c r="J86" s="13"/>
      <c r="K86" s="7"/>
      <c r="L86" s="7"/>
    </row>
    <row r="87" spans="1:12">
      <c r="A87" s="9"/>
      <c r="B87" s="3"/>
      <c r="C87" s="3"/>
      <c r="D87" s="10"/>
      <c r="E87" s="11"/>
      <c r="F87" s="11"/>
      <c r="G87" s="11"/>
      <c r="H87" s="10"/>
      <c r="I87" s="10"/>
      <c r="J87" s="13"/>
      <c r="K87" s="7"/>
      <c r="L87" s="7"/>
    </row>
    <row r="88" spans="1:12">
      <c r="A88" s="9"/>
      <c r="B88" s="3"/>
      <c r="C88" s="3"/>
      <c r="D88" s="10"/>
      <c r="E88" s="11"/>
      <c r="F88" s="11"/>
      <c r="G88" s="11"/>
      <c r="H88" s="10"/>
      <c r="I88" s="10"/>
      <c r="J88" s="13"/>
      <c r="K88" s="14"/>
      <c r="L88" s="15"/>
    </row>
    <row r="89" spans="1:12">
      <c r="A89" s="9"/>
      <c r="B89" s="3"/>
      <c r="C89" s="3"/>
      <c r="D89" s="10"/>
      <c r="E89" s="11"/>
      <c r="F89" s="11"/>
      <c r="G89" s="11"/>
      <c r="H89" s="10"/>
      <c r="I89" s="10"/>
      <c r="J89" s="13"/>
      <c r="K89" s="7"/>
      <c r="L89" s="7"/>
    </row>
    <row r="90" spans="1:12">
      <c r="A90" s="9"/>
      <c r="B90" s="3"/>
      <c r="C90" s="3"/>
      <c r="D90" s="10"/>
      <c r="E90" s="11"/>
      <c r="F90" s="11"/>
      <c r="G90" s="11"/>
      <c r="H90" s="10"/>
      <c r="I90" s="10"/>
      <c r="J90" s="13"/>
      <c r="K90" s="7"/>
      <c r="L90" s="7"/>
    </row>
    <row r="91" spans="1:12">
      <c r="A91" s="9"/>
      <c r="B91" s="3"/>
      <c r="C91" s="3"/>
      <c r="D91" s="10"/>
      <c r="E91" s="11"/>
      <c r="F91" s="11"/>
      <c r="G91" s="11"/>
      <c r="H91" s="10"/>
      <c r="I91" s="10"/>
      <c r="J91" s="13"/>
      <c r="K91" s="14"/>
      <c r="L91" s="15"/>
    </row>
    <row r="92" spans="1:12">
      <c r="A92" s="9"/>
      <c r="B92" s="3"/>
      <c r="C92" s="3"/>
      <c r="D92" s="10"/>
      <c r="E92" s="11"/>
      <c r="F92" s="11"/>
      <c r="G92" s="11"/>
      <c r="H92" s="10"/>
      <c r="I92" s="10"/>
      <c r="J92" s="13"/>
      <c r="K92" s="7"/>
      <c r="L92" s="7"/>
    </row>
    <row r="93" spans="1:12">
      <c r="A93" s="9"/>
      <c r="B93" s="3"/>
      <c r="C93" s="3"/>
      <c r="D93" s="10"/>
      <c r="E93" s="11"/>
      <c r="F93" s="11"/>
      <c r="G93" s="11"/>
      <c r="H93" s="10"/>
      <c r="I93" s="10"/>
      <c r="J93" s="13"/>
      <c r="K93" s="7"/>
      <c r="L93" s="7"/>
    </row>
    <row r="94" spans="1:12">
      <c r="A94" s="9"/>
      <c r="B94" s="3"/>
      <c r="C94" s="3"/>
      <c r="D94" s="10"/>
      <c r="E94" s="11"/>
      <c r="F94" s="11"/>
      <c r="G94" s="11"/>
      <c r="H94" s="10"/>
      <c r="I94" s="10"/>
      <c r="J94" s="13"/>
      <c r="K94" s="14"/>
      <c r="L94" s="15"/>
    </row>
    <row r="95" spans="1:12">
      <c r="A95" s="9"/>
      <c r="B95" s="3"/>
      <c r="C95" s="3"/>
      <c r="D95" s="10"/>
      <c r="E95" s="11"/>
      <c r="F95" s="11"/>
      <c r="G95" s="11"/>
      <c r="H95" s="10"/>
      <c r="I95" s="10"/>
      <c r="J95" s="13"/>
      <c r="K95" s="7"/>
      <c r="L95" s="7"/>
    </row>
    <row r="96" spans="1:12">
      <c r="A96" s="9"/>
      <c r="B96" s="3"/>
      <c r="C96" s="3"/>
      <c r="D96" s="10"/>
      <c r="E96" s="11"/>
      <c r="F96" s="11"/>
      <c r="G96" s="11"/>
      <c r="H96" s="10"/>
      <c r="I96" s="10"/>
      <c r="J96" s="13"/>
      <c r="K96" s="7"/>
      <c r="L96" s="7"/>
    </row>
    <row r="97" spans="1:12">
      <c r="A97" s="9"/>
      <c r="B97" s="3"/>
      <c r="C97" s="3"/>
      <c r="D97" s="10"/>
      <c r="E97" s="11"/>
      <c r="F97" s="11"/>
      <c r="G97" s="11"/>
      <c r="H97" s="10"/>
      <c r="I97" s="10"/>
      <c r="J97" s="13"/>
      <c r="K97" s="14"/>
      <c r="L97" s="15"/>
    </row>
    <row r="98" spans="1:12">
      <c r="A98" s="23"/>
      <c r="B98" s="24"/>
      <c r="C98" s="24"/>
      <c r="D98" s="10"/>
      <c r="E98" s="23"/>
      <c r="G98" s="26"/>
      <c r="H98" s="10"/>
      <c r="I98" s="10"/>
      <c r="J98" s="13"/>
      <c r="K98" s="4"/>
      <c r="L98" s="4"/>
    </row>
    <row r="99" spans="1:12">
      <c r="A99" s="23"/>
      <c r="B99" s="24"/>
      <c r="C99" s="24"/>
      <c r="D99" s="10"/>
      <c r="E99" s="23"/>
      <c r="G99" s="26"/>
      <c r="H99" s="10"/>
      <c r="I99" s="10"/>
      <c r="J99" s="13"/>
      <c r="K99" s="4"/>
      <c r="L99" s="4"/>
    </row>
    <row r="100" spans="1:12">
      <c r="A100" s="23"/>
      <c r="B100" s="24"/>
      <c r="C100" s="24"/>
      <c r="D100" s="10"/>
      <c r="E100" s="23"/>
      <c r="G100" s="26"/>
      <c r="H100" s="10"/>
      <c r="I100" s="10"/>
      <c r="J100" s="13"/>
      <c r="K100" s="13"/>
      <c r="L100" s="27"/>
    </row>
    <row r="101" spans="1:12">
      <c r="A101" s="23"/>
      <c r="B101" s="24"/>
      <c r="C101" s="24"/>
      <c r="D101" s="10"/>
      <c r="E101" s="23"/>
      <c r="H101" s="10"/>
      <c r="I101" s="10"/>
      <c r="J101" s="13"/>
      <c r="K101" s="4"/>
      <c r="L101" s="4"/>
    </row>
    <row r="102" spans="1:12">
      <c r="A102" s="23"/>
      <c r="B102" s="24"/>
      <c r="C102" s="24"/>
      <c r="D102" s="10"/>
      <c r="E102" s="23"/>
      <c r="H102" s="10"/>
      <c r="I102" s="10"/>
      <c r="J102" s="13"/>
      <c r="K102" s="4"/>
      <c r="L102" s="4"/>
    </row>
    <row r="103" spans="1:12">
      <c r="A103" s="23"/>
      <c r="B103" s="24"/>
      <c r="C103" s="24"/>
      <c r="D103" s="10"/>
      <c r="E103" s="23"/>
      <c r="H103" s="10"/>
      <c r="I103" s="10"/>
      <c r="J103" s="13"/>
      <c r="K103" s="13"/>
      <c r="L103" s="27"/>
    </row>
    <row r="104" spans="1:12">
      <c r="A104" s="23"/>
      <c r="B104" s="24"/>
      <c r="C104" s="24"/>
      <c r="D104" s="10"/>
      <c r="E104" s="23"/>
      <c r="H104" s="10"/>
      <c r="I104" s="10"/>
      <c r="J104" s="13"/>
      <c r="K104" s="4"/>
      <c r="L104" s="4"/>
    </row>
    <row r="105" spans="1:12">
      <c r="A105" s="23"/>
      <c r="B105" s="24"/>
      <c r="C105" s="24"/>
      <c r="D105" s="10"/>
      <c r="E105" s="23"/>
      <c r="H105" s="10"/>
      <c r="I105" s="10"/>
      <c r="J105" s="13"/>
      <c r="K105" s="4"/>
      <c r="L105" s="4"/>
    </row>
    <row r="106" spans="1:12">
      <c r="A106" s="23"/>
      <c r="B106" s="24"/>
      <c r="C106" s="24"/>
      <c r="D106" s="10"/>
      <c r="E106" s="23"/>
      <c r="H106" s="10"/>
      <c r="I106" s="10"/>
      <c r="J106" s="13"/>
      <c r="K106" s="13"/>
      <c r="L106" s="27"/>
    </row>
    <row r="107" spans="1:12">
      <c r="A107" s="23"/>
      <c r="B107" s="24"/>
      <c r="C107" s="24"/>
      <c r="D107" s="10"/>
      <c r="E107" s="23"/>
      <c r="H107" s="10"/>
      <c r="I107" s="10"/>
      <c r="J107" s="13"/>
      <c r="K107" s="4"/>
      <c r="L107" s="4"/>
    </row>
    <row r="108" spans="1:12">
      <c r="A108" s="23"/>
      <c r="B108" s="24"/>
      <c r="C108" s="24"/>
      <c r="D108" s="10"/>
      <c r="E108" s="23"/>
      <c r="H108" s="10"/>
      <c r="I108" s="10"/>
      <c r="J108" s="13"/>
      <c r="K108" s="4"/>
      <c r="L108" s="4"/>
    </row>
    <row r="109" spans="1:12">
      <c r="A109" s="23"/>
      <c r="B109" s="24"/>
      <c r="C109" s="24"/>
      <c r="D109" s="10"/>
      <c r="E109" s="23"/>
      <c r="H109" s="10"/>
      <c r="I109" s="10"/>
      <c r="J109" s="13"/>
      <c r="K109" s="13"/>
      <c r="L109" s="27"/>
    </row>
    <row r="110" spans="1:12">
      <c r="A110" s="23"/>
      <c r="B110" s="24"/>
      <c r="C110" s="24"/>
      <c r="D110" s="10"/>
      <c r="E110" s="23"/>
      <c r="H110" s="10"/>
      <c r="I110" s="10"/>
      <c r="J110" s="13"/>
      <c r="K110" s="4"/>
      <c r="L110" s="4"/>
    </row>
    <row r="111" spans="1:12">
      <c r="A111" s="23"/>
      <c r="B111" s="24"/>
      <c r="C111" s="24"/>
      <c r="D111" s="10"/>
      <c r="E111" s="23"/>
      <c r="H111" s="10"/>
      <c r="I111" s="10"/>
      <c r="J111" s="13"/>
      <c r="K111" s="4"/>
      <c r="L111" s="4"/>
    </row>
    <row r="112" spans="1:12">
      <c r="A112" s="23"/>
      <c r="B112" s="24"/>
      <c r="C112" s="24"/>
      <c r="D112" s="10"/>
      <c r="E112" s="23"/>
      <c r="H112" s="10"/>
      <c r="I112" s="10"/>
      <c r="J112" s="13"/>
      <c r="K112" s="13"/>
      <c r="L112" s="27"/>
    </row>
    <row r="113" spans="1:12">
      <c r="A113" s="23"/>
      <c r="B113" s="24"/>
      <c r="C113" s="24"/>
      <c r="D113" s="10"/>
      <c r="E113" s="23"/>
      <c r="H113" s="10"/>
      <c r="I113" s="10"/>
      <c r="J113" s="13"/>
      <c r="K113" s="4"/>
      <c r="L113" s="4"/>
    </row>
    <row r="114" spans="1:12">
      <c r="A114" s="23"/>
      <c r="B114" s="24"/>
      <c r="C114" s="24"/>
      <c r="D114" s="10"/>
      <c r="E114" s="23"/>
      <c r="H114" s="10"/>
      <c r="I114" s="10"/>
      <c r="J114" s="13"/>
      <c r="K114" s="4"/>
      <c r="L114" s="4"/>
    </row>
    <row r="115" spans="1:12">
      <c r="A115" s="23"/>
      <c r="B115" s="24"/>
      <c r="C115" s="24"/>
      <c r="D115" s="10"/>
      <c r="E115" s="23"/>
      <c r="H115" s="10"/>
      <c r="I115" s="10"/>
      <c r="J115" s="13"/>
      <c r="K115" s="13"/>
      <c r="L115" s="27"/>
    </row>
    <row r="116" spans="1:12">
      <c r="A116" s="23"/>
      <c r="B116" s="24"/>
      <c r="C116" s="24"/>
      <c r="D116" s="10"/>
      <c r="E116" s="23"/>
      <c r="H116" s="10"/>
      <c r="I116" s="10"/>
      <c r="J116" s="13"/>
      <c r="K116" s="4"/>
      <c r="L116" s="4"/>
    </row>
    <row r="117" spans="1:12">
      <c r="A117" s="23"/>
      <c r="B117" s="24"/>
      <c r="C117" s="24"/>
      <c r="D117" s="10"/>
      <c r="E117" s="23"/>
      <c r="H117" s="10"/>
      <c r="I117" s="10"/>
      <c r="J117" s="13"/>
      <c r="K117" s="4"/>
      <c r="L117" s="4"/>
    </row>
    <row r="118" spans="1:12">
      <c r="A118" s="23"/>
      <c r="B118" s="24"/>
      <c r="C118" s="24"/>
      <c r="D118" s="10"/>
      <c r="E118" s="23"/>
      <c r="H118" s="10"/>
      <c r="I118" s="10"/>
      <c r="J118" s="13"/>
      <c r="K118" s="13"/>
      <c r="L118" s="27"/>
    </row>
    <row r="119" spans="1:12">
      <c r="A119" s="23"/>
      <c r="B119" s="24"/>
      <c r="C119" s="24"/>
      <c r="D119" s="10"/>
      <c r="E119" s="23"/>
      <c r="H119" s="10"/>
      <c r="I119" s="10"/>
      <c r="J119" s="13"/>
      <c r="K119" s="4"/>
      <c r="L119" s="4"/>
    </row>
    <row r="120" spans="1:12">
      <c r="A120" s="23"/>
      <c r="B120" s="24"/>
      <c r="C120" s="24"/>
      <c r="D120" s="10"/>
      <c r="E120" s="23"/>
      <c r="H120" s="10"/>
      <c r="I120" s="10"/>
      <c r="J120" s="13"/>
      <c r="K120" s="4"/>
      <c r="L120" s="4"/>
    </row>
    <row r="121" spans="1:12">
      <c r="A121" s="23"/>
      <c r="B121" s="24"/>
      <c r="C121" s="24"/>
      <c r="D121" s="10"/>
      <c r="E121" s="23"/>
      <c r="H121" s="10"/>
      <c r="I121" s="10"/>
      <c r="J121" s="13"/>
      <c r="K121" s="13"/>
      <c r="L121" s="27"/>
    </row>
    <row r="122" spans="1:12">
      <c r="A122" s="9"/>
      <c r="B122" s="28"/>
      <c r="C122" s="28"/>
      <c r="D122" s="10"/>
      <c r="E122" s="9"/>
      <c r="F122" s="29"/>
      <c r="G122" s="30"/>
      <c r="H122" s="10"/>
      <c r="I122" s="10"/>
      <c r="J122" s="13"/>
      <c r="K122" s="4"/>
      <c r="L122" s="4"/>
    </row>
    <row r="123" spans="1:12">
      <c r="A123" s="9"/>
      <c r="B123" s="28"/>
      <c r="C123" s="28"/>
      <c r="D123" s="10"/>
      <c r="E123" s="9"/>
      <c r="F123" s="29"/>
      <c r="G123" s="30"/>
      <c r="H123" s="10"/>
      <c r="I123" s="10"/>
      <c r="J123" s="13"/>
      <c r="K123" s="4"/>
      <c r="L123" s="4"/>
    </row>
    <row r="124" spans="1:12">
      <c r="A124" s="9"/>
      <c r="B124" s="28"/>
      <c r="C124" s="28"/>
      <c r="D124" s="10"/>
      <c r="E124" s="9"/>
      <c r="F124" s="29"/>
      <c r="G124" s="30"/>
      <c r="H124" s="10"/>
      <c r="I124" s="10"/>
      <c r="J124" s="13"/>
      <c r="K124" s="13"/>
      <c r="L124" s="27"/>
    </row>
    <row r="125" spans="1:12">
      <c r="A125" s="9"/>
      <c r="B125" s="28"/>
      <c r="C125" s="28"/>
      <c r="D125" s="10"/>
      <c r="E125" s="9"/>
      <c r="F125" s="31"/>
      <c r="G125" s="30"/>
      <c r="H125" s="10"/>
      <c r="I125" s="10"/>
      <c r="J125" s="13"/>
      <c r="K125" s="4"/>
      <c r="L125" s="4"/>
    </row>
    <row r="126" spans="1:12">
      <c r="A126" s="9"/>
      <c r="B126" s="28"/>
      <c r="C126" s="28"/>
      <c r="D126" s="10"/>
      <c r="E126" s="9"/>
      <c r="F126" s="31"/>
      <c r="G126" s="30"/>
      <c r="H126" s="10"/>
      <c r="I126" s="10"/>
      <c r="J126" s="13"/>
      <c r="K126" s="4"/>
      <c r="L126" s="4"/>
    </row>
    <row r="127" spans="1:12">
      <c r="A127" s="9"/>
      <c r="B127" s="28"/>
      <c r="C127" s="28"/>
      <c r="D127" s="10"/>
      <c r="E127" s="9"/>
      <c r="F127" s="31"/>
      <c r="G127" s="30"/>
      <c r="H127" s="10"/>
      <c r="I127" s="10"/>
      <c r="J127" s="13"/>
      <c r="K127" s="13"/>
      <c r="L127" s="27"/>
    </row>
    <row r="128" spans="1:12">
      <c r="A128" s="9"/>
      <c r="B128" s="28"/>
      <c r="C128" s="28"/>
      <c r="D128" s="10"/>
      <c r="E128" s="9"/>
      <c r="F128" s="32"/>
      <c r="G128" s="30"/>
      <c r="H128" s="10"/>
      <c r="I128" s="10"/>
      <c r="J128" s="13"/>
      <c r="K128" s="4"/>
      <c r="L128" s="4"/>
    </row>
    <row r="129" spans="1:12">
      <c r="A129" s="9"/>
      <c r="B129" s="28"/>
      <c r="C129" s="28"/>
      <c r="D129" s="10"/>
      <c r="E129" s="9"/>
      <c r="F129" s="32"/>
      <c r="G129" s="30"/>
      <c r="H129" s="10"/>
      <c r="I129" s="10"/>
      <c r="J129" s="13"/>
      <c r="K129" s="4"/>
      <c r="L129" s="4"/>
    </row>
    <row r="130" spans="1:12">
      <c r="A130" s="9"/>
      <c r="B130" s="28"/>
      <c r="C130" s="28"/>
      <c r="D130" s="10"/>
      <c r="E130" s="9"/>
      <c r="F130" s="32"/>
      <c r="G130" s="30"/>
      <c r="H130" s="10"/>
      <c r="I130" s="10"/>
      <c r="J130" s="13"/>
      <c r="K130" s="13"/>
      <c r="L130" s="27"/>
    </row>
    <row r="131" spans="1:12">
      <c r="A131" s="9"/>
      <c r="B131" s="28"/>
      <c r="C131" s="28"/>
      <c r="D131" s="10"/>
      <c r="E131" s="9"/>
      <c r="F131" s="33"/>
      <c r="G131" s="30"/>
      <c r="H131" s="10"/>
      <c r="I131" s="10"/>
      <c r="J131" s="13"/>
      <c r="K131" s="4"/>
      <c r="L131" s="4"/>
    </row>
    <row r="132" spans="1:12">
      <c r="A132" s="9"/>
      <c r="B132" s="28"/>
      <c r="C132" s="28"/>
      <c r="D132" s="10"/>
      <c r="E132" s="9"/>
      <c r="F132" s="33"/>
      <c r="G132" s="30"/>
      <c r="H132" s="10"/>
      <c r="I132" s="10"/>
      <c r="J132" s="13"/>
      <c r="K132" s="4"/>
      <c r="L132" s="4"/>
    </row>
    <row r="133" spans="1:12">
      <c r="A133" s="9"/>
      <c r="B133" s="28"/>
      <c r="C133" s="28"/>
      <c r="D133" s="10"/>
      <c r="E133" s="9"/>
      <c r="F133" s="33"/>
      <c r="G133" s="30"/>
      <c r="H133" s="10"/>
      <c r="I133" s="10"/>
      <c r="J133" s="13"/>
      <c r="K133" s="13"/>
      <c r="L133" s="27"/>
    </row>
    <row r="134" spans="1:12">
      <c r="A134" s="9"/>
      <c r="B134" s="28"/>
      <c r="C134" s="28"/>
      <c r="D134" s="10"/>
      <c r="E134" s="9"/>
      <c r="F134" s="34"/>
      <c r="G134" s="30"/>
      <c r="H134" s="10"/>
      <c r="I134" s="10"/>
      <c r="J134" s="13"/>
      <c r="K134" s="4"/>
      <c r="L134" s="4"/>
    </row>
    <row r="135" spans="1:12">
      <c r="A135" s="9"/>
      <c r="B135" s="28"/>
      <c r="C135" s="28"/>
      <c r="D135" s="10"/>
      <c r="E135" s="9"/>
      <c r="F135" s="34"/>
      <c r="G135" s="30"/>
      <c r="H135" s="10"/>
      <c r="I135" s="10"/>
      <c r="J135" s="13"/>
      <c r="K135" s="4"/>
      <c r="L135" s="4"/>
    </row>
    <row r="136" spans="1:12">
      <c r="A136" s="9"/>
      <c r="B136" s="28"/>
      <c r="C136" s="28"/>
      <c r="D136" s="10"/>
      <c r="E136" s="9"/>
      <c r="F136" s="34"/>
      <c r="G136" s="30"/>
      <c r="H136" s="10"/>
      <c r="I136" s="10"/>
      <c r="J136" s="13"/>
      <c r="K136" s="13"/>
      <c r="L136" s="27"/>
    </row>
    <row r="137" spans="1:12">
      <c r="A137" s="9"/>
      <c r="B137" s="28"/>
      <c r="C137" s="28"/>
      <c r="D137" s="10"/>
      <c r="E137" s="9"/>
      <c r="F137" s="35"/>
      <c r="G137" s="30"/>
      <c r="H137" s="10"/>
      <c r="I137" s="10"/>
      <c r="J137" s="13"/>
      <c r="K137" s="4"/>
      <c r="L137" s="4"/>
    </row>
    <row r="138" spans="1:12">
      <c r="A138" s="9"/>
      <c r="B138" s="28"/>
      <c r="C138" s="28"/>
      <c r="D138" s="10"/>
      <c r="E138" s="9"/>
      <c r="F138" s="35"/>
      <c r="G138" s="30"/>
      <c r="H138" s="10"/>
      <c r="I138" s="10"/>
      <c r="J138" s="13"/>
      <c r="K138" s="4"/>
      <c r="L138" s="4"/>
    </row>
    <row r="139" spans="1:12">
      <c r="A139" s="9"/>
      <c r="B139" s="28"/>
      <c r="C139" s="28"/>
      <c r="D139" s="10"/>
      <c r="E139" s="9"/>
      <c r="F139" s="35"/>
      <c r="G139" s="30"/>
      <c r="H139" s="10"/>
      <c r="I139" s="10"/>
      <c r="J139" s="13"/>
      <c r="K139" s="13"/>
      <c r="L139" s="27"/>
    </row>
    <row r="140" spans="1:12">
      <c r="A140" s="9"/>
      <c r="B140" s="28"/>
      <c r="C140" s="28"/>
      <c r="D140" s="10"/>
      <c r="E140" s="9"/>
      <c r="F140" s="35"/>
      <c r="G140" s="30"/>
      <c r="H140" s="10"/>
      <c r="I140" s="10"/>
      <c r="J140" s="13"/>
      <c r="K140" s="4"/>
      <c r="L140" s="4"/>
    </row>
    <row r="141" spans="1:12">
      <c r="A141" s="9"/>
      <c r="B141" s="28"/>
      <c r="C141" s="28"/>
      <c r="D141" s="10"/>
      <c r="E141" s="9"/>
      <c r="F141" s="35"/>
      <c r="G141" s="30"/>
      <c r="H141" s="10"/>
      <c r="I141" s="10"/>
      <c r="J141" s="13"/>
      <c r="K141" s="4"/>
      <c r="L141" s="4"/>
    </row>
    <row r="142" spans="1:12">
      <c r="A142" s="9"/>
      <c r="B142" s="28"/>
      <c r="C142" s="28"/>
      <c r="D142" s="10"/>
      <c r="E142" s="9"/>
      <c r="F142" s="35"/>
      <c r="G142" s="30"/>
      <c r="H142" s="10"/>
      <c r="I142" s="10"/>
      <c r="J142" s="13"/>
      <c r="K142" s="13"/>
      <c r="L142" s="27"/>
    </row>
    <row r="143" spans="1:12">
      <c r="A143" s="9"/>
      <c r="B143" s="28"/>
      <c r="C143" s="28"/>
      <c r="D143" s="10"/>
      <c r="E143" s="9"/>
      <c r="F143" s="35"/>
      <c r="G143" s="30"/>
      <c r="H143" s="10"/>
      <c r="I143" s="10"/>
      <c r="J143" s="13"/>
      <c r="K143" s="4"/>
      <c r="L143" s="4"/>
    </row>
    <row r="144" spans="1:12">
      <c r="A144" s="9"/>
      <c r="B144" s="28"/>
      <c r="C144" s="28"/>
      <c r="D144" s="10"/>
      <c r="E144" s="9"/>
      <c r="F144" s="35"/>
      <c r="G144" s="30"/>
      <c r="H144" s="10"/>
      <c r="I144" s="10"/>
      <c r="J144" s="13"/>
      <c r="K144" s="4"/>
      <c r="L144" s="4"/>
    </row>
    <row r="145" spans="1:12">
      <c r="A145" s="9"/>
      <c r="B145" s="28"/>
      <c r="C145" s="28"/>
      <c r="D145" s="10"/>
      <c r="E145" s="9"/>
      <c r="F145" s="35"/>
      <c r="G145" s="30"/>
      <c r="H145" s="10"/>
      <c r="I145" s="10"/>
      <c r="J145" s="13"/>
      <c r="K145" s="13"/>
      <c r="L145" s="27"/>
    </row>
    <row r="146" spans="1:12">
      <c r="A146" s="9"/>
      <c r="B146" s="28"/>
      <c r="C146" s="28"/>
      <c r="D146" s="10"/>
      <c r="E146" s="9"/>
      <c r="F146" s="36"/>
      <c r="G146" s="30"/>
      <c r="H146" s="10"/>
      <c r="I146" s="10"/>
      <c r="J146" s="13"/>
      <c r="K146" s="4"/>
      <c r="L146" s="4"/>
    </row>
    <row r="147" spans="1:12">
      <c r="A147" s="9"/>
      <c r="B147" s="28"/>
      <c r="C147" s="28"/>
      <c r="D147" s="10"/>
      <c r="E147" s="9"/>
      <c r="F147" s="36"/>
      <c r="G147" s="30"/>
      <c r="H147" s="10"/>
      <c r="I147" s="10"/>
      <c r="J147" s="13"/>
      <c r="K147" s="4"/>
      <c r="L147" s="4"/>
    </row>
    <row r="148" spans="1:12">
      <c r="A148" s="9"/>
      <c r="B148" s="28"/>
      <c r="C148" s="28"/>
      <c r="D148" s="10"/>
      <c r="E148" s="9"/>
      <c r="F148" s="36"/>
      <c r="G148" s="30"/>
      <c r="H148" s="10"/>
      <c r="I148" s="10"/>
      <c r="J148" s="13"/>
      <c r="K148" s="13"/>
      <c r="L148" s="27"/>
    </row>
    <row r="149" spans="1:12">
      <c r="A149" s="9"/>
      <c r="B149" s="28"/>
      <c r="C149" s="28"/>
      <c r="D149" s="10"/>
      <c r="E149" s="9"/>
      <c r="F149" s="36"/>
      <c r="G149" s="30"/>
      <c r="H149" s="10"/>
      <c r="I149" s="10"/>
      <c r="J149" s="13"/>
      <c r="K149" s="4"/>
      <c r="L149" s="4"/>
    </row>
    <row r="150" spans="1:12">
      <c r="A150" s="9"/>
      <c r="B150" s="28"/>
      <c r="C150" s="28"/>
      <c r="D150" s="10"/>
      <c r="E150" s="9"/>
      <c r="F150" s="36"/>
      <c r="G150" s="30"/>
      <c r="H150" s="10"/>
      <c r="I150" s="10"/>
      <c r="J150" s="13"/>
      <c r="K150" s="4"/>
      <c r="L150" s="4"/>
    </row>
    <row r="151" spans="1:12">
      <c r="A151" s="9"/>
      <c r="B151" s="28"/>
      <c r="C151" s="28"/>
      <c r="D151" s="10"/>
      <c r="E151" s="9"/>
      <c r="F151" s="36"/>
      <c r="G151" s="30"/>
      <c r="H151" s="10"/>
      <c r="I151" s="10"/>
      <c r="J151" s="13"/>
      <c r="K151" s="13"/>
      <c r="L151" s="27"/>
    </row>
    <row r="152" spans="1:12">
      <c r="A152" s="9"/>
      <c r="B152" s="28"/>
      <c r="C152" s="28"/>
      <c r="D152" s="10"/>
      <c r="E152" s="9"/>
      <c r="F152" s="36"/>
      <c r="G152" s="30"/>
      <c r="H152" s="10"/>
      <c r="I152" s="10"/>
      <c r="J152" s="13"/>
      <c r="K152" s="4"/>
      <c r="L152" s="4"/>
    </row>
    <row r="153" spans="1:12">
      <c r="A153" s="9"/>
      <c r="B153" s="28"/>
      <c r="C153" s="28"/>
      <c r="D153" s="10"/>
      <c r="E153" s="9"/>
      <c r="F153" s="36"/>
      <c r="G153" s="30"/>
      <c r="H153" s="10"/>
      <c r="I153" s="10"/>
      <c r="J153" s="13"/>
      <c r="K153" s="4"/>
      <c r="L153" s="4"/>
    </row>
    <row r="154" spans="1:12">
      <c r="A154" s="9"/>
      <c r="B154" s="28"/>
      <c r="C154" s="28"/>
      <c r="D154" s="10"/>
      <c r="E154" s="9"/>
      <c r="F154" s="36"/>
      <c r="G154" s="30"/>
      <c r="H154" s="10"/>
      <c r="I154" s="10"/>
      <c r="J154" s="13"/>
      <c r="K154" s="13"/>
      <c r="L154" s="27"/>
    </row>
    <row r="155" spans="1:12">
      <c r="A155" s="9"/>
      <c r="B155" s="28"/>
      <c r="C155" s="28"/>
      <c r="D155" s="10"/>
      <c r="E155" s="9"/>
      <c r="F155" s="36"/>
      <c r="G155" s="30"/>
      <c r="H155" s="10"/>
      <c r="I155" s="10"/>
      <c r="J155" s="13"/>
      <c r="K155" s="4"/>
      <c r="L155" s="4"/>
    </row>
    <row r="156" spans="1:12">
      <c r="A156" s="9"/>
      <c r="B156" s="28"/>
      <c r="C156" s="28"/>
      <c r="D156" s="10"/>
      <c r="E156" s="9"/>
      <c r="F156" s="36"/>
      <c r="G156" s="30"/>
      <c r="H156" s="10"/>
      <c r="I156" s="10"/>
      <c r="J156" s="13"/>
      <c r="K156" s="4"/>
      <c r="L156" s="4"/>
    </row>
    <row r="157" spans="1:12">
      <c r="A157" s="9"/>
      <c r="B157" s="28"/>
      <c r="C157" s="28"/>
      <c r="D157" s="10"/>
      <c r="E157" s="9"/>
      <c r="F157" s="36"/>
      <c r="G157" s="30"/>
      <c r="H157" s="10"/>
      <c r="I157" s="10"/>
      <c r="J157" s="13"/>
      <c r="K157" s="13"/>
      <c r="L157" s="27"/>
    </row>
    <row r="158" spans="1:12">
      <c r="A158" s="9"/>
      <c r="B158" s="28"/>
      <c r="C158" s="28"/>
      <c r="D158" s="10"/>
      <c r="E158" s="9"/>
      <c r="F158" s="36"/>
      <c r="G158" s="30"/>
      <c r="H158" s="10"/>
      <c r="I158" s="10"/>
      <c r="J158" s="13"/>
      <c r="K158" s="4"/>
      <c r="L158" s="4"/>
    </row>
    <row r="159" spans="1:12">
      <c r="A159" s="9"/>
      <c r="B159" s="28"/>
      <c r="C159" s="28"/>
      <c r="D159" s="10"/>
      <c r="E159" s="9"/>
      <c r="F159" s="36"/>
      <c r="G159" s="30"/>
      <c r="H159" s="10"/>
      <c r="I159" s="10"/>
      <c r="J159" s="13"/>
      <c r="K159" s="4"/>
      <c r="L159" s="4"/>
    </row>
    <row r="160" spans="1:12">
      <c r="A160" s="9"/>
      <c r="B160" s="28"/>
      <c r="C160" s="28"/>
      <c r="D160" s="10"/>
      <c r="E160" s="9"/>
      <c r="F160" s="36"/>
      <c r="G160" s="30"/>
      <c r="H160" s="10"/>
      <c r="I160" s="10"/>
      <c r="J160" s="13"/>
      <c r="K160" s="13"/>
      <c r="L160" s="27"/>
    </row>
    <row r="161" spans="1:12">
      <c r="A161" s="9"/>
      <c r="B161" s="28"/>
      <c r="C161" s="28"/>
      <c r="D161" s="10"/>
      <c r="E161" s="9"/>
      <c r="F161" s="36"/>
      <c r="G161" s="30"/>
      <c r="H161" s="10"/>
      <c r="I161" s="10"/>
      <c r="J161" s="13"/>
      <c r="K161" s="4"/>
      <c r="L161" s="4"/>
    </row>
    <row r="162" spans="1:12">
      <c r="A162" s="9"/>
      <c r="B162" s="28"/>
      <c r="C162" s="28"/>
      <c r="D162" s="10"/>
      <c r="E162" s="9"/>
      <c r="F162" s="36"/>
      <c r="G162" s="30"/>
      <c r="H162" s="10"/>
      <c r="I162" s="10"/>
      <c r="J162" s="13"/>
      <c r="K162" s="4"/>
      <c r="L162" s="4"/>
    </row>
    <row r="163" spans="1:12">
      <c r="A163" s="9"/>
      <c r="B163" s="28"/>
      <c r="C163" s="28"/>
      <c r="D163" s="10"/>
      <c r="E163" s="9"/>
      <c r="F163" s="36"/>
      <c r="G163" s="30"/>
      <c r="H163" s="10"/>
      <c r="I163" s="10"/>
      <c r="J163" s="13"/>
      <c r="K163" s="13"/>
      <c r="L163" s="27"/>
    </row>
    <row r="164" spans="1:12">
      <c r="A164" s="4"/>
      <c r="B164" s="37"/>
      <c r="C164" s="37"/>
      <c r="D164" s="4"/>
      <c r="E164" s="4"/>
      <c r="F164" s="38"/>
      <c r="G164" s="4"/>
      <c r="H164" s="4"/>
      <c r="I164" s="4"/>
      <c r="J164" s="4"/>
      <c r="K164" s="39"/>
      <c r="L164" s="39"/>
    </row>
    <row r="165" spans="1:12">
      <c r="A165" s="4"/>
      <c r="B165" s="37"/>
      <c r="C165" s="37"/>
      <c r="D165" s="4"/>
      <c r="E165" s="4"/>
      <c r="F165" s="38"/>
      <c r="G165" s="4"/>
      <c r="H165" s="4"/>
      <c r="I165" s="4"/>
      <c r="J165" s="4"/>
      <c r="K165" s="39"/>
      <c r="L165" s="39"/>
    </row>
    <row r="166" spans="1:12">
      <c r="A166" s="4"/>
      <c r="B166" s="37"/>
      <c r="C166" s="37"/>
      <c r="D166" s="4"/>
      <c r="E166" s="4"/>
      <c r="F166" s="38"/>
      <c r="G166" s="4"/>
      <c r="H166" s="4"/>
      <c r="I166" s="4"/>
      <c r="J166" s="4"/>
      <c r="K166" s="39"/>
      <c r="L166" s="39"/>
    </row>
    <row r="167" spans="1:12">
      <c r="A167" s="4"/>
      <c r="B167" s="37"/>
      <c r="C167" s="37"/>
      <c r="D167" s="4"/>
      <c r="E167" s="4"/>
      <c r="F167" s="38"/>
      <c r="G167" s="4"/>
      <c r="H167" s="4"/>
      <c r="I167" s="4"/>
      <c r="J167" s="4"/>
      <c r="K167" s="39"/>
      <c r="L167" s="39"/>
    </row>
    <row r="168" spans="1:12">
      <c r="A168" s="4"/>
      <c r="B168" s="37"/>
      <c r="C168" s="37"/>
      <c r="D168" s="4"/>
      <c r="E168" s="4"/>
      <c r="F168" s="38"/>
      <c r="G168" s="4"/>
      <c r="H168" s="4"/>
      <c r="I168" s="4"/>
      <c r="J168" s="4"/>
      <c r="K168" s="39"/>
      <c r="L168" s="39"/>
    </row>
    <row r="169" spans="1:12">
      <c r="F169" s="41"/>
    </row>
    <row r="170" spans="1:12">
      <c r="F170" s="41"/>
    </row>
    <row r="171" spans="1:12">
      <c r="F171" s="41"/>
    </row>
    <row r="172" spans="1:12">
      <c r="F172" s="41"/>
    </row>
    <row r="173" spans="1:12">
      <c r="F173" s="41"/>
    </row>
    <row r="174" spans="1:12">
      <c r="F174" s="41"/>
    </row>
    <row r="175" spans="1:12">
      <c r="F175" s="41"/>
    </row>
    <row r="176" spans="1:12">
      <c r="F176" s="41"/>
    </row>
    <row r="177" spans="6:6">
      <c r="F177" s="41"/>
    </row>
    <row r="178" spans="6:6">
      <c r="F178" s="41"/>
    </row>
    <row r="179" spans="6:6">
      <c r="F179" s="41"/>
    </row>
    <row r="180" spans="6:6">
      <c r="F180" s="41"/>
    </row>
    <row r="181" spans="6:6">
      <c r="F181" s="41"/>
    </row>
    <row r="182" spans="6:6">
      <c r="F182" s="41"/>
    </row>
    <row r="183" spans="6:6">
      <c r="F183" s="41"/>
    </row>
    <row r="184" spans="6:6">
      <c r="F184" s="41"/>
    </row>
    <row r="185" spans="6:6">
      <c r="F185" s="41"/>
    </row>
    <row r="186" spans="6:6">
      <c r="F186" s="41"/>
    </row>
    <row r="187" spans="6:6">
      <c r="F187" s="41"/>
    </row>
    <row r="188" spans="6:6">
      <c r="F188" s="41"/>
    </row>
    <row r="189" spans="6:6">
      <c r="F189" s="41"/>
    </row>
    <row r="190" spans="6:6">
      <c r="F190" s="41"/>
    </row>
    <row r="191" spans="6:6">
      <c r="F191" s="41"/>
    </row>
    <row r="192" spans="6:6">
      <c r="F192" s="41"/>
    </row>
    <row r="193" spans="6:6">
      <c r="F193" s="41"/>
    </row>
    <row r="194" spans="6:6">
      <c r="F194" s="41"/>
    </row>
    <row r="195" spans="6:6">
      <c r="F195" s="41"/>
    </row>
    <row r="196" spans="6:6">
      <c r="F196" s="41"/>
    </row>
    <row r="197" spans="6:6">
      <c r="F197" s="41"/>
    </row>
    <row r="198" spans="6:6">
      <c r="F198" s="41"/>
    </row>
    <row r="199" spans="6:6">
      <c r="F199" s="41"/>
    </row>
    <row r="200" spans="6:6">
      <c r="F200" s="41"/>
    </row>
    <row r="201" spans="6:6">
      <c r="F201" s="41"/>
    </row>
    <row r="202" spans="6:6">
      <c r="F202" s="41"/>
    </row>
    <row r="203" spans="6:6">
      <c r="F203" s="41"/>
    </row>
    <row r="204" spans="6:6">
      <c r="F204" s="41"/>
    </row>
    <row r="205" spans="6:6">
      <c r="F205" s="41"/>
    </row>
    <row r="206" spans="6:6">
      <c r="F206" s="41"/>
    </row>
    <row r="207" spans="6:6">
      <c r="F207" s="41"/>
    </row>
    <row r="208" spans="6:6">
      <c r="F208" s="41"/>
    </row>
    <row r="209" spans="6:6">
      <c r="F209" s="41"/>
    </row>
    <row r="210" spans="6:6">
      <c r="F210" s="41"/>
    </row>
    <row r="211" spans="6:6">
      <c r="F211" s="41"/>
    </row>
    <row r="212" spans="6:6">
      <c r="F212" s="41"/>
    </row>
    <row r="213" spans="6:6">
      <c r="F213" s="41"/>
    </row>
    <row r="214" spans="6:6">
      <c r="F214" s="41"/>
    </row>
    <row r="215" spans="6:6">
      <c r="F215" s="41"/>
    </row>
    <row r="216" spans="6:6">
      <c r="F216" s="41"/>
    </row>
    <row r="217" spans="6:6">
      <c r="F217" s="41"/>
    </row>
    <row r="218" spans="6:6">
      <c r="F218" s="41"/>
    </row>
    <row r="219" spans="6:6">
      <c r="F219" s="41"/>
    </row>
    <row r="220" spans="6:6">
      <c r="F220" s="41"/>
    </row>
    <row r="221" spans="6:6">
      <c r="F221" s="41"/>
    </row>
    <row r="222" spans="6:6">
      <c r="F222" s="41"/>
    </row>
    <row r="223" spans="6:6">
      <c r="F223" s="41"/>
    </row>
    <row r="224" spans="6:6">
      <c r="F224" s="41"/>
    </row>
    <row r="225" spans="6:6">
      <c r="F225" s="41"/>
    </row>
    <row r="226" spans="6:6">
      <c r="F226" s="41"/>
    </row>
    <row r="227" spans="6:6">
      <c r="F227" s="41"/>
    </row>
    <row r="228" spans="6:6">
      <c r="F228" s="41"/>
    </row>
    <row r="229" spans="6:6">
      <c r="F229" s="41"/>
    </row>
    <row r="230" spans="6:6">
      <c r="F230" s="41"/>
    </row>
    <row r="231" spans="6:6">
      <c r="F231" s="41"/>
    </row>
    <row r="232" spans="6:6">
      <c r="F232" s="41"/>
    </row>
    <row r="233" spans="6:6">
      <c r="F233" s="41"/>
    </row>
    <row r="234" spans="6:6">
      <c r="F234" s="41"/>
    </row>
    <row r="235" spans="6:6">
      <c r="F235" s="41"/>
    </row>
    <row r="236" spans="6:6">
      <c r="F236" s="41"/>
    </row>
    <row r="237" spans="6:6">
      <c r="F237" s="41"/>
    </row>
    <row r="238" spans="6:6">
      <c r="F238" s="41"/>
    </row>
    <row r="239" spans="6:6">
      <c r="F239" s="41"/>
    </row>
    <row r="240" spans="6:6">
      <c r="F240" s="41"/>
    </row>
    <row r="241" spans="6:6">
      <c r="F241" s="41"/>
    </row>
    <row r="242" spans="6:6">
      <c r="F242" s="41"/>
    </row>
    <row r="243" spans="6:6">
      <c r="F243" s="41"/>
    </row>
    <row r="244" spans="6:6">
      <c r="F244" s="41"/>
    </row>
    <row r="245" spans="6:6">
      <c r="F245" s="41"/>
    </row>
    <row r="246" spans="6:6">
      <c r="F246" s="41"/>
    </row>
    <row r="247" spans="6:6">
      <c r="F247" s="41"/>
    </row>
    <row r="248" spans="6:6">
      <c r="F248" s="41"/>
    </row>
    <row r="249" spans="6:6">
      <c r="F249" s="41"/>
    </row>
    <row r="250" spans="6:6">
      <c r="F250" s="41"/>
    </row>
    <row r="251" spans="6:6">
      <c r="F251" s="41"/>
    </row>
    <row r="252" spans="6:6">
      <c r="F252" s="41"/>
    </row>
    <row r="253" spans="6:6">
      <c r="F253" s="41"/>
    </row>
    <row r="254" spans="6:6">
      <c r="F254" s="41"/>
    </row>
    <row r="255" spans="6:6">
      <c r="F255" s="41"/>
    </row>
    <row r="256" spans="6:6">
      <c r="F256" s="41"/>
    </row>
    <row r="257" spans="6:6">
      <c r="F257" s="41"/>
    </row>
    <row r="258" spans="6:6">
      <c r="F258" s="41"/>
    </row>
    <row r="259" spans="6:6">
      <c r="F259" s="41"/>
    </row>
    <row r="260" spans="6:6">
      <c r="F260" s="41"/>
    </row>
    <row r="261" spans="6:6">
      <c r="F261" s="41"/>
    </row>
    <row r="262" spans="6:6">
      <c r="F262" s="41"/>
    </row>
    <row r="263" spans="6:6">
      <c r="F263" s="41"/>
    </row>
    <row r="264" spans="6:6">
      <c r="F264" s="41"/>
    </row>
    <row r="265" spans="6:6">
      <c r="F265" s="41"/>
    </row>
    <row r="266" spans="6:6">
      <c r="F266" s="41"/>
    </row>
    <row r="267" spans="6:6">
      <c r="F267" s="41"/>
    </row>
    <row r="268" spans="6:6">
      <c r="F268" s="41"/>
    </row>
    <row r="269" spans="6:6">
      <c r="F269" s="41"/>
    </row>
    <row r="270" spans="6:6">
      <c r="F270" s="41"/>
    </row>
    <row r="271" spans="6:6">
      <c r="F271" s="41"/>
    </row>
    <row r="272" spans="6:6">
      <c r="F272" s="41"/>
    </row>
    <row r="273" spans="6:6">
      <c r="F273" s="41"/>
    </row>
    <row r="274" spans="6:6">
      <c r="F274" s="41"/>
    </row>
    <row r="275" spans="6:6">
      <c r="F275" s="41"/>
    </row>
    <row r="276" spans="6:6">
      <c r="F276" s="41"/>
    </row>
    <row r="277" spans="6:6">
      <c r="F277" s="41"/>
    </row>
    <row r="278" spans="6:6">
      <c r="F278" s="41"/>
    </row>
    <row r="279" spans="6:6">
      <c r="F279" s="41"/>
    </row>
    <row r="280" spans="6:6">
      <c r="F280" s="41"/>
    </row>
    <row r="281" spans="6:6">
      <c r="F281" s="41"/>
    </row>
    <row r="282" spans="6:6">
      <c r="F282" s="41"/>
    </row>
    <row r="283" spans="6:6">
      <c r="F283" s="41"/>
    </row>
    <row r="284" spans="6:6">
      <c r="F284" s="41"/>
    </row>
    <row r="285" spans="6:6">
      <c r="F285" s="41"/>
    </row>
    <row r="286" spans="6:6">
      <c r="F286" s="41"/>
    </row>
    <row r="287" spans="6:6">
      <c r="F287" s="41"/>
    </row>
    <row r="288" spans="6:6">
      <c r="F288" s="41"/>
    </row>
    <row r="289" spans="6:6">
      <c r="F289" s="41"/>
    </row>
  </sheetData>
  <phoneticPr fontId="1"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923A7-5136-8C49-920C-5E2F69BAC975}">
  <dimension ref="A1:T289"/>
  <sheetViews>
    <sheetView workbookViewId="0">
      <selection activeCell="G19" sqref="G19"/>
    </sheetView>
  </sheetViews>
  <sheetFormatPr baseColWidth="10" defaultColWidth="9" defaultRowHeight="16"/>
  <cols>
    <col min="1" max="1" width="6.6640625" style="25" customWidth="1"/>
    <col min="2" max="3" width="7.33203125" style="40" customWidth="1"/>
    <col min="4" max="4" width="6.1640625" style="25" customWidth="1"/>
    <col min="5" max="5" width="7.1640625" style="25" customWidth="1"/>
    <col min="6" max="6" width="7.6640625" style="25" customWidth="1"/>
    <col min="7" max="7" width="9.1640625" style="25" customWidth="1"/>
    <col min="8" max="8" width="7.33203125" style="25" customWidth="1"/>
    <col min="9" max="9" width="9.33203125" style="25" customWidth="1"/>
    <col min="10" max="10" width="10.33203125" style="25" customWidth="1"/>
    <col min="11" max="11" width="11.33203125" customWidth="1"/>
    <col min="12" max="12" width="11.1640625" customWidth="1"/>
    <col min="15" max="16" width="11.6640625" customWidth="1"/>
    <col min="19" max="20" width="11.6640625" customWidth="1"/>
  </cols>
  <sheetData>
    <row r="1" spans="1:13">
      <c r="A1" s="2" t="s">
        <v>10</v>
      </c>
      <c r="B1" s="3" t="str">
        <f>F1</f>
        <v>actin Ct</v>
      </c>
      <c r="C1" s="3" t="str">
        <f>G1</f>
        <v>IL1β ct</v>
      </c>
      <c r="D1" s="4" t="s">
        <v>11</v>
      </c>
      <c r="E1" s="5" t="s">
        <v>10</v>
      </c>
      <c r="F1" s="5" t="s">
        <v>12</v>
      </c>
      <c r="G1" s="5" t="s">
        <v>37</v>
      </c>
      <c r="H1" s="4" t="s">
        <v>11</v>
      </c>
      <c r="I1" s="6" t="s">
        <v>14</v>
      </c>
      <c r="J1" s="4" t="s">
        <v>15</v>
      </c>
      <c r="K1" s="7" t="s">
        <v>16</v>
      </c>
      <c r="L1" s="7" t="s">
        <v>17</v>
      </c>
      <c r="M1" s="8"/>
    </row>
    <row r="2" spans="1:13">
      <c r="A2" s="9" t="str">
        <f>E2</f>
        <v>DPZGS-1</v>
      </c>
      <c r="B2" s="3">
        <f>AVERAGE(F2:F4)</f>
        <v>15.626666666666665</v>
      </c>
      <c r="C2" s="3">
        <f>AVERAGE(G2:G4)</f>
        <v>28.040000000000003</v>
      </c>
      <c r="D2" s="10">
        <f t="shared" ref="D2:D55" si="0">C2-B2</f>
        <v>12.413333333333338</v>
      </c>
      <c r="E2" s="11" t="s">
        <v>18</v>
      </c>
      <c r="F2" s="12">
        <v>15.66</v>
      </c>
      <c r="G2" s="12">
        <v>27.96</v>
      </c>
      <c r="H2" s="10">
        <f t="shared" ref="H2:H55" si="1">G2-F2</f>
        <v>12.3</v>
      </c>
      <c r="I2" s="10">
        <f t="shared" ref="I2:I55" si="2">-(H2-D2)</f>
        <v>0.11333333333333684</v>
      </c>
      <c r="J2" s="13">
        <f t="shared" ref="J2:J55" si="3">POWER(2,I2)</f>
        <v>1.0817246660801074</v>
      </c>
      <c r="K2" s="7"/>
      <c r="L2" s="7"/>
      <c r="M2" s="8"/>
    </row>
    <row r="3" spans="1:13">
      <c r="A3" s="9" t="str">
        <f>E3</f>
        <v>DPZGS-1</v>
      </c>
      <c r="B3" s="3">
        <f>B2</f>
        <v>15.626666666666665</v>
      </c>
      <c r="C3" s="3">
        <f>C2</f>
        <v>28.040000000000003</v>
      </c>
      <c r="D3" s="10">
        <f t="shared" si="0"/>
        <v>12.413333333333338</v>
      </c>
      <c r="E3" s="11" t="s">
        <v>18</v>
      </c>
      <c r="F3" s="12">
        <v>15.61</v>
      </c>
      <c r="G3" s="12">
        <v>28.06</v>
      </c>
      <c r="H3" s="10">
        <f t="shared" si="1"/>
        <v>12.45</v>
      </c>
      <c r="I3" s="10">
        <f t="shared" si="2"/>
        <v>-3.666666666666174E-2</v>
      </c>
      <c r="J3" s="13">
        <f t="shared" si="3"/>
        <v>0.97490485572224361</v>
      </c>
      <c r="K3" s="7"/>
      <c r="L3" s="7"/>
      <c r="M3" s="8"/>
    </row>
    <row r="4" spans="1:13">
      <c r="A4" s="9" t="str">
        <f>E4</f>
        <v>DPZGS-1</v>
      </c>
      <c r="B4" s="3">
        <f>B2</f>
        <v>15.626666666666665</v>
      </c>
      <c r="C4" s="3">
        <f>C2</f>
        <v>28.040000000000003</v>
      </c>
      <c r="D4" s="10">
        <f t="shared" si="0"/>
        <v>12.413333333333338</v>
      </c>
      <c r="E4" s="11" t="s">
        <v>18</v>
      </c>
      <c r="F4" s="12">
        <v>15.61</v>
      </c>
      <c r="G4" s="12">
        <v>28.1</v>
      </c>
      <c r="H4" s="10">
        <f t="shared" si="1"/>
        <v>12.490000000000002</v>
      </c>
      <c r="I4" s="10">
        <f t="shared" si="2"/>
        <v>-7.666666666666444E-2</v>
      </c>
      <c r="J4" s="13">
        <f t="shared" si="3"/>
        <v>0.9482460311744989</v>
      </c>
      <c r="K4" s="14">
        <f>(J2+J3+J4)/3</f>
        <v>1.0016251843256168</v>
      </c>
      <c r="L4" s="15">
        <f>STDEV(J2:J4)</f>
        <v>7.0637231433362105E-2</v>
      </c>
      <c r="M4" s="8"/>
    </row>
    <row r="5" spans="1:13">
      <c r="A5" s="9" t="str">
        <f t="shared" ref="A5:C20" si="4">A2</f>
        <v>DPZGS-1</v>
      </c>
      <c r="B5" s="3">
        <f t="shared" si="4"/>
        <v>15.626666666666665</v>
      </c>
      <c r="C5" s="3">
        <f t="shared" si="4"/>
        <v>28.040000000000003</v>
      </c>
      <c r="D5" s="10">
        <f t="shared" si="0"/>
        <v>12.413333333333338</v>
      </c>
      <c r="E5" s="11" t="s">
        <v>19</v>
      </c>
      <c r="F5" s="12">
        <v>16.239999999999998</v>
      </c>
      <c r="G5" s="12">
        <v>27.75</v>
      </c>
      <c r="H5" s="10">
        <f t="shared" si="1"/>
        <v>11.510000000000002</v>
      </c>
      <c r="I5" s="10">
        <f t="shared" si="2"/>
        <v>0.90333333333333599</v>
      </c>
      <c r="J5" s="13">
        <f t="shared" si="3"/>
        <v>1.870382495700641</v>
      </c>
      <c r="K5" s="7"/>
      <c r="L5" s="7"/>
      <c r="M5" s="8"/>
    </row>
    <row r="6" spans="1:13">
      <c r="A6" s="9" t="str">
        <f t="shared" si="4"/>
        <v>DPZGS-1</v>
      </c>
      <c r="B6" s="3">
        <f t="shared" si="4"/>
        <v>15.626666666666665</v>
      </c>
      <c r="C6" s="3">
        <f t="shared" si="4"/>
        <v>28.040000000000003</v>
      </c>
      <c r="D6" s="10">
        <f t="shared" si="0"/>
        <v>12.413333333333338</v>
      </c>
      <c r="E6" s="11" t="s">
        <v>19</v>
      </c>
      <c r="F6" s="12">
        <v>16.239999999999998</v>
      </c>
      <c r="G6" s="12">
        <v>27.54</v>
      </c>
      <c r="H6" s="10">
        <f t="shared" si="1"/>
        <v>11.3</v>
      </c>
      <c r="I6" s="10">
        <f t="shared" si="2"/>
        <v>1.1133333333333368</v>
      </c>
      <c r="J6" s="13">
        <f t="shared" si="3"/>
        <v>2.1634493321602144</v>
      </c>
      <c r="K6" s="7"/>
      <c r="L6" s="7"/>
      <c r="M6" s="8"/>
    </row>
    <row r="7" spans="1:13">
      <c r="A7" s="9" t="str">
        <f t="shared" si="4"/>
        <v>DPZGS-1</v>
      </c>
      <c r="B7" s="3">
        <f t="shared" si="4"/>
        <v>15.626666666666665</v>
      </c>
      <c r="C7" s="3">
        <f t="shared" si="4"/>
        <v>28.040000000000003</v>
      </c>
      <c r="D7" s="10">
        <f t="shared" si="0"/>
        <v>12.413333333333338</v>
      </c>
      <c r="E7" s="11" t="s">
        <v>19</v>
      </c>
      <c r="F7" s="12">
        <v>16.36</v>
      </c>
      <c r="G7" s="12">
        <v>27.61</v>
      </c>
      <c r="H7" s="10">
        <f t="shared" si="1"/>
        <v>11.25</v>
      </c>
      <c r="I7" s="10">
        <f t="shared" si="2"/>
        <v>1.1633333333333375</v>
      </c>
      <c r="J7" s="13">
        <f t="shared" si="3"/>
        <v>2.2397432080935249</v>
      </c>
      <c r="K7" s="14">
        <f>(J5+J6+J7)/3</f>
        <v>2.0911916786514602</v>
      </c>
      <c r="L7" s="15">
        <f>STDEV(J5:J7)</f>
        <v>0.19499412897004892</v>
      </c>
      <c r="M7" s="8"/>
    </row>
    <row r="8" spans="1:13">
      <c r="A8" s="9" t="str">
        <f t="shared" si="4"/>
        <v>DPZGS-1</v>
      </c>
      <c r="B8" s="3">
        <f t="shared" si="4"/>
        <v>15.626666666666665</v>
      </c>
      <c r="C8" s="3">
        <f t="shared" si="4"/>
        <v>28.040000000000003</v>
      </c>
      <c r="D8" s="10">
        <f t="shared" si="0"/>
        <v>12.413333333333338</v>
      </c>
      <c r="E8" s="11" t="s">
        <v>20</v>
      </c>
      <c r="F8" s="12">
        <v>15.65</v>
      </c>
      <c r="G8" s="12">
        <v>28.11</v>
      </c>
      <c r="H8" s="10">
        <f t="shared" si="1"/>
        <v>12.459999999999999</v>
      </c>
      <c r="I8" s="10">
        <f t="shared" si="2"/>
        <v>-4.6666666666661527E-2</v>
      </c>
      <c r="J8" s="13">
        <f t="shared" si="3"/>
        <v>0.96817069598288652</v>
      </c>
      <c r="K8" s="7"/>
      <c r="L8" s="7"/>
      <c r="M8" s="8"/>
    </row>
    <row r="9" spans="1:13">
      <c r="A9" s="9" t="str">
        <f t="shared" si="4"/>
        <v>DPZGS-1</v>
      </c>
      <c r="B9" s="3">
        <f t="shared" si="4"/>
        <v>15.626666666666665</v>
      </c>
      <c r="C9" s="3">
        <f t="shared" si="4"/>
        <v>28.040000000000003</v>
      </c>
      <c r="D9" s="10">
        <f t="shared" si="0"/>
        <v>12.413333333333338</v>
      </c>
      <c r="E9" s="11" t="s">
        <v>20</v>
      </c>
      <c r="F9" s="12">
        <v>15.62</v>
      </c>
      <c r="G9" s="12">
        <v>28.1</v>
      </c>
      <c r="H9" s="10">
        <f t="shared" si="1"/>
        <v>12.480000000000002</v>
      </c>
      <c r="I9" s="10">
        <f t="shared" si="2"/>
        <v>-6.6666666666664653E-2</v>
      </c>
      <c r="J9" s="13">
        <f t="shared" si="3"/>
        <v>0.95484160391041795</v>
      </c>
      <c r="K9" s="7"/>
      <c r="L9" s="7"/>
      <c r="M9" s="8"/>
    </row>
    <row r="10" spans="1:13">
      <c r="A10" s="9" t="str">
        <f t="shared" si="4"/>
        <v>DPZGS-1</v>
      </c>
      <c r="B10" s="3">
        <f t="shared" si="4"/>
        <v>15.626666666666665</v>
      </c>
      <c r="C10" s="3">
        <f t="shared" si="4"/>
        <v>28.040000000000003</v>
      </c>
      <c r="D10" s="10">
        <f t="shared" si="0"/>
        <v>12.413333333333338</v>
      </c>
      <c r="E10" s="11" t="s">
        <v>20</v>
      </c>
      <c r="F10" s="12">
        <v>15.61</v>
      </c>
      <c r="G10" s="12">
        <v>27.94</v>
      </c>
      <c r="H10" s="10">
        <f t="shared" si="1"/>
        <v>12.330000000000002</v>
      </c>
      <c r="I10" s="10">
        <f t="shared" si="2"/>
        <v>8.3333333333335702E-2</v>
      </c>
      <c r="J10" s="13">
        <f t="shared" si="3"/>
        <v>1.0594630943592971</v>
      </c>
      <c r="K10" s="14">
        <f>(J8+J9+J10)/3</f>
        <v>0.99415846475086711</v>
      </c>
      <c r="L10" s="15">
        <f>STDEV(J8:J10)</f>
        <v>5.6946792359971875E-2</v>
      </c>
      <c r="M10" s="8"/>
    </row>
    <row r="11" spans="1:13">
      <c r="A11" s="9" t="str">
        <f t="shared" si="4"/>
        <v>DPZGS-1</v>
      </c>
      <c r="B11" s="3">
        <f t="shared" si="4"/>
        <v>15.626666666666665</v>
      </c>
      <c r="C11" s="3">
        <f t="shared" si="4"/>
        <v>28.040000000000003</v>
      </c>
      <c r="D11" s="10">
        <f t="shared" si="0"/>
        <v>12.413333333333338</v>
      </c>
      <c r="E11" s="11" t="s">
        <v>21</v>
      </c>
      <c r="F11" s="12">
        <v>15.21</v>
      </c>
      <c r="G11" s="12">
        <v>27.72</v>
      </c>
      <c r="H11" s="10">
        <f t="shared" si="1"/>
        <v>12.509999999999998</v>
      </c>
      <c r="I11" s="10">
        <f t="shared" si="2"/>
        <v>-9.6666666666660461E-2</v>
      </c>
      <c r="J11" s="13">
        <f t="shared" si="3"/>
        <v>0.93519124785032282</v>
      </c>
      <c r="K11" s="7"/>
      <c r="L11" s="7"/>
      <c r="M11" s="8"/>
    </row>
    <row r="12" spans="1:13">
      <c r="A12" s="9" t="str">
        <f t="shared" si="4"/>
        <v>DPZGS-1</v>
      </c>
      <c r="B12" s="3">
        <f t="shared" si="4"/>
        <v>15.626666666666665</v>
      </c>
      <c r="C12" s="3">
        <f t="shared" si="4"/>
        <v>28.040000000000003</v>
      </c>
      <c r="D12" s="10">
        <f t="shared" si="0"/>
        <v>12.413333333333338</v>
      </c>
      <c r="E12" s="11" t="s">
        <v>21</v>
      </c>
      <c r="F12" s="12">
        <v>15.39</v>
      </c>
      <c r="G12" s="12">
        <v>27.94</v>
      </c>
      <c r="H12" s="10">
        <f t="shared" si="1"/>
        <v>12.55</v>
      </c>
      <c r="I12" s="10">
        <f t="shared" si="2"/>
        <v>-0.13666666666666316</v>
      </c>
      <c r="J12" s="13">
        <f t="shared" si="3"/>
        <v>0.90961839399828359</v>
      </c>
      <c r="K12" s="7"/>
      <c r="L12" s="7"/>
      <c r="M12" s="8"/>
    </row>
    <row r="13" spans="1:13">
      <c r="A13" s="9" t="str">
        <f t="shared" si="4"/>
        <v>DPZGS-1</v>
      </c>
      <c r="B13" s="3">
        <f t="shared" si="4"/>
        <v>15.626666666666665</v>
      </c>
      <c r="C13" s="3">
        <f t="shared" si="4"/>
        <v>28.040000000000003</v>
      </c>
      <c r="D13" s="10">
        <f t="shared" si="0"/>
        <v>12.413333333333338</v>
      </c>
      <c r="E13" s="11" t="s">
        <v>21</v>
      </c>
      <c r="F13" s="12">
        <v>15.19</v>
      </c>
      <c r="G13" s="12">
        <v>27.85</v>
      </c>
      <c r="H13" s="10">
        <f t="shared" si="1"/>
        <v>12.660000000000002</v>
      </c>
      <c r="I13" s="10">
        <f t="shared" si="2"/>
        <v>-0.24666666666666437</v>
      </c>
      <c r="J13" s="13">
        <f t="shared" si="3"/>
        <v>0.84284154475470074</v>
      </c>
      <c r="K13" s="14">
        <f>(J11+J12+J13)/3</f>
        <v>0.89588372886776912</v>
      </c>
      <c r="L13" s="15">
        <f>STDEV(J11:J13)</f>
        <v>4.7682257550874373E-2</v>
      </c>
      <c r="M13" s="8"/>
    </row>
    <row r="14" spans="1:13">
      <c r="A14" s="9" t="str">
        <f t="shared" si="4"/>
        <v>DPZGS-1</v>
      </c>
      <c r="B14" s="3">
        <f t="shared" si="4"/>
        <v>15.626666666666665</v>
      </c>
      <c r="C14" s="3">
        <f t="shared" si="4"/>
        <v>28.040000000000003</v>
      </c>
      <c r="D14" s="10">
        <f t="shared" si="0"/>
        <v>12.413333333333338</v>
      </c>
      <c r="E14" s="11" t="s">
        <v>22</v>
      </c>
      <c r="F14" s="12">
        <v>15.07</v>
      </c>
      <c r="G14" s="12">
        <v>28.33</v>
      </c>
      <c r="H14" s="10">
        <f t="shared" si="1"/>
        <v>13.259999999999998</v>
      </c>
      <c r="I14" s="10">
        <f t="shared" si="2"/>
        <v>-0.84666666666666046</v>
      </c>
      <c r="J14" s="13">
        <f t="shared" si="3"/>
        <v>0.55606804291593848</v>
      </c>
      <c r="K14" s="7"/>
      <c r="L14" s="7"/>
      <c r="M14" s="8"/>
    </row>
    <row r="15" spans="1:13">
      <c r="A15" s="9" t="str">
        <f t="shared" si="4"/>
        <v>DPZGS-1</v>
      </c>
      <c r="B15" s="3">
        <f t="shared" si="4"/>
        <v>15.626666666666665</v>
      </c>
      <c r="C15" s="3">
        <f t="shared" si="4"/>
        <v>28.040000000000003</v>
      </c>
      <c r="D15" s="10">
        <f t="shared" si="0"/>
        <v>12.413333333333338</v>
      </c>
      <c r="E15" s="11" t="s">
        <v>22</v>
      </c>
      <c r="F15" s="12">
        <v>15.08</v>
      </c>
      <c r="G15" s="12">
        <v>28.29</v>
      </c>
      <c r="H15" s="10">
        <f t="shared" si="1"/>
        <v>13.209999999999999</v>
      </c>
      <c r="I15" s="10">
        <f t="shared" si="2"/>
        <v>-0.79666666666666153</v>
      </c>
      <c r="J15" s="13">
        <f t="shared" si="3"/>
        <v>0.57567774009999251</v>
      </c>
      <c r="K15" s="7"/>
      <c r="L15" s="7"/>
      <c r="M15" s="8"/>
    </row>
    <row r="16" spans="1:13">
      <c r="A16" s="9" t="str">
        <f t="shared" si="4"/>
        <v>DPZGS-1</v>
      </c>
      <c r="B16" s="3">
        <f t="shared" si="4"/>
        <v>15.626666666666665</v>
      </c>
      <c r="C16" s="3">
        <f t="shared" si="4"/>
        <v>28.040000000000003</v>
      </c>
      <c r="D16" s="10">
        <f t="shared" si="0"/>
        <v>12.413333333333338</v>
      </c>
      <c r="E16" s="11" t="s">
        <v>22</v>
      </c>
      <c r="F16" s="12">
        <v>15.26</v>
      </c>
      <c r="G16" s="12">
        <v>28.21</v>
      </c>
      <c r="H16" s="10">
        <f t="shared" si="1"/>
        <v>12.950000000000001</v>
      </c>
      <c r="I16" s="10">
        <f t="shared" si="2"/>
        <v>-0.53666666666666352</v>
      </c>
      <c r="J16" s="13">
        <f t="shared" si="3"/>
        <v>0.68936183449289035</v>
      </c>
      <c r="K16" s="14">
        <f>(J14+J15+J16)/3</f>
        <v>0.60703587250294044</v>
      </c>
      <c r="L16" s="15">
        <f>STDEV(J14:J16)</f>
        <v>7.1967409770607838E-2</v>
      </c>
      <c r="M16" s="8"/>
    </row>
    <row r="17" spans="1:20">
      <c r="A17" s="9" t="str">
        <f t="shared" si="4"/>
        <v>DPZGS-1</v>
      </c>
      <c r="B17" s="3">
        <f t="shared" si="4"/>
        <v>15.626666666666665</v>
      </c>
      <c r="C17" s="3">
        <f t="shared" si="4"/>
        <v>28.040000000000003</v>
      </c>
      <c r="D17" s="10">
        <f t="shared" si="0"/>
        <v>12.413333333333338</v>
      </c>
      <c r="E17" s="11" t="s">
        <v>23</v>
      </c>
      <c r="F17" s="12">
        <v>15.51</v>
      </c>
      <c r="G17" s="12">
        <v>27.49</v>
      </c>
      <c r="H17" s="10">
        <f t="shared" si="1"/>
        <v>11.979999999999999</v>
      </c>
      <c r="I17" s="10">
        <f t="shared" si="2"/>
        <v>0.4333333333333389</v>
      </c>
      <c r="J17" s="13">
        <f t="shared" si="3"/>
        <v>1.3503499461681951</v>
      </c>
      <c r="K17" s="7"/>
      <c r="L17" s="7"/>
      <c r="M17" s="8"/>
    </row>
    <row r="18" spans="1:20">
      <c r="A18" s="9" t="str">
        <f t="shared" si="4"/>
        <v>DPZGS-1</v>
      </c>
      <c r="B18" s="3">
        <f t="shared" si="4"/>
        <v>15.626666666666665</v>
      </c>
      <c r="C18" s="3">
        <f t="shared" si="4"/>
        <v>28.040000000000003</v>
      </c>
      <c r="D18" s="10">
        <f t="shared" si="0"/>
        <v>12.413333333333338</v>
      </c>
      <c r="E18" s="11" t="s">
        <v>23</v>
      </c>
      <c r="F18" s="12">
        <v>15.38</v>
      </c>
      <c r="G18" s="12">
        <v>27.49</v>
      </c>
      <c r="H18" s="10">
        <f t="shared" si="1"/>
        <v>12.109999999999998</v>
      </c>
      <c r="I18" s="10">
        <f t="shared" si="2"/>
        <v>0.30333333333333989</v>
      </c>
      <c r="J18" s="13">
        <f t="shared" si="3"/>
        <v>1.2339922496240756</v>
      </c>
      <c r="K18" s="7"/>
      <c r="L18" s="7"/>
      <c r="M18" s="8"/>
    </row>
    <row r="19" spans="1:20">
      <c r="A19" s="9" t="str">
        <f t="shared" si="4"/>
        <v>DPZGS-1</v>
      </c>
      <c r="B19" s="3">
        <f t="shared" si="4"/>
        <v>15.626666666666665</v>
      </c>
      <c r="C19" s="3">
        <f t="shared" si="4"/>
        <v>28.040000000000003</v>
      </c>
      <c r="D19" s="10">
        <f t="shared" si="0"/>
        <v>12.413333333333338</v>
      </c>
      <c r="E19" s="11" t="s">
        <v>23</v>
      </c>
      <c r="F19" s="12">
        <v>15.15</v>
      </c>
      <c r="G19" s="12">
        <v>27.53</v>
      </c>
      <c r="H19" s="10">
        <f t="shared" si="1"/>
        <v>12.38</v>
      </c>
      <c r="I19" s="10">
        <f t="shared" si="2"/>
        <v>3.3333333333336768E-2</v>
      </c>
      <c r="J19" s="13">
        <f t="shared" si="3"/>
        <v>1.0233738919967774</v>
      </c>
      <c r="K19" s="14">
        <f>(J17+J18+J19)/3</f>
        <v>1.202572029263016</v>
      </c>
      <c r="L19" s="15">
        <f>STDEV(J17:J19)</f>
        <v>0.16573701362710333</v>
      </c>
      <c r="M19" s="8"/>
    </row>
    <row r="20" spans="1:20">
      <c r="A20" s="9" t="str">
        <f t="shared" si="4"/>
        <v>DPZGS-1</v>
      </c>
      <c r="B20" s="3">
        <f t="shared" si="4"/>
        <v>15.626666666666665</v>
      </c>
      <c r="C20" s="3">
        <f t="shared" si="4"/>
        <v>28.040000000000003</v>
      </c>
      <c r="D20" s="10">
        <f t="shared" si="0"/>
        <v>12.413333333333338</v>
      </c>
      <c r="E20" s="11" t="s">
        <v>24</v>
      </c>
      <c r="F20" s="12">
        <v>15.5</v>
      </c>
      <c r="G20" s="12">
        <v>25.23</v>
      </c>
      <c r="H20" s="10">
        <f t="shared" si="1"/>
        <v>9.73</v>
      </c>
      <c r="I20" s="10">
        <f t="shared" si="2"/>
        <v>2.6833333333333371</v>
      </c>
      <c r="J20" s="13">
        <f t="shared" si="3"/>
        <v>6.4233830549070285</v>
      </c>
      <c r="K20" s="7"/>
      <c r="L20" s="7"/>
    </row>
    <row r="21" spans="1:20">
      <c r="A21" s="9" t="str">
        <f t="shared" ref="A21:C36" si="5">A18</f>
        <v>DPZGS-1</v>
      </c>
      <c r="B21" s="3">
        <f t="shared" si="5"/>
        <v>15.626666666666665</v>
      </c>
      <c r="C21" s="3">
        <f t="shared" si="5"/>
        <v>28.040000000000003</v>
      </c>
      <c r="D21" s="10">
        <f t="shared" si="0"/>
        <v>12.413333333333338</v>
      </c>
      <c r="E21" s="11" t="s">
        <v>24</v>
      </c>
      <c r="F21" s="12">
        <v>15.47</v>
      </c>
      <c r="G21" s="12">
        <v>25.43</v>
      </c>
      <c r="H21" s="10">
        <f t="shared" si="1"/>
        <v>9.9599999999999991</v>
      </c>
      <c r="I21" s="10">
        <f t="shared" si="2"/>
        <v>2.4533333333333385</v>
      </c>
      <c r="J21" s="13">
        <f t="shared" si="3"/>
        <v>5.4768005158047863</v>
      </c>
      <c r="K21" s="7"/>
      <c r="L21" s="7"/>
      <c r="N21" s="16"/>
      <c r="O21" s="17"/>
      <c r="P21" s="18"/>
    </row>
    <row r="22" spans="1:20">
      <c r="A22" s="9" t="str">
        <f t="shared" si="5"/>
        <v>DPZGS-1</v>
      </c>
      <c r="B22" s="3">
        <f t="shared" si="5"/>
        <v>15.626666666666665</v>
      </c>
      <c r="C22" s="3">
        <f t="shared" si="5"/>
        <v>28.040000000000003</v>
      </c>
      <c r="D22" s="10">
        <f t="shared" si="0"/>
        <v>12.413333333333338</v>
      </c>
      <c r="E22" s="11" t="s">
        <v>24</v>
      </c>
      <c r="F22" s="12">
        <v>15.45</v>
      </c>
      <c r="G22" s="12">
        <v>25.38</v>
      </c>
      <c r="H22" s="10">
        <f t="shared" si="1"/>
        <v>9.93</v>
      </c>
      <c r="I22" s="10">
        <f t="shared" si="2"/>
        <v>2.4833333333333378</v>
      </c>
      <c r="J22" s="13">
        <f t="shared" si="3"/>
        <v>5.5918797367160948</v>
      </c>
      <c r="K22" s="14">
        <f>(J20+J21+J22)/3</f>
        <v>5.830687769142636</v>
      </c>
      <c r="L22" s="15">
        <f>STDEV(J20:J22)</f>
        <v>0.51650419465565733</v>
      </c>
      <c r="N22" s="16"/>
      <c r="O22" s="18"/>
      <c r="P22" s="18"/>
      <c r="S22" s="18"/>
      <c r="T22" s="18"/>
    </row>
    <row r="23" spans="1:20">
      <c r="A23" s="9" t="str">
        <f t="shared" si="5"/>
        <v>DPZGS-1</v>
      </c>
      <c r="B23" s="3">
        <f t="shared" si="5"/>
        <v>15.626666666666665</v>
      </c>
      <c r="C23" s="3">
        <f t="shared" si="5"/>
        <v>28.040000000000003</v>
      </c>
      <c r="D23" s="10">
        <f t="shared" si="0"/>
        <v>12.413333333333338</v>
      </c>
      <c r="E23" s="11" t="s">
        <v>25</v>
      </c>
      <c r="F23" s="12">
        <v>16.059999999999999</v>
      </c>
      <c r="G23" s="12">
        <v>25.38</v>
      </c>
      <c r="H23" s="10">
        <f t="shared" si="1"/>
        <v>9.32</v>
      </c>
      <c r="I23" s="10">
        <f t="shared" si="2"/>
        <v>3.0933333333333373</v>
      </c>
      <c r="J23" s="13">
        <f t="shared" si="3"/>
        <v>8.5346579435628822</v>
      </c>
      <c r="K23" s="7"/>
      <c r="L23" s="7"/>
      <c r="N23" s="16"/>
      <c r="O23" s="18"/>
      <c r="P23" s="18"/>
      <c r="S23" s="18"/>
      <c r="T23" s="18"/>
    </row>
    <row r="24" spans="1:20">
      <c r="A24" s="9" t="str">
        <f t="shared" si="5"/>
        <v>DPZGS-1</v>
      </c>
      <c r="B24" s="3">
        <f t="shared" si="5"/>
        <v>15.626666666666665</v>
      </c>
      <c r="C24" s="3">
        <f t="shared" si="5"/>
        <v>28.040000000000003</v>
      </c>
      <c r="D24" s="10">
        <f t="shared" si="0"/>
        <v>12.413333333333338</v>
      </c>
      <c r="E24" s="11" t="s">
        <v>25</v>
      </c>
      <c r="F24" s="12">
        <v>15.95</v>
      </c>
      <c r="G24" s="12">
        <v>25.46</v>
      </c>
      <c r="H24" s="10">
        <f t="shared" si="1"/>
        <v>9.5100000000000016</v>
      </c>
      <c r="I24" s="10">
        <f t="shared" si="2"/>
        <v>2.903333333333336</v>
      </c>
      <c r="J24" s="13">
        <f t="shared" si="3"/>
        <v>7.4815299828025639</v>
      </c>
      <c r="K24" s="7"/>
      <c r="L24" s="7"/>
      <c r="N24" s="16"/>
      <c r="O24" s="18"/>
      <c r="P24" s="18"/>
      <c r="S24" s="18"/>
      <c r="T24" s="18"/>
    </row>
    <row r="25" spans="1:20">
      <c r="A25" s="9" t="str">
        <f t="shared" si="5"/>
        <v>DPZGS-1</v>
      </c>
      <c r="B25" s="3">
        <f t="shared" si="5"/>
        <v>15.626666666666665</v>
      </c>
      <c r="C25" s="3">
        <f t="shared" si="5"/>
        <v>28.040000000000003</v>
      </c>
      <c r="D25" s="10">
        <f t="shared" si="0"/>
        <v>12.413333333333338</v>
      </c>
      <c r="E25" s="11" t="s">
        <v>25</v>
      </c>
      <c r="F25" s="12">
        <v>16</v>
      </c>
      <c r="G25" s="12">
        <v>25.5</v>
      </c>
      <c r="H25" s="10">
        <f t="shared" si="1"/>
        <v>9.5</v>
      </c>
      <c r="I25" s="10">
        <f t="shared" si="2"/>
        <v>2.9133333333333375</v>
      </c>
      <c r="J25" s="13">
        <f t="shared" si="3"/>
        <v>7.5335681390987981</v>
      </c>
      <c r="K25" s="14">
        <f>(J23+J24+J25)/3</f>
        <v>7.8499186884880814</v>
      </c>
      <c r="L25" s="15">
        <f>STDEV(J23:J25)</f>
        <v>0.59357213378659601</v>
      </c>
      <c r="M25" s="8"/>
      <c r="N25" s="19" t="str">
        <f>E4</f>
        <v>DPZGS-1</v>
      </c>
      <c r="O25" s="20">
        <f>K4</f>
        <v>1.0016251843256168</v>
      </c>
      <c r="P25" s="21">
        <f>L4</f>
        <v>7.0637231433362105E-2</v>
      </c>
      <c r="Q25" s="22"/>
      <c r="S25" s="18"/>
      <c r="T25" s="18"/>
    </row>
    <row r="26" spans="1:20" ht="16.5" customHeight="1">
      <c r="A26" s="9" t="str">
        <f t="shared" si="5"/>
        <v>DPZGS-1</v>
      </c>
      <c r="B26" s="3">
        <f t="shared" si="5"/>
        <v>15.626666666666665</v>
      </c>
      <c r="C26" s="3">
        <f t="shared" si="5"/>
        <v>28.040000000000003</v>
      </c>
      <c r="D26" s="10">
        <f t="shared" si="0"/>
        <v>12.413333333333338</v>
      </c>
      <c r="E26" s="11" t="s">
        <v>26</v>
      </c>
      <c r="F26" s="12">
        <v>16.260000000000002</v>
      </c>
      <c r="G26" s="12">
        <v>26.02</v>
      </c>
      <c r="H26" s="10">
        <f t="shared" si="1"/>
        <v>9.759999999999998</v>
      </c>
      <c r="I26" s="10">
        <f t="shared" si="2"/>
        <v>2.6533333333333395</v>
      </c>
      <c r="J26" s="13">
        <f t="shared" si="3"/>
        <v>6.2911917431518756</v>
      </c>
      <c r="K26" s="7"/>
      <c r="L26" s="7"/>
      <c r="M26" s="8"/>
      <c r="N26" s="19" t="str">
        <f>E7</f>
        <v>DPZGS-2</v>
      </c>
      <c r="O26" s="20">
        <f>K7</f>
        <v>2.0911916786514602</v>
      </c>
      <c r="P26" s="21">
        <f>L7</f>
        <v>0.19499412897004892</v>
      </c>
      <c r="Q26" s="22"/>
      <c r="S26" s="18"/>
      <c r="T26" s="18"/>
    </row>
    <row r="27" spans="1:20">
      <c r="A27" s="9" t="str">
        <f t="shared" si="5"/>
        <v>DPZGS-1</v>
      </c>
      <c r="B27" s="3">
        <f t="shared" si="5"/>
        <v>15.626666666666665</v>
      </c>
      <c r="C27" s="3">
        <f t="shared" si="5"/>
        <v>28.040000000000003</v>
      </c>
      <c r="D27" s="10">
        <f t="shared" si="0"/>
        <v>12.413333333333338</v>
      </c>
      <c r="E27" s="11" t="s">
        <v>26</v>
      </c>
      <c r="F27" s="12">
        <v>16.18</v>
      </c>
      <c r="G27" s="12">
        <v>25.98</v>
      </c>
      <c r="H27" s="10">
        <f t="shared" si="1"/>
        <v>9.8000000000000007</v>
      </c>
      <c r="I27" s="10">
        <f t="shared" si="2"/>
        <v>2.6133333333333368</v>
      </c>
      <c r="J27" s="13">
        <f t="shared" si="3"/>
        <v>6.1191587740959807</v>
      </c>
      <c r="K27" s="7"/>
      <c r="L27" s="7"/>
      <c r="M27" s="8"/>
      <c r="N27" s="19" t="str">
        <f>E10</f>
        <v>DPZGS-3</v>
      </c>
      <c r="O27" s="20">
        <f>K10</f>
        <v>0.99415846475086711</v>
      </c>
      <c r="P27" s="21">
        <f>L10</f>
        <v>5.6946792359971875E-2</v>
      </c>
      <c r="Q27" s="8"/>
      <c r="S27" s="18"/>
      <c r="T27" s="18"/>
    </row>
    <row r="28" spans="1:20">
      <c r="A28" s="9" t="str">
        <f t="shared" si="5"/>
        <v>DPZGS-1</v>
      </c>
      <c r="B28" s="3">
        <f t="shared" si="5"/>
        <v>15.626666666666665</v>
      </c>
      <c r="C28" s="3">
        <f t="shared" si="5"/>
        <v>28.040000000000003</v>
      </c>
      <c r="D28" s="10">
        <f t="shared" si="0"/>
        <v>12.413333333333338</v>
      </c>
      <c r="E28" s="11" t="s">
        <v>26</v>
      </c>
      <c r="F28" s="12">
        <v>16.16</v>
      </c>
      <c r="G28" s="12">
        <v>26.02</v>
      </c>
      <c r="H28" s="10">
        <f t="shared" si="1"/>
        <v>9.86</v>
      </c>
      <c r="I28" s="10">
        <f t="shared" si="2"/>
        <v>2.5533333333333381</v>
      </c>
      <c r="J28" s="13">
        <f t="shared" si="3"/>
        <v>5.8698894524446512</v>
      </c>
      <c r="K28" s="14">
        <f>(J26+J27+J28)/3</f>
        <v>6.0934133232308367</v>
      </c>
      <c r="L28" s="15">
        <f>STDEV(J26:J28)</f>
        <v>0.21182782210789933</v>
      </c>
      <c r="M28" s="8"/>
      <c r="N28" s="19" t="str">
        <f>E13</f>
        <v>DPZGS-6</v>
      </c>
      <c r="O28" s="20">
        <f>K13</f>
        <v>0.89588372886776912</v>
      </c>
      <c r="P28" s="21">
        <f>L13</f>
        <v>4.7682257550874373E-2</v>
      </c>
      <c r="Q28" s="8"/>
    </row>
    <row r="29" spans="1:20">
      <c r="A29" s="9" t="str">
        <f t="shared" si="5"/>
        <v>DPZGS-1</v>
      </c>
      <c r="B29" s="3">
        <f t="shared" si="5"/>
        <v>15.626666666666665</v>
      </c>
      <c r="C29" s="3">
        <f t="shared" si="5"/>
        <v>28.040000000000003</v>
      </c>
      <c r="D29" s="10">
        <f t="shared" si="0"/>
        <v>12.413333333333338</v>
      </c>
      <c r="E29" s="11" t="s">
        <v>27</v>
      </c>
      <c r="F29" s="12">
        <v>15.99</v>
      </c>
      <c r="G29" s="12">
        <v>25.21</v>
      </c>
      <c r="H29" s="10">
        <f t="shared" si="1"/>
        <v>9.2200000000000006</v>
      </c>
      <c r="I29" s="10">
        <f t="shared" si="2"/>
        <v>3.1933333333333369</v>
      </c>
      <c r="J29" s="13">
        <f t="shared" si="3"/>
        <v>9.1472198957352688</v>
      </c>
      <c r="K29" s="7"/>
      <c r="L29" s="7"/>
      <c r="M29" s="8"/>
      <c r="N29" s="19" t="str">
        <f>E16</f>
        <v>DPZGS-7</v>
      </c>
      <c r="O29" s="20">
        <f>K16</f>
        <v>0.60703587250294044</v>
      </c>
      <c r="P29" s="21">
        <f>L16</f>
        <v>7.1967409770607838E-2</v>
      </c>
      <c r="Q29" s="8"/>
      <c r="S29" s="12"/>
      <c r="T29" s="18"/>
    </row>
    <row r="30" spans="1:20">
      <c r="A30" s="9" t="str">
        <f t="shared" si="5"/>
        <v>DPZGS-1</v>
      </c>
      <c r="B30" s="3">
        <f t="shared" si="5"/>
        <v>15.626666666666665</v>
      </c>
      <c r="C30" s="3">
        <f t="shared" si="5"/>
        <v>28.040000000000003</v>
      </c>
      <c r="D30" s="10">
        <f t="shared" si="0"/>
        <v>12.413333333333338</v>
      </c>
      <c r="E30" s="11" t="s">
        <v>27</v>
      </c>
      <c r="F30" s="12">
        <v>16.010000000000002</v>
      </c>
      <c r="G30" s="12">
        <v>25.11</v>
      </c>
      <c r="H30" s="10">
        <f t="shared" si="1"/>
        <v>9.0999999999999979</v>
      </c>
      <c r="I30" s="10">
        <f t="shared" si="2"/>
        <v>3.3133333333333397</v>
      </c>
      <c r="J30" s="13">
        <f t="shared" si="3"/>
        <v>9.9406027558875092</v>
      </c>
      <c r="K30" s="7"/>
      <c r="L30" s="7"/>
      <c r="M30" s="8"/>
      <c r="N30" s="19" t="str">
        <f>E19</f>
        <v>DPZGS-9</v>
      </c>
      <c r="O30" s="20">
        <f>K19</f>
        <v>1.202572029263016</v>
      </c>
      <c r="P30" s="21">
        <f>L19</f>
        <v>0.16573701362710333</v>
      </c>
      <c r="Q30" s="8"/>
      <c r="S30" s="12"/>
      <c r="T30" s="18"/>
    </row>
    <row r="31" spans="1:20">
      <c r="A31" s="9" t="str">
        <f t="shared" si="5"/>
        <v>DPZGS-1</v>
      </c>
      <c r="B31" s="3">
        <f t="shared" si="5"/>
        <v>15.626666666666665</v>
      </c>
      <c r="C31" s="3">
        <f t="shared" si="5"/>
        <v>28.040000000000003</v>
      </c>
      <c r="D31" s="10">
        <f t="shared" si="0"/>
        <v>12.413333333333338</v>
      </c>
      <c r="E31" s="11" t="s">
        <v>27</v>
      </c>
      <c r="F31" s="12">
        <v>16.07</v>
      </c>
      <c r="G31" s="12">
        <v>25.28</v>
      </c>
      <c r="H31" s="10">
        <f t="shared" si="1"/>
        <v>9.2100000000000009</v>
      </c>
      <c r="I31" s="10">
        <f t="shared" si="2"/>
        <v>3.2033333333333367</v>
      </c>
      <c r="J31" s="13">
        <f t="shared" si="3"/>
        <v>9.2108438415998677</v>
      </c>
      <c r="K31" s="14">
        <f>(J29+J30+J31)/3</f>
        <v>9.4328888310742158</v>
      </c>
      <c r="L31" s="15">
        <f>STDEV(J29:J31)</f>
        <v>0.44084245905860142</v>
      </c>
      <c r="M31" s="8"/>
      <c r="N31" s="19" t="str">
        <f>E22</f>
        <v>MPZGS-1</v>
      </c>
      <c r="O31" s="20">
        <f>K22</f>
        <v>5.830687769142636</v>
      </c>
      <c r="P31" s="21">
        <f>L22</f>
        <v>0.51650419465565733</v>
      </c>
      <c r="Q31" s="8"/>
      <c r="S31" s="12"/>
      <c r="T31" s="18"/>
    </row>
    <row r="32" spans="1:20">
      <c r="A32" s="9" t="str">
        <f t="shared" si="5"/>
        <v>DPZGS-1</v>
      </c>
      <c r="B32" s="3">
        <f t="shared" si="5"/>
        <v>15.626666666666665</v>
      </c>
      <c r="C32" s="3">
        <f t="shared" si="5"/>
        <v>28.040000000000003</v>
      </c>
      <c r="D32" s="10">
        <f t="shared" si="0"/>
        <v>12.413333333333338</v>
      </c>
      <c r="E32" s="11" t="s">
        <v>28</v>
      </c>
      <c r="F32" s="12">
        <v>16.36</v>
      </c>
      <c r="G32" s="12">
        <v>25.71</v>
      </c>
      <c r="H32" s="10">
        <f t="shared" si="1"/>
        <v>9.3500000000000014</v>
      </c>
      <c r="I32" s="10">
        <f t="shared" si="2"/>
        <v>3.0633333333333361</v>
      </c>
      <c r="J32" s="13">
        <f t="shared" si="3"/>
        <v>8.3590172228869797</v>
      </c>
      <c r="K32" s="7"/>
      <c r="L32" s="7"/>
      <c r="M32" s="8"/>
      <c r="N32" s="19" t="str">
        <f>E25</f>
        <v>MPZGS-4</v>
      </c>
      <c r="O32" s="20">
        <f>K25</f>
        <v>7.8499186884880814</v>
      </c>
      <c r="P32" s="21">
        <f>L25</f>
        <v>0.59357213378659601</v>
      </c>
      <c r="Q32" s="8"/>
      <c r="S32" s="18"/>
      <c r="T32" s="18"/>
    </row>
    <row r="33" spans="1:20">
      <c r="A33" s="9" t="str">
        <f t="shared" si="5"/>
        <v>DPZGS-1</v>
      </c>
      <c r="B33" s="3">
        <f t="shared" si="5"/>
        <v>15.626666666666665</v>
      </c>
      <c r="C33" s="3">
        <f t="shared" si="5"/>
        <v>28.040000000000003</v>
      </c>
      <c r="D33" s="10">
        <f t="shared" si="0"/>
        <v>12.413333333333338</v>
      </c>
      <c r="E33" s="11" t="s">
        <v>28</v>
      </c>
      <c r="F33" s="12">
        <v>16.22</v>
      </c>
      <c r="G33" s="12">
        <v>25.58</v>
      </c>
      <c r="H33" s="10">
        <f t="shared" si="1"/>
        <v>9.36</v>
      </c>
      <c r="I33" s="10">
        <f t="shared" si="2"/>
        <v>3.0533333333333381</v>
      </c>
      <c r="J33" s="13">
        <f t="shared" si="3"/>
        <v>8.3012772732780054</v>
      </c>
      <c r="K33" s="7"/>
      <c r="L33" s="7"/>
      <c r="M33" s="8"/>
      <c r="N33" s="19" t="str">
        <f>E28</f>
        <v>MPZGS-5</v>
      </c>
      <c r="O33" s="20">
        <f>K28</f>
        <v>6.0934133232308367</v>
      </c>
      <c r="P33" s="21">
        <f>L28</f>
        <v>0.21182782210789933</v>
      </c>
      <c r="Q33" s="8"/>
      <c r="S33" s="18"/>
      <c r="T33" s="18"/>
    </row>
    <row r="34" spans="1:20">
      <c r="A34" s="9" t="str">
        <f t="shared" si="5"/>
        <v>DPZGS-1</v>
      </c>
      <c r="B34" s="3">
        <f t="shared" si="5"/>
        <v>15.626666666666665</v>
      </c>
      <c r="C34" s="3">
        <f t="shared" si="5"/>
        <v>28.040000000000003</v>
      </c>
      <c r="D34" s="10">
        <f t="shared" si="0"/>
        <v>12.413333333333338</v>
      </c>
      <c r="E34" s="11" t="s">
        <v>28</v>
      </c>
      <c r="F34" s="12">
        <v>16.2</v>
      </c>
      <c r="G34" s="12">
        <v>25.52</v>
      </c>
      <c r="H34" s="10">
        <f t="shared" si="1"/>
        <v>9.32</v>
      </c>
      <c r="I34" s="10">
        <f t="shared" si="2"/>
        <v>3.0933333333333373</v>
      </c>
      <c r="J34" s="13">
        <f t="shared" si="3"/>
        <v>8.5346579435628822</v>
      </c>
      <c r="K34" s="14">
        <f>(J32+J33+J34)/3</f>
        <v>8.3983174799092897</v>
      </c>
      <c r="L34" s="15">
        <f>STDEV(J32:J34)</f>
        <v>0.12155252760502055</v>
      </c>
      <c r="M34" s="8"/>
      <c r="N34" s="19" t="str">
        <f>E31</f>
        <v>MPZGS-7</v>
      </c>
      <c r="O34" s="20">
        <f>K31</f>
        <v>9.4328888310742158</v>
      </c>
      <c r="P34" s="21">
        <f>L31</f>
        <v>0.44084245905860142</v>
      </c>
      <c r="Q34" s="8"/>
      <c r="S34" s="18"/>
      <c r="T34" s="18"/>
    </row>
    <row r="35" spans="1:20">
      <c r="A35" s="9" t="str">
        <f t="shared" si="5"/>
        <v>DPZGS-1</v>
      </c>
      <c r="B35" s="3">
        <f t="shared" si="5"/>
        <v>15.626666666666665</v>
      </c>
      <c r="C35" s="3">
        <f t="shared" si="5"/>
        <v>28.040000000000003</v>
      </c>
      <c r="D35" s="10">
        <f t="shared" si="0"/>
        <v>12.413333333333338</v>
      </c>
      <c r="E35" s="11" t="s">
        <v>29</v>
      </c>
      <c r="F35" s="12">
        <v>15.61</v>
      </c>
      <c r="G35" s="12">
        <v>25.23</v>
      </c>
      <c r="H35" s="10">
        <f t="shared" si="1"/>
        <v>9.620000000000001</v>
      </c>
      <c r="I35" s="10">
        <f t="shared" si="2"/>
        <v>2.7933333333333366</v>
      </c>
      <c r="J35" s="13">
        <f t="shared" si="3"/>
        <v>6.9322963667397302</v>
      </c>
      <c r="K35" s="7"/>
      <c r="L35" s="7"/>
      <c r="M35" s="8"/>
      <c r="N35" s="19" t="str">
        <f>E34</f>
        <v>MPZGS-8</v>
      </c>
      <c r="O35" s="20">
        <f>K34</f>
        <v>8.3983174799092897</v>
      </c>
      <c r="P35" s="21">
        <f>L34</f>
        <v>0.12155252760502055</v>
      </c>
      <c r="Q35" s="8"/>
    </row>
    <row r="36" spans="1:20">
      <c r="A36" s="9" t="str">
        <f t="shared" si="5"/>
        <v>DPZGS-1</v>
      </c>
      <c r="B36" s="3">
        <f t="shared" si="5"/>
        <v>15.626666666666665</v>
      </c>
      <c r="C36" s="3">
        <f t="shared" si="5"/>
        <v>28.040000000000003</v>
      </c>
      <c r="D36" s="10">
        <f t="shared" si="0"/>
        <v>12.413333333333338</v>
      </c>
      <c r="E36" s="11" t="s">
        <v>29</v>
      </c>
      <c r="F36" s="12">
        <v>15.86</v>
      </c>
      <c r="G36" s="12">
        <v>25.27</v>
      </c>
      <c r="H36" s="10">
        <f t="shared" si="1"/>
        <v>9.41</v>
      </c>
      <c r="I36" s="10">
        <f t="shared" si="2"/>
        <v>3.0033333333333374</v>
      </c>
      <c r="J36" s="13">
        <f t="shared" si="3"/>
        <v>8.0185052947374054</v>
      </c>
      <c r="K36" s="7"/>
      <c r="L36" s="7"/>
      <c r="M36" s="8"/>
      <c r="N36" s="19" t="str">
        <f>E37</f>
        <v>MPZGS-11</v>
      </c>
      <c r="O36" s="20">
        <f>K37</f>
        <v>7.3104386542012465</v>
      </c>
      <c r="P36" s="21">
        <f>L37</f>
        <v>0.61367745426995723</v>
      </c>
      <c r="Q36" s="8"/>
      <c r="S36" s="18"/>
      <c r="T36" s="18"/>
    </row>
    <row r="37" spans="1:20">
      <c r="A37" s="9" t="str">
        <f t="shared" ref="A37:C52" si="6">A34</f>
        <v>DPZGS-1</v>
      </c>
      <c r="B37" s="3">
        <f t="shared" si="6"/>
        <v>15.626666666666665</v>
      </c>
      <c r="C37" s="3">
        <f t="shared" si="6"/>
        <v>28.040000000000003</v>
      </c>
      <c r="D37" s="10">
        <f t="shared" si="0"/>
        <v>12.413333333333338</v>
      </c>
      <c r="E37" s="11" t="s">
        <v>29</v>
      </c>
      <c r="F37" s="12">
        <v>15.5</v>
      </c>
      <c r="G37" s="12">
        <v>25.11</v>
      </c>
      <c r="H37" s="10">
        <f t="shared" si="1"/>
        <v>9.61</v>
      </c>
      <c r="I37" s="10">
        <f t="shared" si="2"/>
        <v>2.8033333333333381</v>
      </c>
      <c r="J37" s="13">
        <f t="shared" si="3"/>
        <v>6.9805143011266049</v>
      </c>
      <c r="K37" s="14">
        <f>(J35+J36+J37)/3</f>
        <v>7.3104386542012465</v>
      </c>
      <c r="L37" s="15">
        <f>STDEV(J35:J37)</f>
        <v>0.61367745426995723</v>
      </c>
      <c r="M37" s="8"/>
      <c r="N37" s="19" t="str">
        <f>E40</f>
        <v>GPZGS-1</v>
      </c>
      <c r="O37" s="20">
        <f>K40</f>
        <v>4.4788298712534322</v>
      </c>
      <c r="P37" s="21">
        <f>L40</f>
        <v>0.62028117170171382</v>
      </c>
      <c r="Q37" s="8"/>
      <c r="S37" s="18"/>
      <c r="T37" s="18"/>
    </row>
    <row r="38" spans="1:20">
      <c r="A38" s="9" t="str">
        <f t="shared" si="6"/>
        <v>DPZGS-1</v>
      </c>
      <c r="B38" s="3">
        <f t="shared" si="6"/>
        <v>15.626666666666665</v>
      </c>
      <c r="C38" s="3">
        <f t="shared" si="6"/>
        <v>28.040000000000003</v>
      </c>
      <c r="D38" s="10">
        <f t="shared" si="0"/>
        <v>12.413333333333338</v>
      </c>
      <c r="E38" s="11" t="s">
        <v>30</v>
      </c>
      <c r="F38" s="12">
        <v>16.21</v>
      </c>
      <c r="G38" s="12">
        <v>26.71</v>
      </c>
      <c r="H38" s="10">
        <f t="shared" si="1"/>
        <v>10.5</v>
      </c>
      <c r="I38" s="10">
        <f t="shared" si="2"/>
        <v>1.9133333333333375</v>
      </c>
      <c r="J38" s="13">
        <f t="shared" si="3"/>
        <v>3.7667840695493986</v>
      </c>
      <c r="K38" s="7"/>
      <c r="L38" s="7"/>
      <c r="M38" s="8"/>
      <c r="N38" s="19" t="str">
        <f>E43</f>
        <v>GPZGS-2</v>
      </c>
      <c r="O38" s="20">
        <f>K43</f>
        <v>2.7339730570026393</v>
      </c>
      <c r="P38" s="21">
        <f>L43</f>
        <v>0.26383248909638141</v>
      </c>
      <c r="Q38" s="8"/>
      <c r="S38" s="18"/>
      <c r="T38" s="18"/>
    </row>
    <row r="39" spans="1:20">
      <c r="A39" s="9" t="str">
        <f t="shared" si="6"/>
        <v>DPZGS-1</v>
      </c>
      <c r="B39" s="3">
        <f t="shared" si="6"/>
        <v>15.626666666666665</v>
      </c>
      <c r="C39" s="3">
        <f t="shared" si="6"/>
        <v>28.040000000000003</v>
      </c>
      <c r="D39" s="10">
        <f t="shared" si="0"/>
        <v>12.413333333333338</v>
      </c>
      <c r="E39" s="11" t="s">
        <v>30</v>
      </c>
      <c r="F39" s="12">
        <v>16.37</v>
      </c>
      <c r="G39" s="12">
        <v>26.49</v>
      </c>
      <c r="H39" s="10">
        <f t="shared" si="1"/>
        <v>10.119999999999997</v>
      </c>
      <c r="I39" s="10">
        <f t="shared" si="2"/>
        <v>2.2933333333333401</v>
      </c>
      <c r="J39" s="13">
        <f t="shared" si="3"/>
        <v>4.9018737701165405</v>
      </c>
      <c r="K39" s="7"/>
      <c r="L39" s="7"/>
      <c r="M39" s="8"/>
      <c r="N39" s="19" t="str">
        <f>E46</f>
        <v>GPZGS-4</v>
      </c>
      <c r="O39" s="20">
        <f>K46</f>
        <v>3.8651343775199258</v>
      </c>
      <c r="P39" s="21">
        <f>L46</f>
        <v>0.12754913781870766</v>
      </c>
      <c r="Q39" s="8"/>
      <c r="S39" s="18"/>
      <c r="T39" s="18"/>
    </row>
    <row r="40" spans="1:20">
      <c r="A40" s="9" t="str">
        <f t="shared" si="6"/>
        <v>DPZGS-1</v>
      </c>
      <c r="B40" s="3">
        <f t="shared" si="6"/>
        <v>15.626666666666665</v>
      </c>
      <c r="C40" s="3">
        <f t="shared" si="6"/>
        <v>28.040000000000003</v>
      </c>
      <c r="D40" s="10">
        <f t="shared" si="0"/>
        <v>12.413333333333338</v>
      </c>
      <c r="E40" s="11" t="s">
        <v>30</v>
      </c>
      <c r="F40" s="12">
        <v>16.260000000000002</v>
      </c>
      <c r="G40" s="12">
        <v>26.42</v>
      </c>
      <c r="H40" s="10">
        <f t="shared" si="1"/>
        <v>10.16</v>
      </c>
      <c r="I40" s="10">
        <f t="shared" si="2"/>
        <v>2.2533333333333374</v>
      </c>
      <c r="J40" s="13">
        <f t="shared" si="3"/>
        <v>4.7678317740943568</v>
      </c>
      <c r="K40" s="14">
        <f>(J38+J39+J40)/3</f>
        <v>4.4788298712534322</v>
      </c>
      <c r="L40" s="15">
        <f>STDEV(J38:J40)</f>
        <v>0.62028117170171382</v>
      </c>
      <c r="M40" s="8"/>
      <c r="N40" s="19" t="str">
        <f>E49</f>
        <v>GPZGS-5</v>
      </c>
      <c r="O40" s="20">
        <f>K49</f>
        <v>7.1358011114277238</v>
      </c>
      <c r="P40" s="21">
        <f>L49</f>
        <v>1.0824740449822725</v>
      </c>
      <c r="Q40" s="8"/>
      <c r="S40" s="18"/>
      <c r="T40" s="18"/>
    </row>
    <row r="41" spans="1:20">
      <c r="A41" s="9" t="str">
        <f t="shared" si="6"/>
        <v>DPZGS-1</v>
      </c>
      <c r="B41" s="3">
        <f t="shared" si="6"/>
        <v>15.626666666666665</v>
      </c>
      <c r="C41" s="3">
        <f t="shared" si="6"/>
        <v>28.040000000000003</v>
      </c>
      <c r="D41" s="10">
        <f t="shared" si="0"/>
        <v>12.413333333333338</v>
      </c>
      <c r="E41" s="11" t="s">
        <v>31</v>
      </c>
      <c r="F41" s="12">
        <v>16.18</v>
      </c>
      <c r="G41" s="12">
        <v>27.23</v>
      </c>
      <c r="H41" s="10">
        <f t="shared" si="1"/>
        <v>11.05</v>
      </c>
      <c r="I41" s="10">
        <f t="shared" si="2"/>
        <v>1.3633333333333368</v>
      </c>
      <c r="J41" s="13">
        <f t="shared" si="3"/>
        <v>2.5727893387528122</v>
      </c>
      <c r="K41" s="7"/>
      <c r="L41" s="7"/>
      <c r="M41" s="8"/>
      <c r="N41" s="19" t="str">
        <f>E52</f>
        <v>GPZGS-6</v>
      </c>
      <c r="O41" s="20">
        <f>K52</f>
        <v>3.4878300192261773</v>
      </c>
      <c r="P41" s="21">
        <f>L52</f>
        <v>0.24155708873989334</v>
      </c>
      <c r="Q41" s="8"/>
      <c r="S41" s="18"/>
      <c r="T41" s="18"/>
    </row>
    <row r="42" spans="1:20">
      <c r="A42" s="9" t="str">
        <f t="shared" si="6"/>
        <v>DPZGS-1</v>
      </c>
      <c r="B42" s="3">
        <f t="shared" si="6"/>
        <v>15.626666666666665</v>
      </c>
      <c r="C42" s="3">
        <f t="shared" si="6"/>
        <v>28.040000000000003</v>
      </c>
      <c r="D42" s="10">
        <f t="shared" si="0"/>
        <v>12.413333333333338</v>
      </c>
      <c r="E42" s="11" t="s">
        <v>31</v>
      </c>
      <c r="F42" s="12">
        <v>16.11</v>
      </c>
      <c r="G42" s="12">
        <v>26.92</v>
      </c>
      <c r="H42" s="10">
        <f t="shared" si="1"/>
        <v>10.810000000000002</v>
      </c>
      <c r="I42" s="10">
        <f t="shared" si="2"/>
        <v>1.6033333333333353</v>
      </c>
      <c r="J42" s="13">
        <f t="shared" si="3"/>
        <v>3.0384453284712021</v>
      </c>
      <c r="K42" s="7"/>
      <c r="L42" s="7"/>
      <c r="M42" s="8"/>
      <c r="N42" s="19" t="str">
        <f>E55</f>
        <v>GPZGS-9</v>
      </c>
      <c r="O42" s="20">
        <f>K55</f>
        <v>5.9443571574815133</v>
      </c>
      <c r="P42" s="21">
        <f>L55</f>
        <v>0.75440918821270164</v>
      </c>
      <c r="Q42" s="8"/>
    </row>
    <row r="43" spans="1:20">
      <c r="A43" s="9" t="str">
        <f t="shared" si="6"/>
        <v>DPZGS-1</v>
      </c>
      <c r="B43" s="3">
        <f t="shared" si="6"/>
        <v>15.626666666666665</v>
      </c>
      <c r="C43" s="3">
        <f t="shared" si="6"/>
        <v>28.040000000000003</v>
      </c>
      <c r="D43" s="10">
        <f t="shared" si="0"/>
        <v>12.413333333333338</v>
      </c>
      <c r="E43" s="11" t="s">
        <v>31</v>
      </c>
      <c r="F43" s="12">
        <v>16.18</v>
      </c>
      <c r="G43" s="12">
        <v>27.22</v>
      </c>
      <c r="H43" s="10">
        <f t="shared" si="1"/>
        <v>11.04</v>
      </c>
      <c r="I43" s="10">
        <f t="shared" si="2"/>
        <v>1.3733333333333384</v>
      </c>
      <c r="J43" s="13">
        <f t="shared" si="3"/>
        <v>2.590684503783903</v>
      </c>
      <c r="K43" s="14">
        <f>(J41+J42+J43)/3</f>
        <v>2.7339730570026393</v>
      </c>
      <c r="L43" s="15">
        <f>STDEV(J41:J43)</f>
        <v>0.26383248909638141</v>
      </c>
      <c r="M43" s="8"/>
      <c r="N43" s="8"/>
      <c r="P43" s="18"/>
      <c r="Q43" s="18"/>
    </row>
    <row r="44" spans="1:20">
      <c r="A44" s="9" t="str">
        <f t="shared" si="6"/>
        <v>DPZGS-1</v>
      </c>
      <c r="B44" s="3">
        <f t="shared" si="6"/>
        <v>15.626666666666665</v>
      </c>
      <c r="C44" s="3">
        <f t="shared" si="6"/>
        <v>28.040000000000003</v>
      </c>
      <c r="D44" s="10">
        <f t="shared" si="0"/>
        <v>12.413333333333338</v>
      </c>
      <c r="E44" s="11" t="s">
        <v>32</v>
      </c>
      <c r="F44" s="12">
        <v>16.54</v>
      </c>
      <c r="G44" s="12">
        <v>27.04</v>
      </c>
      <c r="H44" s="10">
        <f t="shared" si="1"/>
        <v>10.5</v>
      </c>
      <c r="I44" s="10">
        <f t="shared" si="2"/>
        <v>1.9133333333333375</v>
      </c>
      <c r="J44" s="13">
        <f t="shared" si="3"/>
        <v>3.7667840695493986</v>
      </c>
      <c r="K44" s="7"/>
      <c r="L44" s="7"/>
      <c r="M44" s="8"/>
      <c r="N44" s="8"/>
      <c r="P44" s="18"/>
      <c r="Q44" s="18"/>
    </row>
    <row r="45" spans="1:20">
      <c r="A45" s="9" t="str">
        <f t="shared" si="6"/>
        <v>DPZGS-1</v>
      </c>
      <c r="B45" s="3">
        <f t="shared" si="6"/>
        <v>15.626666666666665</v>
      </c>
      <c r="C45" s="3">
        <f t="shared" si="6"/>
        <v>28.040000000000003</v>
      </c>
      <c r="D45" s="10">
        <f t="shared" si="0"/>
        <v>12.413333333333338</v>
      </c>
      <c r="E45" s="11" t="s">
        <v>32</v>
      </c>
      <c r="F45" s="12">
        <v>16.59</v>
      </c>
      <c r="G45" s="12">
        <v>27</v>
      </c>
      <c r="H45" s="10">
        <f t="shared" si="1"/>
        <v>10.41</v>
      </c>
      <c r="I45" s="10">
        <f t="shared" si="2"/>
        <v>2.0033333333333374</v>
      </c>
      <c r="J45" s="13">
        <f t="shared" si="3"/>
        <v>4.0092526473687027</v>
      </c>
      <c r="K45" s="7"/>
      <c r="L45" s="7"/>
      <c r="M45" s="8"/>
      <c r="N45" s="8"/>
      <c r="P45" s="18"/>
      <c r="Q45" s="18"/>
    </row>
    <row r="46" spans="1:20">
      <c r="A46" s="9" t="str">
        <f t="shared" si="6"/>
        <v>DPZGS-1</v>
      </c>
      <c r="B46" s="3">
        <f t="shared" si="6"/>
        <v>15.626666666666665</v>
      </c>
      <c r="C46" s="3">
        <f t="shared" si="6"/>
        <v>28.040000000000003</v>
      </c>
      <c r="D46" s="10">
        <f t="shared" si="0"/>
        <v>12.413333333333338</v>
      </c>
      <c r="E46" s="11" t="s">
        <v>32</v>
      </c>
      <c r="F46" s="12">
        <v>16.34</v>
      </c>
      <c r="G46" s="12">
        <v>26.82</v>
      </c>
      <c r="H46" s="10">
        <f t="shared" si="1"/>
        <v>10.48</v>
      </c>
      <c r="I46" s="10">
        <f t="shared" si="2"/>
        <v>1.9333333333333371</v>
      </c>
      <c r="J46" s="13">
        <f t="shared" si="3"/>
        <v>3.8193664156416758</v>
      </c>
      <c r="K46" s="14">
        <f>(J44+J45+J46)/3</f>
        <v>3.8651343775199258</v>
      </c>
      <c r="L46" s="15">
        <f>STDEV(J44:J46)</f>
        <v>0.12754913781870766</v>
      </c>
      <c r="M46" s="8"/>
      <c r="N46" s="8"/>
      <c r="P46" s="18"/>
      <c r="Q46" s="18"/>
    </row>
    <row r="47" spans="1:20">
      <c r="A47" s="9" t="str">
        <f t="shared" si="6"/>
        <v>DPZGS-1</v>
      </c>
      <c r="B47" s="3">
        <f t="shared" si="6"/>
        <v>15.626666666666665</v>
      </c>
      <c r="C47" s="3">
        <f t="shared" si="6"/>
        <v>28.040000000000003</v>
      </c>
      <c r="D47" s="10">
        <f t="shared" si="0"/>
        <v>12.413333333333338</v>
      </c>
      <c r="E47" s="11" t="s">
        <v>33</v>
      </c>
      <c r="F47" s="12">
        <v>16.77</v>
      </c>
      <c r="G47" s="12">
        <v>26.19</v>
      </c>
      <c r="H47" s="10">
        <f t="shared" si="1"/>
        <v>9.4200000000000017</v>
      </c>
      <c r="I47" s="10">
        <f t="shared" si="2"/>
        <v>2.9933333333333358</v>
      </c>
      <c r="J47" s="13">
        <f t="shared" si="3"/>
        <v>7.9631174328258449</v>
      </c>
      <c r="K47" s="7"/>
      <c r="L47" s="7"/>
      <c r="M47" s="8"/>
      <c r="N47" s="8"/>
      <c r="P47" s="18"/>
      <c r="Q47" s="18"/>
    </row>
    <row r="48" spans="1:20">
      <c r="A48" s="9" t="str">
        <f t="shared" si="6"/>
        <v>DPZGS-1</v>
      </c>
      <c r="B48" s="3">
        <f t="shared" si="6"/>
        <v>15.626666666666665</v>
      </c>
      <c r="C48" s="3">
        <f t="shared" si="6"/>
        <v>28.040000000000003</v>
      </c>
      <c r="D48" s="10">
        <f t="shared" si="0"/>
        <v>12.413333333333338</v>
      </c>
      <c r="E48" s="11" t="s">
        <v>33</v>
      </c>
      <c r="F48" s="12">
        <v>16.45</v>
      </c>
      <c r="G48" s="12">
        <v>26.3</v>
      </c>
      <c r="H48" s="10">
        <f t="shared" si="1"/>
        <v>9.8500000000000014</v>
      </c>
      <c r="I48" s="10">
        <f t="shared" si="2"/>
        <v>2.5633333333333361</v>
      </c>
      <c r="J48" s="13">
        <f t="shared" si="3"/>
        <v>5.9107177623585265</v>
      </c>
      <c r="K48" s="7"/>
      <c r="L48" s="7"/>
      <c r="M48" s="8"/>
      <c r="N48" s="8"/>
      <c r="P48" s="18"/>
      <c r="Q48" s="18"/>
    </row>
    <row r="49" spans="1:17">
      <c r="A49" s="9" t="str">
        <f t="shared" si="6"/>
        <v>DPZGS-1</v>
      </c>
      <c r="B49" s="3">
        <f t="shared" si="6"/>
        <v>15.626666666666665</v>
      </c>
      <c r="C49" s="3">
        <f t="shared" si="6"/>
        <v>28.040000000000003</v>
      </c>
      <c r="D49" s="10">
        <f t="shared" si="0"/>
        <v>12.413333333333338</v>
      </c>
      <c r="E49" s="11" t="s">
        <v>33</v>
      </c>
      <c r="F49" s="12">
        <v>16.63</v>
      </c>
      <c r="G49" s="12">
        <v>26.13</v>
      </c>
      <c r="H49" s="10">
        <f t="shared" si="1"/>
        <v>9.5</v>
      </c>
      <c r="I49" s="10">
        <f t="shared" si="2"/>
        <v>2.9133333333333375</v>
      </c>
      <c r="J49" s="13">
        <f t="shared" si="3"/>
        <v>7.5335681390987981</v>
      </c>
      <c r="K49" s="14">
        <f>(J47+J48+J49)/3</f>
        <v>7.1358011114277238</v>
      </c>
      <c r="L49" s="15">
        <f>STDEV(J47:J49)</f>
        <v>1.0824740449822725</v>
      </c>
      <c r="M49" s="8"/>
      <c r="N49" s="8"/>
    </row>
    <row r="50" spans="1:17">
      <c r="A50" s="9" t="str">
        <f t="shared" si="6"/>
        <v>DPZGS-1</v>
      </c>
      <c r="B50" s="3">
        <f t="shared" si="6"/>
        <v>15.626666666666665</v>
      </c>
      <c r="C50" s="3">
        <f t="shared" si="6"/>
        <v>28.040000000000003</v>
      </c>
      <c r="D50" s="10">
        <f t="shared" si="0"/>
        <v>12.413333333333338</v>
      </c>
      <c r="E50" s="11" t="s">
        <v>34</v>
      </c>
      <c r="F50" s="12">
        <v>15.73</v>
      </c>
      <c r="G50" s="12">
        <v>26.45</v>
      </c>
      <c r="H50" s="10">
        <f t="shared" si="1"/>
        <v>10.719999999999999</v>
      </c>
      <c r="I50" s="10">
        <f t="shared" si="2"/>
        <v>1.6933333333333387</v>
      </c>
      <c r="J50" s="13">
        <f t="shared" si="3"/>
        <v>3.2340306086394603</v>
      </c>
      <c r="K50" s="7"/>
      <c r="L50" s="7"/>
      <c r="M50" s="8"/>
      <c r="N50" s="8"/>
    </row>
    <row r="51" spans="1:17">
      <c r="A51" s="9" t="str">
        <f t="shared" si="6"/>
        <v>DPZGS-1</v>
      </c>
      <c r="B51" s="3">
        <f t="shared" si="6"/>
        <v>15.626666666666665</v>
      </c>
      <c r="C51" s="3">
        <f t="shared" si="6"/>
        <v>28.040000000000003</v>
      </c>
      <c r="D51" s="10">
        <f t="shared" si="0"/>
        <v>12.413333333333338</v>
      </c>
      <c r="E51" s="11" t="s">
        <v>34</v>
      </c>
      <c r="F51" s="12">
        <v>15.71</v>
      </c>
      <c r="G51" s="12">
        <v>26.31</v>
      </c>
      <c r="H51" s="10">
        <f t="shared" si="1"/>
        <v>10.599999999999998</v>
      </c>
      <c r="I51" s="10">
        <f t="shared" si="2"/>
        <v>1.8133333333333397</v>
      </c>
      <c r="J51" s="13">
        <f t="shared" si="3"/>
        <v>3.5145338088848708</v>
      </c>
      <c r="K51" s="7"/>
      <c r="L51" s="7"/>
      <c r="M51" s="8"/>
      <c r="N51" s="8"/>
    </row>
    <row r="52" spans="1:17">
      <c r="A52" s="9" t="str">
        <f t="shared" si="6"/>
        <v>DPZGS-1</v>
      </c>
      <c r="B52" s="3">
        <f t="shared" si="6"/>
        <v>15.626666666666665</v>
      </c>
      <c r="C52" s="3">
        <f t="shared" si="6"/>
        <v>28.040000000000003</v>
      </c>
      <c r="D52" s="10">
        <f t="shared" si="0"/>
        <v>12.413333333333338</v>
      </c>
      <c r="E52" s="11" t="s">
        <v>34</v>
      </c>
      <c r="F52" s="12">
        <v>15.76</v>
      </c>
      <c r="G52" s="12">
        <v>26.28</v>
      </c>
      <c r="H52" s="10">
        <f t="shared" si="1"/>
        <v>10.520000000000001</v>
      </c>
      <c r="I52" s="10">
        <f t="shared" si="2"/>
        <v>1.8933333333333362</v>
      </c>
      <c r="J52" s="13">
        <f t="shared" si="3"/>
        <v>3.7149256401542012</v>
      </c>
      <c r="K52" s="14">
        <f>(J50+J51+J52)/3</f>
        <v>3.4878300192261773</v>
      </c>
      <c r="L52" s="15">
        <f>STDEV(J50:J52)</f>
        <v>0.24155708873989334</v>
      </c>
      <c r="M52" s="8"/>
      <c r="N52" s="8"/>
    </row>
    <row r="53" spans="1:17">
      <c r="A53" s="9" t="str">
        <f t="shared" ref="A53:C55" si="7">A50</f>
        <v>DPZGS-1</v>
      </c>
      <c r="B53" s="3">
        <f t="shared" si="7"/>
        <v>15.626666666666665</v>
      </c>
      <c r="C53" s="3">
        <f t="shared" si="7"/>
        <v>28.040000000000003</v>
      </c>
      <c r="D53" s="10">
        <f t="shared" si="0"/>
        <v>12.413333333333338</v>
      </c>
      <c r="E53" s="11" t="s">
        <v>35</v>
      </c>
      <c r="F53" s="12">
        <v>16.239999999999998</v>
      </c>
      <c r="G53" s="12">
        <v>25.99</v>
      </c>
      <c r="H53" s="10">
        <f t="shared" si="1"/>
        <v>9.75</v>
      </c>
      <c r="I53" s="10">
        <f t="shared" si="2"/>
        <v>2.6633333333333375</v>
      </c>
      <c r="J53" s="13">
        <f t="shared" si="3"/>
        <v>6.3349504422377763</v>
      </c>
      <c r="K53" s="7"/>
      <c r="L53" s="7"/>
      <c r="M53" s="8"/>
      <c r="N53" s="8"/>
    </row>
    <row r="54" spans="1:17">
      <c r="A54" s="9" t="str">
        <f t="shared" si="7"/>
        <v>DPZGS-1</v>
      </c>
      <c r="B54" s="3">
        <f t="shared" si="7"/>
        <v>15.626666666666665</v>
      </c>
      <c r="C54" s="3">
        <f t="shared" si="7"/>
        <v>28.040000000000003</v>
      </c>
      <c r="D54" s="10">
        <f t="shared" si="0"/>
        <v>12.413333333333338</v>
      </c>
      <c r="E54" s="11" t="s">
        <v>35</v>
      </c>
      <c r="F54" s="12">
        <v>16.149999999999999</v>
      </c>
      <c r="G54" s="12">
        <v>26.22</v>
      </c>
      <c r="H54" s="10">
        <f t="shared" si="1"/>
        <v>10.07</v>
      </c>
      <c r="I54" s="10">
        <f t="shared" si="2"/>
        <v>2.3433333333333373</v>
      </c>
      <c r="J54" s="13">
        <f t="shared" si="3"/>
        <v>5.0747379752997359</v>
      </c>
      <c r="K54" s="7"/>
      <c r="L54" s="7"/>
      <c r="M54" s="8"/>
      <c r="N54" s="8"/>
    </row>
    <row r="55" spans="1:17">
      <c r="A55" s="9" t="str">
        <f t="shared" si="7"/>
        <v>DPZGS-1</v>
      </c>
      <c r="B55" s="3">
        <f t="shared" si="7"/>
        <v>15.626666666666665</v>
      </c>
      <c r="C55" s="3">
        <f t="shared" si="7"/>
        <v>28.040000000000003</v>
      </c>
      <c r="D55" s="10">
        <f t="shared" si="0"/>
        <v>12.413333333333338</v>
      </c>
      <c r="E55" s="11" t="s">
        <v>35</v>
      </c>
      <c r="F55" s="12">
        <v>16.37</v>
      </c>
      <c r="G55" s="12">
        <v>26.1</v>
      </c>
      <c r="H55" s="10">
        <f t="shared" si="1"/>
        <v>9.73</v>
      </c>
      <c r="I55" s="10">
        <f t="shared" si="2"/>
        <v>2.6833333333333371</v>
      </c>
      <c r="J55" s="13">
        <f t="shared" si="3"/>
        <v>6.4233830549070285</v>
      </c>
      <c r="K55" s="14">
        <f>(J53+J54+J55)/3</f>
        <v>5.9443571574815133</v>
      </c>
      <c r="L55" s="15">
        <f>STDEV(J53:J55)</f>
        <v>0.75440918821270164</v>
      </c>
      <c r="M55" s="8"/>
      <c r="N55" s="8"/>
    </row>
    <row r="56" spans="1:17">
      <c r="A56" s="9"/>
      <c r="B56" s="3"/>
      <c r="C56" s="3"/>
      <c r="D56" s="10"/>
      <c r="E56" s="11"/>
      <c r="F56" s="11"/>
      <c r="G56" s="11"/>
      <c r="H56" s="10"/>
      <c r="I56" s="10"/>
      <c r="J56" s="13"/>
      <c r="K56" s="7"/>
      <c r="L56" s="7"/>
      <c r="M56" s="8"/>
      <c r="N56" s="8"/>
    </row>
    <row r="57" spans="1:17">
      <c r="A57" s="9"/>
      <c r="B57" s="3"/>
      <c r="C57" s="3"/>
      <c r="D57" s="10"/>
      <c r="E57" s="11"/>
      <c r="F57" s="11"/>
      <c r="G57" s="11"/>
      <c r="H57" s="10"/>
      <c r="I57" s="10"/>
      <c r="J57" s="13"/>
      <c r="K57" s="7"/>
      <c r="L57" s="7"/>
      <c r="M57" s="8"/>
      <c r="N57" s="19"/>
      <c r="O57" s="20"/>
      <c r="P57" s="21"/>
      <c r="Q57" s="8"/>
    </row>
    <row r="58" spans="1:17">
      <c r="A58" s="9"/>
      <c r="B58" s="3"/>
      <c r="C58" s="3"/>
      <c r="D58" s="10"/>
      <c r="E58" s="11"/>
      <c r="F58" s="11"/>
      <c r="G58" s="11"/>
      <c r="H58" s="10"/>
      <c r="I58" s="10"/>
      <c r="J58" s="13"/>
      <c r="K58" s="14"/>
      <c r="L58" s="15"/>
      <c r="N58" s="19"/>
      <c r="O58" s="17"/>
      <c r="P58" s="18"/>
    </row>
    <row r="59" spans="1:17">
      <c r="A59" s="9"/>
      <c r="B59" s="3"/>
      <c r="C59" s="3"/>
      <c r="D59" s="10"/>
      <c r="E59" s="11"/>
      <c r="F59" s="11"/>
      <c r="G59" s="11"/>
      <c r="H59" s="10"/>
      <c r="I59" s="10"/>
      <c r="J59" s="13"/>
      <c r="K59" s="7"/>
      <c r="L59" s="7"/>
      <c r="N59" s="19"/>
      <c r="O59" s="17"/>
      <c r="P59" s="18"/>
    </row>
    <row r="60" spans="1:17">
      <c r="A60" s="9"/>
      <c r="B60" s="3"/>
      <c r="C60" s="3"/>
      <c r="D60" s="10"/>
      <c r="E60" s="11"/>
      <c r="F60" s="11"/>
      <c r="G60" s="11"/>
      <c r="H60" s="10"/>
      <c r="I60" s="10"/>
      <c r="J60" s="13"/>
      <c r="K60" s="7"/>
      <c r="L60" s="7"/>
      <c r="N60" s="19"/>
      <c r="O60" s="17"/>
      <c r="P60" s="18"/>
    </row>
    <row r="61" spans="1:17">
      <c r="A61" s="9"/>
      <c r="B61" s="3"/>
      <c r="C61" s="3"/>
      <c r="D61" s="10"/>
      <c r="E61" s="11"/>
      <c r="F61" s="11"/>
      <c r="G61" s="11"/>
      <c r="H61" s="10"/>
      <c r="I61" s="10"/>
      <c r="J61" s="13"/>
      <c r="K61" s="14"/>
      <c r="L61" s="15"/>
      <c r="O61" s="17"/>
      <c r="P61" s="18"/>
    </row>
    <row r="62" spans="1:17">
      <c r="A62" s="9"/>
      <c r="B62" s="3"/>
      <c r="C62" s="3"/>
      <c r="D62" s="10"/>
      <c r="E62" s="11"/>
      <c r="F62" s="2"/>
      <c r="G62" s="11"/>
      <c r="H62" s="10"/>
      <c r="I62" s="10"/>
      <c r="J62" s="13"/>
      <c r="K62" s="7"/>
      <c r="L62" s="7"/>
      <c r="O62" s="17"/>
      <c r="P62" s="18"/>
    </row>
    <row r="63" spans="1:17">
      <c r="A63" s="9"/>
      <c r="B63" s="3"/>
      <c r="C63" s="3"/>
      <c r="D63" s="10"/>
      <c r="E63" s="11"/>
      <c r="F63" s="2"/>
      <c r="G63" s="11"/>
      <c r="H63" s="10"/>
      <c r="I63" s="10"/>
      <c r="J63" s="13"/>
      <c r="K63" s="7"/>
      <c r="L63" s="7"/>
      <c r="O63" s="17"/>
      <c r="P63" s="18"/>
    </row>
    <row r="64" spans="1:17">
      <c r="A64" s="9"/>
      <c r="B64" s="3"/>
      <c r="C64" s="3"/>
      <c r="D64" s="10"/>
      <c r="E64" s="11"/>
      <c r="F64" s="2"/>
      <c r="G64" s="11"/>
      <c r="H64" s="10"/>
      <c r="I64" s="10"/>
      <c r="J64" s="13"/>
      <c r="K64" s="14"/>
      <c r="L64" s="15"/>
      <c r="O64" s="17"/>
      <c r="P64" s="18"/>
    </row>
    <row r="65" spans="1:16">
      <c r="A65" s="9"/>
      <c r="B65" s="3"/>
      <c r="C65" s="3"/>
      <c r="D65" s="10"/>
      <c r="E65" s="11"/>
      <c r="F65" s="2"/>
      <c r="G65" s="11"/>
      <c r="H65" s="10"/>
      <c r="I65" s="10"/>
      <c r="J65" s="13"/>
      <c r="K65" s="7"/>
      <c r="L65" s="7"/>
      <c r="O65" s="17"/>
      <c r="P65" s="18"/>
    </row>
    <row r="66" spans="1:16">
      <c r="A66" s="9"/>
      <c r="B66" s="3"/>
      <c r="C66" s="3"/>
      <c r="D66" s="10"/>
      <c r="E66" s="11"/>
      <c r="F66" s="2"/>
      <c r="G66" s="11"/>
      <c r="H66" s="10"/>
      <c r="I66" s="10"/>
      <c r="J66" s="13"/>
      <c r="K66" s="7"/>
      <c r="L66" s="7"/>
      <c r="O66" s="17"/>
      <c r="P66" s="18"/>
    </row>
    <row r="67" spans="1:16">
      <c r="A67" s="9"/>
      <c r="B67" s="3"/>
      <c r="C67" s="3"/>
      <c r="D67" s="10"/>
      <c r="E67" s="11"/>
      <c r="F67" s="2"/>
      <c r="G67" s="11"/>
      <c r="H67" s="10"/>
      <c r="I67" s="10"/>
      <c r="J67" s="13"/>
      <c r="K67" s="14"/>
      <c r="L67" s="15"/>
      <c r="O67" s="17"/>
      <c r="P67" s="18"/>
    </row>
    <row r="68" spans="1:16">
      <c r="A68" s="9"/>
      <c r="B68" s="3"/>
      <c r="C68" s="3"/>
      <c r="D68" s="10"/>
      <c r="E68" s="11"/>
      <c r="F68" s="11"/>
      <c r="G68" s="11"/>
      <c r="H68" s="10"/>
      <c r="I68" s="10"/>
      <c r="J68" s="13"/>
      <c r="K68" s="7"/>
      <c r="L68" s="7"/>
      <c r="O68" s="17"/>
      <c r="P68" s="18"/>
    </row>
    <row r="69" spans="1:16">
      <c r="A69" s="9"/>
      <c r="B69" s="3"/>
      <c r="C69" s="3"/>
      <c r="D69" s="10"/>
      <c r="E69" s="11"/>
      <c r="F69" s="11"/>
      <c r="G69" s="11"/>
      <c r="H69" s="10"/>
      <c r="I69" s="10"/>
      <c r="J69" s="13"/>
      <c r="K69" s="7"/>
      <c r="L69" s="7"/>
      <c r="O69" s="17"/>
      <c r="P69" s="18"/>
    </row>
    <row r="70" spans="1:16">
      <c r="A70" s="9"/>
      <c r="B70" s="3"/>
      <c r="C70" s="3"/>
      <c r="D70" s="10"/>
      <c r="E70" s="11"/>
      <c r="F70" s="11"/>
      <c r="G70" s="11"/>
      <c r="H70" s="10"/>
      <c r="I70" s="10"/>
      <c r="J70" s="13"/>
      <c r="K70" s="14"/>
      <c r="L70" s="15"/>
      <c r="O70" s="17"/>
      <c r="P70" s="18"/>
    </row>
    <row r="71" spans="1:16">
      <c r="A71" s="9"/>
      <c r="B71" s="3"/>
      <c r="C71" s="3"/>
      <c r="D71" s="10"/>
      <c r="E71" s="11"/>
      <c r="F71" s="11"/>
      <c r="G71" s="11"/>
      <c r="H71" s="10"/>
      <c r="I71" s="10"/>
      <c r="J71" s="13"/>
      <c r="K71" s="7"/>
      <c r="L71" s="7"/>
      <c r="O71" s="17"/>
      <c r="P71" s="18"/>
    </row>
    <row r="72" spans="1:16">
      <c r="A72" s="9"/>
      <c r="B72" s="3"/>
      <c r="C72" s="3"/>
      <c r="D72" s="10"/>
      <c r="E72" s="11"/>
      <c r="F72" s="11"/>
      <c r="G72" s="11"/>
      <c r="H72" s="10"/>
      <c r="I72" s="10"/>
      <c r="J72" s="13"/>
      <c r="K72" s="7"/>
      <c r="L72" s="7"/>
      <c r="O72" s="17"/>
      <c r="P72" s="18"/>
    </row>
    <row r="73" spans="1:16">
      <c r="A73" s="9"/>
      <c r="B73" s="3"/>
      <c r="C73" s="3"/>
      <c r="D73" s="10"/>
      <c r="E73" s="11"/>
      <c r="F73" s="11"/>
      <c r="G73" s="11"/>
      <c r="H73" s="10"/>
      <c r="I73" s="10"/>
      <c r="J73" s="13"/>
      <c r="K73" s="14"/>
      <c r="L73" s="15"/>
      <c r="O73" s="17"/>
      <c r="P73" s="18"/>
    </row>
    <row r="74" spans="1:16">
      <c r="A74" s="9"/>
      <c r="B74" s="3"/>
      <c r="C74" s="3"/>
      <c r="D74" s="10"/>
      <c r="E74" s="11"/>
      <c r="F74" s="11"/>
      <c r="G74" s="11"/>
      <c r="H74" s="10"/>
      <c r="I74" s="10"/>
      <c r="J74" s="13"/>
      <c r="K74" s="7"/>
      <c r="L74" s="7"/>
      <c r="O74" s="17"/>
      <c r="P74" s="18"/>
    </row>
    <row r="75" spans="1:16">
      <c r="A75" s="9"/>
      <c r="B75" s="3"/>
      <c r="C75" s="3"/>
      <c r="D75" s="10"/>
      <c r="E75" s="11"/>
      <c r="F75" s="11"/>
      <c r="G75" s="11"/>
      <c r="H75" s="10"/>
      <c r="I75" s="10"/>
      <c r="J75" s="13"/>
      <c r="K75" s="7"/>
      <c r="L75" s="7"/>
      <c r="O75" s="17"/>
      <c r="P75" s="18"/>
    </row>
    <row r="76" spans="1:16">
      <c r="A76" s="9"/>
      <c r="B76" s="3"/>
      <c r="C76" s="3"/>
      <c r="D76" s="10"/>
      <c r="E76" s="11"/>
      <c r="F76" s="11"/>
      <c r="G76" s="11"/>
      <c r="H76" s="10"/>
      <c r="I76" s="10"/>
      <c r="J76" s="13"/>
      <c r="K76" s="14"/>
      <c r="L76" s="15"/>
      <c r="O76" s="17"/>
      <c r="P76" s="18"/>
    </row>
    <row r="77" spans="1:16">
      <c r="A77" s="9"/>
      <c r="B77" s="3"/>
      <c r="C77" s="3"/>
      <c r="D77" s="10"/>
      <c r="E77" s="11"/>
      <c r="F77" s="11"/>
      <c r="G77" s="11"/>
      <c r="H77" s="10"/>
      <c r="I77" s="10"/>
      <c r="J77" s="13"/>
      <c r="K77" s="7"/>
      <c r="L77" s="7"/>
      <c r="O77" s="17"/>
      <c r="P77" s="18"/>
    </row>
    <row r="78" spans="1:16">
      <c r="A78" s="9"/>
      <c r="B78" s="3"/>
      <c r="C78" s="3"/>
      <c r="D78" s="10"/>
      <c r="E78" s="11"/>
      <c r="F78" s="11"/>
      <c r="G78" s="11"/>
      <c r="H78" s="10"/>
      <c r="I78" s="10"/>
      <c r="J78" s="13"/>
      <c r="K78" s="7"/>
      <c r="L78" s="7"/>
      <c r="O78" s="17"/>
      <c r="P78" s="18"/>
    </row>
    <row r="79" spans="1:16">
      <c r="A79" s="9"/>
      <c r="B79" s="3"/>
      <c r="C79" s="3"/>
      <c r="D79" s="10"/>
      <c r="E79" s="11"/>
      <c r="F79" s="11"/>
      <c r="G79" s="11"/>
      <c r="H79" s="10"/>
      <c r="I79" s="10"/>
      <c r="J79" s="13"/>
      <c r="K79" s="14"/>
      <c r="L79" s="15"/>
    </row>
    <row r="80" spans="1:16">
      <c r="A80" s="9"/>
      <c r="B80" s="3"/>
      <c r="C80" s="3"/>
      <c r="D80" s="10"/>
      <c r="E80" s="11"/>
      <c r="F80" s="11"/>
      <c r="G80" s="11"/>
      <c r="H80" s="10"/>
      <c r="I80" s="10"/>
      <c r="J80" s="13"/>
      <c r="K80" s="7"/>
      <c r="L80" s="7"/>
    </row>
    <row r="81" spans="1:12">
      <c r="A81" s="9"/>
      <c r="B81" s="3"/>
      <c r="C81" s="3"/>
      <c r="D81" s="10"/>
      <c r="E81" s="11"/>
      <c r="F81" s="11"/>
      <c r="G81" s="11"/>
      <c r="H81" s="10"/>
      <c r="I81" s="10"/>
      <c r="J81" s="13"/>
      <c r="K81" s="7"/>
      <c r="L81" s="7"/>
    </row>
    <row r="82" spans="1:12">
      <c r="A82" s="9"/>
      <c r="B82" s="3"/>
      <c r="C82" s="3"/>
      <c r="D82" s="10"/>
      <c r="E82" s="11"/>
      <c r="F82" s="11"/>
      <c r="G82" s="11"/>
      <c r="H82" s="10"/>
      <c r="I82" s="10"/>
      <c r="J82" s="13"/>
      <c r="K82" s="14"/>
      <c r="L82" s="15"/>
    </row>
    <row r="83" spans="1:12">
      <c r="A83" s="9"/>
      <c r="B83" s="3"/>
      <c r="C83" s="3"/>
      <c r="D83" s="10"/>
      <c r="E83" s="11"/>
      <c r="F83" s="11"/>
      <c r="G83" s="11"/>
      <c r="H83" s="10"/>
      <c r="I83" s="10"/>
      <c r="J83" s="13"/>
      <c r="K83" s="7"/>
      <c r="L83" s="7"/>
    </row>
    <row r="84" spans="1:12">
      <c r="A84" s="9"/>
      <c r="B84" s="3"/>
      <c r="C84" s="3"/>
      <c r="D84" s="10"/>
      <c r="E84" s="11"/>
      <c r="F84" s="11"/>
      <c r="G84" s="11"/>
      <c r="H84" s="10"/>
      <c r="I84" s="10"/>
      <c r="J84" s="13"/>
      <c r="K84" s="7"/>
      <c r="L84" s="7"/>
    </row>
    <row r="85" spans="1:12">
      <c r="A85" s="9"/>
      <c r="B85" s="3"/>
      <c r="C85" s="3"/>
      <c r="D85" s="10"/>
      <c r="E85" s="11"/>
      <c r="F85" s="11"/>
      <c r="G85" s="11"/>
      <c r="H85" s="10"/>
      <c r="I85" s="10"/>
      <c r="J85" s="13"/>
      <c r="K85" s="14"/>
      <c r="L85" s="15"/>
    </row>
    <row r="86" spans="1:12">
      <c r="A86" s="9"/>
      <c r="B86" s="3"/>
      <c r="C86" s="3"/>
      <c r="D86" s="10"/>
      <c r="E86" s="11"/>
      <c r="F86" s="11"/>
      <c r="G86" s="11"/>
      <c r="H86" s="10"/>
      <c r="I86" s="10"/>
      <c r="J86" s="13"/>
      <c r="K86" s="7"/>
      <c r="L86" s="7"/>
    </row>
    <row r="87" spans="1:12">
      <c r="A87" s="9"/>
      <c r="B87" s="3"/>
      <c r="C87" s="3"/>
      <c r="D87" s="10"/>
      <c r="E87" s="11"/>
      <c r="F87" s="11"/>
      <c r="G87" s="11"/>
      <c r="H87" s="10"/>
      <c r="I87" s="10"/>
      <c r="J87" s="13"/>
      <c r="K87" s="7"/>
      <c r="L87" s="7"/>
    </row>
    <row r="88" spans="1:12">
      <c r="A88" s="9"/>
      <c r="B88" s="3"/>
      <c r="C88" s="3"/>
      <c r="D88" s="10"/>
      <c r="E88" s="11"/>
      <c r="F88" s="11"/>
      <c r="G88" s="11"/>
      <c r="H88" s="10"/>
      <c r="I88" s="10"/>
      <c r="J88" s="13"/>
      <c r="K88" s="14"/>
      <c r="L88" s="15"/>
    </row>
    <row r="89" spans="1:12">
      <c r="A89" s="9"/>
      <c r="B89" s="3"/>
      <c r="C89" s="3"/>
      <c r="D89" s="10"/>
      <c r="E89" s="11"/>
      <c r="F89" s="11"/>
      <c r="G89" s="11"/>
      <c r="H89" s="10"/>
      <c r="I89" s="10"/>
      <c r="J89" s="13"/>
      <c r="K89" s="7"/>
      <c r="L89" s="7"/>
    </row>
    <row r="90" spans="1:12">
      <c r="A90" s="9"/>
      <c r="B90" s="3"/>
      <c r="C90" s="3"/>
      <c r="D90" s="10"/>
      <c r="E90" s="11"/>
      <c r="F90" s="11"/>
      <c r="G90" s="11"/>
      <c r="H90" s="10"/>
      <c r="I90" s="10"/>
      <c r="J90" s="13"/>
      <c r="K90" s="7"/>
      <c r="L90" s="7"/>
    </row>
    <row r="91" spans="1:12">
      <c r="A91" s="9"/>
      <c r="B91" s="3"/>
      <c r="C91" s="3"/>
      <c r="D91" s="10"/>
      <c r="E91" s="11"/>
      <c r="F91" s="11"/>
      <c r="G91" s="11"/>
      <c r="H91" s="10"/>
      <c r="I91" s="10"/>
      <c r="J91" s="13"/>
      <c r="K91" s="14"/>
      <c r="L91" s="15"/>
    </row>
    <row r="92" spans="1:12">
      <c r="A92" s="9"/>
      <c r="B92" s="3"/>
      <c r="C92" s="3"/>
      <c r="D92" s="10"/>
      <c r="E92" s="11"/>
      <c r="F92" s="11"/>
      <c r="G92" s="11"/>
      <c r="H92" s="10"/>
      <c r="I92" s="10"/>
      <c r="J92" s="13"/>
      <c r="K92" s="7"/>
      <c r="L92" s="7"/>
    </row>
    <row r="93" spans="1:12">
      <c r="A93" s="9"/>
      <c r="B93" s="3"/>
      <c r="C93" s="3"/>
      <c r="D93" s="10"/>
      <c r="E93" s="11"/>
      <c r="F93" s="11"/>
      <c r="G93" s="11"/>
      <c r="H93" s="10"/>
      <c r="I93" s="10"/>
      <c r="J93" s="13"/>
      <c r="K93" s="7"/>
      <c r="L93" s="7"/>
    </row>
    <row r="94" spans="1:12">
      <c r="A94" s="9"/>
      <c r="B94" s="3"/>
      <c r="C94" s="3"/>
      <c r="D94" s="10"/>
      <c r="E94" s="11"/>
      <c r="F94" s="11"/>
      <c r="G94" s="11"/>
      <c r="H94" s="10"/>
      <c r="I94" s="10"/>
      <c r="J94" s="13"/>
      <c r="K94" s="14"/>
      <c r="L94" s="15"/>
    </row>
    <row r="95" spans="1:12">
      <c r="A95" s="9"/>
      <c r="B95" s="3"/>
      <c r="C95" s="3"/>
      <c r="D95" s="10"/>
      <c r="E95" s="11"/>
      <c r="F95" s="11"/>
      <c r="G95" s="11"/>
      <c r="H95" s="10"/>
      <c r="I95" s="10"/>
      <c r="J95" s="13"/>
      <c r="K95" s="7"/>
      <c r="L95" s="7"/>
    </row>
    <row r="96" spans="1:12">
      <c r="A96" s="9"/>
      <c r="B96" s="3"/>
      <c r="C96" s="3"/>
      <c r="D96" s="10"/>
      <c r="E96" s="11"/>
      <c r="F96" s="11"/>
      <c r="G96" s="11"/>
      <c r="H96" s="10"/>
      <c r="I96" s="10"/>
      <c r="J96" s="13"/>
      <c r="K96" s="7"/>
      <c r="L96" s="7"/>
    </row>
    <row r="97" spans="1:12">
      <c r="A97" s="9"/>
      <c r="B97" s="3"/>
      <c r="C97" s="3"/>
      <c r="D97" s="10"/>
      <c r="E97" s="11"/>
      <c r="F97" s="11"/>
      <c r="G97" s="11"/>
      <c r="H97" s="10"/>
      <c r="I97" s="10"/>
      <c r="J97" s="13"/>
      <c r="K97" s="14"/>
      <c r="L97" s="15"/>
    </row>
    <row r="98" spans="1:12">
      <c r="A98" s="23"/>
      <c r="B98" s="24"/>
      <c r="C98" s="24"/>
      <c r="D98" s="10"/>
      <c r="E98" s="23"/>
      <c r="G98" s="26"/>
      <c r="H98" s="10"/>
      <c r="I98" s="10"/>
      <c r="J98" s="13"/>
      <c r="K98" s="4"/>
      <c r="L98" s="4"/>
    </row>
    <row r="99" spans="1:12">
      <c r="A99" s="23"/>
      <c r="B99" s="24"/>
      <c r="C99" s="24"/>
      <c r="D99" s="10"/>
      <c r="E99" s="23"/>
      <c r="G99" s="26"/>
      <c r="H99" s="10"/>
      <c r="I99" s="10"/>
      <c r="J99" s="13"/>
      <c r="K99" s="4"/>
      <c r="L99" s="4"/>
    </row>
    <row r="100" spans="1:12">
      <c r="A100" s="23"/>
      <c r="B100" s="24"/>
      <c r="C100" s="24"/>
      <c r="D100" s="10"/>
      <c r="E100" s="23"/>
      <c r="G100" s="26"/>
      <c r="H100" s="10"/>
      <c r="I100" s="10"/>
      <c r="J100" s="13"/>
      <c r="K100" s="13"/>
      <c r="L100" s="27"/>
    </row>
    <row r="101" spans="1:12">
      <c r="A101" s="23"/>
      <c r="B101" s="24"/>
      <c r="C101" s="24"/>
      <c r="D101" s="10"/>
      <c r="E101" s="23"/>
      <c r="H101" s="10"/>
      <c r="I101" s="10"/>
      <c r="J101" s="13"/>
      <c r="K101" s="4"/>
      <c r="L101" s="4"/>
    </row>
    <row r="102" spans="1:12">
      <c r="A102" s="23"/>
      <c r="B102" s="24"/>
      <c r="C102" s="24"/>
      <c r="D102" s="10"/>
      <c r="E102" s="23"/>
      <c r="H102" s="10"/>
      <c r="I102" s="10"/>
      <c r="J102" s="13"/>
      <c r="K102" s="4"/>
      <c r="L102" s="4"/>
    </row>
    <row r="103" spans="1:12">
      <c r="A103" s="23"/>
      <c r="B103" s="24"/>
      <c r="C103" s="24"/>
      <c r="D103" s="10"/>
      <c r="E103" s="23"/>
      <c r="H103" s="10"/>
      <c r="I103" s="10"/>
      <c r="J103" s="13"/>
      <c r="K103" s="13"/>
      <c r="L103" s="27"/>
    </row>
    <row r="104" spans="1:12">
      <c r="A104" s="23"/>
      <c r="B104" s="24"/>
      <c r="C104" s="24"/>
      <c r="D104" s="10"/>
      <c r="E104" s="23"/>
      <c r="H104" s="10"/>
      <c r="I104" s="10"/>
      <c r="J104" s="13"/>
      <c r="K104" s="4"/>
      <c r="L104" s="4"/>
    </row>
    <row r="105" spans="1:12">
      <c r="A105" s="23"/>
      <c r="B105" s="24"/>
      <c r="C105" s="24"/>
      <c r="D105" s="10"/>
      <c r="E105" s="23"/>
      <c r="H105" s="10"/>
      <c r="I105" s="10"/>
      <c r="J105" s="13"/>
      <c r="K105" s="4"/>
      <c r="L105" s="4"/>
    </row>
    <row r="106" spans="1:12">
      <c r="A106" s="23"/>
      <c r="B106" s="24"/>
      <c r="C106" s="24"/>
      <c r="D106" s="10"/>
      <c r="E106" s="23"/>
      <c r="H106" s="10"/>
      <c r="I106" s="10"/>
      <c r="J106" s="13"/>
      <c r="K106" s="13"/>
      <c r="L106" s="27"/>
    </row>
    <row r="107" spans="1:12">
      <c r="A107" s="23"/>
      <c r="B107" s="24"/>
      <c r="C107" s="24"/>
      <c r="D107" s="10"/>
      <c r="E107" s="23"/>
      <c r="H107" s="10"/>
      <c r="I107" s="10"/>
      <c r="J107" s="13"/>
      <c r="K107" s="4"/>
      <c r="L107" s="4"/>
    </row>
    <row r="108" spans="1:12">
      <c r="A108" s="23"/>
      <c r="B108" s="24"/>
      <c r="C108" s="24"/>
      <c r="D108" s="10"/>
      <c r="E108" s="23"/>
      <c r="H108" s="10"/>
      <c r="I108" s="10"/>
      <c r="J108" s="13"/>
      <c r="K108" s="4"/>
      <c r="L108" s="4"/>
    </row>
    <row r="109" spans="1:12">
      <c r="A109" s="23"/>
      <c r="B109" s="24"/>
      <c r="C109" s="24"/>
      <c r="D109" s="10"/>
      <c r="E109" s="23"/>
      <c r="H109" s="10"/>
      <c r="I109" s="10"/>
      <c r="J109" s="13"/>
      <c r="K109" s="13"/>
      <c r="L109" s="27"/>
    </row>
    <row r="110" spans="1:12">
      <c r="A110" s="23"/>
      <c r="B110" s="24"/>
      <c r="C110" s="24"/>
      <c r="D110" s="10"/>
      <c r="E110" s="23"/>
      <c r="H110" s="10"/>
      <c r="I110" s="10"/>
      <c r="J110" s="13"/>
      <c r="K110" s="4"/>
      <c r="L110" s="4"/>
    </row>
    <row r="111" spans="1:12">
      <c r="A111" s="23"/>
      <c r="B111" s="24"/>
      <c r="C111" s="24"/>
      <c r="D111" s="10"/>
      <c r="E111" s="23"/>
      <c r="H111" s="10"/>
      <c r="I111" s="10"/>
      <c r="J111" s="13"/>
      <c r="K111" s="4"/>
      <c r="L111" s="4"/>
    </row>
    <row r="112" spans="1:12">
      <c r="A112" s="23"/>
      <c r="B112" s="24"/>
      <c r="C112" s="24"/>
      <c r="D112" s="10"/>
      <c r="E112" s="23"/>
      <c r="H112" s="10"/>
      <c r="I112" s="10"/>
      <c r="J112" s="13"/>
      <c r="K112" s="13"/>
      <c r="L112" s="27"/>
    </row>
    <row r="113" spans="1:12">
      <c r="A113" s="23"/>
      <c r="B113" s="24"/>
      <c r="C113" s="24"/>
      <c r="D113" s="10"/>
      <c r="E113" s="23"/>
      <c r="H113" s="10"/>
      <c r="I113" s="10"/>
      <c r="J113" s="13"/>
      <c r="K113" s="4"/>
      <c r="L113" s="4"/>
    </row>
    <row r="114" spans="1:12">
      <c r="A114" s="23"/>
      <c r="B114" s="24"/>
      <c r="C114" s="24"/>
      <c r="D114" s="10"/>
      <c r="E114" s="23"/>
      <c r="H114" s="10"/>
      <c r="I114" s="10"/>
      <c r="J114" s="13"/>
      <c r="K114" s="4"/>
      <c r="L114" s="4"/>
    </row>
    <row r="115" spans="1:12">
      <c r="A115" s="23"/>
      <c r="B115" s="24"/>
      <c r="C115" s="24"/>
      <c r="D115" s="10"/>
      <c r="E115" s="23"/>
      <c r="H115" s="10"/>
      <c r="I115" s="10"/>
      <c r="J115" s="13"/>
      <c r="K115" s="13"/>
      <c r="L115" s="27"/>
    </row>
    <row r="116" spans="1:12">
      <c r="A116" s="23"/>
      <c r="B116" s="24"/>
      <c r="C116" s="24"/>
      <c r="D116" s="10"/>
      <c r="E116" s="23"/>
      <c r="H116" s="10"/>
      <c r="I116" s="10"/>
      <c r="J116" s="13"/>
      <c r="K116" s="4"/>
      <c r="L116" s="4"/>
    </row>
    <row r="117" spans="1:12">
      <c r="A117" s="23"/>
      <c r="B117" s="24"/>
      <c r="C117" s="24"/>
      <c r="D117" s="10"/>
      <c r="E117" s="23"/>
      <c r="H117" s="10"/>
      <c r="I117" s="10"/>
      <c r="J117" s="13"/>
      <c r="K117" s="4"/>
      <c r="L117" s="4"/>
    </row>
    <row r="118" spans="1:12">
      <c r="A118" s="23"/>
      <c r="B118" s="24"/>
      <c r="C118" s="24"/>
      <c r="D118" s="10"/>
      <c r="E118" s="23"/>
      <c r="H118" s="10"/>
      <c r="I118" s="10"/>
      <c r="J118" s="13"/>
      <c r="K118" s="13"/>
      <c r="L118" s="27"/>
    </row>
    <row r="119" spans="1:12">
      <c r="A119" s="23"/>
      <c r="B119" s="24"/>
      <c r="C119" s="24"/>
      <c r="D119" s="10"/>
      <c r="E119" s="23"/>
      <c r="H119" s="10"/>
      <c r="I119" s="10"/>
      <c r="J119" s="13"/>
      <c r="K119" s="4"/>
      <c r="L119" s="4"/>
    </row>
    <row r="120" spans="1:12">
      <c r="A120" s="23"/>
      <c r="B120" s="24"/>
      <c r="C120" s="24"/>
      <c r="D120" s="10"/>
      <c r="E120" s="23"/>
      <c r="H120" s="10"/>
      <c r="I120" s="10"/>
      <c r="J120" s="13"/>
      <c r="K120" s="4"/>
      <c r="L120" s="4"/>
    </row>
    <row r="121" spans="1:12">
      <c r="A121" s="23"/>
      <c r="B121" s="24"/>
      <c r="C121" s="24"/>
      <c r="D121" s="10"/>
      <c r="E121" s="23"/>
      <c r="H121" s="10"/>
      <c r="I121" s="10"/>
      <c r="J121" s="13"/>
      <c r="K121" s="13"/>
      <c r="L121" s="27"/>
    </row>
    <row r="122" spans="1:12">
      <c r="A122" s="9"/>
      <c r="B122" s="28"/>
      <c r="C122" s="28"/>
      <c r="D122" s="10"/>
      <c r="E122" s="9"/>
      <c r="F122" s="29"/>
      <c r="G122" s="30"/>
      <c r="H122" s="10"/>
      <c r="I122" s="10"/>
      <c r="J122" s="13"/>
      <c r="K122" s="4"/>
      <c r="L122" s="4"/>
    </row>
    <row r="123" spans="1:12">
      <c r="A123" s="9"/>
      <c r="B123" s="28"/>
      <c r="C123" s="28"/>
      <c r="D123" s="10"/>
      <c r="E123" s="9"/>
      <c r="F123" s="29"/>
      <c r="G123" s="30"/>
      <c r="H123" s="10"/>
      <c r="I123" s="10"/>
      <c r="J123" s="13"/>
      <c r="K123" s="4"/>
      <c r="L123" s="4"/>
    </row>
    <row r="124" spans="1:12">
      <c r="A124" s="9"/>
      <c r="B124" s="28"/>
      <c r="C124" s="28"/>
      <c r="D124" s="10"/>
      <c r="E124" s="9"/>
      <c r="F124" s="29"/>
      <c r="G124" s="30"/>
      <c r="H124" s="10"/>
      <c r="I124" s="10"/>
      <c r="J124" s="13"/>
      <c r="K124" s="13"/>
      <c r="L124" s="27"/>
    </row>
    <row r="125" spans="1:12">
      <c r="A125" s="9"/>
      <c r="B125" s="28"/>
      <c r="C125" s="28"/>
      <c r="D125" s="10"/>
      <c r="E125" s="9"/>
      <c r="F125" s="31"/>
      <c r="G125" s="30"/>
      <c r="H125" s="10"/>
      <c r="I125" s="10"/>
      <c r="J125" s="13"/>
      <c r="K125" s="4"/>
      <c r="L125" s="4"/>
    </row>
    <row r="126" spans="1:12">
      <c r="A126" s="9"/>
      <c r="B126" s="28"/>
      <c r="C126" s="28"/>
      <c r="D126" s="10"/>
      <c r="E126" s="9"/>
      <c r="F126" s="31"/>
      <c r="G126" s="30"/>
      <c r="H126" s="10"/>
      <c r="I126" s="10"/>
      <c r="J126" s="13"/>
      <c r="K126" s="4"/>
      <c r="L126" s="4"/>
    </row>
    <row r="127" spans="1:12">
      <c r="A127" s="9"/>
      <c r="B127" s="28"/>
      <c r="C127" s="28"/>
      <c r="D127" s="10"/>
      <c r="E127" s="9"/>
      <c r="F127" s="31"/>
      <c r="G127" s="30"/>
      <c r="H127" s="10"/>
      <c r="I127" s="10"/>
      <c r="J127" s="13"/>
      <c r="K127" s="13"/>
      <c r="L127" s="27"/>
    </row>
    <row r="128" spans="1:12">
      <c r="A128" s="9"/>
      <c r="B128" s="28"/>
      <c r="C128" s="28"/>
      <c r="D128" s="10"/>
      <c r="E128" s="9"/>
      <c r="F128" s="32"/>
      <c r="G128" s="30"/>
      <c r="H128" s="10"/>
      <c r="I128" s="10"/>
      <c r="J128" s="13"/>
      <c r="K128" s="4"/>
      <c r="L128" s="4"/>
    </row>
    <row r="129" spans="1:12">
      <c r="A129" s="9"/>
      <c r="B129" s="28"/>
      <c r="C129" s="28"/>
      <c r="D129" s="10"/>
      <c r="E129" s="9"/>
      <c r="F129" s="32"/>
      <c r="G129" s="30"/>
      <c r="H129" s="10"/>
      <c r="I129" s="10"/>
      <c r="J129" s="13"/>
      <c r="K129" s="4"/>
      <c r="L129" s="4"/>
    </row>
    <row r="130" spans="1:12">
      <c r="A130" s="9"/>
      <c r="B130" s="28"/>
      <c r="C130" s="28"/>
      <c r="D130" s="10"/>
      <c r="E130" s="9"/>
      <c r="F130" s="32"/>
      <c r="G130" s="30"/>
      <c r="H130" s="10"/>
      <c r="I130" s="10"/>
      <c r="J130" s="13"/>
      <c r="K130" s="13"/>
      <c r="L130" s="27"/>
    </row>
    <row r="131" spans="1:12">
      <c r="A131" s="9"/>
      <c r="B131" s="28"/>
      <c r="C131" s="28"/>
      <c r="D131" s="10"/>
      <c r="E131" s="9"/>
      <c r="F131" s="33"/>
      <c r="G131" s="30"/>
      <c r="H131" s="10"/>
      <c r="I131" s="10"/>
      <c r="J131" s="13"/>
      <c r="K131" s="4"/>
      <c r="L131" s="4"/>
    </row>
    <row r="132" spans="1:12">
      <c r="A132" s="9"/>
      <c r="B132" s="28"/>
      <c r="C132" s="28"/>
      <c r="D132" s="10"/>
      <c r="E132" s="9"/>
      <c r="F132" s="33"/>
      <c r="G132" s="30"/>
      <c r="H132" s="10"/>
      <c r="I132" s="10"/>
      <c r="J132" s="13"/>
      <c r="K132" s="4"/>
      <c r="L132" s="4"/>
    </row>
    <row r="133" spans="1:12">
      <c r="A133" s="9"/>
      <c r="B133" s="28"/>
      <c r="C133" s="28"/>
      <c r="D133" s="10"/>
      <c r="E133" s="9"/>
      <c r="F133" s="33"/>
      <c r="G133" s="30"/>
      <c r="H133" s="10"/>
      <c r="I133" s="10"/>
      <c r="J133" s="13"/>
      <c r="K133" s="13"/>
      <c r="L133" s="27"/>
    </row>
    <row r="134" spans="1:12">
      <c r="A134" s="9"/>
      <c r="B134" s="28"/>
      <c r="C134" s="28"/>
      <c r="D134" s="10"/>
      <c r="E134" s="9"/>
      <c r="F134" s="34"/>
      <c r="G134" s="30"/>
      <c r="H134" s="10"/>
      <c r="I134" s="10"/>
      <c r="J134" s="13"/>
      <c r="K134" s="4"/>
      <c r="L134" s="4"/>
    </row>
    <row r="135" spans="1:12">
      <c r="A135" s="9"/>
      <c r="B135" s="28"/>
      <c r="C135" s="28"/>
      <c r="D135" s="10"/>
      <c r="E135" s="9"/>
      <c r="F135" s="34"/>
      <c r="G135" s="30"/>
      <c r="H135" s="10"/>
      <c r="I135" s="10"/>
      <c r="J135" s="13"/>
      <c r="K135" s="4"/>
      <c r="L135" s="4"/>
    </row>
    <row r="136" spans="1:12">
      <c r="A136" s="9"/>
      <c r="B136" s="28"/>
      <c r="C136" s="28"/>
      <c r="D136" s="10"/>
      <c r="E136" s="9"/>
      <c r="F136" s="34"/>
      <c r="G136" s="30"/>
      <c r="H136" s="10"/>
      <c r="I136" s="10"/>
      <c r="J136" s="13"/>
      <c r="K136" s="13"/>
      <c r="L136" s="27"/>
    </row>
    <row r="137" spans="1:12">
      <c r="A137" s="9"/>
      <c r="B137" s="28"/>
      <c r="C137" s="28"/>
      <c r="D137" s="10"/>
      <c r="E137" s="9"/>
      <c r="F137" s="35"/>
      <c r="G137" s="30"/>
      <c r="H137" s="10"/>
      <c r="I137" s="10"/>
      <c r="J137" s="13"/>
      <c r="K137" s="4"/>
      <c r="L137" s="4"/>
    </row>
    <row r="138" spans="1:12">
      <c r="A138" s="9"/>
      <c r="B138" s="28"/>
      <c r="C138" s="28"/>
      <c r="D138" s="10"/>
      <c r="E138" s="9"/>
      <c r="F138" s="35"/>
      <c r="G138" s="30"/>
      <c r="H138" s="10"/>
      <c r="I138" s="10"/>
      <c r="J138" s="13"/>
      <c r="K138" s="4"/>
      <c r="L138" s="4"/>
    </row>
    <row r="139" spans="1:12">
      <c r="A139" s="9"/>
      <c r="B139" s="28"/>
      <c r="C139" s="28"/>
      <c r="D139" s="10"/>
      <c r="E139" s="9"/>
      <c r="F139" s="35"/>
      <c r="G139" s="30"/>
      <c r="H139" s="10"/>
      <c r="I139" s="10"/>
      <c r="J139" s="13"/>
      <c r="K139" s="13"/>
      <c r="L139" s="27"/>
    </row>
    <row r="140" spans="1:12">
      <c r="A140" s="9"/>
      <c r="B140" s="28"/>
      <c r="C140" s="28"/>
      <c r="D140" s="10"/>
      <c r="E140" s="9"/>
      <c r="F140" s="35"/>
      <c r="G140" s="30"/>
      <c r="H140" s="10"/>
      <c r="I140" s="10"/>
      <c r="J140" s="13"/>
      <c r="K140" s="4"/>
      <c r="L140" s="4"/>
    </row>
    <row r="141" spans="1:12">
      <c r="A141" s="9"/>
      <c r="B141" s="28"/>
      <c r="C141" s="28"/>
      <c r="D141" s="10"/>
      <c r="E141" s="9"/>
      <c r="F141" s="35"/>
      <c r="G141" s="30"/>
      <c r="H141" s="10"/>
      <c r="I141" s="10"/>
      <c r="J141" s="13"/>
      <c r="K141" s="4"/>
      <c r="L141" s="4"/>
    </row>
    <row r="142" spans="1:12">
      <c r="A142" s="9"/>
      <c r="B142" s="28"/>
      <c r="C142" s="28"/>
      <c r="D142" s="10"/>
      <c r="E142" s="9"/>
      <c r="F142" s="35"/>
      <c r="G142" s="30"/>
      <c r="H142" s="10"/>
      <c r="I142" s="10"/>
      <c r="J142" s="13"/>
      <c r="K142" s="13"/>
      <c r="L142" s="27"/>
    </row>
    <row r="143" spans="1:12">
      <c r="A143" s="9"/>
      <c r="B143" s="28"/>
      <c r="C143" s="28"/>
      <c r="D143" s="10"/>
      <c r="E143" s="9"/>
      <c r="F143" s="35"/>
      <c r="G143" s="30"/>
      <c r="H143" s="10"/>
      <c r="I143" s="10"/>
      <c r="J143" s="13"/>
      <c r="K143" s="4"/>
      <c r="L143" s="4"/>
    </row>
    <row r="144" spans="1:12">
      <c r="A144" s="9"/>
      <c r="B144" s="28"/>
      <c r="C144" s="28"/>
      <c r="D144" s="10"/>
      <c r="E144" s="9"/>
      <c r="F144" s="35"/>
      <c r="G144" s="30"/>
      <c r="H144" s="10"/>
      <c r="I144" s="10"/>
      <c r="J144" s="13"/>
      <c r="K144" s="4"/>
      <c r="L144" s="4"/>
    </row>
    <row r="145" spans="1:12">
      <c r="A145" s="9"/>
      <c r="B145" s="28"/>
      <c r="C145" s="28"/>
      <c r="D145" s="10"/>
      <c r="E145" s="9"/>
      <c r="F145" s="35"/>
      <c r="G145" s="30"/>
      <c r="H145" s="10"/>
      <c r="I145" s="10"/>
      <c r="J145" s="13"/>
      <c r="K145" s="13"/>
      <c r="L145" s="27"/>
    </row>
    <row r="146" spans="1:12">
      <c r="A146" s="9"/>
      <c r="B146" s="28"/>
      <c r="C146" s="28"/>
      <c r="D146" s="10"/>
      <c r="E146" s="9"/>
      <c r="F146" s="36"/>
      <c r="G146" s="30"/>
      <c r="H146" s="10"/>
      <c r="I146" s="10"/>
      <c r="J146" s="13"/>
      <c r="K146" s="4"/>
      <c r="L146" s="4"/>
    </row>
    <row r="147" spans="1:12">
      <c r="A147" s="9"/>
      <c r="B147" s="28"/>
      <c r="C147" s="28"/>
      <c r="D147" s="10"/>
      <c r="E147" s="9"/>
      <c r="F147" s="36"/>
      <c r="G147" s="30"/>
      <c r="H147" s="10"/>
      <c r="I147" s="10"/>
      <c r="J147" s="13"/>
      <c r="K147" s="4"/>
      <c r="L147" s="4"/>
    </row>
    <row r="148" spans="1:12">
      <c r="A148" s="9"/>
      <c r="B148" s="28"/>
      <c r="C148" s="28"/>
      <c r="D148" s="10"/>
      <c r="E148" s="9"/>
      <c r="F148" s="36"/>
      <c r="G148" s="30"/>
      <c r="H148" s="10"/>
      <c r="I148" s="10"/>
      <c r="J148" s="13"/>
      <c r="K148" s="13"/>
      <c r="L148" s="27"/>
    </row>
    <row r="149" spans="1:12">
      <c r="A149" s="9"/>
      <c r="B149" s="28"/>
      <c r="C149" s="28"/>
      <c r="D149" s="10"/>
      <c r="E149" s="9"/>
      <c r="F149" s="36"/>
      <c r="G149" s="30"/>
      <c r="H149" s="10"/>
      <c r="I149" s="10"/>
      <c r="J149" s="13"/>
      <c r="K149" s="4"/>
      <c r="L149" s="4"/>
    </row>
    <row r="150" spans="1:12">
      <c r="A150" s="9"/>
      <c r="B150" s="28"/>
      <c r="C150" s="28"/>
      <c r="D150" s="10"/>
      <c r="E150" s="9"/>
      <c r="F150" s="36"/>
      <c r="G150" s="30"/>
      <c r="H150" s="10"/>
      <c r="I150" s="10"/>
      <c r="J150" s="13"/>
      <c r="K150" s="4"/>
      <c r="L150" s="4"/>
    </row>
    <row r="151" spans="1:12">
      <c r="A151" s="9"/>
      <c r="B151" s="28"/>
      <c r="C151" s="28"/>
      <c r="D151" s="10"/>
      <c r="E151" s="9"/>
      <c r="F151" s="36"/>
      <c r="G151" s="30"/>
      <c r="H151" s="10"/>
      <c r="I151" s="10"/>
      <c r="J151" s="13"/>
      <c r="K151" s="13"/>
      <c r="L151" s="27"/>
    </row>
    <row r="152" spans="1:12">
      <c r="A152" s="9"/>
      <c r="B152" s="28"/>
      <c r="C152" s="28"/>
      <c r="D152" s="10"/>
      <c r="E152" s="9"/>
      <c r="F152" s="36"/>
      <c r="G152" s="30"/>
      <c r="H152" s="10"/>
      <c r="I152" s="10"/>
      <c r="J152" s="13"/>
      <c r="K152" s="4"/>
      <c r="L152" s="4"/>
    </row>
    <row r="153" spans="1:12">
      <c r="A153" s="9"/>
      <c r="B153" s="28"/>
      <c r="C153" s="28"/>
      <c r="D153" s="10"/>
      <c r="E153" s="9"/>
      <c r="F153" s="36"/>
      <c r="G153" s="30"/>
      <c r="H153" s="10"/>
      <c r="I153" s="10"/>
      <c r="J153" s="13"/>
      <c r="K153" s="4"/>
      <c r="L153" s="4"/>
    </row>
    <row r="154" spans="1:12">
      <c r="A154" s="9"/>
      <c r="B154" s="28"/>
      <c r="C154" s="28"/>
      <c r="D154" s="10"/>
      <c r="E154" s="9"/>
      <c r="F154" s="36"/>
      <c r="G154" s="30"/>
      <c r="H154" s="10"/>
      <c r="I154" s="10"/>
      <c r="J154" s="13"/>
      <c r="K154" s="13"/>
      <c r="L154" s="27"/>
    </row>
    <row r="155" spans="1:12">
      <c r="A155" s="9"/>
      <c r="B155" s="28"/>
      <c r="C155" s="28"/>
      <c r="D155" s="10"/>
      <c r="E155" s="9"/>
      <c r="F155" s="36"/>
      <c r="G155" s="30"/>
      <c r="H155" s="10"/>
      <c r="I155" s="10"/>
      <c r="J155" s="13"/>
      <c r="K155" s="4"/>
      <c r="L155" s="4"/>
    </row>
    <row r="156" spans="1:12">
      <c r="A156" s="9"/>
      <c r="B156" s="28"/>
      <c r="C156" s="28"/>
      <c r="D156" s="10"/>
      <c r="E156" s="9"/>
      <c r="F156" s="36"/>
      <c r="G156" s="30"/>
      <c r="H156" s="10"/>
      <c r="I156" s="10"/>
      <c r="J156" s="13"/>
      <c r="K156" s="4"/>
      <c r="L156" s="4"/>
    </row>
    <row r="157" spans="1:12">
      <c r="A157" s="9"/>
      <c r="B157" s="28"/>
      <c r="C157" s="28"/>
      <c r="D157" s="10"/>
      <c r="E157" s="9"/>
      <c r="F157" s="36"/>
      <c r="G157" s="30"/>
      <c r="H157" s="10"/>
      <c r="I157" s="10"/>
      <c r="J157" s="13"/>
      <c r="K157" s="13"/>
      <c r="L157" s="27"/>
    </row>
    <row r="158" spans="1:12">
      <c r="A158" s="9"/>
      <c r="B158" s="28"/>
      <c r="C158" s="28"/>
      <c r="D158" s="10"/>
      <c r="E158" s="9"/>
      <c r="F158" s="36"/>
      <c r="G158" s="30"/>
      <c r="H158" s="10"/>
      <c r="I158" s="10"/>
      <c r="J158" s="13"/>
      <c r="K158" s="4"/>
      <c r="L158" s="4"/>
    </row>
    <row r="159" spans="1:12">
      <c r="A159" s="9"/>
      <c r="B159" s="28"/>
      <c r="C159" s="28"/>
      <c r="D159" s="10"/>
      <c r="E159" s="9"/>
      <c r="F159" s="36"/>
      <c r="G159" s="30"/>
      <c r="H159" s="10"/>
      <c r="I159" s="10"/>
      <c r="J159" s="13"/>
      <c r="K159" s="4"/>
      <c r="L159" s="4"/>
    </row>
    <row r="160" spans="1:12">
      <c r="A160" s="9"/>
      <c r="B160" s="28"/>
      <c r="C160" s="28"/>
      <c r="D160" s="10"/>
      <c r="E160" s="9"/>
      <c r="F160" s="36"/>
      <c r="G160" s="30"/>
      <c r="H160" s="10"/>
      <c r="I160" s="10"/>
      <c r="J160" s="13"/>
      <c r="K160" s="13"/>
      <c r="L160" s="27"/>
    </row>
    <row r="161" spans="1:12">
      <c r="A161" s="9"/>
      <c r="B161" s="28"/>
      <c r="C161" s="28"/>
      <c r="D161" s="10"/>
      <c r="E161" s="9"/>
      <c r="F161" s="36"/>
      <c r="G161" s="30"/>
      <c r="H161" s="10"/>
      <c r="I161" s="10"/>
      <c r="J161" s="13"/>
      <c r="K161" s="4"/>
      <c r="L161" s="4"/>
    </row>
    <row r="162" spans="1:12">
      <c r="A162" s="9"/>
      <c r="B162" s="28"/>
      <c r="C162" s="28"/>
      <c r="D162" s="10"/>
      <c r="E162" s="9"/>
      <c r="F162" s="36"/>
      <c r="G162" s="30"/>
      <c r="H162" s="10"/>
      <c r="I162" s="10"/>
      <c r="J162" s="13"/>
      <c r="K162" s="4"/>
      <c r="L162" s="4"/>
    </row>
    <row r="163" spans="1:12">
      <c r="A163" s="9"/>
      <c r="B163" s="28"/>
      <c r="C163" s="28"/>
      <c r="D163" s="10"/>
      <c r="E163" s="9"/>
      <c r="F163" s="36"/>
      <c r="G163" s="30"/>
      <c r="H163" s="10"/>
      <c r="I163" s="10"/>
      <c r="J163" s="13"/>
      <c r="K163" s="13"/>
      <c r="L163" s="27"/>
    </row>
    <row r="164" spans="1:12">
      <c r="A164" s="4"/>
      <c r="B164" s="37"/>
      <c r="C164" s="37"/>
      <c r="D164" s="4"/>
      <c r="E164" s="4"/>
      <c r="F164" s="38"/>
      <c r="G164" s="4"/>
      <c r="H164" s="4"/>
      <c r="I164" s="4"/>
      <c r="J164" s="4"/>
      <c r="K164" s="39"/>
      <c r="L164" s="39"/>
    </row>
    <row r="165" spans="1:12">
      <c r="A165" s="4"/>
      <c r="B165" s="37"/>
      <c r="C165" s="37"/>
      <c r="D165" s="4"/>
      <c r="E165" s="4"/>
      <c r="F165" s="38"/>
      <c r="G165" s="4"/>
      <c r="H165" s="4"/>
      <c r="I165" s="4"/>
      <c r="J165" s="4"/>
      <c r="K165" s="39"/>
      <c r="L165" s="39"/>
    </row>
    <row r="166" spans="1:12">
      <c r="A166" s="4"/>
      <c r="B166" s="37"/>
      <c r="C166" s="37"/>
      <c r="D166" s="4"/>
      <c r="E166" s="4"/>
      <c r="F166" s="38"/>
      <c r="G166" s="4"/>
      <c r="H166" s="4"/>
      <c r="I166" s="4"/>
      <c r="J166" s="4"/>
      <c r="K166" s="39"/>
      <c r="L166" s="39"/>
    </row>
    <row r="167" spans="1:12">
      <c r="A167" s="4"/>
      <c r="B167" s="37"/>
      <c r="C167" s="37"/>
      <c r="D167" s="4"/>
      <c r="E167" s="4"/>
      <c r="F167" s="38"/>
      <c r="G167" s="4"/>
      <c r="H167" s="4"/>
      <c r="I167" s="4"/>
      <c r="J167" s="4"/>
      <c r="K167" s="39"/>
      <c r="L167" s="39"/>
    </row>
    <row r="168" spans="1:12">
      <c r="A168" s="4"/>
      <c r="B168" s="37"/>
      <c r="C168" s="37"/>
      <c r="D168" s="4"/>
      <c r="E168" s="4"/>
      <c r="F168" s="38"/>
      <c r="G168" s="4"/>
      <c r="H168" s="4"/>
      <c r="I168" s="4"/>
      <c r="J168" s="4"/>
      <c r="K168" s="39"/>
      <c r="L168" s="39"/>
    </row>
    <row r="169" spans="1:12">
      <c r="F169" s="41"/>
    </row>
    <row r="170" spans="1:12">
      <c r="F170" s="41"/>
    </row>
    <row r="171" spans="1:12">
      <c r="F171" s="41"/>
    </row>
    <row r="172" spans="1:12">
      <c r="F172" s="41"/>
    </row>
    <row r="173" spans="1:12">
      <c r="F173" s="41"/>
    </row>
    <row r="174" spans="1:12">
      <c r="F174" s="41"/>
    </row>
    <row r="175" spans="1:12">
      <c r="F175" s="41"/>
    </row>
    <row r="176" spans="1:12">
      <c r="F176" s="41"/>
    </row>
    <row r="177" spans="6:6">
      <c r="F177" s="41"/>
    </row>
    <row r="178" spans="6:6">
      <c r="F178" s="41"/>
    </row>
    <row r="179" spans="6:6">
      <c r="F179" s="41"/>
    </row>
    <row r="180" spans="6:6">
      <c r="F180" s="41"/>
    </row>
    <row r="181" spans="6:6">
      <c r="F181" s="41"/>
    </row>
    <row r="182" spans="6:6">
      <c r="F182" s="41"/>
    </row>
    <row r="183" spans="6:6">
      <c r="F183" s="41"/>
    </row>
    <row r="184" spans="6:6">
      <c r="F184" s="41"/>
    </row>
    <row r="185" spans="6:6">
      <c r="F185" s="41"/>
    </row>
    <row r="186" spans="6:6">
      <c r="F186" s="41"/>
    </row>
    <row r="187" spans="6:6">
      <c r="F187" s="41"/>
    </row>
    <row r="188" spans="6:6">
      <c r="F188" s="41"/>
    </row>
    <row r="189" spans="6:6">
      <c r="F189" s="41"/>
    </row>
    <row r="190" spans="6:6">
      <c r="F190" s="41"/>
    </row>
    <row r="191" spans="6:6">
      <c r="F191" s="41"/>
    </row>
    <row r="192" spans="6:6">
      <c r="F192" s="41"/>
    </row>
    <row r="193" spans="6:6">
      <c r="F193" s="41"/>
    </row>
    <row r="194" spans="6:6">
      <c r="F194" s="41"/>
    </row>
    <row r="195" spans="6:6">
      <c r="F195" s="41"/>
    </row>
    <row r="196" spans="6:6">
      <c r="F196" s="41"/>
    </row>
    <row r="197" spans="6:6">
      <c r="F197" s="41"/>
    </row>
    <row r="198" spans="6:6">
      <c r="F198" s="41"/>
    </row>
    <row r="199" spans="6:6">
      <c r="F199" s="41"/>
    </row>
    <row r="200" spans="6:6">
      <c r="F200" s="41"/>
    </row>
    <row r="201" spans="6:6">
      <c r="F201" s="41"/>
    </row>
    <row r="202" spans="6:6">
      <c r="F202" s="41"/>
    </row>
    <row r="203" spans="6:6">
      <c r="F203" s="41"/>
    </row>
    <row r="204" spans="6:6">
      <c r="F204" s="41"/>
    </row>
    <row r="205" spans="6:6">
      <c r="F205" s="41"/>
    </row>
    <row r="206" spans="6:6">
      <c r="F206" s="41"/>
    </row>
    <row r="207" spans="6:6">
      <c r="F207" s="41"/>
    </row>
    <row r="208" spans="6:6">
      <c r="F208" s="41"/>
    </row>
    <row r="209" spans="6:6">
      <c r="F209" s="41"/>
    </row>
    <row r="210" spans="6:6">
      <c r="F210" s="41"/>
    </row>
    <row r="211" spans="6:6">
      <c r="F211" s="41"/>
    </row>
    <row r="212" spans="6:6">
      <c r="F212" s="41"/>
    </row>
    <row r="213" spans="6:6">
      <c r="F213" s="41"/>
    </row>
    <row r="214" spans="6:6">
      <c r="F214" s="41"/>
    </row>
    <row r="215" spans="6:6">
      <c r="F215" s="41"/>
    </row>
    <row r="216" spans="6:6">
      <c r="F216" s="41"/>
    </row>
    <row r="217" spans="6:6">
      <c r="F217" s="41"/>
    </row>
    <row r="218" spans="6:6">
      <c r="F218" s="41"/>
    </row>
    <row r="219" spans="6:6">
      <c r="F219" s="41"/>
    </row>
    <row r="220" spans="6:6">
      <c r="F220" s="41"/>
    </row>
    <row r="221" spans="6:6">
      <c r="F221" s="41"/>
    </row>
    <row r="222" spans="6:6">
      <c r="F222" s="41"/>
    </row>
    <row r="223" spans="6:6">
      <c r="F223" s="41"/>
    </row>
    <row r="224" spans="6:6">
      <c r="F224" s="41"/>
    </row>
    <row r="225" spans="6:6">
      <c r="F225" s="41"/>
    </row>
    <row r="226" spans="6:6">
      <c r="F226" s="41"/>
    </row>
    <row r="227" spans="6:6">
      <c r="F227" s="41"/>
    </row>
    <row r="228" spans="6:6">
      <c r="F228" s="41"/>
    </row>
    <row r="229" spans="6:6">
      <c r="F229" s="41"/>
    </row>
    <row r="230" spans="6:6">
      <c r="F230" s="41"/>
    </row>
    <row r="231" spans="6:6">
      <c r="F231" s="41"/>
    </row>
    <row r="232" spans="6:6">
      <c r="F232" s="41"/>
    </row>
    <row r="233" spans="6:6">
      <c r="F233" s="41"/>
    </row>
    <row r="234" spans="6:6">
      <c r="F234" s="41"/>
    </row>
    <row r="235" spans="6:6">
      <c r="F235" s="41"/>
    </row>
    <row r="236" spans="6:6">
      <c r="F236" s="41"/>
    </row>
    <row r="237" spans="6:6">
      <c r="F237" s="41"/>
    </row>
    <row r="238" spans="6:6">
      <c r="F238" s="41"/>
    </row>
    <row r="239" spans="6:6">
      <c r="F239" s="41"/>
    </row>
    <row r="240" spans="6:6">
      <c r="F240" s="41"/>
    </row>
    <row r="241" spans="6:6">
      <c r="F241" s="41"/>
    </row>
    <row r="242" spans="6:6">
      <c r="F242" s="41"/>
    </row>
    <row r="243" spans="6:6">
      <c r="F243" s="41"/>
    </row>
    <row r="244" spans="6:6">
      <c r="F244" s="41"/>
    </row>
    <row r="245" spans="6:6">
      <c r="F245" s="41"/>
    </row>
    <row r="246" spans="6:6">
      <c r="F246" s="41"/>
    </row>
    <row r="247" spans="6:6">
      <c r="F247" s="41"/>
    </row>
    <row r="248" spans="6:6">
      <c r="F248" s="41"/>
    </row>
    <row r="249" spans="6:6">
      <c r="F249" s="41"/>
    </row>
    <row r="250" spans="6:6">
      <c r="F250" s="41"/>
    </row>
    <row r="251" spans="6:6">
      <c r="F251" s="41"/>
    </row>
    <row r="252" spans="6:6">
      <c r="F252" s="41"/>
    </row>
    <row r="253" spans="6:6">
      <c r="F253" s="41"/>
    </row>
    <row r="254" spans="6:6">
      <c r="F254" s="41"/>
    </row>
    <row r="255" spans="6:6">
      <c r="F255" s="41"/>
    </row>
    <row r="256" spans="6:6">
      <c r="F256" s="41"/>
    </row>
    <row r="257" spans="6:6">
      <c r="F257" s="41"/>
    </row>
    <row r="258" spans="6:6">
      <c r="F258" s="41"/>
    </row>
    <row r="259" spans="6:6">
      <c r="F259" s="41"/>
    </row>
    <row r="260" spans="6:6">
      <c r="F260" s="41"/>
    </row>
    <row r="261" spans="6:6">
      <c r="F261" s="41"/>
    </row>
    <row r="262" spans="6:6">
      <c r="F262" s="41"/>
    </row>
    <row r="263" spans="6:6">
      <c r="F263" s="41"/>
    </row>
    <row r="264" spans="6:6">
      <c r="F264" s="41"/>
    </row>
    <row r="265" spans="6:6">
      <c r="F265" s="41"/>
    </row>
    <row r="266" spans="6:6">
      <c r="F266" s="41"/>
    </row>
    <row r="267" spans="6:6">
      <c r="F267" s="41"/>
    </row>
    <row r="268" spans="6:6">
      <c r="F268" s="41"/>
    </row>
    <row r="269" spans="6:6">
      <c r="F269" s="41"/>
    </row>
    <row r="270" spans="6:6">
      <c r="F270" s="41"/>
    </row>
    <row r="271" spans="6:6">
      <c r="F271" s="41"/>
    </row>
    <row r="272" spans="6:6">
      <c r="F272" s="41"/>
    </row>
    <row r="273" spans="6:6">
      <c r="F273" s="41"/>
    </row>
    <row r="274" spans="6:6">
      <c r="F274" s="41"/>
    </row>
    <row r="275" spans="6:6">
      <c r="F275" s="41"/>
    </row>
    <row r="276" spans="6:6">
      <c r="F276" s="41"/>
    </row>
    <row r="277" spans="6:6">
      <c r="F277" s="41"/>
    </row>
    <row r="278" spans="6:6">
      <c r="F278" s="41"/>
    </row>
    <row r="279" spans="6:6">
      <c r="F279" s="41"/>
    </row>
    <row r="280" spans="6:6">
      <c r="F280" s="41"/>
    </row>
    <row r="281" spans="6:6">
      <c r="F281" s="41"/>
    </row>
    <row r="282" spans="6:6">
      <c r="F282" s="41"/>
    </row>
    <row r="283" spans="6:6">
      <c r="F283" s="41"/>
    </row>
    <row r="284" spans="6:6">
      <c r="F284" s="41"/>
    </row>
    <row r="285" spans="6:6">
      <c r="F285" s="41"/>
    </row>
    <row r="286" spans="6:6">
      <c r="F286" s="41"/>
    </row>
    <row r="287" spans="6:6">
      <c r="F287" s="41"/>
    </row>
    <row r="288" spans="6:6">
      <c r="F288" s="41"/>
    </row>
    <row r="289" spans="6:6">
      <c r="F289" s="41"/>
    </row>
  </sheetData>
  <phoneticPr fontId="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647CE-7517-6846-B020-88E2EFC6C470}">
  <dimension ref="A1:E37"/>
  <sheetViews>
    <sheetView workbookViewId="0"/>
  </sheetViews>
  <sheetFormatPr baseColWidth="10" defaultRowHeight="16"/>
  <cols>
    <col min="1" max="16384" width="10.83203125" style="61"/>
  </cols>
  <sheetData>
    <row r="1" spans="1:5">
      <c r="A1" s="59" t="s">
        <v>0</v>
      </c>
      <c r="B1" s="60"/>
      <c r="C1" s="59" t="s">
        <v>0</v>
      </c>
      <c r="D1" s="60"/>
      <c r="E1" s="60" t="s">
        <v>1</v>
      </c>
    </row>
    <row r="2" spans="1:5">
      <c r="A2" s="62">
        <v>169.06287708012871</v>
      </c>
      <c r="B2" s="60"/>
      <c r="C2" s="62">
        <v>12.210570996322792</v>
      </c>
      <c r="D2" s="60"/>
      <c r="E2" s="60"/>
    </row>
    <row r="3" spans="1:5">
      <c r="A3" s="62">
        <v>195.60513441226487</v>
      </c>
      <c r="B3" s="60"/>
      <c r="C3" s="62">
        <v>8.4114291722110295</v>
      </c>
      <c r="D3" s="60"/>
      <c r="E3" s="60"/>
    </row>
    <row r="4" spans="1:5">
      <c r="A4" s="62">
        <v>188.64391331251034</v>
      </c>
      <c r="B4" s="60"/>
      <c r="C4" s="62">
        <v>9.9076130846315955</v>
      </c>
      <c r="D4" s="60"/>
      <c r="E4" s="60"/>
    </row>
    <row r="5" spans="1:5">
      <c r="A5" s="62">
        <v>157.7625442188926</v>
      </c>
      <c r="B5" s="60"/>
      <c r="C5" s="62">
        <v>8.899678636788904</v>
      </c>
      <c r="D5" s="60"/>
      <c r="E5" s="60"/>
    </row>
    <row r="6" spans="1:5">
      <c r="A6" s="62">
        <v>165.48023434249154</v>
      </c>
      <c r="B6" s="60"/>
      <c r="C6" s="62">
        <v>10.657936461207097</v>
      </c>
      <c r="D6" s="60"/>
      <c r="E6" s="60"/>
    </row>
    <row r="7" spans="1:5">
      <c r="A7" s="62">
        <v>125.00410762114687</v>
      </c>
      <c r="B7" s="60"/>
      <c r="C7" s="62">
        <v>9.9639502035793086</v>
      </c>
      <c r="D7" s="60"/>
      <c r="E7" s="60"/>
    </row>
    <row r="8" spans="1:5">
      <c r="A8" s="62">
        <v>184.37938427485841</v>
      </c>
      <c r="B8" s="60"/>
      <c r="C8" s="62">
        <v>9.1381657079048129</v>
      </c>
      <c r="D8" s="60"/>
      <c r="E8" s="60"/>
    </row>
    <row r="9" spans="1:5">
      <c r="A9" s="62">
        <v>140.03008775367462</v>
      </c>
      <c r="B9" s="60"/>
      <c r="C9" s="62">
        <v>10.333229543273751</v>
      </c>
      <c r="D9" s="60"/>
      <c r="E9" s="60"/>
    </row>
    <row r="10" spans="1:5">
      <c r="A10" s="62"/>
      <c r="B10" s="60"/>
      <c r="C10" s="62"/>
      <c r="D10" s="60"/>
      <c r="E10" s="60"/>
    </row>
    <row r="11" spans="1:5">
      <c r="A11" s="62"/>
      <c r="B11" s="60"/>
      <c r="C11" s="62"/>
      <c r="D11" s="60"/>
      <c r="E11" s="60"/>
    </row>
    <row r="12" spans="1:5">
      <c r="A12" s="59" t="s">
        <v>2</v>
      </c>
      <c r="B12" s="60"/>
      <c r="C12" s="59" t="s">
        <v>2</v>
      </c>
      <c r="D12" s="60"/>
      <c r="E12" s="60" t="s">
        <v>3</v>
      </c>
    </row>
    <row r="13" spans="1:5">
      <c r="A13" s="62">
        <v>193.31141323080439</v>
      </c>
      <c r="B13" s="60"/>
      <c r="C13" s="62">
        <v>4.372137300852672</v>
      </c>
      <c r="D13" s="60"/>
      <c r="E13" s="60"/>
    </row>
    <row r="14" spans="1:5">
      <c r="A14" s="62">
        <v>228.02896235014603</v>
      </c>
      <c r="B14" s="60"/>
      <c r="C14" s="62">
        <v>3.8516904198842172</v>
      </c>
      <c r="D14" s="60"/>
      <c r="E14" s="60"/>
    </row>
    <row r="15" spans="1:5">
      <c r="A15" s="62">
        <v>213.99711436256004</v>
      </c>
      <c r="B15" s="60"/>
      <c r="C15" s="62">
        <v>5.8558596222997998</v>
      </c>
      <c r="D15" s="60"/>
      <c r="E15" s="60"/>
    </row>
    <row r="16" spans="1:5">
      <c r="A16" s="62">
        <v>253.1565874745271</v>
      </c>
      <c r="B16" s="60"/>
      <c r="C16" s="62">
        <v>4.792902318233689</v>
      </c>
      <c r="D16" s="60"/>
      <c r="E16" s="60"/>
    </row>
    <row r="17" spans="1:5">
      <c r="A17" s="62">
        <v>240.80458379279085</v>
      </c>
      <c r="B17" s="60"/>
      <c r="C17" s="62">
        <v>5.2517330116915986</v>
      </c>
      <c r="D17" s="60"/>
      <c r="E17" s="60"/>
    </row>
    <row r="18" spans="1:5">
      <c r="A18" s="62">
        <v>140.31893758854355</v>
      </c>
      <c r="B18" s="60"/>
      <c r="C18" s="62">
        <v>3.91017782629749</v>
      </c>
      <c r="D18" s="60"/>
      <c r="E18" s="60"/>
    </row>
    <row r="19" spans="1:5">
      <c r="A19" s="62">
        <v>202.92075364953925</v>
      </c>
      <c r="B19" s="60"/>
      <c r="C19" s="62">
        <v>3.5444594160119296</v>
      </c>
      <c r="D19" s="60"/>
      <c r="E19" s="60"/>
    </row>
    <row r="20" spans="1:5">
      <c r="A20" s="62">
        <v>241.48424901017475</v>
      </c>
      <c r="B20" s="60"/>
      <c r="C20" s="62">
        <v>4.2068818885406545</v>
      </c>
      <c r="D20" s="60"/>
      <c r="E20" s="60"/>
    </row>
    <row r="21" spans="1:5">
      <c r="A21" s="62"/>
      <c r="B21" s="60"/>
      <c r="C21" s="62"/>
      <c r="D21" s="60"/>
      <c r="E21" s="60"/>
    </row>
    <row r="22" spans="1:5">
      <c r="A22" s="62"/>
      <c r="B22" s="60"/>
      <c r="C22" s="60"/>
      <c r="D22" s="60"/>
      <c r="E22" s="60"/>
    </row>
    <row r="23" spans="1:5">
      <c r="A23" s="59" t="s">
        <v>4</v>
      </c>
      <c r="B23" s="60"/>
      <c r="C23" s="59" t="s">
        <v>4</v>
      </c>
      <c r="D23" s="60"/>
      <c r="E23" s="60" t="s">
        <v>5</v>
      </c>
    </row>
    <row r="24" spans="1:5">
      <c r="A24" s="62">
        <v>173.8162818148692</v>
      </c>
      <c r="B24" s="60"/>
      <c r="C24" s="62">
        <v>8.648201990464603</v>
      </c>
      <c r="D24" s="60"/>
      <c r="E24" s="60"/>
    </row>
    <row r="25" spans="1:5">
      <c r="A25" s="62">
        <v>296.94364423889908</v>
      </c>
      <c r="B25" s="60"/>
      <c r="C25" s="62">
        <v>6.1635988267017803</v>
      </c>
      <c r="D25" s="60"/>
      <c r="E25" s="60"/>
    </row>
    <row r="26" spans="1:5">
      <c r="A26" s="62">
        <v>166.07156765148076</v>
      </c>
      <c r="B26" s="60"/>
      <c r="C26" s="62">
        <v>8.0905805549126111</v>
      </c>
      <c r="D26" s="60"/>
      <c r="E26" s="60"/>
    </row>
    <row r="27" spans="1:5">
      <c r="A27" s="62">
        <v>212.94998030697923</v>
      </c>
      <c r="B27" s="60"/>
      <c r="C27" s="62">
        <v>6.2778487755228474</v>
      </c>
      <c r="D27" s="60"/>
      <c r="E27" s="60"/>
    </row>
    <row r="28" spans="1:5">
      <c r="A28" s="62">
        <v>215.05022010743764</v>
      </c>
      <c r="B28" s="60"/>
      <c r="C28" s="62">
        <v>7.982455226113693</v>
      </c>
      <c r="D28" s="60"/>
      <c r="E28" s="60"/>
    </row>
    <row r="29" spans="1:5">
      <c r="A29" s="62">
        <v>146.96222280005523</v>
      </c>
      <c r="B29" s="60"/>
      <c r="C29" s="62">
        <v>9.6841248160632087</v>
      </c>
      <c r="D29" s="60"/>
      <c r="E29" s="60"/>
    </row>
    <row r="30" spans="1:5">
      <c r="A30" s="62">
        <v>187.060046496979</v>
      </c>
      <c r="B30" s="60"/>
      <c r="C30" s="62">
        <v>7.4352315191003742</v>
      </c>
      <c r="D30" s="60"/>
      <c r="E30" s="60"/>
    </row>
    <row r="31" spans="1:5">
      <c r="A31" s="62">
        <v>109.58915913408293</v>
      </c>
      <c r="B31" s="60"/>
      <c r="C31" s="62">
        <v>8.1435995575876028</v>
      </c>
      <c r="D31" s="60"/>
      <c r="E31" s="60"/>
    </row>
    <row r="32" spans="1:5">
      <c r="A32" s="63"/>
      <c r="B32" s="60"/>
      <c r="C32" s="62"/>
      <c r="D32" s="60"/>
      <c r="E32" s="60"/>
    </row>
    <row r="33" spans="1:5">
      <c r="A33" s="62"/>
      <c r="B33" s="60"/>
      <c r="C33" s="62"/>
      <c r="D33" s="60"/>
      <c r="E33" s="60"/>
    </row>
    <row r="34" spans="1:5">
      <c r="A34" s="62" t="s">
        <v>6</v>
      </c>
      <c r="B34" s="60"/>
      <c r="C34" s="62" t="s">
        <v>7</v>
      </c>
      <c r="D34" s="60"/>
      <c r="E34" s="60"/>
    </row>
    <row r="35" spans="1:5">
      <c r="A35" s="62" t="s">
        <v>8</v>
      </c>
      <c r="B35" s="60"/>
      <c r="C35" s="62" t="s">
        <v>9</v>
      </c>
      <c r="D35" s="60"/>
      <c r="E35" s="60"/>
    </row>
    <row r="36" spans="1:5">
      <c r="A36" s="60"/>
      <c r="B36" s="60"/>
      <c r="C36" s="60"/>
      <c r="D36" s="60"/>
      <c r="E36" s="60"/>
    </row>
    <row r="37" spans="1:5">
      <c r="A37" s="60"/>
      <c r="B37" s="60"/>
      <c r="C37" s="60"/>
      <c r="D37" s="60"/>
      <c r="E37" s="60"/>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B0E6E-5557-A14C-A646-2ECC0EF0A67C}">
  <dimension ref="A1:K768"/>
  <sheetViews>
    <sheetView topLeftCell="A70" workbookViewId="0">
      <selection activeCell="M25" sqref="M25"/>
    </sheetView>
  </sheetViews>
  <sheetFormatPr baseColWidth="10" defaultRowHeight="16"/>
  <cols>
    <col min="1" max="11" width="10.83203125" style="48"/>
  </cols>
  <sheetData>
    <row r="1" spans="1:11" s="65" customFormat="1" ht="21">
      <c r="A1" s="64"/>
      <c r="B1" s="64" t="s">
        <v>56</v>
      </c>
      <c r="C1" s="64"/>
      <c r="D1" s="64"/>
      <c r="E1" s="64"/>
      <c r="F1" s="64" t="s">
        <v>57</v>
      </c>
      <c r="G1" s="64"/>
      <c r="H1" s="64"/>
      <c r="I1" s="64"/>
      <c r="J1" s="64" t="s">
        <v>58</v>
      </c>
      <c r="K1" s="64"/>
    </row>
    <row r="2" spans="1:11">
      <c r="A2" s="45"/>
      <c r="B2" s="43"/>
      <c r="C2" s="43"/>
      <c r="E2" s="45"/>
      <c r="F2" s="43"/>
      <c r="G2" s="43"/>
      <c r="I2" s="45"/>
      <c r="J2" s="49"/>
      <c r="K2" s="49"/>
    </row>
    <row r="3" spans="1:11">
      <c r="A3" s="46" t="s">
        <v>10</v>
      </c>
      <c r="B3" s="47">
        <v>1</v>
      </c>
      <c r="C3" s="43"/>
      <c r="D3" s="42"/>
      <c r="E3" s="46" t="s">
        <v>10</v>
      </c>
      <c r="F3" s="47">
        <v>1</v>
      </c>
      <c r="G3" s="43"/>
      <c r="H3" s="44"/>
      <c r="I3" s="46" t="s">
        <v>10</v>
      </c>
      <c r="J3" s="47">
        <v>1</v>
      </c>
      <c r="K3" s="43"/>
    </row>
    <row r="4" spans="1:11">
      <c r="A4" s="46" t="s">
        <v>59</v>
      </c>
      <c r="B4" s="50">
        <v>0.31118000000000001</v>
      </c>
      <c r="C4" s="43" t="s">
        <v>60</v>
      </c>
      <c r="E4" s="46" t="s">
        <v>59</v>
      </c>
      <c r="F4" s="50">
        <v>0.21864</v>
      </c>
      <c r="G4" s="43" t="s">
        <v>60</v>
      </c>
      <c r="I4" s="46" t="s">
        <v>59</v>
      </c>
      <c r="J4" s="50">
        <v>0.21006</v>
      </c>
      <c r="K4" s="43" t="s">
        <v>60</v>
      </c>
    </row>
    <row r="5" spans="1:11">
      <c r="A5" s="51" t="s">
        <v>40</v>
      </c>
      <c r="B5" s="52">
        <v>35.608960000000003</v>
      </c>
      <c r="C5" s="50" t="s">
        <v>41</v>
      </c>
      <c r="E5" s="51" t="s">
        <v>40</v>
      </c>
      <c r="F5" s="53">
        <v>29.02956</v>
      </c>
      <c r="G5" s="50" t="s">
        <v>41</v>
      </c>
      <c r="I5" s="51" t="s">
        <v>40</v>
      </c>
      <c r="J5" s="52">
        <v>32.20852</v>
      </c>
      <c r="K5" s="50" t="s">
        <v>41</v>
      </c>
    </row>
    <row r="6" spans="1:11">
      <c r="A6" s="51" t="s">
        <v>42</v>
      </c>
      <c r="B6" s="52">
        <v>6.0876799999999998</v>
      </c>
      <c r="C6" s="50" t="s">
        <v>41</v>
      </c>
      <c r="E6" s="51" t="s">
        <v>42</v>
      </c>
      <c r="F6" s="53">
        <v>3.1855099999999998</v>
      </c>
      <c r="G6" s="50" t="s">
        <v>41</v>
      </c>
      <c r="I6" s="51" t="s">
        <v>42</v>
      </c>
      <c r="J6" s="52">
        <v>3.1902599999999999</v>
      </c>
      <c r="K6" s="50" t="s">
        <v>41</v>
      </c>
    </row>
    <row r="7" spans="1:11">
      <c r="A7" s="51" t="s">
        <v>43</v>
      </c>
      <c r="B7" s="52">
        <v>17.09592</v>
      </c>
      <c r="C7" s="50" t="s">
        <v>44</v>
      </c>
      <c r="E7" s="51" t="s">
        <v>43</v>
      </c>
      <c r="F7" s="53">
        <v>10.973319999999999</v>
      </c>
      <c r="G7" s="50" t="s">
        <v>44</v>
      </c>
      <c r="I7" s="51" t="s">
        <v>43</v>
      </c>
      <c r="J7" s="52">
        <v>9.9050200000000004</v>
      </c>
      <c r="K7" s="50" t="s">
        <v>44</v>
      </c>
    </row>
    <row r="8" spans="1:11">
      <c r="A8" s="51" t="s">
        <v>45</v>
      </c>
      <c r="B8" s="52">
        <v>77.105059999999995</v>
      </c>
      <c r="C8" s="50" t="s">
        <v>46</v>
      </c>
      <c r="E8" s="51" t="s">
        <v>45</v>
      </c>
      <c r="F8" s="53">
        <v>69.055419999999998</v>
      </c>
      <c r="G8" s="50" t="s">
        <v>46</v>
      </c>
      <c r="I8" s="51" t="s">
        <v>45</v>
      </c>
      <c r="J8" s="52">
        <v>72.751670000000004</v>
      </c>
      <c r="K8" s="50" t="s">
        <v>46</v>
      </c>
    </row>
    <row r="9" spans="1:11">
      <c r="A9" s="51" t="s">
        <v>47</v>
      </c>
      <c r="B9" s="52">
        <v>272.15688999999998</v>
      </c>
      <c r="C9" s="50" t="s">
        <v>46</v>
      </c>
      <c r="E9" s="51" t="s">
        <v>47</v>
      </c>
      <c r="F9" s="53">
        <v>126.13596</v>
      </c>
      <c r="G9" s="50" t="s">
        <v>46</v>
      </c>
      <c r="I9" s="51" t="s">
        <v>47</v>
      </c>
      <c r="J9" s="52">
        <v>136.73748000000001</v>
      </c>
      <c r="K9" s="50" t="s">
        <v>46</v>
      </c>
    </row>
    <row r="10" spans="1:11">
      <c r="A10" s="51" t="s">
        <v>48</v>
      </c>
      <c r="B10" s="52">
        <v>44.70617</v>
      </c>
      <c r="C10" s="50" t="s">
        <v>49</v>
      </c>
      <c r="E10" s="51" t="s">
        <v>48</v>
      </c>
      <c r="F10" s="53">
        <v>39.596809999999998</v>
      </c>
      <c r="G10" s="50" t="s">
        <v>49</v>
      </c>
      <c r="I10" s="51" t="s">
        <v>48</v>
      </c>
      <c r="J10" s="52">
        <v>42.86092</v>
      </c>
      <c r="K10" s="50" t="s">
        <v>49</v>
      </c>
    </row>
    <row r="11" spans="1:11">
      <c r="A11" s="51" t="s">
        <v>50</v>
      </c>
      <c r="B11" s="52">
        <v>7.6429299999999998</v>
      </c>
      <c r="C11" s="50" t="s">
        <v>49</v>
      </c>
      <c r="E11" s="51" t="s">
        <v>50</v>
      </c>
      <c r="F11" s="53">
        <v>4.3450899999999999</v>
      </c>
      <c r="G11" s="50" t="s">
        <v>49</v>
      </c>
      <c r="I11" s="51" t="s">
        <v>50</v>
      </c>
      <c r="J11" s="52">
        <v>4.2453799999999999</v>
      </c>
      <c r="K11" s="50" t="s">
        <v>49</v>
      </c>
    </row>
    <row r="12" spans="1:11">
      <c r="A12" s="51" t="s">
        <v>51</v>
      </c>
      <c r="B12" s="52">
        <v>1.43232</v>
      </c>
      <c r="C12" s="50"/>
      <c r="E12" s="51" t="s">
        <v>51</v>
      </c>
      <c r="F12" s="53">
        <v>1.9330400000000001</v>
      </c>
      <c r="G12" s="50"/>
      <c r="I12" s="51" t="s">
        <v>51</v>
      </c>
      <c r="J12" s="52">
        <v>1.97218</v>
      </c>
      <c r="K12" s="50"/>
    </row>
    <row r="13" spans="1:11">
      <c r="A13" s="51" t="s">
        <v>52</v>
      </c>
      <c r="B13" s="52">
        <v>7.5840000000000005E-2</v>
      </c>
      <c r="C13" s="50" t="s">
        <v>53</v>
      </c>
      <c r="E13" s="51" t="s">
        <v>52</v>
      </c>
      <c r="F13" s="53">
        <v>9.1009999999999994E-2</v>
      </c>
      <c r="G13" s="50" t="s">
        <v>53</v>
      </c>
      <c r="I13" s="51" t="s">
        <v>52</v>
      </c>
      <c r="J13" s="52">
        <v>8.3559999999999995E-2</v>
      </c>
      <c r="K13" s="50" t="s">
        <v>53</v>
      </c>
    </row>
    <row r="14" spans="1:11">
      <c r="A14" s="51" t="s">
        <v>54</v>
      </c>
      <c r="B14" s="52">
        <v>2.2542300000000002</v>
      </c>
      <c r="C14" s="50" t="s">
        <v>49</v>
      </c>
      <c r="E14" s="51" t="s">
        <v>54</v>
      </c>
      <c r="F14" s="53">
        <v>1.2057899999999999</v>
      </c>
      <c r="G14" s="50" t="s">
        <v>49</v>
      </c>
      <c r="I14" s="51" t="s">
        <v>54</v>
      </c>
      <c r="J14" s="52">
        <v>1.1854</v>
      </c>
      <c r="K14" s="50" t="s">
        <v>49</v>
      </c>
    </row>
    <row r="15" spans="1:11">
      <c r="A15" s="51" t="s">
        <v>55</v>
      </c>
      <c r="B15" s="52">
        <v>0.43581999999999999</v>
      </c>
      <c r="C15" s="50" t="s">
        <v>53</v>
      </c>
      <c r="E15" s="51" t="s">
        <v>55</v>
      </c>
      <c r="F15" s="53">
        <v>0.68286999999999998</v>
      </c>
      <c r="G15" s="50" t="s">
        <v>53</v>
      </c>
      <c r="I15" s="51" t="s">
        <v>55</v>
      </c>
      <c r="J15" s="52">
        <v>0.78381000000000001</v>
      </c>
      <c r="K15" s="50" t="s">
        <v>53</v>
      </c>
    </row>
    <row r="16" spans="1:11">
      <c r="A16" s="46"/>
      <c r="B16" s="43"/>
      <c r="C16" s="43"/>
      <c r="E16" s="46"/>
      <c r="F16" s="43"/>
      <c r="G16" s="43"/>
      <c r="I16" s="49"/>
      <c r="J16" s="43"/>
      <c r="K16" s="49"/>
    </row>
    <row r="17" spans="1:11">
      <c r="A17" s="46" t="s">
        <v>10</v>
      </c>
      <c r="B17" s="47">
        <v>2</v>
      </c>
      <c r="C17" s="43"/>
      <c r="D17" s="42"/>
      <c r="E17" s="46" t="s">
        <v>10</v>
      </c>
      <c r="F17" s="47">
        <v>2</v>
      </c>
      <c r="G17" s="43"/>
      <c r="H17" s="44"/>
      <c r="I17" s="46" t="s">
        <v>10</v>
      </c>
      <c r="J17" s="47">
        <v>2</v>
      </c>
      <c r="K17" s="43"/>
    </row>
    <row r="18" spans="1:11">
      <c r="A18" s="46" t="s">
        <v>59</v>
      </c>
      <c r="B18" s="50">
        <v>0.42055999999999999</v>
      </c>
      <c r="C18" s="43" t="s">
        <v>60</v>
      </c>
      <c r="E18" s="46" t="s">
        <v>59</v>
      </c>
      <c r="F18" s="50">
        <v>0.19561000000000001</v>
      </c>
      <c r="G18" s="43" t="s">
        <v>60</v>
      </c>
      <c r="I18" s="46" t="s">
        <v>59</v>
      </c>
      <c r="J18" s="50">
        <v>0.28177000000000002</v>
      </c>
      <c r="K18" s="43" t="s">
        <v>60</v>
      </c>
    </row>
    <row r="19" spans="1:11">
      <c r="A19" s="51" t="s">
        <v>40</v>
      </c>
      <c r="B19" s="52">
        <v>29.145810000000001</v>
      </c>
      <c r="C19" s="50" t="s">
        <v>41</v>
      </c>
      <c r="E19" s="51" t="s">
        <v>40</v>
      </c>
      <c r="F19" s="53">
        <v>26.90484</v>
      </c>
      <c r="G19" s="50" t="s">
        <v>41</v>
      </c>
      <c r="I19" s="51" t="s">
        <v>40</v>
      </c>
      <c r="J19" s="52">
        <v>27.569469999999999</v>
      </c>
      <c r="K19" s="50" t="s">
        <v>41</v>
      </c>
    </row>
    <row r="20" spans="1:11">
      <c r="A20" s="51" t="s">
        <v>42</v>
      </c>
      <c r="B20" s="52">
        <v>8.3735900000000001</v>
      </c>
      <c r="C20" s="50" t="s">
        <v>41</v>
      </c>
      <c r="E20" s="51" t="s">
        <v>42</v>
      </c>
      <c r="F20" s="53">
        <v>2.55593</v>
      </c>
      <c r="G20" s="50" t="s">
        <v>41</v>
      </c>
      <c r="I20" s="51" t="s">
        <v>42</v>
      </c>
      <c r="J20" s="52">
        <v>3.8686199999999999</v>
      </c>
      <c r="K20" s="50" t="s">
        <v>41</v>
      </c>
    </row>
    <row r="21" spans="1:11">
      <c r="A21" s="51" t="s">
        <v>43</v>
      </c>
      <c r="B21" s="52">
        <v>28.73</v>
      </c>
      <c r="C21" s="50" t="s">
        <v>44</v>
      </c>
      <c r="E21" s="51" t="s">
        <v>43</v>
      </c>
      <c r="F21" s="53">
        <v>9.4998699999999996</v>
      </c>
      <c r="G21" s="50" t="s">
        <v>44</v>
      </c>
      <c r="I21" s="51" t="s">
        <v>43</v>
      </c>
      <c r="J21" s="52">
        <v>14.03228</v>
      </c>
      <c r="K21" s="50" t="s">
        <v>44</v>
      </c>
    </row>
    <row r="22" spans="1:11">
      <c r="A22" s="51" t="s">
        <v>45</v>
      </c>
      <c r="B22" s="52">
        <v>67.281059999999997</v>
      </c>
      <c r="C22" s="50" t="s">
        <v>46</v>
      </c>
      <c r="E22" s="51" t="s">
        <v>45</v>
      </c>
      <c r="F22" s="53">
        <v>64.562100000000001</v>
      </c>
      <c r="G22" s="50" t="s">
        <v>46</v>
      </c>
      <c r="I22" s="51" t="s">
        <v>45</v>
      </c>
      <c r="J22" s="52">
        <v>65.239350000000002</v>
      </c>
      <c r="K22" s="50" t="s">
        <v>46</v>
      </c>
    </row>
    <row r="23" spans="1:11">
      <c r="A23" s="51" t="s">
        <v>47</v>
      </c>
      <c r="B23" s="52">
        <v>349.18232</v>
      </c>
      <c r="C23" s="50" t="s">
        <v>46</v>
      </c>
      <c r="E23" s="51" t="s">
        <v>47</v>
      </c>
      <c r="F23" s="53">
        <v>114.27423</v>
      </c>
      <c r="G23" s="50" t="s">
        <v>46</v>
      </c>
      <c r="I23" s="51" t="s">
        <v>47</v>
      </c>
      <c r="J23" s="52">
        <v>142.41891000000001</v>
      </c>
      <c r="K23" s="50" t="s">
        <v>46</v>
      </c>
    </row>
    <row r="24" spans="1:11">
      <c r="A24" s="51" t="s">
        <v>48</v>
      </c>
      <c r="B24" s="52">
        <v>41.700420000000001</v>
      </c>
      <c r="C24" s="50" t="s">
        <v>49</v>
      </c>
      <c r="E24" s="51" t="s">
        <v>48</v>
      </c>
      <c r="F24" s="53">
        <v>44.709530000000001</v>
      </c>
      <c r="G24" s="50" t="s">
        <v>49</v>
      </c>
      <c r="I24" s="51" t="s">
        <v>48</v>
      </c>
      <c r="J24" s="52">
        <v>36.813839999999999</v>
      </c>
      <c r="K24" s="50" t="s">
        <v>49</v>
      </c>
    </row>
    <row r="25" spans="1:11">
      <c r="A25" s="51" t="s">
        <v>50</v>
      </c>
      <c r="B25" s="52">
        <v>11.98053</v>
      </c>
      <c r="C25" s="50" t="s">
        <v>49</v>
      </c>
      <c r="E25" s="51" t="s">
        <v>50</v>
      </c>
      <c r="F25" s="53">
        <v>4.24735</v>
      </c>
      <c r="G25" s="50" t="s">
        <v>49</v>
      </c>
      <c r="I25" s="51" t="s">
        <v>50</v>
      </c>
      <c r="J25" s="52">
        <v>5.1658200000000001</v>
      </c>
      <c r="K25" s="50" t="s">
        <v>49</v>
      </c>
    </row>
    <row r="26" spans="1:11">
      <c r="A26" s="51" t="s">
        <v>51</v>
      </c>
      <c r="B26" s="52">
        <v>0.96679999999999999</v>
      </c>
      <c r="C26" s="50"/>
      <c r="E26" s="51" t="s">
        <v>51</v>
      </c>
      <c r="F26" s="53">
        <v>1.9448799999999999</v>
      </c>
      <c r="G26" s="50"/>
      <c r="I26" s="51" t="s">
        <v>51</v>
      </c>
      <c r="J26" s="52">
        <v>1.55043</v>
      </c>
      <c r="K26" s="50"/>
    </row>
    <row r="27" spans="1:11">
      <c r="A27" s="51" t="s">
        <v>52</v>
      </c>
      <c r="B27" s="52">
        <v>7.8409999999999994E-2</v>
      </c>
      <c r="C27" s="50" t="s">
        <v>53</v>
      </c>
      <c r="E27" s="51" t="s">
        <v>52</v>
      </c>
      <c r="F27" s="53">
        <v>8.0119999999999997E-2</v>
      </c>
      <c r="G27" s="50" t="s">
        <v>53</v>
      </c>
      <c r="I27" s="51" t="s">
        <v>52</v>
      </c>
      <c r="J27" s="52">
        <v>9.1189999999999993E-2</v>
      </c>
      <c r="K27" s="50" t="s">
        <v>53</v>
      </c>
    </row>
    <row r="28" spans="1:11">
      <c r="A28" s="51" t="s">
        <v>54</v>
      </c>
      <c r="B28" s="52">
        <v>3.6641699999999999</v>
      </c>
      <c r="C28" s="50" t="s">
        <v>49</v>
      </c>
      <c r="E28" s="51" t="s">
        <v>54</v>
      </c>
      <c r="F28" s="53">
        <v>1.18571</v>
      </c>
      <c r="G28" s="50" t="s">
        <v>49</v>
      </c>
      <c r="I28" s="51" t="s">
        <v>54</v>
      </c>
      <c r="J28" s="52">
        <v>1.5388299999999999</v>
      </c>
      <c r="K28" s="50" t="s">
        <v>49</v>
      </c>
    </row>
    <row r="29" spans="1:11">
      <c r="A29" s="51" t="s">
        <v>55</v>
      </c>
      <c r="B29" s="52">
        <v>0.20432</v>
      </c>
      <c r="C29" s="50" t="s">
        <v>53</v>
      </c>
      <c r="E29" s="51" t="s">
        <v>55</v>
      </c>
      <c r="F29" s="53">
        <v>0.64112999999999998</v>
      </c>
      <c r="G29" s="50" t="s">
        <v>53</v>
      </c>
      <c r="I29" s="51" t="s">
        <v>55</v>
      </c>
      <c r="J29" s="52">
        <v>0.61394000000000004</v>
      </c>
      <c r="K29" s="50" t="s">
        <v>53</v>
      </c>
    </row>
    <row r="30" spans="1:11">
      <c r="A30" s="46"/>
      <c r="B30" s="43"/>
      <c r="C30" s="43"/>
      <c r="E30" s="46"/>
      <c r="F30" s="43"/>
      <c r="G30" s="43"/>
      <c r="I30" s="49"/>
      <c r="J30" s="43"/>
      <c r="K30" s="49"/>
    </row>
    <row r="31" spans="1:11">
      <c r="A31" s="46" t="s">
        <v>10</v>
      </c>
      <c r="B31" s="47">
        <v>3</v>
      </c>
      <c r="C31" s="43"/>
      <c r="D31" s="42"/>
      <c r="E31" s="46" t="s">
        <v>10</v>
      </c>
      <c r="F31" s="47">
        <v>3</v>
      </c>
      <c r="G31" s="43"/>
      <c r="H31" s="44"/>
      <c r="I31" s="46" t="s">
        <v>10</v>
      </c>
      <c r="J31" s="47">
        <v>3</v>
      </c>
      <c r="K31" s="43"/>
    </row>
    <row r="32" spans="1:11">
      <c r="A32" s="46" t="s">
        <v>59</v>
      </c>
      <c r="B32" s="50">
        <v>0.49213000000000001</v>
      </c>
      <c r="C32" s="43" t="s">
        <v>60</v>
      </c>
      <c r="E32" s="46" t="s">
        <v>59</v>
      </c>
      <c r="F32" s="50">
        <v>0.14679</v>
      </c>
      <c r="G32" s="43" t="s">
        <v>60</v>
      </c>
      <c r="I32" s="46" t="s">
        <v>59</v>
      </c>
      <c r="J32" s="50">
        <v>0.27539999999999998</v>
      </c>
      <c r="K32" s="43" t="s">
        <v>60</v>
      </c>
    </row>
    <row r="33" spans="1:11">
      <c r="A33" s="51" t="s">
        <v>40</v>
      </c>
      <c r="B33" s="52">
        <v>29.9376</v>
      </c>
      <c r="C33" s="50" t="s">
        <v>41</v>
      </c>
      <c r="E33" s="51" t="s">
        <v>40</v>
      </c>
      <c r="F33" s="53">
        <v>32.084569999999999</v>
      </c>
      <c r="G33" s="50" t="s">
        <v>41</v>
      </c>
      <c r="I33" s="51" t="s">
        <v>40</v>
      </c>
      <c r="J33" s="52">
        <v>27.353750000000002</v>
      </c>
      <c r="K33" s="50" t="s">
        <v>41</v>
      </c>
    </row>
    <row r="34" spans="1:11">
      <c r="A34" s="51" t="s">
        <v>42</v>
      </c>
      <c r="B34" s="52">
        <v>10.83822</v>
      </c>
      <c r="C34" s="50" t="s">
        <v>41</v>
      </c>
      <c r="E34" s="51" t="s">
        <v>42</v>
      </c>
      <c r="F34" s="53">
        <v>1.54068</v>
      </c>
      <c r="G34" s="50" t="s">
        <v>41</v>
      </c>
      <c r="I34" s="51" t="s">
        <v>42</v>
      </c>
      <c r="J34" s="52">
        <v>3.87792</v>
      </c>
      <c r="K34" s="50" t="s">
        <v>41</v>
      </c>
    </row>
    <row r="35" spans="1:11">
      <c r="A35" s="51" t="s">
        <v>43</v>
      </c>
      <c r="B35" s="52">
        <v>36.202710000000003</v>
      </c>
      <c r="C35" s="50" t="s">
        <v>44</v>
      </c>
      <c r="E35" s="51" t="s">
        <v>43</v>
      </c>
      <c r="F35" s="53">
        <v>4.8019499999999997</v>
      </c>
      <c r="G35" s="50" t="s">
        <v>44</v>
      </c>
      <c r="I35" s="51" t="s">
        <v>43</v>
      </c>
      <c r="J35" s="52">
        <v>14.17693</v>
      </c>
      <c r="K35" s="50" t="s">
        <v>44</v>
      </c>
    </row>
    <row r="36" spans="1:11">
      <c r="A36" s="51" t="s">
        <v>45</v>
      </c>
      <c r="B36" s="52">
        <v>67.788070000000005</v>
      </c>
      <c r="C36" s="50" t="s">
        <v>46</v>
      </c>
      <c r="E36" s="51" t="s">
        <v>45</v>
      </c>
      <c r="F36" s="53">
        <v>70.859089999999995</v>
      </c>
      <c r="G36" s="50" t="s">
        <v>46</v>
      </c>
      <c r="I36" s="51" t="s">
        <v>45</v>
      </c>
      <c r="J36" s="52">
        <v>67.692719999999994</v>
      </c>
      <c r="K36" s="50" t="s">
        <v>46</v>
      </c>
    </row>
    <row r="37" spans="1:11">
      <c r="A37" s="51" t="s">
        <v>47</v>
      </c>
      <c r="B37" s="52">
        <v>400.81846000000002</v>
      </c>
      <c r="C37" s="50" t="s">
        <v>46</v>
      </c>
      <c r="E37" s="51" t="s">
        <v>47</v>
      </c>
      <c r="F37" s="53">
        <v>72.626130000000003</v>
      </c>
      <c r="G37" s="50" t="s">
        <v>46</v>
      </c>
      <c r="I37" s="51" t="s">
        <v>47</v>
      </c>
      <c r="J37" s="52">
        <v>167.14141000000001</v>
      </c>
      <c r="K37" s="50" t="s">
        <v>46</v>
      </c>
    </row>
    <row r="38" spans="1:11">
      <c r="A38" s="51" t="s">
        <v>48</v>
      </c>
      <c r="B38" s="52">
        <v>36.981929999999998</v>
      </c>
      <c r="C38" s="50" t="s">
        <v>49</v>
      </c>
      <c r="E38" s="51" t="s">
        <v>48</v>
      </c>
      <c r="F38" s="53">
        <v>47.138869999999997</v>
      </c>
      <c r="G38" s="50" t="s">
        <v>49</v>
      </c>
      <c r="I38" s="51" t="s">
        <v>48</v>
      </c>
      <c r="J38" s="52">
        <v>43.100769999999997</v>
      </c>
      <c r="K38" s="50" t="s">
        <v>49</v>
      </c>
    </row>
    <row r="39" spans="1:11">
      <c r="A39" s="51" t="s">
        <v>50</v>
      </c>
      <c r="B39" s="52">
        <v>13.38846</v>
      </c>
      <c r="C39" s="50" t="s">
        <v>49</v>
      </c>
      <c r="E39" s="51" t="s">
        <v>50</v>
      </c>
      <c r="F39" s="53">
        <v>2.2635800000000001</v>
      </c>
      <c r="G39" s="50" t="s">
        <v>49</v>
      </c>
      <c r="I39" s="51" t="s">
        <v>50</v>
      </c>
      <c r="J39" s="52">
        <v>6.1103699999999996</v>
      </c>
      <c r="K39" s="50" t="s">
        <v>49</v>
      </c>
    </row>
    <row r="40" spans="1:11">
      <c r="A40" s="51" t="s">
        <v>51</v>
      </c>
      <c r="B40" s="52">
        <v>0.40821000000000002</v>
      </c>
      <c r="C40" s="50"/>
      <c r="E40" s="51" t="s">
        <v>51</v>
      </c>
      <c r="F40" s="53">
        <v>2.1474299999999999</v>
      </c>
      <c r="G40" s="50"/>
      <c r="I40" s="51" t="s">
        <v>51</v>
      </c>
      <c r="J40" s="52">
        <v>1.7855799999999999</v>
      </c>
      <c r="K40" s="50"/>
    </row>
    <row r="41" spans="1:11">
      <c r="A41" s="51" t="s">
        <v>52</v>
      </c>
      <c r="B41" s="52">
        <v>8.4159999999999999E-2</v>
      </c>
      <c r="C41" s="50" t="s">
        <v>53</v>
      </c>
      <c r="E41" s="51" t="s">
        <v>52</v>
      </c>
      <c r="F41" s="53">
        <v>7.8490000000000004E-2</v>
      </c>
      <c r="G41" s="50" t="s">
        <v>53</v>
      </c>
      <c r="I41" s="51" t="s">
        <v>52</v>
      </c>
      <c r="J41" s="52">
        <v>8.0799999999999997E-2</v>
      </c>
      <c r="K41" s="50" t="s">
        <v>53</v>
      </c>
    </row>
    <row r="42" spans="1:11">
      <c r="A42" s="51" t="s">
        <v>54</v>
      </c>
      <c r="B42" s="52">
        <v>4.3016699999999997</v>
      </c>
      <c r="C42" s="50" t="s">
        <v>49</v>
      </c>
      <c r="E42" s="51" t="s">
        <v>54</v>
      </c>
      <c r="F42" s="53">
        <v>0.61177999999999999</v>
      </c>
      <c r="G42" s="50" t="s">
        <v>49</v>
      </c>
      <c r="I42" s="51" t="s">
        <v>54</v>
      </c>
      <c r="J42" s="52">
        <v>1.7546600000000001</v>
      </c>
      <c r="K42" s="50" t="s">
        <v>49</v>
      </c>
    </row>
    <row r="43" spans="1:11">
      <c r="A43" s="51" t="s">
        <v>55</v>
      </c>
      <c r="B43" s="52">
        <v>0.18587000000000001</v>
      </c>
      <c r="C43" s="50" t="s">
        <v>53</v>
      </c>
      <c r="E43" s="51" t="s">
        <v>55</v>
      </c>
      <c r="F43" s="53">
        <v>1.36009</v>
      </c>
      <c r="G43" s="50" t="s">
        <v>53</v>
      </c>
      <c r="I43" s="51" t="s">
        <v>55</v>
      </c>
      <c r="J43" s="52">
        <v>0.43519000000000002</v>
      </c>
      <c r="K43" s="50" t="s">
        <v>53</v>
      </c>
    </row>
    <row r="44" spans="1:11">
      <c r="A44" s="46"/>
      <c r="B44" s="43"/>
      <c r="C44" s="43"/>
      <c r="E44" s="46"/>
      <c r="F44" s="43"/>
      <c r="G44" s="43"/>
      <c r="I44" s="49"/>
      <c r="J44" s="43"/>
      <c r="K44" s="49"/>
    </row>
    <row r="45" spans="1:11">
      <c r="A45" s="46" t="s">
        <v>10</v>
      </c>
      <c r="B45" s="47">
        <v>4</v>
      </c>
      <c r="C45" s="43"/>
      <c r="D45" s="42"/>
      <c r="E45" s="46" t="s">
        <v>10</v>
      </c>
      <c r="F45" s="47">
        <v>4</v>
      </c>
      <c r="G45" s="43"/>
      <c r="H45" s="44"/>
      <c r="I45" s="46" t="s">
        <v>10</v>
      </c>
      <c r="J45" s="47">
        <v>4</v>
      </c>
      <c r="K45" s="43"/>
    </row>
    <row r="46" spans="1:11">
      <c r="A46" s="46" t="s">
        <v>59</v>
      </c>
      <c r="B46" s="50">
        <v>0.33324999999999999</v>
      </c>
      <c r="C46" s="43" t="s">
        <v>60</v>
      </c>
      <c r="E46" s="46" t="s">
        <v>59</v>
      </c>
      <c r="F46" s="50">
        <v>0.1895</v>
      </c>
      <c r="G46" s="43" t="s">
        <v>60</v>
      </c>
      <c r="I46" s="46" t="s">
        <v>38</v>
      </c>
      <c r="J46" s="54">
        <v>0.26569999999999999</v>
      </c>
      <c r="K46" s="43" t="s">
        <v>39</v>
      </c>
    </row>
    <row r="47" spans="1:11">
      <c r="A47" s="51" t="s">
        <v>40</v>
      </c>
      <c r="B47" s="52">
        <v>31.839790000000001</v>
      </c>
      <c r="C47" s="50" t="s">
        <v>41</v>
      </c>
      <c r="E47" s="51" t="s">
        <v>40</v>
      </c>
      <c r="F47" s="53">
        <v>28.179220000000001</v>
      </c>
      <c r="G47" s="50" t="s">
        <v>41</v>
      </c>
      <c r="I47" s="55" t="s">
        <v>40</v>
      </c>
      <c r="J47" s="52">
        <v>24.380839999999999</v>
      </c>
      <c r="K47" s="54" t="s">
        <v>41</v>
      </c>
    </row>
    <row r="48" spans="1:11">
      <c r="A48" s="51" t="s">
        <v>42</v>
      </c>
      <c r="B48" s="52">
        <v>6.4956699999999996</v>
      </c>
      <c r="C48" s="50" t="s">
        <v>41</v>
      </c>
      <c r="E48" s="51" t="s">
        <v>42</v>
      </c>
      <c r="F48" s="53">
        <v>2.5486</v>
      </c>
      <c r="G48" s="50" t="s">
        <v>41</v>
      </c>
      <c r="I48" s="55" t="s">
        <v>42</v>
      </c>
      <c r="J48" s="52">
        <v>3.21366</v>
      </c>
      <c r="K48" s="54" t="s">
        <v>41</v>
      </c>
    </row>
    <row r="49" spans="1:11">
      <c r="A49" s="51" t="s">
        <v>43</v>
      </c>
      <c r="B49" s="52">
        <v>20.401119999999999</v>
      </c>
      <c r="C49" s="50" t="s">
        <v>44</v>
      </c>
      <c r="E49" s="51" t="s">
        <v>43</v>
      </c>
      <c r="F49" s="53">
        <v>9.0442699999999991</v>
      </c>
      <c r="G49" s="50" t="s">
        <v>44</v>
      </c>
      <c r="I49" s="55" t="s">
        <v>43</v>
      </c>
      <c r="J49" s="52">
        <v>13.18108</v>
      </c>
      <c r="K49" s="54" t="s">
        <v>44</v>
      </c>
    </row>
    <row r="50" spans="1:11">
      <c r="A50" s="51" t="s">
        <v>45</v>
      </c>
      <c r="B50" s="52">
        <v>72.082369999999997</v>
      </c>
      <c r="C50" s="50" t="s">
        <v>46</v>
      </c>
      <c r="E50" s="51" t="s">
        <v>45</v>
      </c>
      <c r="F50" s="53">
        <v>73.345579999999998</v>
      </c>
      <c r="G50" s="50" t="s">
        <v>46</v>
      </c>
      <c r="I50" s="55" t="s">
        <v>45</v>
      </c>
      <c r="J50" s="52">
        <v>63.625540000000001</v>
      </c>
      <c r="K50" s="54" t="s">
        <v>46</v>
      </c>
    </row>
    <row r="51" spans="1:11">
      <c r="A51" s="51" t="s">
        <v>47</v>
      </c>
      <c r="B51" s="52">
        <v>280.88887999999997</v>
      </c>
      <c r="C51" s="50" t="s">
        <v>46</v>
      </c>
      <c r="E51" s="51" t="s">
        <v>47</v>
      </c>
      <c r="F51" s="53">
        <v>120.58046</v>
      </c>
      <c r="G51" s="50" t="s">
        <v>46</v>
      </c>
      <c r="I51" s="55" t="s">
        <v>47</v>
      </c>
      <c r="J51" s="52">
        <v>126.43709</v>
      </c>
      <c r="K51" s="54" t="s">
        <v>46</v>
      </c>
    </row>
    <row r="52" spans="1:11">
      <c r="A52" s="51" t="s">
        <v>48</v>
      </c>
      <c r="B52" s="52">
        <v>43.242460000000001</v>
      </c>
      <c r="C52" s="50" t="s">
        <v>49</v>
      </c>
      <c r="E52" s="51" t="s">
        <v>48</v>
      </c>
      <c r="F52" s="53">
        <v>47.312359999999998</v>
      </c>
      <c r="G52" s="50" t="s">
        <v>49</v>
      </c>
      <c r="I52" s="55" t="s">
        <v>48</v>
      </c>
      <c r="J52" s="52">
        <v>39.343679999999999</v>
      </c>
      <c r="K52" s="54" t="s">
        <v>49</v>
      </c>
    </row>
    <row r="53" spans="1:11">
      <c r="A53" s="51" t="s">
        <v>50</v>
      </c>
      <c r="B53" s="52">
        <v>8.8219499999999993</v>
      </c>
      <c r="C53" s="50" t="s">
        <v>49</v>
      </c>
      <c r="E53" s="51" t="s">
        <v>50</v>
      </c>
      <c r="F53" s="53">
        <v>4.2790600000000003</v>
      </c>
      <c r="G53" s="50" t="s">
        <v>49</v>
      </c>
      <c r="I53" s="55" t="s">
        <v>50</v>
      </c>
      <c r="J53" s="52">
        <v>5.1859200000000003</v>
      </c>
      <c r="K53" s="54" t="s">
        <v>49</v>
      </c>
    </row>
    <row r="54" spans="1:11">
      <c r="A54" s="51" t="s">
        <v>51</v>
      </c>
      <c r="B54" s="52">
        <v>1.30619</v>
      </c>
      <c r="C54" s="50"/>
      <c r="E54" s="51" t="s">
        <v>51</v>
      </c>
      <c r="F54" s="53">
        <v>1.9353</v>
      </c>
      <c r="G54" s="50"/>
      <c r="I54" s="55" t="s">
        <v>51</v>
      </c>
      <c r="J54" s="52">
        <v>1.74335</v>
      </c>
      <c r="K54" s="54"/>
    </row>
    <row r="55" spans="1:11">
      <c r="A55" s="51" t="s">
        <v>52</v>
      </c>
      <c r="B55" s="52">
        <v>7.7960000000000002E-2</v>
      </c>
      <c r="C55" s="50" t="s">
        <v>53</v>
      </c>
      <c r="E55" s="51" t="s">
        <v>52</v>
      </c>
      <c r="F55" s="53">
        <v>7.6109999999999997E-2</v>
      </c>
      <c r="G55" s="50" t="s">
        <v>53</v>
      </c>
      <c r="I55" s="55" t="s">
        <v>52</v>
      </c>
      <c r="J55" s="52">
        <v>8.7260000000000004E-2</v>
      </c>
      <c r="K55" s="54" t="s">
        <v>53</v>
      </c>
    </row>
    <row r="56" spans="1:11">
      <c r="A56" s="51" t="s">
        <v>54</v>
      </c>
      <c r="B56" s="52">
        <v>2.6169899999999999</v>
      </c>
      <c r="C56" s="50" t="s">
        <v>49</v>
      </c>
      <c r="E56" s="51" t="s">
        <v>54</v>
      </c>
      <c r="F56" s="53">
        <v>1.1882600000000001</v>
      </c>
      <c r="G56" s="50" t="s">
        <v>49</v>
      </c>
      <c r="I56" s="55" t="s">
        <v>54</v>
      </c>
      <c r="J56" s="52">
        <v>1.51051</v>
      </c>
      <c r="K56" s="54" t="s">
        <v>49</v>
      </c>
    </row>
    <row r="57" spans="1:11">
      <c r="A57" s="51" t="s">
        <v>55</v>
      </c>
      <c r="B57" s="52">
        <v>0.30574000000000001</v>
      </c>
      <c r="C57" s="50" t="s">
        <v>53</v>
      </c>
      <c r="E57" s="51" t="s">
        <v>55</v>
      </c>
      <c r="F57" s="53">
        <v>0.77815000000000001</v>
      </c>
      <c r="G57" s="50" t="s">
        <v>53</v>
      </c>
      <c r="I57" s="55" t="s">
        <v>55</v>
      </c>
      <c r="J57" s="52">
        <v>0.53927000000000003</v>
      </c>
      <c r="K57" s="54" t="s">
        <v>53</v>
      </c>
    </row>
    <row r="58" spans="1:11">
      <c r="A58" s="46"/>
      <c r="B58" s="43"/>
      <c r="C58" s="43"/>
      <c r="E58" s="46"/>
      <c r="F58" s="43"/>
      <c r="G58" s="43"/>
      <c r="I58" s="56"/>
      <c r="J58" s="43"/>
      <c r="K58" s="56"/>
    </row>
    <row r="59" spans="1:11">
      <c r="A59" s="46" t="s">
        <v>10</v>
      </c>
      <c r="B59" s="47">
        <v>5</v>
      </c>
      <c r="C59" s="43"/>
      <c r="D59" s="42"/>
      <c r="E59" s="46" t="s">
        <v>10</v>
      </c>
      <c r="F59" s="47">
        <v>5</v>
      </c>
      <c r="G59" s="43"/>
      <c r="H59" s="44"/>
      <c r="I59" s="46" t="s">
        <v>10</v>
      </c>
      <c r="J59" s="47">
        <v>5</v>
      </c>
      <c r="K59" s="43"/>
    </row>
    <row r="60" spans="1:11">
      <c r="A60" s="46" t="s">
        <v>59</v>
      </c>
      <c r="B60" s="50">
        <v>0.41683999999999999</v>
      </c>
      <c r="C60" s="43" t="s">
        <v>60</v>
      </c>
      <c r="E60" s="46" t="s">
        <v>59</v>
      </c>
      <c r="F60" s="50">
        <v>0.26315</v>
      </c>
      <c r="G60" s="43" t="s">
        <v>60</v>
      </c>
      <c r="I60" s="46" t="s">
        <v>59</v>
      </c>
      <c r="J60" s="50">
        <v>0.39987</v>
      </c>
      <c r="K60" s="43" t="s">
        <v>60</v>
      </c>
    </row>
    <row r="61" spans="1:11">
      <c r="A61" s="51" t="s">
        <v>40</v>
      </c>
      <c r="B61" s="52">
        <v>20.80132</v>
      </c>
      <c r="C61" s="50" t="s">
        <v>41</v>
      </c>
      <c r="E61" s="51" t="s">
        <v>40</v>
      </c>
      <c r="F61" s="53">
        <v>29.610869999999998</v>
      </c>
      <c r="G61" s="50" t="s">
        <v>41</v>
      </c>
      <c r="I61" s="51" t="s">
        <v>40</v>
      </c>
      <c r="J61" s="57">
        <v>49.18262</v>
      </c>
      <c r="K61" s="50" t="s">
        <v>41</v>
      </c>
    </row>
    <row r="62" spans="1:11">
      <c r="A62" s="51" t="s">
        <v>42</v>
      </c>
      <c r="B62" s="52">
        <v>5.6332599999999999</v>
      </c>
      <c r="C62" s="50" t="s">
        <v>41</v>
      </c>
      <c r="E62" s="51" t="s">
        <v>42</v>
      </c>
      <c r="F62" s="53">
        <v>3.94076</v>
      </c>
      <c r="G62" s="50" t="s">
        <v>41</v>
      </c>
      <c r="I62" s="51" t="s">
        <v>42</v>
      </c>
      <c r="J62" s="57">
        <v>13.07025</v>
      </c>
      <c r="K62" s="50" t="s">
        <v>41</v>
      </c>
    </row>
    <row r="63" spans="1:11">
      <c r="A63" s="51" t="s">
        <v>43</v>
      </c>
      <c r="B63" s="52">
        <v>27.081289999999999</v>
      </c>
      <c r="C63" s="50" t="s">
        <v>44</v>
      </c>
      <c r="E63" s="51" t="s">
        <v>43</v>
      </c>
      <c r="F63" s="53">
        <v>13.308479999999999</v>
      </c>
      <c r="G63" s="50" t="s">
        <v>44</v>
      </c>
      <c r="I63" s="51" t="s">
        <v>43</v>
      </c>
      <c r="J63" s="57">
        <v>26.574929999999998</v>
      </c>
      <c r="K63" s="50" t="s">
        <v>44</v>
      </c>
    </row>
    <row r="64" spans="1:11">
      <c r="A64" s="51" t="s">
        <v>45</v>
      </c>
      <c r="B64" s="52">
        <v>56.867139999999999</v>
      </c>
      <c r="C64" s="50" t="s">
        <v>46</v>
      </c>
      <c r="E64" s="51" t="s">
        <v>45</v>
      </c>
      <c r="F64" s="53">
        <v>69.189509999999999</v>
      </c>
      <c r="G64" s="50" t="s">
        <v>46</v>
      </c>
      <c r="I64" s="51" t="s">
        <v>45</v>
      </c>
      <c r="J64" s="57">
        <v>93.842770000000002</v>
      </c>
      <c r="K64" s="50" t="s">
        <v>46</v>
      </c>
    </row>
    <row r="65" spans="1:11">
      <c r="A65" s="51" t="s">
        <v>47</v>
      </c>
      <c r="B65" s="52">
        <v>186.27001999999999</v>
      </c>
      <c r="C65" s="50" t="s">
        <v>46</v>
      </c>
      <c r="E65" s="51" t="s">
        <v>47</v>
      </c>
      <c r="F65" s="53">
        <v>171.48088999999999</v>
      </c>
      <c r="G65" s="50" t="s">
        <v>46</v>
      </c>
      <c r="I65" s="51" t="s">
        <v>47</v>
      </c>
      <c r="J65" s="57">
        <v>493.18200999999999</v>
      </c>
      <c r="K65" s="50" t="s">
        <v>46</v>
      </c>
    </row>
    <row r="66" spans="1:11">
      <c r="A66" s="51" t="s">
        <v>48</v>
      </c>
      <c r="B66" s="52">
        <v>33.066090000000003</v>
      </c>
      <c r="C66" s="50" t="s">
        <v>49</v>
      </c>
      <c r="E66" s="51" t="s">
        <v>48</v>
      </c>
      <c r="F66" s="53">
        <v>43.514710000000001</v>
      </c>
      <c r="G66" s="50" t="s">
        <v>49</v>
      </c>
      <c r="I66" s="51" t="s">
        <v>48</v>
      </c>
      <c r="J66" s="57">
        <v>37.733179999999997</v>
      </c>
      <c r="K66" s="50" t="s">
        <v>49</v>
      </c>
    </row>
    <row r="67" spans="1:11">
      <c r="A67" s="51" t="s">
        <v>50</v>
      </c>
      <c r="B67" s="52">
        <v>8.95472</v>
      </c>
      <c r="C67" s="50" t="s">
        <v>49</v>
      </c>
      <c r="E67" s="51" t="s">
        <v>50</v>
      </c>
      <c r="F67" s="53">
        <v>5.79115</v>
      </c>
      <c r="G67" s="50" t="s">
        <v>49</v>
      </c>
      <c r="I67" s="51" t="s">
        <v>50</v>
      </c>
      <c r="J67" s="57">
        <v>10.027570000000001</v>
      </c>
      <c r="K67" s="50" t="s">
        <v>49</v>
      </c>
    </row>
    <row r="68" spans="1:11">
      <c r="A68" s="51" t="s">
        <v>51</v>
      </c>
      <c r="B68" s="52">
        <v>0.72338999999999998</v>
      </c>
      <c r="C68" s="50"/>
      <c r="E68" s="51" t="s">
        <v>51</v>
      </c>
      <c r="F68" s="53">
        <v>1.8036300000000001</v>
      </c>
      <c r="G68" s="50"/>
      <c r="I68" s="51" t="s">
        <v>51</v>
      </c>
      <c r="J68" s="57">
        <v>1.2845</v>
      </c>
      <c r="K68" s="50"/>
    </row>
    <row r="69" spans="1:11">
      <c r="A69" s="51" t="s">
        <v>52</v>
      </c>
      <c r="B69" s="52">
        <v>9.5680000000000001E-2</v>
      </c>
      <c r="C69" s="50" t="s">
        <v>53</v>
      </c>
      <c r="E69" s="51" t="s">
        <v>52</v>
      </c>
      <c r="F69" s="53">
        <v>8.0890000000000004E-2</v>
      </c>
      <c r="G69" s="50" t="s">
        <v>53</v>
      </c>
      <c r="I69" s="51" t="s">
        <v>52</v>
      </c>
      <c r="J69" s="57">
        <v>9.0700000000000003E-2</v>
      </c>
      <c r="K69" s="50" t="s">
        <v>53</v>
      </c>
    </row>
    <row r="70" spans="1:11">
      <c r="A70" s="51" t="s">
        <v>54</v>
      </c>
      <c r="B70" s="52">
        <v>2.8304900000000002</v>
      </c>
      <c r="C70" s="50" t="s">
        <v>49</v>
      </c>
      <c r="E70" s="51" t="s">
        <v>54</v>
      </c>
      <c r="F70" s="53">
        <v>1.64527</v>
      </c>
      <c r="G70" s="50" t="s">
        <v>49</v>
      </c>
      <c r="I70" s="51" t="s">
        <v>54</v>
      </c>
      <c r="J70" s="57">
        <v>2.9300199999999998</v>
      </c>
      <c r="K70" s="50" t="s">
        <v>49</v>
      </c>
    </row>
    <row r="71" spans="1:11">
      <c r="A71" s="51" t="s">
        <v>55</v>
      </c>
      <c r="B71" s="52">
        <v>0.30093999999999999</v>
      </c>
      <c r="C71" s="50" t="s">
        <v>53</v>
      </c>
      <c r="E71" s="51" t="s">
        <v>55</v>
      </c>
      <c r="F71" s="53">
        <v>0.47616000000000003</v>
      </c>
      <c r="G71" s="50" t="s">
        <v>53</v>
      </c>
      <c r="I71" s="51" t="s">
        <v>55</v>
      </c>
      <c r="J71" s="57">
        <v>0.22778000000000001</v>
      </c>
      <c r="K71" s="50" t="s">
        <v>53</v>
      </c>
    </row>
    <row r="72" spans="1:11">
      <c r="A72" s="46"/>
      <c r="B72" s="43"/>
      <c r="C72" s="43"/>
      <c r="E72" s="46"/>
      <c r="F72" s="43"/>
      <c r="G72" s="43"/>
      <c r="I72" s="56"/>
      <c r="J72" s="43"/>
      <c r="K72" s="56"/>
    </row>
    <row r="73" spans="1:11">
      <c r="A73" s="46" t="s">
        <v>10</v>
      </c>
      <c r="B73" s="47">
        <v>6</v>
      </c>
      <c r="C73" s="43"/>
      <c r="D73" s="42"/>
      <c r="E73" s="46" t="s">
        <v>10</v>
      </c>
      <c r="F73" s="47">
        <v>6</v>
      </c>
      <c r="G73" s="43"/>
      <c r="H73" s="44"/>
      <c r="I73" s="46" t="s">
        <v>10</v>
      </c>
      <c r="J73" s="47">
        <v>6</v>
      </c>
      <c r="K73" s="43"/>
    </row>
    <row r="74" spans="1:11">
      <c r="A74" s="46" t="s">
        <v>59</v>
      </c>
      <c r="B74" s="50">
        <v>0.36964999999999998</v>
      </c>
      <c r="C74" s="43" t="s">
        <v>60</v>
      </c>
      <c r="E74" s="46" t="s">
        <v>59</v>
      </c>
      <c r="F74" s="50">
        <v>0.19897999999999999</v>
      </c>
      <c r="G74" s="43" t="s">
        <v>60</v>
      </c>
      <c r="I74" s="46" t="s">
        <v>59</v>
      </c>
      <c r="J74" s="50">
        <v>0.25391999999999998</v>
      </c>
      <c r="K74" s="43" t="s">
        <v>60</v>
      </c>
    </row>
    <row r="75" spans="1:11">
      <c r="A75" s="51" t="s">
        <v>40</v>
      </c>
      <c r="B75" s="52">
        <v>31.717700000000001</v>
      </c>
      <c r="C75" s="50" t="s">
        <v>41</v>
      </c>
      <c r="E75" s="51" t="s">
        <v>40</v>
      </c>
      <c r="F75" s="53">
        <v>29.224769999999999</v>
      </c>
      <c r="G75" s="50" t="s">
        <v>41</v>
      </c>
      <c r="I75" s="51" t="s">
        <v>40</v>
      </c>
      <c r="J75" s="57">
        <v>48.665509999999998</v>
      </c>
      <c r="K75" s="50" t="s">
        <v>41</v>
      </c>
    </row>
    <row r="76" spans="1:11">
      <c r="A76" s="51" t="s">
        <v>42</v>
      </c>
      <c r="B76" s="52">
        <v>7.3698699999999997</v>
      </c>
      <c r="C76" s="50" t="s">
        <v>41</v>
      </c>
      <c r="E76" s="51" t="s">
        <v>42</v>
      </c>
      <c r="F76" s="53">
        <v>2.8577499999999998</v>
      </c>
      <c r="G76" s="50" t="s">
        <v>41</v>
      </c>
      <c r="I76" s="51" t="s">
        <v>42</v>
      </c>
      <c r="J76" s="57">
        <v>6.1887100000000004</v>
      </c>
      <c r="K76" s="50" t="s">
        <v>41</v>
      </c>
    </row>
    <row r="77" spans="1:11">
      <c r="A77" s="51" t="s">
        <v>43</v>
      </c>
      <c r="B77" s="52">
        <v>23.23584</v>
      </c>
      <c r="C77" s="50" t="s">
        <v>44</v>
      </c>
      <c r="E77" s="51" t="s">
        <v>43</v>
      </c>
      <c r="F77" s="53">
        <v>9.7785200000000003</v>
      </c>
      <c r="G77" s="50" t="s">
        <v>44</v>
      </c>
      <c r="I77" s="51" t="s">
        <v>43</v>
      </c>
      <c r="J77" s="57">
        <v>12.716839999999999</v>
      </c>
      <c r="K77" s="50" t="s">
        <v>44</v>
      </c>
    </row>
    <row r="78" spans="1:11">
      <c r="A78" s="51" t="s">
        <v>45</v>
      </c>
      <c r="B78" s="52">
        <v>70.830699999999993</v>
      </c>
      <c r="C78" s="50" t="s">
        <v>46</v>
      </c>
      <c r="E78" s="51" t="s">
        <v>45</v>
      </c>
      <c r="F78" s="53">
        <v>67.910520000000005</v>
      </c>
      <c r="G78" s="50" t="s">
        <v>46</v>
      </c>
      <c r="I78" s="51" t="s">
        <v>45</v>
      </c>
      <c r="J78" s="57">
        <v>93.737309999999994</v>
      </c>
      <c r="K78" s="50" t="s">
        <v>46</v>
      </c>
    </row>
    <row r="79" spans="1:11">
      <c r="A79" s="51" t="s">
        <v>47</v>
      </c>
      <c r="B79" s="52">
        <v>319.97239000000002</v>
      </c>
      <c r="C79" s="50" t="s">
        <v>46</v>
      </c>
      <c r="E79" s="51" t="s">
        <v>47</v>
      </c>
      <c r="F79" s="53">
        <v>115.63006</v>
      </c>
      <c r="G79" s="50" t="s">
        <v>46</v>
      </c>
      <c r="I79" s="51" t="s">
        <v>47</v>
      </c>
      <c r="J79" s="57">
        <v>319.34746999999999</v>
      </c>
      <c r="K79" s="50" t="s">
        <v>46</v>
      </c>
    </row>
    <row r="80" spans="1:11">
      <c r="A80" s="51" t="s">
        <v>48</v>
      </c>
      <c r="B80" s="52">
        <v>43.416260000000001</v>
      </c>
      <c r="C80" s="50" t="s">
        <v>49</v>
      </c>
      <c r="E80" s="51" t="s">
        <v>48</v>
      </c>
      <c r="F80" s="53">
        <v>40.461930000000002</v>
      </c>
      <c r="G80" s="50" t="s">
        <v>49</v>
      </c>
      <c r="I80" s="51" t="s">
        <v>48</v>
      </c>
      <c r="J80" s="57">
        <v>51.601590000000002</v>
      </c>
      <c r="K80" s="50" t="s">
        <v>49</v>
      </c>
    </row>
    <row r="81" spans="1:11">
      <c r="A81" s="51" t="s">
        <v>50</v>
      </c>
      <c r="B81" s="52">
        <v>10.08813</v>
      </c>
      <c r="C81" s="50" t="s">
        <v>49</v>
      </c>
      <c r="E81" s="51" t="s">
        <v>50</v>
      </c>
      <c r="F81" s="53">
        <v>3.9565800000000002</v>
      </c>
      <c r="G81" s="50" t="s">
        <v>49</v>
      </c>
      <c r="I81" s="51" t="s">
        <v>50</v>
      </c>
      <c r="J81" s="57">
        <v>6.5620900000000004</v>
      </c>
      <c r="K81" s="50" t="s">
        <v>49</v>
      </c>
    </row>
    <row r="82" spans="1:11">
      <c r="A82" s="51" t="s">
        <v>51</v>
      </c>
      <c r="B82" s="52">
        <v>1.2403999999999999</v>
      </c>
      <c r="C82" s="50"/>
      <c r="E82" s="51" t="s">
        <v>51</v>
      </c>
      <c r="F82" s="53">
        <v>1.7410399999999999</v>
      </c>
      <c r="G82" s="50"/>
      <c r="I82" s="51" t="s">
        <v>51</v>
      </c>
      <c r="J82" s="57">
        <v>2.01674</v>
      </c>
      <c r="K82" s="50"/>
    </row>
    <row r="83" spans="1:11">
      <c r="A83" s="51" t="s">
        <v>52</v>
      </c>
      <c r="B83" s="52">
        <v>7.757E-2</v>
      </c>
      <c r="C83" s="50" t="s">
        <v>53</v>
      </c>
      <c r="E83" s="51" t="s">
        <v>52</v>
      </c>
      <c r="F83" s="53">
        <v>8.5330000000000003E-2</v>
      </c>
      <c r="G83" s="50" t="s">
        <v>53</v>
      </c>
      <c r="I83" s="51" t="s">
        <v>52</v>
      </c>
      <c r="J83" s="57">
        <v>7.102E-2</v>
      </c>
      <c r="K83" s="50" t="s">
        <v>53</v>
      </c>
    </row>
    <row r="84" spans="1:11">
      <c r="A84" s="51" t="s">
        <v>54</v>
      </c>
      <c r="B84" s="52">
        <v>2.99559</v>
      </c>
      <c r="C84" s="50" t="s">
        <v>49</v>
      </c>
      <c r="E84" s="51" t="s">
        <v>54</v>
      </c>
      <c r="F84" s="53">
        <v>1.1460300000000001</v>
      </c>
      <c r="G84" s="50" t="s">
        <v>49</v>
      </c>
      <c r="I84" s="51" t="s">
        <v>54</v>
      </c>
      <c r="J84" s="57">
        <v>1.79061</v>
      </c>
      <c r="K84" s="50" t="s">
        <v>49</v>
      </c>
    </row>
    <row r="85" spans="1:11">
      <c r="A85" s="51" t="s">
        <v>55</v>
      </c>
      <c r="B85" s="52">
        <v>0.25334000000000001</v>
      </c>
      <c r="C85" s="50" t="s">
        <v>53</v>
      </c>
      <c r="E85" s="51" t="s">
        <v>55</v>
      </c>
      <c r="F85" s="53">
        <v>0.75244</v>
      </c>
      <c r="G85" s="50" t="s">
        <v>53</v>
      </c>
      <c r="I85" s="51" t="s">
        <v>55</v>
      </c>
      <c r="J85" s="57">
        <v>0.32923999999999998</v>
      </c>
      <c r="K85" s="50" t="s">
        <v>53</v>
      </c>
    </row>
    <row r="86" spans="1:11">
      <c r="A86" s="46"/>
      <c r="B86" s="43"/>
      <c r="C86" s="43"/>
      <c r="E86" s="46"/>
      <c r="F86" s="43"/>
      <c r="G86" s="43"/>
      <c r="I86" s="56"/>
      <c r="J86" s="43"/>
      <c r="K86" s="56"/>
    </row>
    <row r="87" spans="1:11">
      <c r="A87" s="46" t="s">
        <v>10</v>
      </c>
      <c r="B87" s="47">
        <v>7</v>
      </c>
      <c r="C87" s="43"/>
      <c r="D87" s="42"/>
      <c r="E87" s="46" t="s">
        <v>10</v>
      </c>
      <c r="F87" s="47">
        <v>7</v>
      </c>
      <c r="G87" s="43"/>
      <c r="H87" s="44"/>
      <c r="I87" s="46" t="s">
        <v>10</v>
      </c>
      <c r="J87" s="47">
        <v>7</v>
      </c>
      <c r="K87" s="43"/>
    </row>
    <row r="88" spans="1:11">
      <c r="A88" s="46" t="s">
        <v>59</v>
      </c>
      <c r="B88" s="50">
        <v>0.43436999999999998</v>
      </c>
      <c r="C88" s="43" t="s">
        <v>60</v>
      </c>
      <c r="E88" s="46" t="s">
        <v>59</v>
      </c>
      <c r="F88" s="50">
        <v>0.19078000000000001</v>
      </c>
      <c r="G88" s="43" t="s">
        <v>60</v>
      </c>
      <c r="I88" s="46" t="s">
        <v>59</v>
      </c>
      <c r="J88" s="50">
        <v>0.35306999999999999</v>
      </c>
      <c r="K88" s="43" t="s">
        <v>60</v>
      </c>
    </row>
    <row r="89" spans="1:11">
      <c r="A89" s="51" t="s">
        <v>40</v>
      </c>
      <c r="B89" s="52">
        <v>27.6236</v>
      </c>
      <c r="C89" s="50" t="s">
        <v>41</v>
      </c>
      <c r="E89" s="51" t="s">
        <v>40</v>
      </c>
      <c r="F89" s="53">
        <v>29.663519999999998</v>
      </c>
      <c r="G89" s="50" t="s">
        <v>41</v>
      </c>
      <c r="I89" s="51" t="s">
        <v>40</v>
      </c>
      <c r="J89" s="57">
        <v>39.709690000000002</v>
      </c>
      <c r="K89" s="50" t="s">
        <v>41</v>
      </c>
    </row>
    <row r="90" spans="1:11">
      <c r="A90" s="51" t="s">
        <v>42</v>
      </c>
      <c r="B90" s="52">
        <v>8.1028000000000002</v>
      </c>
      <c r="C90" s="50" t="s">
        <v>41</v>
      </c>
      <c r="E90" s="51" t="s">
        <v>42</v>
      </c>
      <c r="F90" s="53">
        <v>2.7271899999999998</v>
      </c>
      <c r="G90" s="50" t="s">
        <v>41</v>
      </c>
      <c r="I90" s="51" t="s">
        <v>42</v>
      </c>
      <c r="J90" s="57">
        <v>8.5255700000000001</v>
      </c>
      <c r="K90" s="50" t="s">
        <v>41</v>
      </c>
    </row>
    <row r="91" spans="1:11">
      <c r="A91" s="51" t="s">
        <v>43</v>
      </c>
      <c r="B91" s="52">
        <v>29.332889999999999</v>
      </c>
      <c r="C91" s="50" t="s">
        <v>44</v>
      </c>
      <c r="E91" s="51" t="s">
        <v>43</v>
      </c>
      <c r="F91" s="53">
        <v>9.1937499999999996</v>
      </c>
      <c r="G91" s="50" t="s">
        <v>44</v>
      </c>
      <c r="I91" s="51" t="s">
        <v>43</v>
      </c>
      <c r="J91" s="57">
        <v>21.469740000000002</v>
      </c>
      <c r="K91" s="50" t="s">
        <v>44</v>
      </c>
    </row>
    <row r="92" spans="1:11">
      <c r="A92" s="51" t="s">
        <v>45</v>
      </c>
      <c r="B92" s="52">
        <v>69.559240000000003</v>
      </c>
      <c r="C92" s="50" t="s">
        <v>46</v>
      </c>
      <c r="E92" s="51" t="s">
        <v>45</v>
      </c>
      <c r="F92" s="53">
        <v>68.454400000000007</v>
      </c>
      <c r="G92" s="50" t="s">
        <v>46</v>
      </c>
      <c r="I92" s="51" t="s">
        <v>45</v>
      </c>
      <c r="J92" s="57">
        <v>82.401089999999996</v>
      </c>
      <c r="K92" s="50" t="s">
        <v>46</v>
      </c>
    </row>
    <row r="93" spans="1:11">
      <c r="A93" s="51" t="s">
        <v>47</v>
      </c>
      <c r="B93" s="52">
        <v>334.21708999999998</v>
      </c>
      <c r="C93" s="50" t="s">
        <v>46</v>
      </c>
      <c r="E93" s="51" t="s">
        <v>47</v>
      </c>
      <c r="F93" s="53">
        <v>108.38885000000001</v>
      </c>
      <c r="G93" s="50" t="s">
        <v>46</v>
      </c>
      <c r="I93" s="51" t="s">
        <v>47</v>
      </c>
      <c r="J93" s="57">
        <v>285.65757000000002</v>
      </c>
      <c r="K93" s="50" t="s">
        <v>46</v>
      </c>
    </row>
    <row r="94" spans="1:11">
      <c r="A94" s="51" t="s">
        <v>48</v>
      </c>
      <c r="B94" s="52">
        <v>41.247100000000003</v>
      </c>
      <c r="C94" s="50" t="s">
        <v>49</v>
      </c>
      <c r="E94" s="51" t="s">
        <v>48</v>
      </c>
      <c r="F94" s="53">
        <v>39.743769999999998</v>
      </c>
      <c r="G94" s="50" t="s">
        <v>49</v>
      </c>
      <c r="I94" s="51" t="s">
        <v>48</v>
      </c>
      <c r="J94" s="57">
        <v>33.505989999999997</v>
      </c>
      <c r="K94" s="50" t="s">
        <v>49</v>
      </c>
    </row>
    <row r="95" spans="1:11">
      <c r="A95" s="51" t="s">
        <v>50</v>
      </c>
      <c r="B95" s="52">
        <v>12.09897</v>
      </c>
      <c r="C95" s="50" t="s">
        <v>49</v>
      </c>
      <c r="E95" s="51" t="s">
        <v>50</v>
      </c>
      <c r="F95" s="53">
        <v>3.65394</v>
      </c>
      <c r="G95" s="50" t="s">
        <v>49</v>
      </c>
      <c r="I95" s="51" t="s">
        <v>50</v>
      </c>
      <c r="J95" s="57">
        <v>7.1936499999999999</v>
      </c>
      <c r="K95" s="50" t="s">
        <v>49</v>
      </c>
    </row>
    <row r="96" spans="1:11">
      <c r="A96" s="51" t="s">
        <v>51</v>
      </c>
      <c r="B96" s="52">
        <v>0.96731999999999996</v>
      </c>
      <c r="C96" s="50"/>
      <c r="E96" s="51" t="s">
        <v>51</v>
      </c>
      <c r="F96" s="53">
        <v>1.9189400000000001</v>
      </c>
      <c r="G96" s="50"/>
      <c r="I96" s="51" t="s">
        <v>51</v>
      </c>
      <c r="J96" s="57">
        <v>1.6608000000000001</v>
      </c>
      <c r="K96" s="50"/>
    </row>
    <row r="97" spans="1:11">
      <c r="A97" s="51" t="s">
        <v>52</v>
      </c>
      <c r="B97" s="52">
        <v>7.8369999999999995E-2</v>
      </c>
      <c r="C97" s="50" t="s">
        <v>53</v>
      </c>
      <c r="E97" s="51" t="s">
        <v>52</v>
      </c>
      <c r="F97" s="53">
        <v>8.9560000000000001E-2</v>
      </c>
      <c r="G97" s="50" t="s">
        <v>53</v>
      </c>
      <c r="I97" s="51" t="s">
        <v>52</v>
      </c>
      <c r="J97" s="57">
        <v>0.10425</v>
      </c>
      <c r="K97" s="50" t="s">
        <v>53</v>
      </c>
    </row>
    <row r="98" spans="1:11">
      <c r="A98" s="51" t="s">
        <v>54</v>
      </c>
      <c r="B98" s="52">
        <v>3.7429399999999999</v>
      </c>
      <c r="C98" s="50" t="s">
        <v>49</v>
      </c>
      <c r="E98" s="51" t="s">
        <v>54</v>
      </c>
      <c r="F98" s="53">
        <v>1.02657</v>
      </c>
      <c r="G98" s="50" t="s">
        <v>49</v>
      </c>
      <c r="I98" s="51" t="s">
        <v>54</v>
      </c>
      <c r="J98" s="57">
        <v>2.05938</v>
      </c>
      <c r="K98" s="50" t="s">
        <v>49</v>
      </c>
    </row>
    <row r="99" spans="1:11">
      <c r="A99" s="51" t="s">
        <v>55</v>
      </c>
      <c r="B99" s="52">
        <v>0.20250000000000001</v>
      </c>
      <c r="C99" s="50" t="s">
        <v>53</v>
      </c>
      <c r="E99" s="51" t="s">
        <v>55</v>
      </c>
      <c r="F99" s="53">
        <v>0.70369000000000004</v>
      </c>
      <c r="G99" s="50" t="s">
        <v>53</v>
      </c>
      <c r="I99" s="51" t="s">
        <v>55</v>
      </c>
      <c r="J99" s="57">
        <v>0.34372999999999998</v>
      </c>
      <c r="K99" s="50" t="s">
        <v>53</v>
      </c>
    </row>
    <row r="100" spans="1:11">
      <c r="A100" s="46"/>
      <c r="B100" s="43"/>
      <c r="C100" s="43"/>
      <c r="E100" s="46"/>
      <c r="F100" s="43"/>
      <c r="G100" s="43"/>
      <c r="I100" s="56"/>
      <c r="J100" s="43"/>
      <c r="K100" s="56"/>
    </row>
    <row r="101" spans="1:11">
      <c r="A101" s="46"/>
      <c r="B101" s="43"/>
      <c r="C101" s="43"/>
      <c r="E101" s="46"/>
      <c r="F101" s="43"/>
      <c r="G101" s="43"/>
    </row>
    <row r="102" spans="1:11">
      <c r="A102" s="46" t="s">
        <v>10</v>
      </c>
      <c r="B102" s="47">
        <v>8</v>
      </c>
      <c r="C102" s="43"/>
      <c r="D102" s="42"/>
      <c r="E102" s="46" t="s">
        <v>10</v>
      </c>
      <c r="F102" s="47">
        <v>8</v>
      </c>
      <c r="G102" s="43"/>
      <c r="H102" s="44"/>
      <c r="I102" s="46" t="s">
        <v>10</v>
      </c>
      <c r="J102" s="47">
        <v>8</v>
      </c>
      <c r="K102" s="43"/>
    </row>
    <row r="103" spans="1:11">
      <c r="A103" s="46" t="s">
        <v>38</v>
      </c>
      <c r="B103" s="54">
        <v>0.37668000000000001</v>
      </c>
      <c r="C103" s="43" t="s">
        <v>39</v>
      </c>
      <c r="E103" s="46" t="s">
        <v>59</v>
      </c>
      <c r="F103" s="50">
        <v>0.16961999999999999</v>
      </c>
      <c r="G103" s="43" t="s">
        <v>60</v>
      </c>
      <c r="I103" s="46" t="s">
        <v>59</v>
      </c>
      <c r="J103" s="50">
        <v>0.34350999999999998</v>
      </c>
      <c r="K103" s="43" t="s">
        <v>60</v>
      </c>
    </row>
    <row r="104" spans="1:11">
      <c r="A104" s="55" t="s">
        <v>40</v>
      </c>
      <c r="B104" s="52">
        <v>20.468050000000002</v>
      </c>
      <c r="C104" s="54" t="s">
        <v>41</v>
      </c>
      <c r="E104" s="51" t="s">
        <v>40</v>
      </c>
      <c r="F104" s="53">
        <v>27.316120000000002</v>
      </c>
      <c r="G104" s="50" t="s">
        <v>41</v>
      </c>
      <c r="I104" s="51" t="s">
        <v>40</v>
      </c>
      <c r="J104" s="57">
        <v>55.157179999999997</v>
      </c>
      <c r="K104" s="50" t="s">
        <v>41</v>
      </c>
    </row>
    <row r="105" spans="1:11">
      <c r="A105" s="55" t="s">
        <v>42</v>
      </c>
      <c r="B105" s="52">
        <v>4.4476500000000003</v>
      </c>
      <c r="C105" s="54" t="s">
        <v>41</v>
      </c>
      <c r="E105" s="51" t="s">
        <v>42</v>
      </c>
      <c r="F105" s="53">
        <v>1.83084</v>
      </c>
      <c r="G105" s="50" t="s">
        <v>41</v>
      </c>
      <c r="I105" s="51" t="s">
        <v>42</v>
      </c>
      <c r="J105" s="57">
        <v>12.48944</v>
      </c>
      <c r="K105" s="50" t="s">
        <v>41</v>
      </c>
    </row>
    <row r="106" spans="1:11">
      <c r="A106" s="55" t="s">
        <v>43</v>
      </c>
      <c r="B106" s="52">
        <v>21.72972</v>
      </c>
      <c r="C106" s="54" t="s">
        <v>44</v>
      </c>
      <c r="E106" s="51" t="s">
        <v>43</v>
      </c>
      <c r="F106" s="53">
        <v>6.7024299999999997</v>
      </c>
      <c r="G106" s="50" t="s">
        <v>44</v>
      </c>
      <c r="I106" s="51" t="s">
        <v>43</v>
      </c>
      <c r="J106" s="57">
        <v>22.643360000000001</v>
      </c>
      <c r="K106" s="50" t="s">
        <v>44</v>
      </c>
    </row>
    <row r="107" spans="1:11">
      <c r="A107" s="55" t="s">
        <v>45</v>
      </c>
      <c r="B107" s="52">
        <v>56.717239999999997</v>
      </c>
      <c r="C107" s="54" t="s">
        <v>46</v>
      </c>
      <c r="E107" s="51" t="s">
        <v>45</v>
      </c>
      <c r="F107" s="53">
        <v>63.321770000000001</v>
      </c>
      <c r="G107" s="50" t="s">
        <v>46</v>
      </c>
      <c r="I107" s="51" t="s">
        <v>45</v>
      </c>
      <c r="J107" s="57">
        <v>102.21576</v>
      </c>
      <c r="K107" s="50" t="s">
        <v>46</v>
      </c>
    </row>
    <row r="108" spans="1:11">
      <c r="A108" s="55" t="s">
        <v>47</v>
      </c>
      <c r="B108" s="52">
        <v>155.75803999999999</v>
      </c>
      <c r="C108" s="54" t="s">
        <v>46</v>
      </c>
      <c r="E108" s="51" t="s">
        <v>47</v>
      </c>
      <c r="F108" s="53">
        <v>82.463710000000006</v>
      </c>
      <c r="G108" s="50" t="s">
        <v>46</v>
      </c>
      <c r="I108" s="51" t="s">
        <v>47</v>
      </c>
      <c r="J108" s="57">
        <v>441.78671000000003</v>
      </c>
      <c r="K108" s="50" t="s">
        <v>46</v>
      </c>
    </row>
    <row r="109" spans="1:11">
      <c r="A109" s="55" t="s">
        <v>48</v>
      </c>
      <c r="B109" s="52">
        <v>35.020290000000003</v>
      </c>
      <c r="C109" s="54" t="s">
        <v>49</v>
      </c>
      <c r="E109" s="51" t="s">
        <v>48</v>
      </c>
      <c r="F109" s="53">
        <v>45.041359999999997</v>
      </c>
      <c r="G109" s="50" t="s">
        <v>49</v>
      </c>
      <c r="I109" s="51" t="s">
        <v>48</v>
      </c>
      <c r="J109" s="57">
        <v>35.372819999999997</v>
      </c>
      <c r="K109" s="50" t="s">
        <v>49</v>
      </c>
    </row>
    <row r="110" spans="1:11">
      <c r="A110" s="55" t="s">
        <v>50</v>
      </c>
      <c r="B110" s="52">
        <v>7.6098100000000004</v>
      </c>
      <c r="C110" s="54" t="s">
        <v>49</v>
      </c>
      <c r="E110" s="51" t="s">
        <v>50</v>
      </c>
      <c r="F110" s="53">
        <v>3.0188700000000002</v>
      </c>
      <c r="G110" s="50" t="s">
        <v>49</v>
      </c>
      <c r="I110" s="51" t="s">
        <v>50</v>
      </c>
      <c r="J110" s="57">
        <v>8.0096000000000007</v>
      </c>
      <c r="K110" s="50" t="s">
        <v>49</v>
      </c>
    </row>
    <row r="111" spans="1:11">
      <c r="A111" s="55" t="s">
        <v>51</v>
      </c>
      <c r="B111" s="52">
        <v>1.2314400000000001</v>
      </c>
      <c r="C111" s="54"/>
      <c r="E111" s="51" t="s">
        <v>51</v>
      </c>
      <c r="F111" s="53">
        <v>2.0670700000000002</v>
      </c>
      <c r="G111" s="50"/>
      <c r="I111" s="51" t="s">
        <v>51</v>
      </c>
      <c r="J111" s="57">
        <v>1.4492799999999999</v>
      </c>
      <c r="K111" s="50"/>
    </row>
    <row r="112" spans="1:11">
      <c r="A112" s="55" t="s">
        <v>52</v>
      </c>
      <c r="B112" s="52">
        <v>9.0899999999999995E-2</v>
      </c>
      <c r="C112" s="54" t="s">
        <v>53</v>
      </c>
      <c r="E112" s="51" t="s">
        <v>52</v>
      </c>
      <c r="F112" s="53">
        <v>8.1009999999999999E-2</v>
      </c>
      <c r="G112" s="50" t="s">
        <v>53</v>
      </c>
      <c r="I112" s="51" t="s">
        <v>52</v>
      </c>
      <c r="J112" s="57">
        <v>9.7229999999999997E-2</v>
      </c>
      <c r="K112" s="50" t="s">
        <v>53</v>
      </c>
    </row>
    <row r="113" spans="1:11">
      <c r="A113" s="55" t="s">
        <v>54</v>
      </c>
      <c r="B113" s="52">
        <v>2.39052</v>
      </c>
      <c r="C113" s="54" t="s">
        <v>49</v>
      </c>
      <c r="E113" s="51" t="s">
        <v>54</v>
      </c>
      <c r="F113" s="53">
        <v>0.82732000000000006</v>
      </c>
      <c r="G113" s="50" t="s">
        <v>49</v>
      </c>
      <c r="I113" s="51" t="s">
        <v>54</v>
      </c>
      <c r="J113" s="57">
        <v>2.32877</v>
      </c>
      <c r="K113" s="50" t="s">
        <v>49</v>
      </c>
    </row>
    <row r="114" spans="1:11">
      <c r="A114" s="55" t="s">
        <v>55</v>
      </c>
      <c r="B114" s="52">
        <v>0.32879000000000003</v>
      </c>
      <c r="C114" s="54" t="s">
        <v>53</v>
      </c>
      <c r="E114" s="51" t="s">
        <v>55</v>
      </c>
      <c r="F114" s="53">
        <v>1.03287</v>
      </c>
      <c r="G114" s="50" t="s">
        <v>53</v>
      </c>
      <c r="I114" s="51" t="s">
        <v>55</v>
      </c>
      <c r="J114" s="57">
        <v>0.30196000000000001</v>
      </c>
      <c r="K114" s="50" t="s">
        <v>53</v>
      </c>
    </row>
    <row r="115" spans="1:11">
      <c r="A115" s="46"/>
      <c r="B115" s="43"/>
      <c r="C115" s="43"/>
      <c r="E115" s="46"/>
      <c r="F115" s="43"/>
      <c r="G115" s="43"/>
      <c r="I115" s="49"/>
      <c r="J115" s="43"/>
      <c r="K115" s="49"/>
    </row>
    <row r="116" spans="1:11">
      <c r="A116" s="46"/>
      <c r="B116" s="43"/>
      <c r="C116" s="43"/>
      <c r="E116" s="46"/>
      <c r="F116" s="43"/>
      <c r="G116" s="43"/>
      <c r="I116" s="49"/>
      <c r="J116" s="43"/>
      <c r="K116" s="49"/>
    </row>
    <row r="117" spans="1:11">
      <c r="I117" s="49"/>
      <c r="J117" s="43"/>
      <c r="K117" s="49"/>
    </row>
    <row r="118" spans="1:11">
      <c r="I118" s="49"/>
      <c r="J118" s="43"/>
      <c r="K118" s="49"/>
    </row>
    <row r="585" spans="4:4">
      <c r="D585" s="43"/>
    </row>
    <row r="586" spans="4:4">
      <c r="D586" s="43"/>
    </row>
    <row r="587" spans="4:4">
      <c r="D587" s="43"/>
    </row>
    <row r="588" spans="4:4">
      <c r="D588" s="43"/>
    </row>
    <row r="589" spans="4:4">
      <c r="D589" s="43"/>
    </row>
    <row r="590" spans="4:4">
      <c r="D590" s="43"/>
    </row>
    <row r="591" spans="4:4">
      <c r="D591" s="43"/>
    </row>
    <row r="592" spans="4:4">
      <c r="D592" s="43"/>
    </row>
    <row r="593" spans="4:4">
      <c r="D593" s="43"/>
    </row>
    <row r="594" spans="4:4">
      <c r="D594" s="43"/>
    </row>
    <row r="595" spans="4:4">
      <c r="D595" s="43"/>
    </row>
    <row r="596" spans="4:4">
      <c r="D596" s="43"/>
    </row>
    <row r="597" spans="4:4">
      <c r="D597" s="43"/>
    </row>
    <row r="598" spans="4:4">
      <c r="D598" s="43"/>
    </row>
    <row r="599" spans="4:4">
      <c r="D599" s="43"/>
    </row>
    <row r="600" spans="4:4">
      <c r="D600" s="43"/>
    </row>
    <row r="601" spans="4:4">
      <c r="D601" s="43"/>
    </row>
    <row r="602" spans="4:4">
      <c r="D602" s="43"/>
    </row>
    <row r="603" spans="4:4">
      <c r="D603" s="43"/>
    </row>
    <row r="604" spans="4:4">
      <c r="D604" s="43"/>
    </row>
    <row r="605" spans="4:4">
      <c r="D605" s="43"/>
    </row>
    <row r="606" spans="4:4">
      <c r="D606" s="43"/>
    </row>
    <row r="607" spans="4:4">
      <c r="D607" s="43"/>
    </row>
    <row r="608" spans="4:4">
      <c r="D608" s="43"/>
    </row>
    <row r="609" spans="4:4">
      <c r="D609" s="43"/>
    </row>
    <row r="610" spans="4:4">
      <c r="D610" s="43"/>
    </row>
    <row r="611" spans="4:4">
      <c r="D611" s="43"/>
    </row>
    <row r="612" spans="4:4">
      <c r="D612" s="43"/>
    </row>
    <row r="613" spans="4:4">
      <c r="D613" s="43"/>
    </row>
    <row r="614" spans="4:4">
      <c r="D614" s="43"/>
    </row>
    <row r="615" spans="4:4">
      <c r="D615" s="43"/>
    </row>
    <row r="616" spans="4:4">
      <c r="D616" s="43"/>
    </row>
    <row r="617" spans="4:4">
      <c r="D617" s="43"/>
    </row>
    <row r="618" spans="4:4">
      <c r="D618" s="43"/>
    </row>
    <row r="619" spans="4:4">
      <c r="D619" s="43"/>
    </row>
    <row r="620" spans="4:4">
      <c r="D620" s="43"/>
    </row>
    <row r="621" spans="4:4">
      <c r="D621" s="43"/>
    </row>
    <row r="622" spans="4:4">
      <c r="D622" s="43"/>
    </row>
    <row r="623" spans="4:4">
      <c r="D623" s="43"/>
    </row>
    <row r="624" spans="4:4">
      <c r="D624" s="43"/>
    </row>
    <row r="625" spans="4:4">
      <c r="D625" s="43"/>
    </row>
    <row r="626" spans="4:4">
      <c r="D626" s="43"/>
    </row>
    <row r="627" spans="4:4">
      <c r="D627" s="43"/>
    </row>
    <row r="628" spans="4:4">
      <c r="D628" s="43"/>
    </row>
    <row r="629" spans="4:4">
      <c r="D629" s="43"/>
    </row>
    <row r="630" spans="4:4">
      <c r="D630" s="43"/>
    </row>
    <row r="631" spans="4:4">
      <c r="D631" s="43"/>
    </row>
    <row r="632" spans="4:4">
      <c r="D632" s="43"/>
    </row>
    <row r="633" spans="4:4">
      <c r="D633" s="43"/>
    </row>
    <row r="634" spans="4:4">
      <c r="D634" s="43"/>
    </row>
    <row r="635" spans="4:4">
      <c r="D635" s="43"/>
    </row>
    <row r="636" spans="4:4">
      <c r="D636" s="43"/>
    </row>
    <row r="637" spans="4:4">
      <c r="D637" s="43"/>
    </row>
    <row r="638" spans="4:4">
      <c r="D638" s="43"/>
    </row>
    <row r="639" spans="4:4">
      <c r="D639" s="43"/>
    </row>
    <row r="640" spans="4:4">
      <c r="D640" s="43"/>
    </row>
    <row r="641" spans="4:4">
      <c r="D641" s="43"/>
    </row>
    <row r="642" spans="4:4">
      <c r="D642" s="43"/>
    </row>
    <row r="643" spans="4:4">
      <c r="D643" s="43"/>
    </row>
    <row r="644" spans="4:4">
      <c r="D644" s="43"/>
    </row>
    <row r="645" spans="4:4">
      <c r="D645" s="43"/>
    </row>
    <row r="646" spans="4:4">
      <c r="D646" s="43"/>
    </row>
    <row r="647" spans="4:4">
      <c r="D647" s="43"/>
    </row>
    <row r="648" spans="4:4">
      <c r="D648" s="43"/>
    </row>
    <row r="649" spans="4:4">
      <c r="D649" s="43"/>
    </row>
    <row r="650" spans="4:4">
      <c r="D650" s="43"/>
    </row>
    <row r="651" spans="4:4">
      <c r="D651" s="43"/>
    </row>
    <row r="652" spans="4:4">
      <c r="D652" s="43"/>
    </row>
    <row r="653" spans="4:4">
      <c r="D653" s="43"/>
    </row>
    <row r="654" spans="4:4">
      <c r="D654" s="43"/>
    </row>
    <row r="655" spans="4:4">
      <c r="D655" s="43"/>
    </row>
    <row r="656" spans="4:4">
      <c r="D656" s="43"/>
    </row>
    <row r="657" spans="4:4">
      <c r="D657" s="43"/>
    </row>
    <row r="658" spans="4:4">
      <c r="D658" s="43"/>
    </row>
    <row r="659" spans="4:4">
      <c r="D659" s="43"/>
    </row>
    <row r="660" spans="4:4">
      <c r="D660" s="43"/>
    </row>
    <row r="661" spans="4:4">
      <c r="D661" s="43"/>
    </row>
    <row r="662" spans="4:4">
      <c r="D662" s="43"/>
    </row>
    <row r="663" spans="4:4">
      <c r="D663" s="43"/>
    </row>
    <row r="664" spans="4:4">
      <c r="D664" s="43"/>
    </row>
    <row r="665" spans="4:4">
      <c r="D665" s="43"/>
    </row>
    <row r="666" spans="4:4">
      <c r="D666" s="43"/>
    </row>
    <row r="667" spans="4:4">
      <c r="D667" s="43"/>
    </row>
    <row r="668" spans="4:4">
      <c r="D668" s="43"/>
    </row>
    <row r="669" spans="4:4">
      <c r="D669" s="43"/>
    </row>
    <row r="670" spans="4:4">
      <c r="D670" s="43"/>
    </row>
    <row r="671" spans="4:4">
      <c r="D671" s="43"/>
    </row>
    <row r="672" spans="4:4">
      <c r="D672" s="43"/>
    </row>
    <row r="673" spans="4:4">
      <c r="D673" s="43"/>
    </row>
    <row r="674" spans="4:4">
      <c r="D674" s="43"/>
    </row>
    <row r="675" spans="4:4">
      <c r="D675" s="43"/>
    </row>
    <row r="676" spans="4:4">
      <c r="D676" s="43"/>
    </row>
    <row r="677" spans="4:4">
      <c r="D677" s="43"/>
    </row>
    <row r="678" spans="4:4">
      <c r="D678" s="43"/>
    </row>
    <row r="679" spans="4:4">
      <c r="D679" s="43"/>
    </row>
    <row r="680" spans="4:4">
      <c r="D680" s="43"/>
    </row>
    <row r="681" spans="4:4">
      <c r="D681" s="43"/>
    </row>
    <row r="682" spans="4:4">
      <c r="D682" s="43"/>
    </row>
    <row r="683" spans="4:4">
      <c r="D683" s="43"/>
    </row>
    <row r="684" spans="4:4">
      <c r="D684" s="43"/>
    </row>
    <row r="685" spans="4:4">
      <c r="D685" s="43"/>
    </row>
    <row r="686" spans="4:4">
      <c r="D686" s="43"/>
    </row>
    <row r="687" spans="4:4">
      <c r="D687" s="43"/>
    </row>
    <row r="688" spans="4:4">
      <c r="D688" s="43"/>
    </row>
    <row r="689" spans="1:4">
      <c r="D689" s="43"/>
    </row>
    <row r="690" spans="1:4">
      <c r="D690" s="43"/>
    </row>
    <row r="691" spans="1:4">
      <c r="D691" s="43"/>
    </row>
    <row r="692" spans="1:4">
      <c r="D692" s="43"/>
    </row>
    <row r="693" spans="1:4">
      <c r="D693" s="43"/>
    </row>
    <row r="694" spans="1:4">
      <c r="D694" s="43"/>
    </row>
    <row r="695" spans="1:4">
      <c r="D695" s="43"/>
    </row>
    <row r="696" spans="1:4">
      <c r="D696" s="43"/>
    </row>
    <row r="697" spans="1:4">
      <c r="D697" s="43"/>
    </row>
    <row r="698" spans="1:4">
      <c r="D698" s="43"/>
    </row>
    <row r="699" spans="1:4">
      <c r="D699" s="43"/>
    </row>
    <row r="700" spans="1:4">
      <c r="D700" s="43"/>
    </row>
    <row r="701" spans="1:4">
      <c r="A701" s="46"/>
      <c r="B701" s="43"/>
      <c r="C701" s="43"/>
      <c r="D701" s="43"/>
    </row>
    <row r="702" spans="1:4">
      <c r="A702" s="46"/>
      <c r="B702" s="43"/>
      <c r="C702" s="43"/>
      <c r="D702" s="43"/>
    </row>
    <row r="703" spans="1:4">
      <c r="A703" s="46"/>
      <c r="B703" s="43"/>
      <c r="C703" s="43"/>
      <c r="D703" s="43"/>
    </row>
    <row r="704" spans="1:4">
      <c r="A704" s="46"/>
      <c r="B704" s="43"/>
      <c r="C704" s="43"/>
      <c r="D704" s="43"/>
    </row>
    <row r="705" spans="1:4">
      <c r="A705" s="46"/>
      <c r="B705" s="43"/>
      <c r="C705" s="43"/>
      <c r="D705" s="43"/>
    </row>
    <row r="706" spans="1:4">
      <c r="A706" s="46"/>
      <c r="B706" s="43"/>
      <c r="C706" s="43"/>
      <c r="D706" s="43"/>
    </row>
    <row r="707" spans="1:4">
      <c r="A707" s="46"/>
      <c r="B707" s="43"/>
      <c r="C707" s="43"/>
      <c r="D707" s="43"/>
    </row>
    <row r="708" spans="1:4">
      <c r="A708" s="46"/>
      <c r="B708" s="43"/>
      <c r="C708" s="43"/>
      <c r="D708" s="43"/>
    </row>
    <row r="709" spans="1:4">
      <c r="A709" s="46"/>
      <c r="B709" s="43"/>
      <c r="C709" s="43"/>
      <c r="D709" s="43"/>
    </row>
    <row r="710" spans="1:4">
      <c r="A710" s="46"/>
      <c r="B710" s="43"/>
      <c r="C710" s="43"/>
      <c r="D710" s="43"/>
    </row>
    <row r="711" spans="1:4">
      <c r="A711" s="46"/>
      <c r="B711" s="43"/>
      <c r="C711" s="43"/>
      <c r="D711" s="43"/>
    </row>
    <row r="712" spans="1:4">
      <c r="A712" s="46"/>
      <c r="B712" s="43"/>
      <c r="C712" s="43"/>
      <c r="D712" s="43"/>
    </row>
    <row r="713" spans="1:4">
      <c r="A713" s="46"/>
      <c r="B713" s="43"/>
      <c r="C713" s="43"/>
      <c r="D713" s="43"/>
    </row>
    <row r="714" spans="1:4">
      <c r="A714" s="46"/>
      <c r="B714" s="43"/>
      <c r="C714" s="43"/>
      <c r="D714" s="43"/>
    </row>
    <row r="715" spans="1:4">
      <c r="A715" s="46"/>
      <c r="B715" s="43"/>
      <c r="C715" s="43"/>
      <c r="D715" s="43"/>
    </row>
    <row r="716" spans="1:4">
      <c r="A716" s="46"/>
      <c r="B716" s="43"/>
      <c r="C716" s="43"/>
      <c r="D716" s="43"/>
    </row>
    <row r="717" spans="1:4">
      <c r="A717" s="46"/>
      <c r="B717" s="43"/>
      <c r="C717" s="43"/>
      <c r="D717" s="43"/>
    </row>
    <row r="718" spans="1:4">
      <c r="A718" s="46"/>
      <c r="B718" s="43"/>
      <c r="C718" s="43"/>
      <c r="D718" s="43"/>
    </row>
    <row r="719" spans="1:4">
      <c r="A719" s="46"/>
      <c r="B719" s="43"/>
      <c r="C719" s="43"/>
      <c r="D719" s="43"/>
    </row>
    <row r="720" spans="1:4">
      <c r="A720" s="46"/>
      <c r="B720" s="43"/>
      <c r="C720" s="43"/>
      <c r="D720" s="43"/>
    </row>
    <row r="721" spans="1:4">
      <c r="A721" s="46"/>
      <c r="B721" s="43"/>
      <c r="C721" s="43"/>
      <c r="D721" s="43"/>
    </row>
    <row r="722" spans="1:4">
      <c r="A722" s="46"/>
      <c r="B722" s="43"/>
      <c r="C722" s="43"/>
      <c r="D722" s="43"/>
    </row>
    <row r="723" spans="1:4">
      <c r="A723" s="46"/>
      <c r="B723" s="43"/>
      <c r="C723" s="43"/>
      <c r="D723" s="43"/>
    </row>
    <row r="724" spans="1:4">
      <c r="A724" s="46"/>
      <c r="B724" s="43"/>
      <c r="C724" s="43"/>
      <c r="D724" s="43"/>
    </row>
    <row r="725" spans="1:4">
      <c r="A725" s="46"/>
      <c r="B725" s="43"/>
      <c r="C725" s="43"/>
      <c r="D725" s="43"/>
    </row>
    <row r="726" spans="1:4">
      <c r="A726" s="46"/>
      <c r="B726" s="43"/>
      <c r="C726" s="43"/>
      <c r="D726" s="43"/>
    </row>
    <row r="727" spans="1:4">
      <c r="A727" s="46"/>
      <c r="B727" s="43"/>
      <c r="C727" s="43"/>
      <c r="D727" s="43"/>
    </row>
    <row r="728" spans="1:4">
      <c r="A728" s="46"/>
      <c r="B728" s="43"/>
      <c r="C728" s="43"/>
      <c r="D728" s="43"/>
    </row>
    <row r="729" spans="1:4">
      <c r="A729" s="46"/>
      <c r="B729" s="43"/>
      <c r="C729" s="43"/>
      <c r="D729" s="43"/>
    </row>
    <row r="730" spans="1:4">
      <c r="A730" s="46"/>
      <c r="B730" s="43"/>
      <c r="C730" s="43"/>
      <c r="D730" s="43"/>
    </row>
    <row r="731" spans="1:4">
      <c r="A731" s="46"/>
      <c r="B731" s="43"/>
      <c r="C731" s="43"/>
      <c r="D731" s="43"/>
    </row>
    <row r="732" spans="1:4">
      <c r="A732" s="46"/>
      <c r="B732" s="43"/>
      <c r="C732" s="43"/>
      <c r="D732" s="43"/>
    </row>
    <row r="733" spans="1:4">
      <c r="A733" s="46"/>
      <c r="B733" s="43"/>
      <c r="C733" s="43"/>
      <c r="D733" s="43"/>
    </row>
    <row r="734" spans="1:4">
      <c r="A734" s="46"/>
      <c r="B734" s="43"/>
      <c r="C734" s="43"/>
      <c r="D734" s="43"/>
    </row>
    <row r="735" spans="1:4">
      <c r="A735" s="46"/>
      <c r="B735" s="43"/>
      <c r="C735" s="43"/>
      <c r="D735" s="43"/>
    </row>
    <row r="736" spans="1:4">
      <c r="A736" s="46"/>
      <c r="B736" s="43"/>
      <c r="C736" s="43"/>
      <c r="D736" s="43"/>
    </row>
    <row r="737" spans="1:4">
      <c r="A737" s="46"/>
      <c r="B737" s="43"/>
      <c r="C737" s="43"/>
      <c r="D737" s="43"/>
    </row>
    <row r="738" spans="1:4">
      <c r="A738" s="46"/>
      <c r="B738" s="43"/>
      <c r="C738" s="43"/>
      <c r="D738" s="43"/>
    </row>
    <row r="739" spans="1:4">
      <c r="A739" s="46"/>
      <c r="B739" s="43"/>
      <c r="C739" s="43"/>
      <c r="D739" s="43"/>
    </row>
    <row r="740" spans="1:4">
      <c r="A740" s="46"/>
      <c r="B740" s="43"/>
      <c r="C740" s="43"/>
      <c r="D740" s="43"/>
    </row>
    <row r="741" spans="1:4">
      <c r="A741" s="46"/>
      <c r="B741" s="43"/>
      <c r="C741" s="43"/>
      <c r="D741" s="43"/>
    </row>
    <row r="742" spans="1:4">
      <c r="A742" s="46"/>
      <c r="B742" s="43"/>
      <c r="C742" s="43"/>
      <c r="D742" s="43"/>
    </row>
    <row r="743" spans="1:4">
      <c r="A743" s="46"/>
      <c r="B743" s="43"/>
      <c r="C743" s="43"/>
      <c r="D743" s="43"/>
    </row>
    <row r="744" spans="1:4">
      <c r="A744" s="46"/>
      <c r="B744" s="43"/>
      <c r="C744" s="43"/>
      <c r="D744" s="43"/>
    </row>
    <row r="745" spans="1:4">
      <c r="A745" s="46"/>
      <c r="B745" s="43"/>
      <c r="C745" s="43"/>
      <c r="D745" s="43"/>
    </row>
    <row r="746" spans="1:4">
      <c r="A746" s="46"/>
      <c r="B746" s="43"/>
      <c r="C746" s="43"/>
      <c r="D746" s="43"/>
    </row>
    <row r="747" spans="1:4">
      <c r="A747" s="46"/>
      <c r="B747" s="43"/>
      <c r="C747" s="43"/>
      <c r="D747" s="43"/>
    </row>
    <row r="748" spans="1:4">
      <c r="A748" s="46"/>
      <c r="B748" s="43"/>
      <c r="C748" s="43"/>
      <c r="D748" s="43"/>
    </row>
    <row r="749" spans="1:4">
      <c r="A749" s="46"/>
      <c r="B749" s="43"/>
      <c r="C749" s="43"/>
      <c r="D749" s="43"/>
    </row>
    <row r="750" spans="1:4">
      <c r="A750" s="46"/>
      <c r="B750" s="43"/>
      <c r="C750" s="43"/>
      <c r="D750" s="43"/>
    </row>
    <row r="751" spans="1:4">
      <c r="A751" s="46"/>
      <c r="B751" s="43"/>
      <c r="C751" s="43"/>
      <c r="D751" s="43"/>
    </row>
    <row r="752" spans="1:4">
      <c r="A752" s="46"/>
      <c r="B752" s="43"/>
      <c r="C752" s="43"/>
      <c r="D752" s="43"/>
    </row>
    <row r="753" spans="1:4">
      <c r="A753" s="46"/>
      <c r="B753" s="43"/>
      <c r="C753" s="43"/>
      <c r="D753" s="43"/>
    </row>
    <row r="754" spans="1:4">
      <c r="A754" s="46"/>
      <c r="B754" s="43"/>
      <c r="C754" s="43"/>
      <c r="D754" s="43"/>
    </row>
    <row r="755" spans="1:4">
      <c r="A755" s="46"/>
      <c r="B755" s="43"/>
      <c r="C755" s="43"/>
      <c r="D755" s="43"/>
    </row>
    <row r="756" spans="1:4">
      <c r="A756" s="46"/>
      <c r="B756" s="43"/>
      <c r="C756" s="43"/>
      <c r="D756" s="43"/>
    </row>
    <row r="757" spans="1:4">
      <c r="A757" s="46"/>
      <c r="B757" s="43"/>
      <c r="C757" s="43"/>
      <c r="D757" s="43"/>
    </row>
    <row r="758" spans="1:4">
      <c r="A758" s="46"/>
      <c r="B758" s="43"/>
      <c r="C758" s="43"/>
      <c r="D758" s="43"/>
    </row>
    <row r="759" spans="1:4">
      <c r="A759" s="46"/>
      <c r="B759" s="43"/>
      <c r="C759" s="43"/>
      <c r="D759" s="43"/>
    </row>
    <row r="760" spans="1:4">
      <c r="A760" s="46"/>
      <c r="B760" s="43"/>
      <c r="C760" s="43"/>
      <c r="D760" s="43"/>
    </row>
    <row r="761" spans="1:4">
      <c r="A761" s="46"/>
      <c r="B761" s="43"/>
      <c r="C761" s="43"/>
      <c r="D761" s="43"/>
    </row>
    <row r="762" spans="1:4">
      <c r="A762" s="46"/>
      <c r="B762" s="43"/>
      <c r="C762" s="43"/>
      <c r="D762" s="43"/>
    </row>
    <row r="763" spans="1:4">
      <c r="A763" s="46"/>
      <c r="B763" s="43"/>
      <c r="C763" s="43"/>
      <c r="D763" s="43"/>
    </row>
    <row r="764" spans="1:4">
      <c r="A764" s="46"/>
      <c r="B764" s="43"/>
      <c r="C764" s="43"/>
      <c r="D764" s="43"/>
    </row>
    <row r="765" spans="1:4">
      <c r="A765" s="43"/>
      <c r="B765" s="43"/>
      <c r="C765" s="43"/>
      <c r="D765" s="43"/>
    </row>
    <row r="766" spans="1:4">
      <c r="A766" s="43"/>
      <c r="B766" s="43"/>
      <c r="C766" s="43"/>
      <c r="D766" s="43"/>
    </row>
    <row r="767" spans="1:4">
      <c r="A767" s="43"/>
      <c r="B767" s="43"/>
      <c r="C767" s="43"/>
      <c r="D767" s="43"/>
    </row>
    <row r="768" spans="1:4">
      <c r="A768" s="43"/>
      <c r="B768" s="43"/>
      <c r="C768" s="43"/>
      <c r="D768" s="43"/>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0A08-584D-8247-8BF7-D3E568137C8A}">
  <dimension ref="A2:B31"/>
  <sheetViews>
    <sheetView workbookViewId="0">
      <selection activeCell="D13" sqref="D13"/>
    </sheetView>
  </sheetViews>
  <sheetFormatPr baseColWidth="10" defaultColWidth="8.83203125" defaultRowHeight="16"/>
  <cols>
    <col min="1" max="1" width="16.1640625" customWidth="1"/>
  </cols>
  <sheetData>
    <row r="2" spans="1:2">
      <c r="A2" t="s">
        <v>61</v>
      </c>
    </row>
    <row r="3" spans="1:2">
      <c r="B3" s="58"/>
    </row>
    <row r="4" spans="1:2">
      <c r="A4" t="s">
        <v>56</v>
      </c>
      <c r="B4">
        <v>0.42599999999999999</v>
      </c>
    </row>
    <row r="5" spans="1:2">
      <c r="B5">
        <v>0.36799999999999999</v>
      </c>
    </row>
    <row r="6" spans="1:2">
      <c r="B6">
        <v>0.33600000000000002</v>
      </c>
    </row>
    <row r="7" spans="1:2">
      <c r="B7">
        <v>0.311</v>
      </c>
    </row>
    <row r="8" spans="1:2">
      <c r="B8">
        <v>0.29699999999999999</v>
      </c>
    </row>
    <row r="9" spans="1:2">
      <c r="B9">
        <v>0.38500000000000001</v>
      </c>
    </row>
    <row r="10" spans="1:2">
      <c r="B10">
        <v>0.28899999999999998</v>
      </c>
    </row>
    <row r="11" spans="1:2">
      <c r="B11">
        <v>0.29699999999999999</v>
      </c>
    </row>
    <row r="12" spans="1:2">
      <c r="B12">
        <v>0.372</v>
      </c>
    </row>
    <row r="14" spans="1:2">
      <c r="A14" t="s">
        <v>57</v>
      </c>
      <c r="B14">
        <v>0.28100000000000003</v>
      </c>
    </row>
    <row r="15" spans="1:2">
      <c r="B15">
        <v>0.28699999999999998</v>
      </c>
    </row>
    <row r="16" spans="1:2">
      <c r="B16">
        <v>0.26300000000000001</v>
      </c>
    </row>
    <row r="17" spans="1:2">
      <c r="B17">
        <v>0.29499999999999998</v>
      </c>
    </row>
    <row r="18" spans="1:2">
      <c r="B18">
        <v>0.26800000000000002</v>
      </c>
    </row>
    <row r="19" spans="1:2">
      <c r="B19">
        <v>0.27500000000000002</v>
      </c>
    </row>
    <row r="20" spans="1:2">
      <c r="B20">
        <v>0.29099999999999998</v>
      </c>
    </row>
    <row r="21" spans="1:2">
      <c r="B21">
        <v>0.26700000000000002</v>
      </c>
    </row>
    <row r="22" spans="1:2">
      <c r="B22">
        <v>0.27300000000000002</v>
      </c>
    </row>
    <row r="24" spans="1:2">
      <c r="A24" t="s">
        <v>58</v>
      </c>
      <c r="B24">
        <v>0.33200000000000002</v>
      </c>
    </row>
    <row r="25" spans="1:2">
      <c r="B25">
        <v>0.30099999999999999</v>
      </c>
    </row>
    <row r="26" spans="1:2">
      <c r="B26">
        <v>0.33600000000000002</v>
      </c>
    </row>
    <row r="27" spans="1:2">
      <c r="B27">
        <v>0.309</v>
      </c>
    </row>
    <row r="28" spans="1:2">
      <c r="B28">
        <v>0.28599999999999998</v>
      </c>
    </row>
    <row r="29" spans="1:2">
      <c r="B29">
        <v>0.311</v>
      </c>
    </row>
    <row r="30" spans="1:2">
      <c r="B30">
        <v>0.32100000000000001</v>
      </c>
    </row>
    <row r="31" spans="1:2">
      <c r="B31">
        <v>0.31</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7</vt:i4>
      </vt:variant>
    </vt:vector>
  </HeadingPairs>
  <TitlesOfParts>
    <vt:vector size="7" baseType="lpstr">
      <vt:lpstr>gels blots</vt:lpstr>
      <vt:lpstr>NLRP3 PCR</vt:lpstr>
      <vt:lpstr>CASP1 PCR</vt:lpstr>
      <vt:lpstr>IL1β PCR</vt:lpstr>
      <vt:lpstr>elisa CTX-1and PICP</vt:lpstr>
      <vt:lpstr>micro-CT tibia</vt:lpstr>
      <vt:lpstr>BMD femur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2022-05-31T10:52:37Z</dcterms:created>
  <dcterms:modified xsi:type="dcterms:W3CDTF">2022-06-29T19:17:34Z</dcterms:modified>
</cp:coreProperties>
</file>