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earch\SR &amp; MA\Unmet need of fp &amp; HIV\Manuscript 1st draft\"/>
    </mc:Choice>
  </mc:AlternateContent>
  <bookViews>
    <workbookView xWindow="0" yWindow="0" windowWidth="15345" windowHeight="46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" i="1" l="1"/>
  <c r="U3" i="1" s="1"/>
  <c r="S3" i="1"/>
  <c r="P3" i="1"/>
  <c r="Q3" i="1" s="1"/>
  <c r="O3" i="1"/>
  <c r="L3" i="1"/>
  <c r="M3" i="1" s="1"/>
  <c r="K3" i="1"/>
  <c r="K27" i="1"/>
  <c r="L27" i="1"/>
  <c r="M27" i="1" s="1"/>
  <c r="K23" i="1" l="1"/>
  <c r="L23" i="1"/>
  <c r="M23" i="1" s="1"/>
  <c r="K19" i="1" l="1"/>
  <c r="L19" i="1"/>
  <c r="M19" i="1" s="1"/>
  <c r="O19" i="1"/>
  <c r="P19" i="1"/>
  <c r="Q19" i="1" s="1"/>
  <c r="S19" i="1"/>
  <c r="T19" i="1"/>
  <c r="U19" i="1" s="1"/>
  <c r="L2" i="1"/>
  <c r="M2" i="1" s="1"/>
  <c r="K22" i="1" l="1"/>
  <c r="L22" i="1"/>
  <c r="M22" i="1" s="1"/>
  <c r="T36" i="1"/>
  <c r="U36" i="1" s="1"/>
  <c r="S36" i="1"/>
  <c r="P36" i="1"/>
  <c r="Q36" i="1" s="1"/>
  <c r="O36" i="1"/>
  <c r="K36" i="1"/>
  <c r="L36" i="1"/>
  <c r="M36" i="1" s="1"/>
  <c r="T37" i="1" l="1"/>
  <c r="U37" i="1" s="1"/>
  <c r="S37" i="1"/>
  <c r="P37" i="1"/>
  <c r="Q37" i="1" s="1"/>
  <c r="O37" i="1"/>
  <c r="K37" i="1"/>
  <c r="L37" i="1"/>
  <c r="M37" i="1" s="1"/>
  <c r="BR33" i="2"/>
  <c r="BQ33" i="2"/>
  <c r="BP33" i="2"/>
  <c r="K39" i="1"/>
  <c r="L39" i="1"/>
  <c r="M39" i="1" s="1"/>
  <c r="BS33" i="2" l="1"/>
  <c r="K30" i="1"/>
  <c r="L30" i="1"/>
  <c r="M30" i="1" s="1"/>
  <c r="BR32" i="2" l="1"/>
  <c r="BQ32" i="2"/>
  <c r="BP32" i="2"/>
  <c r="K34" i="1"/>
  <c r="L34" i="1"/>
  <c r="M34" i="1" s="1"/>
  <c r="BS32" i="2" l="1"/>
  <c r="K33" i="1"/>
  <c r="L33" i="1"/>
  <c r="M33" i="1" s="1"/>
  <c r="K31" i="1" l="1"/>
  <c r="L31" i="1"/>
  <c r="M31" i="1" s="1"/>
  <c r="K28" i="1"/>
  <c r="L28" i="1"/>
  <c r="M28" i="1" s="1"/>
  <c r="K24" i="1"/>
  <c r="L24" i="1"/>
  <c r="M24" i="1" s="1"/>
  <c r="T29" i="1" l="1"/>
  <c r="U29" i="1" s="1"/>
  <c r="S29" i="1"/>
  <c r="P29" i="1"/>
  <c r="Q29" i="1" s="1"/>
  <c r="O29" i="1"/>
  <c r="K29" i="1"/>
  <c r="L29" i="1"/>
  <c r="M29" i="1" s="1"/>
  <c r="DH50" i="2"/>
  <c r="DG50" i="2"/>
  <c r="DF50" i="2"/>
  <c r="BY35" i="2"/>
  <c r="BX35" i="2"/>
  <c r="BW35" i="2"/>
  <c r="BZ35" i="2" l="1"/>
  <c r="DI50" i="2"/>
  <c r="K12" i="1"/>
  <c r="L12" i="1"/>
  <c r="M12" i="1" s="1"/>
  <c r="T4" i="1" l="1"/>
  <c r="U4" i="1" s="1"/>
  <c r="S4" i="1"/>
  <c r="P4" i="1"/>
  <c r="Q4" i="1" s="1"/>
  <c r="O4" i="1"/>
  <c r="L4" i="1" l="1"/>
  <c r="M4" i="1" s="1"/>
  <c r="K4" i="1"/>
  <c r="K13" i="1"/>
  <c r="L13" i="1"/>
  <c r="M13" i="1" s="1"/>
  <c r="DH49" i="2" l="1"/>
  <c r="DG49" i="2"/>
  <c r="DF49" i="2"/>
  <c r="G4" i="2"/>
  <c r="F4" i="2"/>
  <c r="E4" i="2"/>
  <c r="K35" i="1"/>
  <c r="L35" i="1"/>
  <c r="M35" i="1" s="1"/>
  <c r="T17" i="1"/>
  <c r="U17" i="1" s="1"/>
  <c r="S17" i="1"/>
  <c r="P17" i="1"/>
  <c r="Q17" i="1" s="1"/>
  <c r="O17" i="1"/>
  <c r="K17" i="1"/>
  <c r="L17" i="1"/>
  <c r="M17" i="1" s="1"/>
  <c r="H4" i="2" l="1"/>
  <c r="DI49" i="2"/>
  <c r="L18" i="1"/>
  <c r="M18" i="1" s="1"/>
  <c r="K18" i="1"/>
  <c r="K21" i="1"/>
  <c r="L21" i="1"/>
  <c r="M21" i="1" s="1"/>
  <c r="K26" i="1" l="1"/>
  <c r="L26" i="1"/>
  <c r="M26" i="1" s="1"/>
  <c r="BR31" i="2"/>
  <c r="BQ31" i="2"/>
  <c r="BP31" i="2"/>
  <c r="T25" i="1"/>
  <c r="U25" i="1" s="1"/>
  <c r="S25" i="1"/>
  <c r="P25" i="1"/>
  <c r="Q25" i="1" s="1"/>
  <c r="O25" i="1"/>
  <c r="K25" i="1"/>
  <c r="L25" i="1"/>
  <c r="M25" i="1" s="1"/>
  <c r="BY34" i="2"/>
  <c r="BX34" i="2"/>
  <c r="BW34" i="2"/>
  <c r="AP21" i="2"/>
  <c r="AO21" i="2"/>
  <c r="AN21" i="2"/>
  <c r="T38" i="1"/>
  <c r="U38" i="1" s="1"/>
  <c r="S38" i="1"/>
  <c r="P38" i="1"/>
  <c r="Q38" i="1" s="1"/>
  <c r="O38" i="1"/>
  <c r="K20" i="1"/>
  <c r="L20" i="1"/>
  <c r="M20" i="1" s="1"/>
  <c r="BS31" i="2" l="1"/>
  <c r="BZ34" i="2"/>
  <c r="AQ21" i="2"/>
  <c r="CM40" i="2"/>
  <c r="CL40" i="2"/>
  <c r="CK40" i="2"/>
  <c r="BY36" i="2"/>
  <c r="BX36" i="2"/>
  <c r="BW36" i="2"/>
  <c r="BR29" i="2"/>
  <c r="BQ29" i="2"/>
  <c r="BP29" i="2"/>
  <c r="CN40" i="2" l="1"/>
  <c r="BZ36" i="2"/>
  <c r="BS29" i="2"/>
  <c r="K40" i="1"/>
  <c r="L40" i="1"/>
  <c r="M40" i="1" s="1"/>
  <c r="L6" i="1"/>
  <c r="M6" i="1" s="1"/>
  <c r="K6" i="1"/>
  <c r="K32" i="1" l="1"/>
  <c r="L32" i="1"/>
  <c r="M32" i="1" s="1"/>
  <c r="T9" i="1" l="1"/>
  <c r="U9" i="1" s="1"/>
  <c r="S9" i="1"/>
  <c r="P9" i="1"/>
  <c r="Q9" i="1" s="1"/>
  <c r="O9" i="1"/>
  <c r="CT43" i="2"/>
  <c r="CS43" i="2"/>
  <c r="CR43" i="2"/>
  <c r="BD24" i="2"/>
  <c r="BC24" i="2"/>
  <c r="BB24" i="2"/>
  <c r="AP19" i="2"/>
  <c r="AO19" i="2"/>
  <c r="AN19" i="2"/>
  <c r="AI17" i="2"/>
  <c r="AH17" i="2"/>
  <c r="AG17" i="2"/>
  <c r="CF38" i="2"/>
  <c r="CE38" i="2"/>
  <c r="CD38" i="2"/>
  <c r="CF37" i="2"/>
  <c r="BR30" i="2"/>
  <c r="CE37" i="2"/>
  <c r="BQ30" i="2"/>
  <c r="CD37" i="2"/>
  <c r="BP30" i="2"/>
  <c r="K9" i="1"/>
  <c r="L9" i="1"/>
  <c r="M9" i="1" s="1"/>
  <c r="CU43" i="2" l="1"/>
  <c r="AJ17" i="2"/>
  <c r="CG38" i="2"/>
  <c r="CG37" i="2"/>
  <c r="AQ19" i="2"/>
  <c r="BS30" i="2"/>
  <c r="BE24" i="2"/>
  <c r="K10" i="1"/>
  <c r="L10" i="1"/>
  <c r="M10" i="1" s="1"/>
  <c r="DA45" i="2"/>
  <c r="CZ45" i="2"/>
  <c r="CY45" i="2"/>
  <c r="BD25" i="2"/>
  <c r="AW22" i="2"/>
  <c r="BC25" i="2"/>
  <c r="AV22" i="2"/>
  <c r="BB25" i="2"/>
  <c r="AU22" i="2"/>
  <c r="DB45" i="2" l="1"/>
  <c r="AX22" i="2"/>
  <c r="BE25" i="2"/>
  <c r="DA47" i="2"/>
  <c r="CZ47" i="2"/>
  <c r="CY47" i="2"/>
  <c r="DA46" i="2"/>
  <c r="CZ46" i="2"/>
  <c r="CY46" i="2"/>
  <c r="CT44" i="2"/>
  <c r="CS44" i="2"/>
  <c r="CR44" i="2"/>
  <c r="CT42" i="2"/>
  <c r="CS42" i="2"/>
  <c r="CR42" i="2"/>
  <c r="CT41" i="2"/>
  <c r="CS41" i="2"/>
  <c r="CR41" i="2"/>
  <c r="CM39" i="2"/>
  <c r="CL39" i="2"/>
  <c r="CK39" i="2"/>
  <c r="BK28" i="2"/>
  <c r="BJ28" i="2"/>
  <c r="BI28" i="2"/>
  <c r="BK27" i="2"/>
  <c r="BJ27" i="2"/>
  <c r="BI27" i="2"/>
  <c r="BK26" i="2"/>
  <c r="BJ26" i="2"/>
  <c r="BI26" i="2"/>
  <c r="AW23" i="2"/>
  <c r="AV23" i="2"/>
  <c r="AU23" i="2"/>
  <c r="AP20" i="2"/>
  <c r="AO20" i="2"/>
  <c r="AN20" i="2"/>
  <c r="AP18" i="2"/>
  <c r="AO18" i="2"/>
  <c r="AN18" i="2"/>
  <c r="AI16" i="2"/>
  <c r="AH16" i="2"/>
  <c r="AG16" i="2"/>
  <c r="AI15" i="2"/>
  <c r="AH15" i="2"/>
  <c r="AG15" i="2"/>
  <c r="AI14" i="2"/>
  <c r="AH14" i="2"/>
  <c r="AG14" i="2"/>
  <c r="AB13" i="2"/>
  <c r="AA13" i="2"/>
  <c r="Z13" i="2"/>
  <c r="AB12" i="2"/>
  <c r="AA12" i="2"/>
  <c r="Z12" i="2"/>
  <c r="U11" i="2"/>
  <c r="T11" i="2"/>
  <c r="S11" i="2"/>
  <c r="U10" i="2"/>
  <c r="T10" i="2"/>
  <c r="S10" i="2"/>
  <c r="U9" i="2"/>
  <c r="T9" i="2"/>
  <c r="S9" i="2"/>
  <c r="N8" i="2"/>
  <c r="M8" i="2"/>
  <c r="L8" i="2"/>
  <c r="N7" i="2"/>
  <c r="M7" i="2"/>
  <c r="L7" i="2"/>
  <c r="N6" i="2"/>
  <c r="M6" i="2"/>
  <c r="L6" i="2"/>
  <c r="N5" i="2"/>
  <c r="M5" i="2"/>
  <c r="L5" i="2"/>
  <c r="G3" i="2"/>
  <c r="F3" i="2"/>
  <c r="E3" i="2"/>
  <c r="G2" i="2"/>
  <c r="F2" i="2"/>
  <c r="E2" i="2"/>
  <c r="CU42" i="2" l="1"/>
  <c r="AJ14" i="2"/>
  <c r="CU41" i="2"/>
  <c r="DB47" i="2"/>
  <c r="CN39" i="2"/>
  <c r="DB46" i="2"/>
  <c r="CU44" i="2"/>
  <c r="BL27" i="2"/>
  <c r="O6" i="2"/>
  <c r="BL28" i="2"/>
  <c r="BL26" i="2"/>
  <c r="AC12" i="2"/>
  <c r="AQ18" i="2"/>
  <c r="AQ20" i="2"/>
  <c r="O8" i="2"/>
  <c r="H3" i="2"/>
  <c r="V10" i="2"/>
  <c r="AJ15" i="2"/>
  <c r="V11" i="2"/>
  <c r="O7" i="2"/>
  <c r="V9" i="2"/>
  <c r="AC13" i="2"/>
  <c r="AJ16" i="2"/>
  <c r="AX23" i="2"/>
  <c r="H2" i="2"/>
  <c r="O5" i="2"/>
  <c r="T11" i="1"/>
  <c r="U11" i="1" s="1"/>
  <c r="S11" i="1"/>
  <c r="P11" i="1"/>
  <c r="Q11" i="1" s="1"/>
  <c r="O11" i="1"/>
  <c r="K11" i="1"/>
  <c r="L11" i="1"/>
  <c r="M11" i="1" s="1"/>
  <c r="T7" i="1" l="1"/>
  <c r="U7" i="1" s="1"/>
  <c r="S7" i="1"/>
  <c r="P7" i="1"/>
  <c r="Q7" i="1" s="1"/>
  <c r="O7" i="1"/>
  <c r="L7" i="1"/>
  <c r="M7" i="1" s="1"/>
  <c r="K7" i="1"/>
  <c r="T5" i="1" l="1"/>
  <c r="U5" i="1" s="1"/>
  <c r="S5" i="1"/>
  <c r="P5" i="1"/>
  <c r="Q5" i="1" s="1"/>
  <c r="O5" i="1"/>
  <c r="L5" i="1"/>
  <c r="M5" i="1" s="1"/>
  <c r="K5" i="1"/>
  <c r="T16" i="1" l="1"/>
  <c r="U16" i="1" s="1"/>
  <c r="S16" i="1"/>
  <c r="P16" i="1"/>
  <c r="Q16" i="1" s="1"/>
  <c r="O16" i="1"/>
  <c r="L16" i="1"/>
  <c r="M16" i="1" s="1"/>
  <c r="K16" i="1"/>
  <c r="T15" i="1" l="1"/>
  <c r="U15" i="1" s="1"/>
  <c r="S15" i="1"/>
  <c r="P15" i="1"/>
  <c r="Q15" i="1" s="1"/>
  <c r="O15" i="1"/>
  <c r="K15" i="1"/>
  <c r="L15" i="1"/>
  <c r="M15" i="1" s="1"/>
  <c r="T8" i="1" l="1"/>
  <c r="U8" i="1" s="1"/>
  <c r="S8" i="1"/>
  <c r="P8" i="1"/>
  <c r="Q8" i="1" s="1"/>
  <c r="O8" i="1"/>
  <c r="K38" i="1" l="1"/>
  <c r="L38" i="1"/>
  <c r="M38" i="1" s="1"/>
  <c r="L14" i="1" l="1"/>
  <c r="M14" i="1" s="1"/>
  <c r="L8" i="1"/>
  <c r="M8" i="1" s="1"/>
  <c r="L41" i="1"/>
  <c r="M41" i="1" s="1"/>
  <c r="K2" i="1" l="1"/>
  <c r="K14" i="1"/>
  <c r="K8" i="1"/>
  <c r="K41" i="1"/>
</calcChain>
</file>

<file path=xl/sharedStrings.xml><?xml version="1.0" encoding="utf-8"?>
<sst xmlns="http://schemas.openxmlformats.org/spreadsheetml/2006/main" count="474" uniqueCount="126">
  <si>
    <t xml:space="preserve">Authors </t>
  </si>
  <si>
    <t xml:space="preserve">Study_period </t>
  </si>
  <si>
    <t>Country</t>
  </si>
  <si>
    <t xml:space="preserve">Sample_size </t>
  </si>
  <si>
    <t>Stan_Log_prevalence</t>
  </si>
  <si>
    <t>Ethiopia</t>
  </si>
  <si>
    <t>Stan prevalence</t>
  </si>
  <si>
    <t>log prevalence</t>
  </si>
  <si>
    <t>Study setting</t>
  </si>
  <si>
    <t xml:space="preserve">Study design </t>
  </si>
  <si>
    <t>Sampling method</t>
  </si>
  <si>
    <t>Community-based</t>
  </si>
  <si>
    <t>Cross-sectional</t>
  </si>
  <si>
    <t>Simple random sampling</t>
  </si>
  <si>
    <t>Convenience Sampling</t>
  </si>
  <si>
    <t>Stratified cluster sampling</t>
  </si>
  <si>
    <t>Systematic sampling</t>
  </si>
  <si>
    <t>Region</t>
  </si>
  <si>
    <t>Eastern Africa</t>
  </si>
  <si>
    <t>Abeje G. Motbaynor A., 2016</t>
  </si>
  <si>
    <t>Institutional-based</t>
  </si>
  <si>
    <t>Berhane et al., 2018</t>
  </si>
  <si>
    <t>Feyissa T. Melka A., 2014</t>
  </si>
  <si>
    <t>Zewdie et al., 2020</t>
  </si>
  <si>
    <t>2017/19</t>
  </si>
  <si>
    <t>Unpublished</t>
  </si>
  <si>
    <t>Feyssa et al., 2015</t>
  </si>
  <si>
    <t>Published</t>
  </si>
  <si>
    <t>Adugna et al., 2020</t>
  </si>
  <si>
    <t>Ashenefe et al., 2021</t>
  </si>
  <si>
    <t>Consecutive sampling</t>
  </si>
  <si>
    <t>Duressa et al., 2018</t>
  </si>
  <si>
    <t>LCI</t>
  </si>
  <si>
    <t>UCI</t>
  </si>
  <si>
    <t>Log OR</t>
  </si>
  <si>
    <t>Log LCI</t>
  </si>
  <si>
    <t>Log UCI</t>
  </si>
  <si>
    <t>Stan Log OR</t>
  </si>
  <si>
    <t>Demissie et al., 2021</t>
  </si>
  <si>
    <t>Ruark et al., 2021</t>
  </si>
  <si>
    <t>2015-2017</t>
  </si>
  <si>
    <t>Cameroon</t>
  </si>
  <si>
    <t>Centeral Africa</t>
  </si>
  <si>
    <t>Census</t>
  </si>
  <si>
    <t>Western Africa</t>
  </si>
  <si>
    <t>Arikawa et al., 2020</t>
  </si>
  <si>
    <t>2011/12</t>
  </si>
  <si>
    <t>DR Congo</t>
  </si>
  <si>
    <t>Laryea et al., 2014</t>
  </si>
  <si>
    <t>Ghana</t>
  </si>
  <si>
    <t>2012/13</t>
  </si>
  <si>
    <t>Kenya</t>
  </si>
  <si>
    <t>2009/10</t>
  </si>
  <si>
    <t>Njuguna et al., 2017</t>
  </si>
  <si>
    <t>Long et al., 2019</t>
  </si>
  <si>
    <t>2022/23</t>
  </si>
  <si>
    <t>Consecutive Sampling</t>
  </si>
  <si>
    <t>Malawi</t>
  </si>
  <si>
    <t>Thindwa et al., 2019</t>
  </si>
  <si>
    <t>2015/16</t>
  </si>
  <si>
    <t>Nigeria</t>
  </si>
  <si>
    <t>Adah et al., 2023</t>
  </si>
  <si>
    <t>Ofurum et al., 2023</t>
  </si>
  <si>
    <t>Kassie et al., 2021</t>
  </si>
  <si>
    <t>Mumbo et al., 2021</t>
  </si>
  <si>
    <t>Ezugwu et al., 2014</t>
  </si>
  <si>
    <t>Eniade et al., 2021</t>
  </si>
  <si>
    <t>Okunola et al., 2018</t>
  </si>
  <si>
    <t>Yotebieng et al., 2015</t>
  </si>
  <si>
    <t>Mohammed et al., 2020</t>
  </si>
  <si>
    <t>Cluster sampling</t>
  </si>
  <si>
    <t>2008/9</t>
  </si>
  <si>
    <t>Oyebode et al., 2016</t>
  </si>
  <si>
    <t>Rucinski et al., 2018</t>
  </si>
  <si>
    <t>2009-2011</t>
  </si>
  <si>
    <t>South Africa</t>
  </si>
  <si>
    <t>Southern Africa</t>
  </si>
  <si>
    <t>Cohort</t>
  </si>
  <si>
    <t>Shuuya R., 2023</t>
  </si>
  <si>
    <t>2016/17</t>
  </si>
  <si>
    <t>Thesis</t>
  </si>
  <si>
    <t>Randomization</t>
  </si>
  <si>
    <t>Oosthuizen J., 2018</t>
  </si>
  <si>
    <t>Yaya et al., 2020</t>
  </si>
  <si>
    <t>Togo</t>
  </si>
  <si>
    <t>Wanyenze et al., 2015</t>
  </si>
  <si>
    <t>Uganda</t>
  </si>
  <si>
    <t>Tusubira et al., 2020</t>
  </si>
  <si>
    <t>Zambia</t>
  </si>
  <si>
    <t>Mkwashapi et al., 2023</t>
  </si>
  <si>
    <t>Tanzania</t>
  </si>
  <si>
    <t>Abubeker et al., 2019</t>
  </si>
  <si>
    <t>Berhane et al., 218</t>
  </si>
  <si>
    <t>Habte D. Namasasu J., 2015</t>
  </si>
  <si>
    <t>Karume A., 2023</t>
  </si>
  <si>
    <t>Dejene et al., 2021</t>
  </si>
  <si>
    <t>Okigbo et al., 2014</t>
  </si>
  <si>
    <t xml:space="preserve"> Feyissa et al., 2020</t>
  </si>
  <si>
    <t>Convenient sampling</t>
  </si>
  <si>
    <t>Convenience sampling</t>
  </si>
  <si>
    <t>Purposive sampling</t>
  </si>
  <si>
    <t>stratified cluster sampling</t>
  </si>
  <si>
    <t>Lungu E.  Chewe M., 2022</t>
  </si>
  <si>
    <t>Publication status</t>
  </si>
  <si>
    <t>Wekesa E. Coast E., 2015</t>
  </si>
  <si>
    <t>Wekesa E. Coast E. 2015</t>
  </si>
  <si>
    <t>Age 15-24</t>
  </si>
  <si>
    <t>Age 25-34</t>
  </si>
  <si>
    <t>Côte d’Ivoire</t>
  </si>
  <si>
    <t>Unknown HIV status of partner</t>
  </si>
  <si>
    <t>Non-disclosure of HIV status to partner</t>
  </si>
  <si>
    <t xml:space="preserve"> Unfavorable attitude toward family planning</t>
  </si>
  <si>
    <t>Never used contraception</t>
  </si>
  <si>
    <t>Unmarried marital status</t>
  </si>
  <si>
    <t>No future desire for children</t>
  </si>
  <si>
    <t>Did not receive contraceptive counseling</t>
  </si>
  <si>
    <t>Lack of joint discussion withpPartner on Family Planning</t>
  </si>
  <si>
    <t>Short duration on ART (&lt;24 Months)</t>
  </si>
  <si>
    <t>No formal education</t>
  </si>
  <si>
    <t>Primary education level</t>
  </si>
  <si>
    <t>No living child</t>
  </si>
  <si>
    <t>Rural residence</t>
  </si>
  <si>
    <t>Lack of knowledge on MTCT</t>
  </si>
  <si>
    <t>Prevalence of unmet need for family planning</t>
  </si>
  <si>
    <t>Prevalence of unmet need for spacing</t>
  </si>
  <si>
    <t>Prevalence of unmet need for limiting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</si>
</sst>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5" fillId="0" borderId="0" xfId="0" applyFont="1" applyAlignment="1"/>
    <xf numFmtId="0" fontId="9" fillId="0" borderId="0" xfId="0" applyFont="1"/>
    <xf numFmtId="0" fontId="9" fillId="0" borderId="0" xfId="0" applyFont="1" applyFill="1"/>
    <xf numFmtId="0" fontId="1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Fill="1"/>
    <xf numFmtId="0" fontId="8" fillId="0" borderId="0" xfId="0" applyFont="1"/>
    <xf numFmtId="0" fontId="8" fillId="0" borderId="0" xfId="0" applyFont="1" applyFill="1"/>
    <xf numFmtId="0" fontId="10" fillId="0" borderId="0" xfId="0" applyFont="1" applyFill="1"/>
    <xf numFmtId="0" fontId="12" fillId="0" borderId="0" xfId="0" applyFont="1" applyFill="1"/>
    <xf numFmtId="0" fontId="13" fillId="0" borderId="0" xfId="0" applyFont="1"/>
    <xf numFmtId="3" fontId="10" fillId="0" borderId="0" xfId="0" applyNumberFormat="1" applyFont="1"/>
    <xf numFmtId="0" fontId="12" fillId="0" borderId="0" xfId="0" applyFont="1"/>
    <xf numFmtId="3" fontId="11" fillId="0" borderId="0" xfId="0" applyNumberFormat="1" applyFont="1"/>
    <xf numFmtId="0" fontId="5" fillId="0" borderId="0" xfId="0" applyFont="1" applyFill="1" applyAlignment="1"/>
    <xf numFmtId="3" fontId="8" fillId="2" borderId="0" xfId="0" applyNumberFormat="1" applyFont="1" applyFill="1"/>
    <xf numFmtId="0" fontId="14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8" fillId="2" borderId="0" xfId="0" applyFont="1" applyFill="1"/>
    <xf numFmtId="0" fontId="12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zoomScaleNormal="100" workbookViewId="0"/>
  </sheetViews>
  <sheetFormatPr defaultRowHeight="15" x14ac:dyDescent="0.25"/>
  <cols>
    <col min="1" max="1" width="9.140625" style="14"/>
    <col min="2" max="2" width="9.28515625" style="14" bestFit="1" customWidth="1"/>
    <col min="3" max="3" width="9.140625" style="15"/>
    <col min="4" max="8" width="9.140625" style="14"/>
    <col min="9" max="9" width="9.28515625" style="14" bestFit="1" customWidth="1"/>
    <col min="10" max="10" width="9.140625" style="14"/>
    <col min="11" max="13" width="10.140625" style="14" bestFit="1" customWidth="1"/>
    <col min="14" max="17" width="9.140625" style="14"/>
    <col min="18" max="21" width="9.28515625" style="14" bestFit="1" customWidth="1"/>
    <col min="22" max="16384" width="9.140625" style="14"/>
  </cols>
  <sheetData>
    <row r="1" spans="1:21" s="9" customFormat="1" ht="15.75" x14ac:dyDescent="0.25">
      <c r="A1" s="9" t="s">
        <v>0</v>
      </c>
      <c r="B1" s="9" t="s">
        <v>1</v>
      </c>
      <c r="C1" s="24" t="s">
        <v>103</v>
      </c>
      <c r="D1" s="9" t="s">
        <v>2</v>
      </c>
      <c r="E1" s="9" t="s">
        <v>17</v>
      </c>
      <c r="F1" s="9" t="s">
        <v>8</v>
      </c>
      <c r="G1" s="9" t="s">
        <v>9</v>
      </c>
      <c r="H1" s="9" t="s">
        <v>10</v>
      </c>
      <c r="I1" s="9" t="s">
        <v>3</v>
      </c>
      <c r="J1" s="9" t="s">
        <v>123</v>
      </c>
      <c r="K1" s="9" t="s">
        <v>6</v>
      </c>
      <c r="L1" s="9" t="s">
        <v>7</v>
      </c>
      <c r="M1" s="9" t="s">
        <v>4</v>
      </c>
      <c r="N1" s="9" t="s">
        <v>124</v>
      </c>
      <c r="O1" s="9" t="s">
        <v>6</v>
      </c>
      <c r="P1" s="9" t="s">
        <v>7</v>
      </c>
      <c r="Q1" s="9" t="s">
        <v>4</v>
      </c>
      <c r="R1" s="9" t="s">
        <v>125</v>
      </c>
      <c r="S1" s="9" t="s">
        <v>6</v>
      </c>
      <c r="T1" s="9" t="s">
        <v>7</v>
      </c>
      <c r="U1" s="9" t="s">
        <v>4</v>
      </c>
    </row>
    <row r="2" spans="1:21" ht="15.75" x14ac:dyDescent="0.25">
      <c r="A2" s="9" t="s">
        <v>19</v>
      </c>
      <c r="B2" s="14">
        <v>2013</v>
      </c>
      <c r="C2" s="15" t="s">
        <v>27</v>
      </c>
      <c r="D2" s="14" t="s">
        <v>5</v>
      </c>
      <c r="E2" s="14" t="s">
        <v>18</v>
      </c>
      <c r="F2" s="14" t="s">
        <v>20</v>
      </c>
      <c r="G2" s="14" t="s">
        <v>12</v>
      </c>
      <c r="H2" s="14" t="s">
        <v>16</v>
      </c>
      <c r="I2" s="14">
        <v>530</v>
      </c>
      <c r="J2" s="14">
        <v>24.6</v>
      </c>
      <c r="K2" s="14">
        <f t="shared" ref="K2:K41" si="0">SQRT(J2*(100-J2)/I2)</f>
        <v>1.8707480090080404</v>
      </c>
      <c r="L2" s="14">
        <f t="shared" ref="L2:L41" si="1">LN(J2)</f>
        <v>3.202746442938317</v>
      </c>
      <c r="M2" s="14">
        <f t="shared" ref="M2:M41" si="2">SQRT(L2*(100-L2)/J2)</f>
        <v>3.5499745763207207</v>
      </c>
    </row>
    <row r="3" spans="1:21" s="19" customFormat="1" ht="15.75" x14ac:dyDescent="0.25">
      <c r="A3" s="9" t="s">
        <v>91</v>
      </c>
      <c r="B3" s="14">
        <v>2016</v>
      </c>
      <c r="C3" s="15" t="s">
        <v>27</v>
      </c>
      <c r="D3" s="14" t="s">
        <v>5</v>
      </c>
      <c r="E3" s="14" t="s">
        <v>18</v>
      </c>
      <c r="F3" s="14" t="s">
        <v>20</v>
      </c>
      <c r="G3" s="14" t="s">
        <v>12</v>
      </c>
      <c r="H3" s="14" t="s">
        <v>30</v>
      </c>
      <c r="I3" s="14">
        <v>334</v>
      </c>
      <c r="J3" s="14">
        <v>25.1</v>
      </c>
      <c r="K3" s="14">
        <f t="shared" si="0"/>
        <v>2.3724907955248846</v>
      </c>
      <c r="L3" s="14">
        <f t="shared" si="1"/>
        <v>3.2228678461377385</v>
      </c>
      <c r="M3" s="14">
        <f t="shared" si="2"/>
        <v>3.5250944858072581</v>
      </c>
      <c r="N3" s="14">
        <v>16.100000000000001</v>
      </c>
      <c r="O3" s="13">
        <f>SQRT(N3*(100-N3)/I3)</f>
        <v>2.0110398894914412</v>
      </c>
      <c r="P3" s="13">
        <f>LN(N3)</f>
        <v>2.7788192719904172</v>
      </c>
      <c r="Q3" s="13">
        <f>SQRT(P3*(100-P3)/N3)</f>
        <v>4.0963556796501761</v>
      </c>
      <c r="R3" s="14">
        <v>9</v>
      </c>
      <c r="S3" s="13">
        <f>SQRT(R3*(100-R3)/I3)</f>
        <v>1.5659169225674885</v>
      </c>
      <c r="T3" s="13">
        <f>LN(R3)</f>
        <v>2.1972245773362196</v>
      </c>
      <c r="U3" s="14">
        <f>SQRT(T3*(100-T3)/R3)</f>
        <v>4.8864286196040698</v>
      </c>
    </row>
    <row r="4" spans="1:21" ht="15.75" x14ac:dyDescent="0.25">
      <c r="A4" s="4" t="s">
        <v>61</v>
      </c>
      <c r="B4" s="13"/>
      <c r="C4" s="18" t="s">
        <v>27</v>
      </c>
      <c r="D4" s="13" t="s">
        <v>60</v>
      </c>
      <c r="E4" s="13" t="s">
        <v>44</v>
      </c>
      <c r="F4" s="13" t="s">
        <v>20</v>
      </c>
      <c r="G4" s="13" t="s">
        <v>12</v>
      </c>
      <c r="H4" s="13" t="s">
        <v>16</v>
      </c>
      <c r="I4" s="13">
        <v>335</v>
      </c>
      <c r="J4" s="20">
        <v>25.4</v>
      </c>
      <c r="K4" s="13">
        <f t="shared" si="0"/>
        <v>2.3782848454233041</v>
      </c>
      <c r="L4" s="13">
        <f t="shared" si="1"/>
        <v>3.2347491740244907</v>
      </c>
      <c r="M4" s="13">
        <f t="shared" si="2"/>
        <v>3.5104529800779929</v>
      </c>
      <c r="N4" s="13">
        <v>8.1</v>
      </c>
      <c r="O4" s="13">
        <f>SQRT(N4*(100-N4)/I4)</f>
        <v>1.4906574728932658</v>
      </c>
      <c r="P4" s="13">
        <f>LN(N4)</f>
        <v>2.0918640616783932</v>
      </c>
      <c r="Q4" s="13">
        <f>SQRT(P4*(100-P4)/N4)</f>
        <v>5.028443920453709</v>
      </c>
      <c r="R4" s="13">
        <v>17.3</v>
      </c>
      <c r="S4" s="13">
        <f>SQRT(R4*(100-R4)/I4)</f>
        <v>2.0665856186964491</v>
      </c>
      <c r="T4" s="13">
        <f>LN(R4)</f>
        <v>2.8507065015037334</v>
      </c>
      <c r="U4" s="14">
        <f>SQRT(T4*(100-T4)/R4)</f>
        <v>4.0010412126973591</v>
      </c>
    </row>
    <row r="5" spans="1:21" ht="15.75" x14ac:dyDescent="0.25">
      <c r="A5" s="4" t="s">
        <v>28</v>
      </c>
      <c r="B5" s="13">
        <v>2020</v>
      </c>
      <c r="C5" s="18" t="s">
        <v>25</v>
      </c>
      <c r="D5" s="13" t="s">
        <v>5</v>
      </c>
      <c r="E5" s="13" t="s">
        <v>18</v>
      </c>
      <c r="F5" s="13" t="s">
        <v>20</v>
      </c>
      <c r="G5" s="13" t="s">
        <v>12</v>
      </c>
      <c r="H5" s="13" t="s">
        <v>16</v>
      </c>
      <c r="I5" s="13">
        <v>931</v>
      </c>
      <c r="J5" s="20">
        <v>25.67</v>
      </c>
      <c r="K5" s="13">
        <f t="shared" si="0"/>
        <v>1.4315949582885543</v>
      </c>
      <c r="L5" s="13">
        <f t="shared" si="1"/>
        <v>3.2453229948830491</v>
      </c>
      <c r="M5" s="13">
        <f t="shared" si="2"/>
        <v>3.4974540138743615</v>
      </c>
      <c r="N5" s="13">
        <v>14.46</v>
      </c>
      <c r="O5" s="13">
        <f>SQRT(N5*(100-N5)/I5)</f>
        <v>1.1526406426670108</v>
      </c>
      <c r="P5" s="13">
        <f>LN(N5)</f>
        <v>2.6713862167306188</v>
      </c>
      <c r="Q5" s="13">
        <f>SQRT(P5*(100-P5)/N5)</f>
        <v>4.2403769287079793</v>
      </c>
      <c r="R5" s="13">
        <v>11.49</v>
      </c>
      <c r="S5" s="13">
        <f>SQRT(R5*(100-R5)/I5)</f>
        <v>1.0451565442235939</v>
      </c>
      <c r="T5" s="13">
        <f>LN(R5)</f>
        <v>2.4414770918606643</v>
      </c>
      <c r="U5" s="14">
        <f>SQRT(T5*(100-T5)/R5)</f>
        <v>4.5530133175129723</v>
      </c>
    </row>
    <row r="6" spans="1:21" ht="15.75" x14ac:dyDescent="0.25">
      <c r="A6" s="4" t="s">
        <v>45</v>
      </c>
      <c r="B6" s="13">
        <v>2015</v>
      </c>
      <c r="C6" s="18" t="s">
        <v>27</v>
      </c>
      <c r="D6" s="13" t="s">
        <v>108</v>
      </c>
      <c r="E6" s="13" t="s">
        <v>44</v>
      </c>
      <c r="F6" s="13" t="s">
        <v>20</v>
      </c>
      <c r="G6" s="13" t="s">
        <v>12</v>
      </c>
      <c r="H6" s="13" t="s">
        <v>98</v>
      </c>
      <c r="I6" s="21">
        <v>1631</v>
      </c>
      <c r="J6" s="20">
        <v>40</v>
      </c>
      <c r="K6" s="13">
        <f t="shared" si="0"/>
        <v>1.2130498272977293</v>
      </c>
      <c r="L6" s="13">
        <f t="shared" si="1"/>
        <v>3.6888794541139363</v>
      </c>
      <c r="M6" s="13">
        <f t="shared" si="2"/>
        <v>2.9802689215254121</v>
      </c>
      <c r="N6" s="13"/>
      <c r="O6" s="13"/>
      <c r="P6" s="13"/>
      <c r="Q6" s="13"/>
      <c r="R6" s="13"/>
      <c r="S6" s="13"/>
      <c r="T6" s="13"/>
    </row>
    <row r="7" spans="1:21" ht="15.75" x14ac:dyDescent="0.25">
      <c r="A7" s="4" t="s">
        <v>29</v>
      </c>
      <c r="B7" s="13">
        <v>2019</v>
      </c>
      <c r="C7" s="18" t="s">
        <v>27</v>
      </c>
      <c r="D7" s="13" t="s">
        <v>5</v>
      </c>
      <c r="E7" s="13" t="s">
        <v>18</v>
      </c>
      <c r="F7" s="13" t="s">
        <v>20</v>
      </c>
      <c r="G7" s="13" t="s">
        <v>12</v>
      </c>
      <c r="H7" s="13" t="s">
        <v>30</v>
      </c>
      <c r="I7" s="13">
        <v>724</v>
      </c>
      <c r="J7" s="20">
        <v>23.8</v>
      </c>
      <c r="K7" s="13">
        <f t="shared" si="0"/>
        <v>1.5826929983644407</v>
      </c>
      <c r="L7" s="13">
        <f t="shared" si="1"/>
        <v>3.1696855806774291</v>
      </c>
      <c r="M7" s="13">
        <f t="shared" si="2"/>
        <v>3.5910816901530462</v>
      </c>
      <c r="N7" s="13">
        <v>10.5</v>
      </c>
      <c r="O7" s="13">
        <f>SQRT(N7*(100-N7)/I7)</f>
        <v>1.1392968171504125</v>
      </c>
      <c r="P7" s="13">
        <f>LN(N7)</f>
        <v>2.3513752571634776</v>
      </c>
      <c r="Q7" s="13">
        <f>SQRT(P7*(100-P7)/N7)</f>
        <v>4.6762679473959343</v>
      </c>
      <c r="R7" s="13">
        <v>13.3</v>
      </c>
      <c r="S7" s="13">
        <f>SQRT(R7*(100-R7)/I7)</f>
        <v>1.2620195601359536</v>
      </c>
      <c r="T7" s="13">
        <f>LN(R7)</f>
        <v>2.5877640352277083</v>
      </c>
      <c r="U7" s="14">
        <f>SQRT(T7*(100-T7)/R7)</f>
        <v>4.3535473464521965</v>
      </c>
    </row>
    <row r="8" spans="1:21" ht="15.75" x14ac:dyDescent="0.25">
      <c r="A8" s="10" t="s">
        <v>21</v>
      </c>
      <c r="B8" s="14">
        <v>2014</v>
      </c>
      <c r="C8" s="15" t="s">
        <v>27</v>
      </c>
      <c r="D8" s="14" t="s">
        <v>5</v>
      </c>
      <c r="E8" s="14" t="s">
        <v>18</v>
      </c>
      <c r="F8" s="14" t="s">
        <v>20</v>
      </c>
      <c r="G8" s="14" t="s">
        <v>12</v>
      </c>
      <c r="H8" s="14" t="s">
        <v>16</v>
      </c>
      <c r="I8" s="14">
        <v>451</v>
      </c>
      <c r="J8" s="14">
        <v>32.369999999999997</v>
      </c>
      <c r="K8" s="14">
        <f t="shared" si="0"/>
        <v>2.2031941637725887</v>
      </c>
      <c r="L8" s="14">
        <f t="shared" si="1"/>
        <v>3.4772320679381528</v>
      </c>
      <c r="M8" s="14">
        <f t="shared" si="2"/>
        <v>3.2200333676007293</v>
      </c>
      <c r="N8" s="14">
        <v>17.8</v>
      </c>
      <c r="O8" s="13">
        <f>SQRT(N8*(100-N8)/I8)</f>
        <v>1.8011821690790819</v>
      </c>
      <c r="P8" s="13">
        <f>LN(N8)</f>
        <v>2.8791984572980396</v>
      </c>
      <c r="Q8" s="13">
        <f>SQRT(P8*(100-P8)/N8)</f>
        <v>3.9635279793945726</v>
      </c>
      <c r="R8" s="14">
        <v>14.4</v>
      </c>
      <c r="S8" s="13">
        <f>SQRT(R8*(100-R8)/I8)</f>
        <v>1.653216980861651</v>
      </c>
      <c r="T8" s="13">
        <f>LN(R8)</f>
        <v>2.6672282065819548</v>
      </c>
      <c r="U8" s="14">
        <f>SQRT(T8*(100-T8)/R8)</f>
        <v>4.2459843312388275</v>
      </c>
    </row>
    <row r="9" spans="1:21" ht="15.75" x14ac:dyDescent="0.25">
      <c r="A9" s="4" t="s">
        <v>95</v>
      </c>
      <c r="B9" s="13">
        <v>2020</v>
      </c>
      <c r="C9" s="18" t="s">
        <v>27</v>
      </c>
      <c r="D9" s="13" t="s">
        <v>5</v>
      </c>
      <c r="E9" s="13" t="s">
        <v>18</v>
      </c>
      <c r="F9" s="13" t="s">
        <v>20</v>
      </c>
      <c r="G9" s="13" t="s">
        <v>12</v>
      </c>
      <c r="H9" s="13" t="s">
        <v>16</v>
      </c>
      <c r="I9" s="13">
        <v>409</v>
      </c>
      <c r="J9" s="20">
        <v>33</v>
      </c>
      <c r="K9" s="13">
        <f t="shared" si="0"/>
        <v>2.3250522511677336</v>
      </c>
      <c r="L9" s="13">
        <f t="shared" si="1"/>
        <v>3.4965075614664802</v>
      </c>
      <c r="M9" s="13">
        <f t="shared" si="2"/>
        <v>3.1976562961741677</v>
      </c>
      <c r="N9" s="13">
        <v>18.5</v>
      </c>
      <c r="O9" s="13">
        <f>SQRT(N9*(100-N9)/I9)</f>
        <v>1.9200078952567905</v>
      </c>
      <c r="P9" s="13">
        <f>LN(N9)</f>
        <v>2.917770732084279</v>
      </c>
      <c r="Q9" s="13">
        <f>SQRT(P9*(100-P9)/N9)</f>
        <v>3.9129976562070898</v>
      </c>
      <c r="R9" s="13">
        <v>14.7</v>
      </c>
      <c r="S9" s="13">
        <f>SQRT(R9*(100-R9)/I9)</f>
        <v>1.7509410672626577</v>
      </c>
      <c r="T9" s="13">
        <f>LN(R9)</f>
        <v>2.6878474937846906</v>
      </c>
      <c r="U9" s="14">
        <f>SQRT(T9*(100-T9)/R9)</f>
        <v>4.2182001612757416</v>
      </c>
    </row>
    <row r="10" spans="1:21" ht="15.75" x14ac:dyDescent="0.25">
      <c r="A10" s="4" t="s">
        <v>38</v>
      </c>
      <c r="B10" s="13"/>
      <c r="C10" s="18" t="s">
        <v>27</v>
      </c>
      <c r="D10" s="13" t="s">
        <v>5</v>
      </c>
      <c r="E10" s="13" t="s">
        <v>18</v>
      </c>
      <c r="F10" s="13" t="s">
        <v>20</v>
      </c>
      <c r="G10" s="13" t="s">
        <v>12</v>
      </c>
      <c r="H10" s="13" t="s">
        <v>13</v>
      </c>
      <c r="I10" s="13">
        <v>654</v>
      </c>
      <c r="J10" s="20">
        <v>16</v>
      </c>
      <c r="K10" s="13">
        <f t="shared" si="0"/>
        <v>1.4335431181375862</v>
      </c>
      <c r="L10" s="13">
        <f t="shared" si="1"/>
        <v>2.7725887222397811</v>
      </c>
      <c r="M10" s="13">
        <f t="shared" si="2"/>
        <v>4.1046591210574883</v>
      </c>
      <c r="N10" s="13"/>
      <c r="O10" s="13"/>
      <c r="P10" s="13"/>
      <c r="Q10" s="13"/>
      <c r="R10" s="13"/>
      <c r="S10" s="13"/>
      <c r="T10" s="13"/>
    </row>
    <row r="11" spans="1:21" ht="15.75" x14ac:dyDescent="0.25">
      <c r="A11" s="4" t="s">
        <v>31</v>
      </c>
      <c r="B11" s="13">
        <v>2016</v>
      </c>
      <c r="C11" s="18" t="s">
        <v>27</v>
      </c>
      <c r="D11" s="13" t="s">
        <v>5</v>
      </c>
      <c r="E11" s="13" t="s">
        <v>18</v>
      </c>
      <c r="F11" s="13" t="s">
        <v>11</v>
      </c>
      <c r="G11" s="13" t="s">
        <v>12</v>
      </c>
      <c r="H11" s="13" t="s">
        <v>16</v>
      </c>
      <c r="I11" s="13">
        <v>616</v>
      </c>
      <c r="J11" s="20">
        <v>20.94</v>
      </c>
      <c r="K11" s="13">
        <f t="shared" si="0"/>
        <v>1.6393677511091354</v>
      </c>
      <c r="L11" s="13">
        <f t="shared" si="1"/>
        <v>3.041661205442391</v>
      </c>
      <c r="M11" s="13">
        <f t="shared" si="2"/>
        <v>3.7528366708539682</v>
      </c>
      <c r="N11" s="13">
        <v>13.14</v>
      </c>
      <c r="O11" s="13">
        <f>SQRT(N11*(100-N11)/I11)</f>
        <v>1.3611852646408293</v>
      </c>
      <c r="P11" s="13">
        <f>LN(N11)</f>
        <v>2.5756610130564646</v>
      </c>
      <c r="Q11" s="13">
        <f>SQRT(P11*(100-P11)/N11)</f>
        <v>4.369989600204506</v>
      </c>
      <c r="R11" s="13">
        <v>7.8</v>
      </c>
      <c r="S11" s="13">
        <f>SQRT(R11*(100-R11)/I11)</f>
        <v>1.0804941149620078</v>
      </c>
      <c r="T11" s="13">
        <f>LN(R11)</f>
        <v>2.0541237336955462</v>
      </c>
      <c r="U11" s="14">
        <f>SQRT(T11*(100-T11)/R11)</f>
        <v>5.0787762135893457</v>
      </c>
    </row>
    <row r="12" spans="1:21" ht="15.75" x14ac:dyDescent="0.25">
      <c r="A12" s="4" t="s">
        <v>66</v>
      </c>
      <c r="B12" s="13">
        <v>2015</v>
      </c>
      <c r="C12" s="18" t="s">
        <v>27</v>
      </c>
      <c r="D12" s="13" t="s">
        <v>60</v>
      </c>
      <c r="E12" s="13" t="s">
        <v>44</v>
      </c>
      <c r="F12" s="13" t="s">
        <v>20</v>
      </c>
      <c r="G12" s="13" t="s">
        <v>12</v>
      </c>
      <c r="H12" s="13" t="s">
        <v>13</v>
      </c>
      <c r="I12" s="13">
        <v>781</v>
      </c>
      <c r="J12" s="20">
        <v>21.9</v>
      </c>
      <c r="K12" s="13">
        <f t="shared" si="0"/>
        <v>1.4798648586948742</v>
      </c>
      <c r="L12" s="13">
        <f t="shared" si="1"/>
        <v>3.0864866368224551</v>
      </c>
      <c r="M12" s="13">
        <f t="shared" si="2"/>
        <v>3.6957476732133903</v>
      </c>
      <c r="N12" s="13"/>
      <c r="O12" s="13"/>
      <c r="P12" s="13"/>
      <c r="Q12" s="13"/>
      <c r="R12" s="13"/>
      <c r="S12" s="13"/>
      <c r="T12" s="13"/>
    </row>
    <row r="13" spans="1:21" ht="15.75" x14ac:dyDescent="0.25">
      <c r="A13" s="4" t="s">
        <v>65</v>
      </c>
      <c r="B13" s="13">
        <v>2012</v>
      </c>
      <c r="C13" s="18" t="s">
        <v>27</v>
      </c>
      <c r="D13" s="13" t="s">
        <v>60</v>
      </c>
      <c r="E13" s="13" t="s">
        <v>44</v>
      </c>
      <c r="F13" s="13" t="s">
        <v>20</v>
      </c>
      <c r="G13" s="13" t="s">
        <v>12</v>
      </c>
      <c r="H13" s="13" t="s">
        <v>30</v>
      </c>
      <c r="I13" s="13">
        <v>338</v>
      </c>
      <c r="J13" s="20">
        <v>26.9</v>
      </c>
      <c r="K13" s="13">
        <f t="shared" si="0"/>
        <v>2.4119954173860121</v>
      </c>
      <c r="L13" s="13">
        <f t="shared" si="1"/>
        <v>3.2921262866077932</v>
      </c>
      <c r="M13" s="13">
        <f t="shared" si="2"/>
        <v>3.4402738996484605</v>
      </c>
      <c r="N13" s="13"/>
      <c r="O13" s="13"/>
      <c r="P13" s="13"/>
      <c r="Q13" s="13"/>
      <c r="R13" s="13"/>
      <c r="S13" s="13"/>
      <c r="T13" s="13"/>
    </row>
    <row r="14" spans="1:21" ht="15.75" x14ac:dyDescent="0.25">
      <c r="A14" s="9" t="s">
        <v>97</v>
      </c>
      <c r="B14" s="14">
        <v>2018</v>
      </c>
      <c r="C14" s="15" t="s">
        <v>27</v>
      </c>
      <c r="D14" s="14" t="s">
        <v>5</v>
      </c>
      <c r="E14" s="14" t="s">
        <v>18</v>
      </c>
      <c r="F14" s="14" t="s">
        <v>20</v>
      </c>
      <c r="G14" s="14" t="s">
        <v>12</v>
      </c>
      <c r="H14" s="14" t="s">
        <v>16</v>
      </c>
      <c r="I14" s="14">
        <v>360</v>
      </c>
      <c r="J14" s="14">
        <v>25</v>
      </c>
      <c r="K14" s="14">
        <f t="shared" si="0"/>
        <v>2.2821773229381921</v>
      </c>
      <c r="L14" s="14">
        <f t="shared" si="1"/>
        <v>3.2188758248682006</v>
      </c>
      <c r="M14" s="14">
        <f t="shared" si="2"/>
        <v>3.5300222147227296</v>
      </c>
    </row>
    <row r="15" spans="1:21" ht="15.75" x14ac:dyDescent="0.25">
      <c r="A15" s="4" t="s">
        <v>22</v>
      </c>
      <c r="B15" s="13">
        <v>2014</v>
      </c>
      <c r="C15" s="18" t="s">
        <v>27</v>
      </c>
      <c r="D15" s="13" t="s">
        <v>5</v>
      </c>
      <c r="E15" s="13" t="s">
        <v>18</v>
      </c>
      <c r="F15" s="13" t="s">
        <v>20</v>
      </c>
      <c r="G15" s="13" t="s">
        <v>12</v>
      </c>
      <c r="H15" s="13" t="s">
        <v>99</v>
      </c>
      <c r="I15" s="13">
        <v>401</v>
      </c>
      <c r="J15" s="20">
        <v>15.4</v>
      </c>
      <c r="K15" s="13">
        <f t="shared" si="0"/>
        <v>1.8024920405121698</v>
      </c>
      <c r="L15" s="13">
        <f t="shared" si="1"/>
        <v>2.7343675094195836</v>
      </c>
      <c r="M15" s="13">
        <f t="shared" si="2"/>
        <v>4.1557344613602227</v>
      </c>
      <c r="N15" s="13">
        <v>7.5</v>
      </c>
      <c r="O15" s="13">
        <f>SQRT(N15*(100-N15)/I15)</f>
        <v>1.3153136034086017</v>
      </c>
      <c r="P15" s="13">
        <f>LN(N15)</f>
        <v>2.0149030205422647</v>
      </c>
      <c r="Q15" s="13">
        <f>SQRT(P15*(100-P15)/N15)</f>
        <v>5.1306980405143854</v>
      </c>
      <c r="R15" s="13">
        <v>7.9</v>
      </c>
      <c r="S15" s="13">
        <f>SQRT(R15*(100-R15)/I15)</f>
        <v>1.347011099710445</v>
      </c>
      <c r="T15" s="13">
        <f>LN(R15)</f>
        <v>2.066862759472976</v>
      </c>
      <c r="U15" s="14">
        <f>SQRT(T15*(100-T15)/R15)</f>
        <v>5.0618247857987688</v>
      </c>
    </row>
    <row r="16" spans="1:21" ht="15.75" x14ac:dyDescent="0.25">
      <c r="A16" s="4" t="s">
        <v>26</v>
      </c>
      <c r="B16" s="13"/>
      <c r="C16" s="18" t="s">
        <v>27</v>
      </c>
      <c r="D16" s="13" t="s">
        <v>5</v>
      </c>
      <c r="E16" s="13" t="s">
        <v>18</v>
      </c>
      <c r="F16" s="13" t="s">
        <v>20</v>
      </c>
      <c r="G16" s="13" t="s">
        <v>12</v>
      </c>
      <c r="H16" s="13" t="s">
        <v>30</v>
      </c>
      <c r="I16" s="13">
        <v>658</v>
      </c>
      <c r="J16" s="20">
        <v>19.100000000000001</v>
      </c>
      <c r="K16" s="13">
        <f t="shared" si="0"/>
        <v>1.5324206569701464</v>
      </c>
      <c r="L16" s="13">
        <f t="shared" si="1"/>
        <v>2.9496883350525844</v>
      </c>
      <c r="M16" s="13">
        <f t="shared" si="2"/>
        <v>3.8714160743179749</v>
      </c>
      <c r="N16" s="13">
        <v>13.2</v>
      </c>
      <c r="O16" s="13">
        <f>SQRT(N16*(100-N16)/I16)</f>
        <v>1.3195743994730575</v>
      </c>
      <c r="P16" s="13">
        <f>LN(N16)</f>
        <v>2.5802168295923251</v>
      </c>
      <c r="Q16" s="13">
        <f>SQRT(P16*(100-P16)/N16)</f>
        <v>4.3637987696945837</v>
      </c>
      <c r="R16" s="13">
        <v>5.9</v>
      </c>
      <c r="S16" s="13">
        <f>SQRT(R16*(100-R16)/I16)</f>
        <v>0.91856072166846836</v>
      </c>
      <c r="T16" s="13">
        <f>LN(R16)</f>
        <v>1.7749523509116738</v>
      </c>
      <c r="U16" s="14">
        <f>SQRT(T16*(100-T16)/R16)</f>
        <v>5.4359877284249389</v>
      </c>
    </row>
    <row r="17" spans="1:21" ht="15.75" x14ac:dyDescent="0.25">
      <c r="A17" s="10" t="s">
        <v>93</v>
      </c>
      <c r="B17" s="14">
        <v>2010</v>
      </c>
      <c r="C17" s="15" t="s">
        <v>27</v>
      </c>
      <c r="D17" s="14" t="s">
        <v>57</v>
      </c>
      <c r="E17" s="14" t="s">
        <v>18</v>
      </c>
      <c r="F17" s="14" t="s">
        <v>11</v>
      </c>
      <c r="G17" s="14" t="s">
        <v>12</v>
      </c>
      <c r="H17" s="14" t="s">
        <v>15</v>
      </c>
      <c r="I17" s="14">
        <v>489</v>
      </c>
      <c r="J17" s="14">
        <v>21.9</v>
      </c>
      <c r="K17" s="14">
        <f t="shared" si="0"/>
        <v>1.8702219283683135</v>
      </c>
      <c r="L17" s="14">
        <f t="shared" si="1"/>
        <v>3.0864866368224551</v>
      </c>
      <c r="M17" s="14">
        <f t="shared" si="2"/>
        <v>3.6957476732133903</v>
      </c>
      <c r="N17" s="14">
        <v>7.4</v>
      </c>
      <c r="O17" s="13">
        <f>SQRT(N17*(100-N17)/I17)</f>
        <v>1.1837688936004496</v>
      </c>
      <c r="P17" s="13">
        <f>LN(N17)</f>
        <v>2.0014800002101243</v>
      </c>
      <c r="Q17" s="13">
        <f>SQRT(P17*(100-P17)/N17)</f>
        <v>5.1483673327776778</v>
      </c>
      <c r="R17" s="14">
        <v>14.5</v>
      </c>
      <c r="S17" s="13">
        <f>SQRT(R17*(100-R17)/I17)</f>
        <v>1.5922550278204908</v>
      </c>
      <c r="T17" s="13">
        <f>LN(R17)</f>
        <v>2.6741486494265287</v>
      </c>
      <c r="U17" s="14">
        <f>SQRT(T17*(100-T17)/R17)</f>
        <v>4.2366528260540699</v>
      </c>
    </row>
    <row r="18" spans="1:21" ht="15.75" x14ac:dyDescent="0.25">
      <c r="A18" s="4" t="s">
        <v>94</v>
      </c>
      <c r="B18" s="13" t="s">
        <v>55</v>
      </c>
      <c r="C18" s="18" t="s">
        <v>25</v>
      </c>
      <c r="D18" s="13" t="s">
        <v>51</v>
      </c>
      <c r="E18" s="13" t="s">
        <v>18</v>
      </c>
      <c r="F18" s="13" t="s">
        <v>20</v>
      </c>
      <c r="G18" s="13" t="s">
        <v>12</v>
      </c>
      <c r="H18" s="13" t="s">
        <v>56</v>
      </c>
      <c r="I18" s="13">
        <v>964</v>
      </c>
      <c r="J18" s="20">
        <v>10</v>
      </c>
      <c r="K18" s="13">
        <f t="shared" si="0"/>
        <v>0.96623493960124629</v>
      </c>
      <c r="L18" s="13">
        <f t="shared" si="1"/>
        <v>2.3025850929940459</v>
      </c>
      <c r="M18" s="13">
        <f t="shared" si="2"/>
        <v>4.7429591099747652</v>
      </c>
      <c r="N18" s="13"/>
      <c r="O18" s="13"/>
      <c r="P18" s="13"/>
      <c r="Q18" s="13"/>
      <c r="R18" s="13"/>
      <c r="S18" s="13"/>
      <c r="T18" s="13"/>
    </row>
    <row r="19" spans="1:21" ht="15.75" x14ac:dyDescent="0.25">
      <c r="A19" s="10" t="s">
        <v>63</v>
      </c>
      <c r="B19" s="14">
        <v>2018</v>
      </c>
      <c r="C19" s="15" t="s">
        <v>27</v>
      </c>
      <c r="D19" s="14" t="s">
        <v>5</v>
      </c>
      <c r="E19" s="14" t="s">
        <v>18</v>
      </c>
      <c r="F19" s="14" t="s">
        <v>20</v>
      </c>
      <c r="G19" s="14" t="s">
        <v>12</v>
      </c>
      <c r="H19" s="14" t="s">
        <v>16</v>
      </c>
      <c r="I19" s="14">
        <v>441</v>
      </c>
      <c r="J19" s="14">
        <v>24.5</v>
      </c>
      <c r="K19" s="14">
        <f t="shared" si="0"/>
        <v>2.0480342879074178</v>
      </c>
      <c r="L19" s="14">
        <f t="shared" si="1"/>
        <v>3.1986731175506815</v>
      </c>
      <c r="M19" s="14">
        <f t="shared" si="2"/>
        <v>3.5550240507933921</v>
      </c>
      <c r="N19" s="14">
        <v>15.4</v>
      </c>
      <c r="O19" s="13">
        <f>SQRT(N19*(100-N19)/I19)</f>
        <v>1.7188035705937179</v>
      </c>
      <c r="P19" s="13">
        <f>LN(N19)</f>
        <v>2.7343675094195836</v>
      </c>
      <c r="Q19" s="13">
        <f>SQRT(P19*(100-P19)/N19)</f>
        <v>4.1557344613602227</v>
      </c>
      <c r="R19" s="14">
        <v>9.1</v>
      </c>
      <c r="S19" s="13">
        <f>SQRT(R19*(100-R19)/I19)</f>
        <v>1.3695671891930989</v>
      </c>
      <c r="T19" s="13">
        <f>LN(R19)</f>
        <v>2.2082744135228043</v>
      </c>
      <c r="U19" s="14">
        <f>SQRT(T19*(100-T19)/R19)</f>
        <v>4.8714346270917641</v>
      </c>
    </row>
    <row r="20" spans="1:21" ht="15.75" x14ac:dyDescent="0.25">
      <c r="A20" s="10" t="s">
        <v>48</v>
      </c>
      <c r="B20" s="14" t="s">
        <v>50</v>
      </c>
      <c r="C20" s="15" t="s">
        <v>27</v>
      </c>
      <c r="D20" s="14" t="s">
        <v>49</v>
      </c>
      <c r="E20" s="14" t="s">
        <v>44</v>
      </c>
      <c r="F20" s="14" t="s">
        <v>20</v>
      </c>
      <c r="G20" s="14" t="s">
        <v>12</v>
      </c>
      <c r="H20" s="14" t="s">
        <v>13</v>
      </c>
      <c r="I20" s="14">
        <v>230</v>
      </c>
      <c r="J20" s="14">
        <v>27.8</v>
      </c>
      <c r="K20" s="14">
        <f t="shared" si="0"/>
        <v>2.9541128293779932</v>
      </c>
      <c r="L20" s="14">
        <f t="shared" si="1"/>
        <v>3.3250360206965914</v>
      </c>
      <c r="M20" s="14">
        <f t="shared" si="2"/>
        <v>3.4004217762655644</v>
      </c>
      <c r="O20" s="13"/>
      <c r="P20" s="13"/>
      <c r="Q20" s="13"/>
      <c r="S20" s="13"/>
      <c r="T20" s="13"/>
    </row>
    <row r="21" spans="1:21" ht="15.75" x14ac:dyDescent="0.25">
      <c r="A21" s="10" t="s">
        <v>54</v>
      </c>
      <c r="B21" s="14">
        <v>2017</v>
      </c>
      <c r="C21" s="15" t="s">
        <v>27</v>
      </c>
      <c r="D21" s="14" t="s">
        <v>51</v>
      </c>
      <c r="E21" s="14" t="s">
        <v>18</v>
      </c>
      <c r="F21" s="14" t="s">
        <v>20</v>
      </c>
      <c r="G21" s="14" t="s">
        <v>12</v>
      </c>
      <c r="H21" s="22" t="s">
        <v>100</v>
      </c>
      <c r="I21" s="14">
        <v>346</v>
      </c>
      <c r="J21" s="14">
        <v>63.9</v>
      </c>
      <c r="K21" s="14">
        <f t="shared" si="0"/>
        <v>2.5820579237087773</v>
      </c>
      <c r="L21" s="14">
        <f t="shared" si="1"/>
        <v>4.1573193613834887</v>
      </c>
      <c r="M21" s="14">
        <f t="shared" si="2"/>
        <v>2.4970988859275058</v>
      </c>
      <c r="O21" s="13"/>
      <c r="P21" s="13"/>
      <c r="Q21" s="13"/>
      <c r="S21" s="13"/>
      <c r="T21" s="13"/>
    </row>
    <row r="22" spans="1:21" ht="15.75" x14ac:dyDescent="0.25">
      <c r="A22" s="10" t="s">
        <v>102</v>
      </c>
      <c r="B22" s="14">
        <v>2024</v>
      </c>
      <c r="C22" s="15" t="s">
        <v>27</v>
      </c>
      <c r="D22" s="14" t="s">
        <v>88</v>
      </c>
      <c r="E22" s="14" t="s">
        <v>18</v>
      </c>
      <c r="F22" s="14" t="s">
        <v>11</v>
      </c>
      <c r="G22" s="14" t="s">
        <v>12</v>
      </c>
      <c r="H22" s="22" t="s">
        <v>101</v>
      </c>
      <c r="I22" s="14">
        <v>804</v>
      </c>
      <c r="J22" s="14">
        <v>23</v>
      </c>
      <c r="K22" s="14">
        <f t="shared" si="0"/>
        <v>1.4841618235246319</v>
      </c>
      <c r="L22" s="14">
        <f t="shared" si="1"/>
        <v>3.1354942159291497</v>
      </c>
      <c r="M22" s="14">
        <f t="shared" si="2"/>
        <v>3.6338869931388764</v>
      </c>
      <c r="O22" s="13"/>
      <c r="P22" s="13"/>
      <c r="Q22" s="13"/>
      <c r="S22" s="13"/>
      <c r="T22" s="13"/>
    </row>
    <row r="23" spans="1:21" ht="15.75" x14ac:dyDescent="0.25">
      <c r="A23" s="4" t="s">
        <v>89</v>
      </c>
      <c r="B23" s="13">
        <v>2019</v>
      </c>
      <c r="C23" s="18" t="s">
        <v>27</v>
      </c>
      <c r="D23" s="13" t="s">
        <v>90</v>
      </c>
      <c r="E23" s="13" t="s">
        <v>18</v>
      </c>
      <c r="F23" s="13" t="s">
        <v>11</v>
      </c>
      <c r="G23" s="13" t="s">
        <v>12</v>
      </c>
      <c r="H23" s="14" t="s">
        <v>43</v>
      </c>
      <c r="I23" s="13">
        <v>651</v>
      </c>
      <c r="J23" s="20">
        <v>42.7</v>
      </c>
      <c r="K23" s="13">
        <f t="shared" si="0"/>
        <v>1.9386560026921211</v>
      </c>
      <c r="L23" s="13">
        <f t="shared" si="1"/>
        <v>3.7541989202345789</v>
      </c>
      <c r="M23" s="13">
        <f t="shared" si="2"/>
        <v>2.9089455926747916</v>
      </c>
    </row>
    <row r="24" spans="1:21" ht="15.75" x14ac:dyDescent="0.25">
      <c r="A24" s="4" t="s">
        <v>69</v>
      </c>
      <c r="C24" s="15" t="s">
        <v>27</v>
      </c>
      <c r="D24" s="14" t="s">
        <v>60</v>
      </c>
      <c r="E24" s="14" t="s">
        <v>44</v>
      </c>
      <c r="F24" s="14" t="s">
        <v>20</v>
      </c>
      <c r="G24" s="14" t="s">
        <v>12</v>
      </c>
      <c r="H24" s="14" t="s">
        <v>70</v>
      </c>
      <c r="I24" s="14">
        <v>325</v>
      </c>
      <c r="J24" s="14">
        <v>35</v>
      </c>
      <c r="K24" s="14">
        <f t="shared" si="0"/>
        <v>2.6457513110645907</v>
      </c>
      <c r="L24" s="14">
        <f t="shared" si="1"/>
        <v>3.5553480614894135</v>
      </c>
      <c r="M24" s="14">
        <f t="shared" si="2"/>
        <v>3.1300128083289045</v>
      </c>
      <c r="O24" s="13"/>
      <c r="P24" s="13"/>
      <c r="Q24" s="13"/>
      <c r="S24" s="13"/>
      <c r="T24" s="13"/>
    </row>
    <row r="25" spans="1:21" ht="15.75" x14ac:dyDescent="0.25">
      <c r="A25" s="4" t="s">
        <v>64</v>
      </c>
      <c r="B25" s="13">
        <v>2021</v>
      </c>
      <c r="C25" s="18" t="s">
        <v>27</v>
      </c>
      <c r="D25" s="13" t="s">
        <v>51</v>
      </c>
      <c r="E25" s="13" t="s">
        <v>18</v>
      </c>
      <c r="F25" s="13" t="s">
        <v>20</v>
      </c>
      <c r="G25" s="13" t="s">
        <v>12</v>
      </c>
      <c r="H25" s="13" t="s">
        <v>16</v>
      </c>
      <c r="I25" s="13">
        <v>347</v>
      </c>
      <c r="J25" s="20">
        <v>21</v>
      </c>
      <c r="K25" s="13">
        <f t="shared" si="0"/>
        <v>2.186545180665</v>
      </c>
      <c r="L25" s="13">
        <f t="shared" si="1"/>
        <v>3.044522437723423</v>
      </c>
      <c r="M25" s="13">
        <f t="shared" si="2"/>
        <v>3.7491784934997421</v>
      </c>
      <c r="N25" s="13">
        <v>3</v>
      </c>
      <c r="O25" s="13">
        <f>SQRT(N25*(100-N25)/I25)</f>
        <v>0.91576018405333948</v>
      </c>
      <c r="P25" s="13">
        <f>LN(N25)</f>
        <v>1.0986122886681098</v>
      </c>
      <c r="Q25" s="13">
        <f>SQRT(P25*(100-P25)/N25)</f>
        <v>6.0181469990354559</v>
      </c>
      <c r="R25" s="13">
        <v>18</v>
      </c>
      <c r="S25" s="13">
        <f>SQRT(R25*(100-R25)/I25)</f>
        <v>2.0624263151626785</v>
      </c>
      <c r="T25" s="13">
        <f>LN(R25)</f>
        <v>2.8903717578961645</v>
      </c>
      <c r="U25" s="14">
        <f>SQRT(T25*(100-T25)/R25)</f>
        <v>3.9488600808810967</v>
      </c>
    </row>
    <row r="26" spans="1:21" ht="15.75" x14ac:dyDescent="0.25">
      <c r="A26" s="4" t="s">
        <v>53</v>
      </c>
      <c r="B26" s="14">
        <v>2013</v>
      </c>
      <c r="C26" s="15" t="s">
        <v>27</v>
      </c>
      <c r="D26" s="14" t="s">
        <v>51</v>
      </c>
      <c r="E26" s="14" t="s">
        <v>18</v>
      </c>
      <c r="F26" s="14" t="s">
        <v>20</v>
      </c>
      <c r="G26" s="14" t="s">
        <v>12</v>
      </c>
      <c r="H26" s="14" t="s">
        <v>16</v>
      </c>
      <c r="I26" s="14">
        <v>387</v>
      </c>
      <c r="J26" s="14">
        <v>38.5</v>
      </c>
      <c r="K26" s="14">
        <f t="shared" si="0"/>
        <v>2.4735029925721874</v>
      </c>
      <c r="L26" s="14">
        <f t="shared" si="1"/>
        <v>3.6506582412937387</v>
      </c>
      <c r="M26" s="14">
        <f t="shared" si="2"/>
        <v>3.0225924992437143</v>
      </c>
    </row>
    <row r="27" spans="1:21" ht="15.75" x14ac:dyDescent="0.25">
      <c r="A27" s="4" t="s">
        <v>62</v>
      </c>
      <c r="B27" s="14">
        <v>2021</v>
      </c>
      <c r="C27" s="15" t="s">
        <v>27</v>
      </c>
      <c r="D27" s="14" t="s">
        <v>60</v>
      </c>
      <c r="E27" s="14" t="s">
        <v>44</v>
      </c>
      <c r="F27" s="14" t="s">
        <v>20</v>
      </c>
      <c r="G27" s="14" t="s">
        <v>12</v>
      </c>
      <c r="H27" s="14" t="s">
        <v>13</v>
      </c>
      <c r="I27" s="14">
        <v>600</v>
      </c>
      <c r="J27" s="14">
        <v>43.5</v>
      </c>
      <c r="K27" s="14">
        <f t="shared" si="0"/>
        <v>2.0239194648009096</v>
      </c>
      <c r="L27" s="14">
        <f t="shared" si="1"/>
        <v>3.7727609380946383</v>
      </c>
      <c r="M27" s="14">
        <f t="shared" si="2"/>
        <v>2.8889101023776362</v>
      </c>
    </row>
    <row r="28" spans="1:21" ht="15.75" x14ac:dyDescent="0.25">
      <c r="A28" s="10" t="s">
        <v>96</v>
      </c>
      <c r="B28" s="14" t="s">
        <v>71</v>
      </c>
      <c r="C28" s="15" t="s">
        <v>27</v>
      </c>
      <c r="D28" s="15" t="s">
        <v>60</v>
      </c>
      <c r="E28" s="15" t="s">
        <v>44</v>
      </c>
      <c r="F28" s="15" t="s">
        <v>20</v>
      </c>
      <c r="G28" s="14" t="s">
        <v>12</v>
      </c>
      <c r="H28" s="14" t="s">
        <v>43</v>
      </c>
      <c r="I28" s="14">
        <v>529</v>
      </c>
      <c r="J28" s="14">
        <v>39</v>
      </c>
      <c r="K28" s="14">
        <f t="shared" si="0"/>
        <v>2.1206518953490781</v>
      </c>
      <c r="L28" s="14">
        <f t="shared" si="1"/>
        <v>3.6635616461296463</v>
      </c>
      <c r="M28" s="14">
        <f t="shared" si="2"/>
        <v>3.0082556521456016</v>
      </c>
      <c r="O28" s="13"/>
      <c r="P28" s="13"/>
      <c r="Q28" s="13"/>
      <c r="S28" s="13"/>
      <c r="T28" s="13"/>
    </row>
    <row r="29" spans="1:21" ht="15.75" x14ac:dyDescent="0.25">
      <c r="A29" s="4" t="s">
        <v>67</v>
      </c>
      <c r="B29" s="14">
        <v>2015</v>
      </c>
      <c r="C29" s="15" t="s">
        <v>27</v>
      </c>
      <c r="D29" s="14" t="s">
        <v>60</v>
      </c>
      <c r="E29" s="14" t="s">
        <v>44</v>
      </c>
      <c r="F29" s="14" t="s">
        <v>20</v>
      </c>
      <c r="G29" s="14" t="s">
        <v>12</v>
      </c>
      <c r="H29" s="14" t="s">
        <v>16</v>
      </c>
      <c r="I29" s="14">
        <v>425</v>
      </c>
      <c r="J29" s="14">
        <v>20</v>
      </c>
      <c r="K29" s="14">
        <f t="shared" si="0"/>
        <v>1.9402850002906638</v>
      </c>
      <c r="L29" s="14">
        <f t="shared" si="1"/>
        <v>2.9957322735539909</v>
      </c>
      <c r="M29" s="14">
        <f t="shared" si="2"/>
        <v>3.8118159419139466</v>
      </c>
      <c r="N29" s="14">
        <v>2.6</v>
      </c>
      <c r="O29" s="13">
        <f>SQRT(N29*(100-N29)/I29)</f>
        <v>0.77191892289890907</v>
      </c>
      <c r="P29" s="13">
        <f>LN(N29)</f>
        <v>0.95551144502743635</v>
      </c>
      <c r="Q29" s="13">
        <f>SQRT(P29*(100-P29)/N29)</f>
        <v>6.0331820402849923</v>
      </c>
      <c r="R29" s="14">
        <v>17.399999999999999</v>
      </c>
      <c r="S29" s="13">
        <f>SQRT(R29*(100-R29)/I29)</f>
        <v>1.8389511076889966</v>
      </c>
      <c r="T29" s="13">
        <f>LN(R29)</f>
        <v>2.8564702062204832</v>
      </c>
      <c r="U29" s="14">
        <f>SQRT(T29*(100-T29)/R29)</f>
        <v>3.9934400129406411</v>
      </c>
    </row>
    <row r="30" spans="1:21" ht="15.75" x14ac:dyDescent="0.25">
      <c r="A30" s="4" t="s">
        <v>82</v>
      </c>
      <c r="B30" s="14">
        <v>2017</v>
      </c>
      <c r="C30" s="15" t="s">
        <v>80</v>
      </c>
      <c r="D30" s="14" t="s">
        <v>75</v>
      </c>
      <c r="E30" s="14" t="s">
        <v>76</v>
      </c>
      <c r="F30" s="14" t="s">
        <v>20</v>
      </c>
      <c r="G30" s="14" t="s">
        <v>12</v>
      </c>
      <c r="H30" s="14" t="s">
        <v>30</v>
      </c>
      <c r="I30" s="14">
        <v>497</v>
      </c>
      <c r="J30" s="14">
        <v>38</v>
      </c>
      <c r="K30" s="14">
        <f t="shared" si="0"/>
        <v>2.1772557626369058</v>
      </c>
      <c r="L30" s="14">
        <f t="shared" si="1"/>
        <v>3.6375861597263857</v>
      </c>
      <c r="M30" s="14">
        <f t="shared" si="2"/>
        <v>3.0371670616893427</v>
      </c>
      <c r="O30" s="13"/>
      <c r="P30" s="13"/>
      <c r="Q30" s="13"/>
      <c r="S30" s="13"/>
      <c r="T30" s="13"/>
    </row>
    <row r="31" spans="1:21" s="27" customFormat="1" x14ac:dyDescent="0.25">
      <c r="A31" s="28" t="s">
        <v>72</v>
      </c>
      <c r="B31" s="27">
        <v>2009</v>
      </c>
      <c r="C31" s="27" t="s">
        <v>27</v>
      </c>
      <c r="D31" s="27" t="s">
        <v>60</v>
      </c>
      <c r="E31" s="27" t="s">
        <v>44</v>
      </c>
      <c r="F31" s="27" t="s">
        <v>20</v>
      </c>
      <c r="G31" s="27" t="s">
        <v>12</v>
      </c>
      <c r="H31" s="27" t="s">
        <v>14</v>
      </c>
      <c r="I31" s="27">
        <v>132</v>
      </c>
      <c r="J31" s="27">
        <v>51.6</v>
      </c>
      <c r="K31" s="27">
        <f t="shared" si="0"/>
        <v>4.349712634186309</v>
      </c>
      <c r="L31" s="27">
        <f t="shared" si="1"/>
        <v>3.9435216724875173</v>
      </c>
      <c r="M31" s="27">
        <f t="shared" si="2"/>
        <v>2.709446595528108</v>
      </c>
      <c r="O31" s="28"/>
      <c r="P31" s="28"/>
      <c r="Q31" s="28"/>
      <c r="S31" s="28"/>
      <c r="T31" s="28"/>
    </row>
    <row r="32" spans="1:21" ht="15.75" x14ac:dyDescent="0.25">
      <c r="A32" s="10" t="s">
        <v>39</v>
      </c>
      <c r="B32" s="14" t="s">
        <v>40</v>
      </c>
      <c r="C32" s="15" t="s">
        <v>27</v>
      </c>
      <c r="D32" s="14" t="s">
        <v>41</v>
      </c>
      <c r="E32" s="14" t="s">
        <v>42</v>
      </c>
      <c r="F32" s="30" t="s">
        <v>20</v>
      </c>
      <c r="G32" s="14" t="s">
        <v>12</v>
      </c>
      <c r="H32" s="14" t="s">
        <v>43</v>
      </c>
      <c r="I32" s="23">
        <v>2086</v>
      </c>
      <c r="J32" s="14">
        <v>19.5</v>
      </c>
      <c r="K32" s="14">
        <f t="shared" si="0"/>
        <v>0.86747724957112848</v>
      </c>
      <c r="L32" s="14">
        <f t="shared" si="1"/>
        <v>2.9704144655697009</v>
      </c>
      <c r="M32" s="14">
        <f t="shared" si="2"/>
        <v>3.8445304768823392</v>
      </c>
      <c r="O32" s="13"/>
      <c r="P32" s="13"/>
      <c r="Q32" s="13"/>
      <c r="S32" s="13"/>
      <c r="T32" s="13"/>
    </row>
    <row r="33" spans="1:21" ht="15.75" x14ac:dyDescent="0.25">
      <c r="A33" s="10" t="s">
        <v>73</v>
      </c>
      <c r="B33" s="14" t="s">
        <v>74</v>
      </c>
      <c r="C33" s="15" t="s">
        <v>27</v>
      </c>
      <c r="D33" s="15" t="s">
        <v>75</v>
      </c>
      <c r="E33" s="14" t="s">
        <v>76</v>
      </c>
      <c r="F33" s="27" t="s">
        <v>20</v>
      </c>
      <c r="G33" s="14" t="s">
        <v>77</v>
      </c>
      <c r="H33" s="14" t="s">
        <v>43</v>
      </c>
      <c r="I33" s="23">
        <v>850</v>
      </c>
      <c r="J33" s="14">
        <v>58.8</v>
      </c>
      <c r="K33" s="14">
        <f t="shared" si="0"/>
        <v>1.6882152079149428</v>
      </c>
      <c r="L33" s="14">
        <f t="shared" si="1"/>
        <v>4.0741418549045809</v>
      </c>
      <c r="M33" s="14">
        <f t="shared" si="2"/>
        <v>2.5780851461947778</v>
      </c>
      <c r="O33" s="13"/>
      <c r="P33" s="13"/>
      <c r="Q33" s="13"/>
      <c r="S33" s="13"/>
      <c r="T33" s="13"/>
    </row>
    <row r="34" spans="1:21" ht="15.75" x14ac:dyDescent="0.25">
      <c r="A34" s="10" t="s">
        <v>78</v>
      </c>
      <c r="B34" s="14" t="s">
        <v>79</v>
      </c>
      <c r="C34" s="15" t="s">
        <v>80</v>
      </c>
      <c r="D34" s="15" t="s">
        <v>75</v>
      </c>
      <c r="E34" s="15" t="s">
        <v>76</v>
      </c>
      <c r="F34" s="27" t="s">
        <v>20</v>
      </c>
      <c r="G34" s="14" t="s">
        <v>77</v>
      </c>
      <c r="H34" s="14" t="s">
        <v>81</v>
      </c>
      <c r="I34" s="23">
        <v>409</v>
      </c>
      <c r="J34" s="14">
        <v>19.600000000000001</v>
      </c>
      <c r="K34" s="14">
        <f t="shared" si="0"/>
        <v>1.962882965296791</v>
      </c>
      <c r="L34" s="14">
        <f t="shared" si="1"/>
        <v>2.9755295662364718</v>
      </c>
      <c r="M34" s="14">
        <f t="shared" si="2"/>
        <v>3.837909590081265</v>
      </c>
      <c r="O34" s="13"/>
      <c r="P34" s="13"/>
      <c r="Q34" s="13"/>
      <c r="S34" s="13"/>
      <c r="T34" s="13"/>
    </row>
    <row r="35" spans="1:21" ht="15.75" x14ac:dyDescent="0.25">
      <c r="A35" s="10" t="s">
        <v>58</v>
      </c>
      <c r="B35" s="14" t="s">
        <v>59</v>
      </c>
      <c r="C35" s="15" t="s">
        <v>27</v>
      </c>
      <c r="D35" s="15" t="s">
        <v>57</v>
      </c>
      <c r="E35" s="15" t="s">
        <v>18</v>
      </c>
      <c r="F35" s="27" t="s">
        <v>20</v>
      </c>
      <c r="G35" s="14" t="s">
        <v>12</v>
      </c>
      <c r="H35" s="14" t="s">
        <v>30</v>
      </c>
      <c r="I35" s="23">
        <v>578</v>
      </c>
      <c r="J35" s="14">
        <v>35</v>
      </c>
      <c r="K35" s="14">
        <f t="shared" si="0"/>
        <v>1.9839319945929472</v>
      </c>
      <c r="L35" s="14">
        <f t="shared" si="1"/>
        <v>3.5553480614894135</v>
      </c>
      <c r="M35" s="14">
        <f t="shared" si="2"/>
        <v>3.1300128083289045</v>
      </c>
      <c r="O35" s="13"/>
      <c r="P35" s="13"/>
      <c r="Q35" s="13"/>
      <c r="S35" s="13"/>
      <c r="T35" s="13"/>
    </row>
    <row r="36" spans="1:21" ht="15.75" x14ac:dyDescent="0.25">
      <c r="A36" s="10" t="s">
        <v>87</v>
      </c>
      <c r="B36" s="14">
        <v>2016</v>
      </c>
      <c r="C36" s="15" t="s">
        <v>27</v>
      </c>
      <c r="D36" s="15" t="s">
        <v>86</v>
      </c>
      <c r="E36" s="15" t="s">
        <v>18</v>
      </c>
      <c r="F36" s="27" t="s">
        <v>20</v>
      </c>
      <c r="G36" s="15" t="s">
        <v>12</v>
      </c>
      <c r="H36" s="14" t="s">
        <v>16</v>
      </c>
      <c r="I36" s="23">
        <v>369</v>
      </c>
      <c r="J36" s="14">
        <v>33</v>
      </c>
      <c r="K36" s="14">
        <f t="shared" si="0"/>
        <v>2.447829634328988</v>
      </c>
      <c r="L36" s="14">
        <f t="shared" si="1"/>
        <v>3.4965075614664802</v>
      </c>
      <c r="M36" s="14">
        <f t="shared" si="2"/>
        <v>3.1976562961741677</v>
      </c>
      <c r="N36" s="14">
        <v>24</v>
      </c>
      <c r="O36" s="13">
        <f>SQRT(N36*(100-N36)/I36)</f>
        <v>2.2233059687983365</v>
      </c>
      <c r="P36" s="13">
        <f>LN(N36)</f>
        <v>3.1780538303479458</v>
      </c>
      <c r="Q36" s="13">
        <f>SQRT(P36*(100-P36)/N36)</f>
        <v>3.5806502952571648</v>
      </c>
      <c r="R36" s="14">
        <v>9</v>
      </c>
      <c r="S36" s="13">
        <f>SQRT(R36*(100-R36)/I36)</f>
        <v>1.4898027369829709</v>
      </c>
      <c r="T36" s="13">
        <f>LN(R36)</f>
        <v>2.1972245773362196</v>
      </c>
      <c r="U36" s="14">
        <f>SQRT(T36*(100-T36)/R36)</f>
        <v>4.8864286196040698</v>
      </c>
    </row>
    <row r="37" spans="1:21" ht="15.75" x14ac:dyDescent="0.25">
      <c r="A37" s="10" t="s">
        <v>85</v>
      </c>
      <c r="B37" s="14">
        <v>2011</v>
      </c>
      <c r="C37" s="15" t="s">
        <v>27</v>
      </c>
      <c r="D37" s="15" t="s">
        <v>86</v>
      </c>
      <c r="E37" s="15" t="s">
        <v>18</v>
      </c>
      <c r="F37" s="27" t="s">
        <v>20</v>
      </c>
      <c r="G37" s="15" t="s">
        <v>12</v>
      </c>
      <c r="H37" s="15" t="s">
        <v>16</v>
      </c>
      <c r="I37" s="23">
        <v>329</v>
      </c>
      <c r="J37" s="14">
        <v>38</v>
      </c>
      <c r="K37" s="14">
        <f t="shared" si="0"/>
        <v>2.6760220897675735</v>
      </c>
      <c r="L37" s="14">
        <f t="shared" si="1"/>
        <v>3.6375861597263857</v>
      </c>
      <c r="M37" s="14">
        <f t="shared" si="2"/>
        <v>3.0371670616893427</v>
      </c>
      <c r="N37" s="14">
        <v>17.600000000000001</v>
      </c>
      <c r="O37" s="13">
        <f>SQRT(N37*(100-N37)/I37)</f>
        <v>2.0995295463768597</v>
      </c>
      <c r="P37" s="13">
        <f>LN(N37)</f>
        <v>2.8678989020441064</v>
      </c>
      <c r="Q37" s="13">
        <f>SQRT(P37*(100-P37)/N37)</f>
        <v>3.9783865369077875</v>
      </c>
      <c r="R37" s="14">
        <v>20.399999999999999</v>
      </c>
      <c r="S37" s="13">
        <f>SQRT(R37*(100-R37)/I37)</f>
        <v>2.2216399101964086</v>
      </c>
      <c r="T37" s="13">
        <f>LN(R37)</f>
        <v>3.0155349008501706</v>
      </c>
      <c r="U37" s="14">
        <f>SQRT(T37*(100-T37)/R37)</f>
        <v>3.7863275662001614</v>
      </c>
    </row>
    <row r="38" spans="1:21" ht="15.75" x14ac:dyDescent="0.25">
      <c r="A38" s="4" t="s">
        <v>104</v>
      </c>
      <c r="B38" s="14" t="s">
        <v>52</v>
      </c>
      <c r="C38" s="15" t="s">
        <v>27</v>
      </c>
      <c r="D38" s="14" t="s">
        <v>51</v>
      </c>
      <c r="E38" s="14" t="s">
        <v>18</v>
      </c>
      <c r="F38" s="14" t="s">
        <v>11</v>
      </c>
      <c r="G38" s="14" t="s">
        <v>12</v>
      </c>
      <c r="H38" s="14" t="s">
        <v>16</v>
      </c>
      <c r="I38" s="14">
        <v>513</v>
      </c>
      <c r="J38" s="14">
        <v>33.6</v>
      </c>
      <c r="K38" s="14">
        <f t="shared" si="0"/>
        <v>2.0854270181315906</v>
      </c>
      <c r="L38" s="14">
        <f t="shared" si="1"/>
        <v>3.5145260669691587</v>
      </c>
      <c r="M38" s="14">
        <f t="shared" si="2"/>
        <v>3.1768353957346553</v>
      </c>
      <c r="N38" s="14">
        <v>6.5</v>
      </c>
      <c r="O38" s="13">
        <f>SQRT(N38*(100-N38)/I38)</f>
        <v>1.0884382645563722</v>
      </c>
      <c r="P38" s="13">
        <f>LN(N38)</f>
        <v>1.8718021769015913</v>
      </c>
      <c r="Q38" s="13">
        <f>SQRT(P38*(100-P38)/N38)</f>
        <v>5.3158192696705617</v>
      </c>
      <c r="R38" s="14">
        <v>27.2</v>
      </c>
      <c r="S38" s="13">
        <f>SQRT(R38*(100-R38)/I38)</f>
        <v>1.9646783486477433</v>
      </c>
      <c r="T38" s="13">
        <f>LN(R38)</f>
        <v>3.3032169733019514</v>
      </c>
      <c r="U38" s="14">
        <f>SQRT(T38*(100-T38)/R38)</f>
        <v>3.4268106793723634</v>
      </c>
    </row>
    <row r="39" spans="1:21" ht="15.75" x14ac:dyDescent="0.25">
      <c r="A39" s="4" t="s">
        <v>83</v>
      </c>
      <c r="B39" s="16">
        <v>2016</v>
      </c>
      <c r="C39" s="17" t="s">
        <v>27</v>
      </c>
      <c r="D39" s="16" t="s">
        <v>84</v>
      </c>
      <c r="E39" s="16" t="s">
        <v>44</v>
      </c>
      <c r="F39" s="29" t="s">
        <v>20</v>
      </c>
      <c r="G39" s="16" t="s">
        <v>12</v>
      </c>
      <c r="H39" s="16" t="s">
        <v>14</v>
      </c>
      <c r="I39" s="25">
        <v>443</v>
      </c>
      <c r="J39" s="26">
        <v>9</v>
      </c>
      <c r="K39" s="16">
        <f t="shared" si="0"/>
        <v>1.3596905769370053</v>
      </c>
      <c r="L39" s="16">
        <f t="shared" si="1"/>
        <v>2.1972245773362196</v>
      </c>
      <c r="M39" s="16">
        <f t="shared" si="2"/>
        <v>4.8864286196040698</v>
      </c>
      <c r="N39" s="16"/>
      <c r="O39" s="4"/>
      <c r="P39" s="4"/>
      <c r="Q39" s="4"/>
      <c r="R39" s="29"/>
      <c r="S39" s="4"/>
      <c r="T39" s="4"/>
      <c r="U39" s="16"/>
    </row>
    <row r="40" spans="1:21" s="16" customFormat="1" ht="15.75" x14ac:dyDescent="0.25">
      <c r="A40" s="10" t="s">
        <v>68</v>
      </c>
      <c r="B40" s="14" t="s">
        <v>46</v>
      </c>
      <c r="C40" s="15" t="s">
        <v>27</v>
      </c>
      <c r="D40" s="14" t="s">
        <v>47</v>
      </c>
      <c r="E40" s="14" t="s">
        <v>42</v>
      </c>
      <c r="F40" s="27" t="s">
        <v>20</v>
      </c>
      <c r="G40" s="14" t="s">
        <v>12</v>
      </c>
      <c r="H40" s="14" t="s">
        <v>14</v>
      </c>
      <c r="I40" s="14">
        <v>499</v>
      </c>
      <c r="J40" s="14">
        <v>17.600000000000001</v>
      </c>
      <c r="K40" s="14">
        <f t="shared" si="0"/>
        <v>1.7047852020622249</v>
      </c>
      <c r="L40" s="14">
        <f t="shared" si="1"/>
        <v>2.8678989020441064</v>
      </c>
      <c r="M40" s="14">
        <f t="shared" si="2"/>
        <v>3.9783865369077875</v>
      </c>
      <c r="N40" s="14"/>
      <c r="O40" s="13"/>
      <c r="P40" s="13"/>
      <c r="Q40" s="13"/>
      <c r="R40" s="14"/>
      <c r="S40" s="13"/>
      <c r="T40" s="13"/>
      <c r="U40" s="14"/>
    </row>
    <row r="41" spans="1:21" ht="15.75" x14ac:dyDescent="0.25">
      <c r="A41" s="11" t="s">
        <v>23</v>
      </c>
      <c r="B41" s="19" t="s">
        <v>24</v>
      </c>
      <c r="C41" s="19" t="s">
        <v>27</v>
      </c>
      <c r="D41" s="19" t="s">
        <v>5</v>
      </c>
      <c r="E41" s="14" t="s">
        <v>18</v>
      </c>
      <c r="F41" s="14" t="s">
        <v>20</v>
      </c>
      <c r="G41" s="14" t="s">
        <v>12</v>
      </c>
      <c r="H41" s="19" t="s">
        <v>16</v>
      </c>
      <c r="I41" s="19">
        <v>518</v>
      </c>
      <c r="J41" s="19">
        <v>35.299999999999997</v>
      </c>
      <c r="K41" s="19">
        <f t="shared" si="0"/>
        <v>2.0997839565280669</v>
      </c>
      <c r="L41" s="19">
        <f t="shared" si="1"/>
        <v>3.5638829639392511</v>
      </c>
      <c r="M41" s="19">
        <f t="shared" si="2"/>
        <v>3.120284701423834</v>
      </c>
      <c r="N41" s="19"/>
      <c r="O41" s="13"/>
      <c r="P41" s="13"/>
      <c r="Q41" s="13"/>
      <c r="R41" s="19"/>
      <c r="S41" s="13"/>
      <c r="T41" s="13"/>
    </row>
  </sheetData>
  <sortState ref="A2:A43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1"/>
  <sheetViews>
    <sheetView topLeftCell="A36" workbookViewId="0">
      <selection activeCell="A55" sqref="A55"/>
    </sheetView>
  </sheetViews>
  <sheetFormatPr defaultRowHeight="15.75" x14ac:dyDescent="0.25"/>
  <cols>
    <col min="1" max="1" width="9.140625" style="16"/>
  </cols>
  <sheetData>
    <row r="1" spans="1:113" x14ac:dyDescent="0.25">
      <c r="A1" s="4" t="s">
        <v>0</v>
      </c>
      <c r="B1" s="1" t="s">
        <v>106</v>
      </c>
      <c r="C1" s="5" t="s">
        <v>32</v>
      </c>
      <c r="D1" s="5" t="s">
        <v>33</v>
      </c>
      <c r="E1" s="5" t="s">
        <v>34</v>
      </c>
      <c r="F1" s="5" t="s">
        <v>35</v>
      </c>
      <c r="G1" s="5" t="s">
        <v>36</v>
      </c>
      <c r="H1" s="5" t="s">
        <v>37</v>
      </c>
      <c r="I1" s="1" t="s">
        <v>107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s="7" t="s">
        <v>117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37</v>
      </c>
      <c r="W1" s="7" t="s">
        <v>110</v>
      </c>
      <c r="X1" t="s">
        <v>32</v>
      </c>
      <c r="Y1" t="s">
        <v>33</v>
      </c>
      <c r="Z1" t="s">
        <v>34</v>
      </c>
      <c r="AA1" t="s">
        <v>35</v>
      </c>
      <c r="AB1" t="s">
        <v>36</v>
      </c>
      <c r="AC1" t="s">
        <v>37</v>
      </c>
      <c r="AD1" s="7" t="s">
        <v>118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s="1" t="s">
        <v>119</v>
      </c>
      <c r="AL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s="7" t="s">
        <v>122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s="1" t="s">
        <v>111</v>
      </c>
      <c r="AZ1" t="s">
        <v>32</v>
      </c>
      <c r="BA1" t="s">
        <v>33</v>
      </c>
      <c r="BB1" t="s">
        <v>34</v>
      </c>
      <c r="BC1" t="s">
        <v>35</v>
      </c>
      <c r="BD1" t="s">
        <v>36</v>
      </c>
      <c r="BE1" t="s">
        <v>37</v>
      </c>
      <c r="BF1" s="7" t="s">
        <v>112</v>
      </c>
      <c r="BG1" t="s">
        <v>32</v>
      </c>
      <c r="BH1" t="s">
        <v>33</v>
      </c>
      <c r="BI1" t="s">
        <v>34</v>
      </c>
      <c r="BJ1" t="s">
        <v>35</v>
      </c>
      <c r="BK1" t="s">
        <v>36</v>
      </c>
      <c r="BL1" t="s">
        <v>37</v>
      </c>
      <c r="BM1" s="7" t="s">
        <v>113</v>
      </c>
      <c r="BN1" t="s">
        <v>32</v>
      </c>
      <c r="BO1" t="s">
        <v>33</v>
      </c>
      <c r="BP1" t="s">
        <v>34</v>
      </c>
      <c r="BQ1" t="s">
        <v>35</v>
      </c>
      <c r="BR1" t="s">
        <v>36</v>
      </c>
      <c r="BS1" t="s">
        <v>37</v>
      </c>
      <c r="BT1" s="31" t="s">
        <v>120</v>
      </c>
      <c r="BU1" t="s">
        <v>32</v>
      </c>
      <c r="BV1" t="s">
        <v>33</v>
      </c>
      <c r="BW1" t="s">
        <v>34</v>
      </c>
      <c r="BX1" t="s">
        <v>35</v>
      </c>
      <c r="BY1" t="s">
        <v>36</v>
      </c>
      <c r="BZ1" t="s">
        <v>37</v>
      </c>
      <c r="CA1" s="1" t="s">
        <v>121</v>
      </c>
      <c r="CB1" t="s">
        <v>32</v>
      </c>
      <c r="CC1" t="s">
        <v>33</v>
      </c>
      <c r="CD1" t="s">
        <v>34</v>
      </c>
      <c r="CE1" t="s">
        <v>35</v>
      </c>
      <c r="CF1" t="s">
        <v>36</v>
      </c>
      <c r="CG1" t="s">
        <v>37</v>
      </c>
      <c r="CH1" s="1" t="s">
        <v>114</v>
      </c>
      <c r="CI1" t="s">
        <v>32</v>
      </c>
      <c r="CJ1" t="s">
        <v>33</v>
      </c>
      <c r="CK1" t="s">
        <v>34</v>
      </c>
      <c r="CL1" t="s">
        <v>35</v>
      </c>
      <c r="CM1" t="s">
        <v>36</v>
      </c>
      <c r="CN1" t="s">
        <v>37</v>
      </c>
      <c r="CO1" s="7" t="s">
        <v>115</v>
      </c>
      <c r="CP1" t="s">
        <v>32</v>
      </c>
      <c r="CQ1" t="s">
        <v>33</v>
      </c>
      <c r="CR1" t="s">
        <v>34</v>
      </c>
      <c r="CS1" t="s">
        <v>35</v>
      </c>
      <c r="CT1" t="s">
        <v>36</v>
      </c>
      <c r="CU1" t="s">
        <v>37</v>
      </c>
      <c r="CV1" s="1" t="s">
        <v>116</v>
      </c>
      <c r="CW1" t="s">
        <v>32</v>
      </c>
      <c r="CX1" t="s">
        <v>33</v>
      </c>
      <c r="CY1" t="s">
        <v>34</v>
      </c>
      <c r="CZ1" t="s">
        <v>35</v>
      </c>
      <c r="DA1" t="s">
        <v>36</v>
      </c>
      <c r="DB1" t="s">
        <v>37</v>
      </c>
      <c r="DC1" s="1" t="s">
        <v>109</v>
      </c>
      <c r="DD1" t="s">
        <v>32</v>
      </c>
      <c r="DE1" t="s">
        <v>33</v>
      </c>
      <c r="DF1" t="s">
        <v>34</v>
      </c>
      <c r="DG1" t="s">
        <v>35</v>
      </c>
      <c r="DH1" t="s">
        <v>36</v>
      </c>
      <c r="DI1" t="s">
        <v>37</v>
      </c>
    </row>
    <row r="2" spans="1:113" x14ac:dyDescent="0.25">
      <c r="A2" s="4" t="s">
        <v>29</v>
      </c>
      <c r="B2">
        <v>21.3</v>
      </c>
      <c r="C2">
        <v>8.69</v>
      </c>
      <c r="D2">
        <v>30.01</v>
      </c>
      <c r="E2">
        <f t="shared" ref="E2:G4" si="0">LN(B2)</f>
        <v>3.0587070727153796</v>
      </c>
      <c r="F2">
        <f t="shared" si="0"/>
        <v>2.1621729392773008</v>
      </c>
      <c r="G2">
        <f t="shared" si="0"/>
        <v>3.4015306594522756</v>
      </c>
      <c r="H2">
        <f>(G2-F2)/(2*1.96)</f>
        <v>0.3161626837181058</v>
      </c>
      <c r="P2" s="6"/>
      <c r="W2" s="7"/>
      <c r="AD2" s="7"/>
      <c r="AK2" s="1"/>
      <c r="AR2" s="7"/>
      <c r="BF2" s="7"/>
      <c r="BM2" s="7"/>
      <c r="CO2" s="7"/>
      <c r="CV2" s="1"/>
    </row>
    <row r="3" spans="1:113" x14ac:dyDescent="0.25">
      <c r="A3" s="4" t="s">
        <v>26</v>
      </c>
      <c r="B3">
        <v>2.86</v>
      </c>
      <c r="C3">
        <v>1.0900000000000001</v>
      </c>
      <c r="D3">
        <v>7.48</v>
      </c>
      <c r="E3">
        <f t="shared" si="0"/>
        <v>1.0508216248317612</v>
      </c>
      <c r="F3">
        <f t="shared" si="0"/>
        <v>8.6177696241052412E-2</v>
      </c>
      <c r="G3">
        <f t="shared" si="0"/>
        <v>2.0122327919863858</v>
      </c>
      <c r="H3">
        <f>(G3-F3)/(2*1.96)</f>
        <v>0.49134058564931976</v>
      </c>
      <c r="P3" s="6"/>
      <c r="W3" s="7"/>
      <c r="AD3" s="7"/>
      <c r="AK3" s="1"/>
      <c r="AR3" s="7"/>
      <c r="BF3" s="7"/>
      <c r="BM3" s="7"/>
      <c r="CO3" s="7"/>
      <c r="CV3" s="1"/>
    </row>
    <row r="4" spans="1:113" x14ac:dyDescent="0.25">
      <c r="A4" s="4" t="s">
        <v>58</v>
      </c>
      <c r="B4">
        <v>4.17</v>
      </c>
      <c r="C4">
        <v>1.76</v>
      </c>
      <c r="D4">
        <v>9.8699999999999992</v>
      </c>
      <c r="E4">
        <f t="shared" si="0"/>
        <v>1.4279160358107101</v>
      </c>
      <c r="F4">
        <f t="shared" si="0"/>
        <v>0.56531380905006046</v>
      </c>
      <c r="G4">
        <f t="shared" si="0"/>
        <v>2.2894998534453901</v>
      </c>
      <c r="H4">
        <f>(G4-F4)/(2*1.96)</f>
        <v>0.43984337867227796</v>
      </c>
      <c r="P4" s="6"/>
      <c r="W4" s="7"/>
      <c r="AD4" s="7"/>
      <c r="AK4" s="1"/>
      <c r="AR4" s="7"/>
      <c r="BF4" s="7"/>
      <c r="BM4" s="7"/>
      <c r="CO4" s="7"/>
      <c r="CV4" s="1"/>
    </row>
    <row r="5" spans="1:113" x14ac:dyDescent="0.25">
      <c r="A5" s="4" t="s">
        <v>29</v>
      </c>
      <c r="I5">
        <v>5.4</v>
      </c>
      <c r="J5">
        <v>3.08</v>
      </c>
      <c r="K5">
        <v>9.57</v>
      </c>
      <c r="L5">
        <f t="shared" ref="L5:N8" si="1">LN(I5)</f>
        <v>1.6863989535702288</v>
      </c>
      <c r="M5">
        <f t="shared" si="1"/>
        <v>1.1249295969854831</v>
      </c>
      <c r="N5">
        <f t="shared" si="1"/>
        <v>2.258633205464863</v>
      </c>
      <c r="O5">
        <f>(N5-M5)/(2*1.96)</f>
        <v>0.28921010420392346</v>
      </c>
      <c r="P5" s="6"/>
      <c r="W5" s="7"/>
      <c r="AD5" s="7"/>
      <c r="AK5" s="1"/>
      <c r="AR5" s="7"/>
      <c r="BF5" s="7"/>
      <c r="BM5" s="7"/>
      <c r="CO5" s="7"/>
      <c r="CV5" s="1"/>
    </row>
    <row r="6" spans="1:113" x14ac:dyDescent="0.25">
      <c r="A6" s="4" t="s">
        <v>21</v>
      </c>
      <c r="B6" s="1"/>
      <c r="C6" s="1"/>
      <c r="D6" s="1"/>
      <c r="E6" s="1"/>
      <c r="F6" s="1"/>
      <c r="G6" s="1"/>
      <c r="H6" s="1"/>
      <c r="I6">
        <v>0.47</v>
      </c>
      <c r="J6">
        <v>0.26</v>
      </c>
      <c r="K6">
        <v>0.83</v>
      </c>
      <c r="L6">
        <f t="shared" si="1"/>
        <v>-0.75502258427803282</v>
      </c>
      <c r="M6">
        <f t="shared" si="1"/>
        <v>-1.3470736479666092</v>
      </c>
      <c r="N6">
        <f t="shared" si="1"/>
        <v>-0.18632957819149348</v>
      </c>
      <c r="O6">
        <f>(N6-M6)/(2*1.96)</f>
        <v>0.29610818106508052</v>
      </c>
    </row>
    <row r="7" spans="1:113" x14ac:dyDescent="0.25">
      <c r="A7" s="4" t="s">
        <v>22</v>
      </c>
      <c r="B7" s="1"/>
      <c r="C7" s="1"/>
      <c r="D7" s="1"/>
      <c r="E7" s="1"/>
      <c r="F7" s="1"/>
      <c r="G7" s="1"/>
      <c r="H7" s="1"/>
      <c r="I7">
        <v>0.39</v>
      </c>
      <c r="J7">
        <v>0.2</v>
      </c>
      <c r="K7">
        <v>0.77</v>
      </c>
      <c r="L7">
        <f t="shared" si="1"/>
        <v>-0.94160853985844495</v>
      </c>
      <c r="M7">
        <f t="shared" si="1"/>
        <v>-1.6094379124341003</v>
      </c>
      <c r="N7">
        <f t="shared" si="1"/>
        <v>-0.26136476413440751</v>
      </c>
      <c r="O7">
        <f>(N7-M7)/(2*1.96)</f>
        <v>0.34389621130094206</v>
      </c>
    </row>
    <row r="8" spans="1:113" x14ac:dyDescent="0.25">
      <c r="A8" s="4" t="s">
        <v>26</v>
      </c>
      <c r="B8" s="1"/>
      <c r="C8" s="1"/>
      <c r="D8" s="1"/>
      <c r="E8" s="1"/>
      <c r="F8" s="1"/>
      <c r="G8" s="1"/>
      <c r="H8" s="1"/>
      <c r="I8">
        <v>2.56</v>
      </c>
      <c r="J8">
        <v>1.18</v>
      </c>
      <c r="K8">
        <v>5.57</v>
      </c>
      <c r="L8">
        <f t="shared" si="1"/>
        <v>0.94000725849147115</v>
      </c>
      <c r="M8">
        <f t="shared" si="1"/>
        <v>0.16551443847757333</v>
      </c>
      <c r="N8">
        <f t="shared" si="1"/>
        <v>1.7173950539391927</v>
      </c>
      <c r="O8">
        <f>(N8-M8)/(2*1.96)</f>
        <v>0.39588791210755597</v>
      </c>
    </row>
    <row r="9" spans="1:113" x14ac:dyDescent="0.25">
      <c r="A9" s="4" t="s">
        <v>92</v>
      </c>
      <c r="B9" s="1"/>
      <c r="C9" s="1"/>
      <c r="D9" s="1"/>
      <c r="E9" s="1"/>
      <c r="F9" s="1"/>
      <c r="G9" s="1"/>
      <c r="H9" s="1"/>
      <c r="P9">
        <v>2.46</v>
      </c>
      <c r="Q9" s="8">
        <v>1.25</v>
      </c>
      <c r="R9">
        <v>4.84</v>
      </c>
      <c r="S9">
        <f t="shared" ref="S9:U11" si="2">LN(P9)</f>
        <v>0.90016134994427144</v>
      </c>
      <c r="T9">
        <f t="shared" si="2"/>
        <v>0.22314355131420976</v>
      </c>
      <c r="U9">
        <f t="shared" si="2"/>
        <v>1.5769147207285403</v>
      </c>
      <c r="V9">
        <f>(U9-T9)/(2*1.96)</f>
        <v>0.34534978811590067</v>
      </c>
    </row>
    <row r="10" spans="1:113" x14ac:dyDescent="0.25">
      <c r="A10" s="4" t="s">
        <v>26</v>
      </c>
      <c r="B10" s="1"/>
      <c r="C10" s="1"/>
      <c r="D10" s="1"/>
      <c r="E10" s="1"/>
      <c r="F10" s="1"/>
      <c r="G10" s="1"/>
      <c r="H10" s="1"/>
      <c r="I10" s="3"/>
      <c r="P10">
        <v>1.71</v>
      </c>
      <c r="Q10">
        <v>1.06</v>
      </c>
      <c r="R10">
        <v>2.74</v>
      </c>
      <c r="S10">
        <f t="shared" si="2"/>
        <v>0.53649337051456847</v>
      </c>
      <c r="T10">
        <f t="shared" si="2"/>
        <v>5.8268908123975824E-2</v>
      </c>
      <c r="U10">
        <f t="shared" si="2"/>
        <v>1.0079579203999789</v>
      </c>
      <c r="V10">
        <f>(U10-T10)/(2*1.96)</f>
        <v>0.24226760517244977</v>
      </c>
    </row>
    <row r="11" spans="1:113" x14ac:dyDescent="0.25">
      <c r="A11" s="4" t="s">
        <v>61</v>
      </c>
      <c r="P11">
        <v>2.64</v>
      </c>
      <c r="Q11">
        <v>1.1000000000000001</v>
      </c>
      <c r="R11">
        <v>6.37</v>
      </c>
      <c r="S11">
        <f t="shared" si="2"/>
        <v>0.97077891715822484</v>
      </c>
      <c r="T11">
        <f t="shared" si="2"/>
        <v>9.5310179804324935E-2</v>
      </c>
      <c r="U11">
        <f t="shared" si="2"/>
        <v>1.8515994695840721</v>
      </c>
      <c r="V11">
        <f>(U11-T11)/(2*1.96)</f>
        <v>0.4480329820866702</v>
      </c>
    </row>
    <row r="12" spans="1:113" x14ac:dyDescent="0.25">
      <c r="A12" s="4" t="s">
        <v>21</v>
      </c>
      <c r="B12" s="1"/>
      <c r="C12" s="1"/>
      <c r="D12" s="1"/>
      <c r="E12" s="1"/>
      <c r="F12" s="1"/>
      <c r="G12" s="1"/>
      <c r="H12" s="1"/>
      <c r="W12">
        <v>3.23</v>
      </c>
      <c r="X12">
        <v>1.0900000000000001</v>
      </c>
      <c r="Y12">
        <v>9.57</v>
      </c>
      <c r="Z12">
        <f t="shared" ref="Z12:AB13" si="3">LN(W12)</f>
        <v>1.1724821372345651</v>
      </c>
      <c r="AA12">
        <f t="shared" si="3"/>
        <v>8.6177696241052412E-2</v>
      </c>
      <c r="AB12">
        <f t="shared" si="3"/>
        <v>2.258633205464863</v>
      </c>
      <c r="AC12">
        <f>(AB12-AA12)/(2*1.96)</f>
        <v>0.55419783398566591</v>
      </c>
    </row>
    <row r="13" spans="1:113" x14ac:dyDescent="0.25">
      <c r="A13" s="4" t="s">
        <v>63</v>
      </c>
      <c r="B13" s="1"/>
      <c r="C13" s="1"/>
      <c r="D13" s="1"/>
      <c r="E13" s="1"/>
      <c r="F13" s="1"/>
      <c r="G13" s="1"/>
      <c r="H13" s="1"/>
      <c r="W13">
        <v>0.4</v>
      </c>
      <c r="X13">
        <v>0.2</v>
      </c>
      <c r="Y13">
        <v>0.82</v>
      </c>
      <c r="Z13">
        <f t="shared" si="3"/>
        <v>-0.916290731874155</v>
      </c>
      <c r="AA13">
        <f t="shared" si="3"/>
        <v>-1.6094379124341003</v>
      </c>
      <c r="AB13">
        <f t="shared" si="3"/>
        <v>-0.19845093872383832</v>
      </c>
      <c r="AC13">
        <f>(AB13-AA13)/(2*1.96)</f>
        <v>0.35994565655874033</v>
      </c>
    </row>
    <row r="14" spans="1:113" x14ac:dyDescent="0.25">
      <c r="A14" s="4" t="s">
        <v>26</v>
      </c>
      <c r="B14" s="1"/>
      <c r="C14" s="1"/>
      <c r="D14" s="1"/>
      <c r="E14" s="1"/>
      <c r="F14" s="1"/>
      <c r="G14" s="1"/>
      <c r="H14" s="1"/>
      <c r="AD14">
        <v>2.76</v>
      </c>
      <c r="AE14">
        <v>1.48</v>
      </c>
      <c r="AF14">
        <v>5.15</v>
      </c>
      <c r="AG14">
        <f>LN(AD14)</f>
        <v>1.0152306797290584</v>
      </c>
      <c r="AH14">
        <f>LN(AE14)</f>
        <v>0.39204208777602367</v>
      </c>
      <c r="AI14">
        <f>LN(AF14)</f>
        <v>1.6389967146756448</v>
      </c>
      <c r="AJ14">
        <f>(AI14-AH14)/(2*1.96)</f>
        <v>0.31810067012745441</v>
      </c>
    </row>
    <row r="15" spans="1:113" x14ac:dyDescent="0.25">
      <c r="A15" s="4" t="s">
        <v>29</v>
      </c>
      <c r="AD15">
        <v>3.2</v>
      </c>
      <c r="AE15">
        <v>1.06</v>
      </c>
      <c r="AF15">
        <v>10.01</v>
      </c>
      <c r="AG15">
        <f t="shared" ref="AG15:AH17" si="4">LN(AD15)</f>
        <v>1.1631508098056809</v>
      </c>
      <c r="AH15">
        <f t="shared" si="4"/>
        <v>5.8268908123975824E-2</v>
      </c>
      <c r="AI15">
        <f>LN(AF15)</f>
        <v>2.3035845933271291</v>
      </c>
      <c r="AJ15">
        <f>(AI15-AH15)/(2*1.96)</f>
        <v>0.57278461357223298</v>
      </c>
    </row>
    <row r="16" spans="1:113" x14ac:dyDescent="0.25">
      <c r="A16" s="4" t="s">
        <v>31</v>
      </c>
      <c r="AD16">
        <v>2.6</v>
      </c>
      <c r="AE16">
        <v>1.3</v>
      </c>
      <c r="AF16">
        <v>5.0999999999999996</v>
      </c>
      <c r="AG16">
        <f t="shared" si="4"/>
        <v>0.95551144502743635</v>
      </c>
      <c r="AH16">
        <f t="shared" si="4"/>
        <v>0.26236426446749106</v>
      </c>
      <c r="AI16">
        <f>LN(AF16)</f>
        <v>1.62924053973028</v>
      </c>
      <c r="AJ16">
        <f>(AI16-AH16)/(2*1.96)</f>
        <v>0.34869292736295637</v>
      </c>
    </row>
    <row r="17" spans="1:71" x14ac:dyDescent="0.25">
      <c r="A17" s="4" t="s">
        <v>95</v>
      </c>
      <c r="AD17">
        <v>4.1399999999999997</v>
      </c>
      <c r="AE17">
        <v>1.73</v>
      </c>
      <c r="AF17">
        <v>9.93</v>
      </c>
      <c r="AG17">
        <f t="shared" si="4"/>
        <v>1.4206957878372228</v>
      </c>
      <c r="AH17">
        <f t="shared" si="4"/>
        <v>0.5481214085096876</v>
      </c>
      <c r="AI17">
        <f>LN(AF17)</f>
        <v>2.2955604780570811</v>
      </c>
      <c r="AJ17">
        <f>(AI17-AH17)/(2*1.96)</f>
        <v>0.44577527284372287</v>
      </c>
    </row>
    <row r="18" spans="1:71" x14ac:dyDescent="0.25">
      <c r="A18" s="4" t="s">
        <v>29</v>
      </c>
      <c r="AK18">
        <v>2.17</v>
      </c>
      <c r="AL18">
        <v>1.1399999999999999</v>
      </c>
      <c r="AM18">
        <v>4.12</v>
      </c>
      <c r="AN18">
        <f t="shared" ref="AN18:AP21" si="5">LN(AK18)</f>
        <v>0.77472716755236815</v>
      </c>
      <c r="AO18">
        <f t="shared" si="5"/>
        <v>0.131028262406404</v>
      </c>
      <c r="AP18">
        <f t="shared" si="5"/>
        <v>1.4158531633614351</v>
      </c>
      <c r="AQ18">
        <f>(AP18-AO18)/(2*1.96)</f>
        <v>0.32776145432526299</v>
      </c>
    </row>
    <row r="19" spans="1:71" x14ac:dyDescent="0.25">
      <c r="A19" s="4" t="s">
        <v>95</v>
      </c>
      <c r="AK19">
        <v>2.97</v>
      </c>
      <c r="AL19">
        <v>1.54</v>
      </c>
      <c r="AM19">
        <v>5.74</v>
      </c>
      <c r="AN19">
        <f t="shared" si="5"/>
        <v>1.0885619528146082</v>
      </c>
      <c r="AO19">
        <f t="shared" si="5"/>
        <v>0.43178241642553783</v>
      </c>
      <c r="AP19">
        <f t="shared" si="5"/>
        <v>1.747459210331475</v>
      </c>
      <c r="AQ19">
        <f>(AP19-AO19)/(2*1.96)</f>
        <v>0.33563183518008605</v>
      </c>
    </row>
    <row r="20" spans="1:71" x14ac:dyDescent="0.25">
      <c r="A20" s="4" t="s">
        <v>26</v>
      </c>
      <c r="B20" s="1"/>
      <c r="C20" s="1"/>
      <c r="D20" s="1"/>
      <c r="E20" s="1"/>
      <c r="F20" s="1"/>
      <c r="G20" s="1"/>
      <c r="H20" s="1"/>
      <c r="AK20">
        <v>1.89</v>
      </c>
      <c r="AL20">
        <v>1.05</v>
      </c>
      <c r="AM20">
        <v>3.4</v>
      </c>
      <c r="AN20">
        <f t="shared" si="5"/>
        <v>0.636576829071551</v>
      </c>
      <c r="AO20">
        <f t="shared" si="5"/>
        <v>4.8790164169432049E-2</v>
      </c>
      <c r="AP20">
        <f t="shared" si="5"/>
        <v>1.2237754316221157</v>
      </c>
      <c r="AQ20">
        <f>(AP20-AO20)/(2*1.96)</f>
        <v>0.29974113965629684</v>
      </c>
    </row>
    <row r="21" spans="1:71" x14ac:dyDescent="0.25">
      <c r="A21" s="4" t="s">
        <v>105</v>
      </c>
      <c r="B21" s="1"/>
      <c r="C21" s="1"/>
      <c r="D21" s="1"/>
      <c r="E21" s="1"/>
      <c r="F21" s="1"/>
      <c r="G21" s="1"/>
      <c r="H21" s="1"/>
      <c r="AK21">
        <v>0.51</v>
      </c>
      <c r="AL21">
        <v>0.18</v>
      </c>
      <c r="AM21">
        <v>0.74</v>
      </c>
      <c r="AN21">
        <f t="shared" si="5"/>
        <v>-0.67334455326376563</v>
      </c>
      <c r="AO21">
        <f t="shared" si="5"/>
        <v>-1.7147984280919266</v>
      </c>
      <c r="AP21">
        <f t="shared" si="5"/>
        <v>-0.30110509278392161</v>
      </c>
      <c r="AQ21">
        <f>(AP21-AO21)/(2*1.96)</f>
        <v>0.36063605492551148</v>
      </c>
    </row>
    <row r="22" spans="1:71" x14ac:dyDescent="0.25">
      <c r="A22" s="4" t="s">
        <v>22</v>
      </c>
      <c r="B22" s="1"/>
      <c r="C22" s="1"/>
      <c r="D22" s="1"/>
      <c r="E22" s="1"/>
      <c r="F22" s="1"/>
      <c r="G22" s="1"/>
      <c r="H22" s="1"/>
      <c r="AR22">
        <v>2.5299999999999998</v>
      </c>
      <c r="AS22">
        <v>1.69</v>
      </c>
      <c r="AT22">
        <v>9.2899999999999991</v>
      </c>
      <c r="AU22">
        <f t="shared" ref="AU22:AW23" si="6">LN(AR22)</f>
        <v>0.92821930273942876</v>
      </c>
      <c r="AV22">
        <f t="shared" si="6"/>
        <v>0.52472852893498212</v>
      </c>
      <c r="AW22">
        <f t="shared" si="6"/>
        <v>2.2289385528257473</v>
      </c>
      <c r="AX22">
        <f>(AW22-AV22)/(2*1.96)</f>
        <v>0.43474745507417478</v>
      </c>
    </row>
    <row r="23" spans="1:71" x14ac:dyDescent="0.25">
      <c r="A23" s="4" t="s">
        <v>95</v>
      </c>
      <c r="AR23">
        <v>2.87</v>
      </c>
      <c r="AS23">
        <v>1.52</v>
      </c>
      <c r="AT23">
        <v>5.4</v>
      </c>
      <c r="AU23">
        <f t="shared" si="6"/>
        <v>1.0543120297715298</v>
      </c>
      <c r="AV23">
        <f t="shared" si="6"/>
        <v>0.41871033485818504</v>
      </c>
      <c r="AW23">
        <f t="shared" si="6"/>
        <v>1.6863989535702288</v>
      </c>
      <c r="AX23">
        <f>(AW23-AV23)/(2*1.96)</f>
        <v>0.32338995375307239</v>
      </c>
    </row>
    <row r="24" spans="1:71" x14ac:dyDescent="0.25">
      <c r="A24" s="4" t="s">
        <v>95</v>
      </c>
      <c r="AY24">
        <v>2.21</v>
      </c>
      <c r="AZ24">
        <v>1.1200000000000001</v>
      </c>
      <c r="BA24">
        <v>4.34</v>
      </c>
      <c r="BB24">
        <f t="shared" ref="BB24:BD25" si="7">LN(AY24)</f>
        <v>0.79299251552966143</v>
      </c>
      <c r="BC24">
        <f t="shared" si="7"/>
        <v>0.11332868530700327</v>
      </c>
      <c r="BD24">
        <f t="shared" si="7"/>
        <v>1.4678743481123135</v>
      </c>
      <c r="BE24">
        <f>(BD24-BC24)/(2*1.96)</f>
        <v>0.34554736296053834</v>
      </c>
    </row>
    <row r="25" spans="1:71" x14ac:dyDescent="0.25">
      <c r="A25" s="4" t="s">
        <v>31</v>
      </c>
      <c r="AY25">
        <v>9.1</v>
      </c>
      <c r="AZ25">
        <v>4.9000000000000004</v>
      </c>
      <c r="BA25">
        <v>16.5</v>
      </c>
      <c r="BB25">
        <f t="shared" si="7"/>
        <v>2.2082744135228043</v>
      </c>
      <c r="BC25">
        <f t="shared" si="7"/>
        <v>1.589235205116581</v>
      </c>
      <c r="BD25">
        <f t="shared" si="7"/>
        <v>2.8033603809065348</v>
      </c>
      <c r="BE25">
        <f>(BD25-BC25)/(2*1.96)</f>
        <v>0.30972581015049844</v>
      </c>
    </row>
    <row r="26" spans="1:71" x14ac:dyDescent="0.25">
      <c r="A26" s="4" t="s">
        <v>63</v>
      </c>
      <c r="B26" s="1"/>
      <c r="C26" s="1"/>
      <c r="D26" s="1"/>
      <c r="E26" s="1"/>
      <c r="F26" s="1"/>
      <c r="G26" s="1"/>
      <c r="H26" s="1"/>
      <c r="BF26">
        <v>0.43</v>
      </c>
      <c r="BG26">
        <v>0.21</v>
      </c>
      <c r="BH26">
        <v>0.9</v>
      </c>
      <c r="BI26">
        <f t="shared" ref="BI26:BK28" si="8">LN(BF26)</f>
        <v>-0.84397007029452897</v>
      </c>
      <c r="BJ26">
        <f t="shared" si="8"/>
        <v>-1.5606477482646683</v>
      </c>
      <c r="BK26">
        <f t="shared" si="8"/>
        <v>-0.10536051565782628</v>
      </c>
      <c r="BL26">
        <f>(BK26-BJ26)/(2*1.96)</f>
        <v>0.37124674301194949</v>
      </c>
    </row>
    <row r="27" spans="1:71" x14ac:dyDescent="0.25">
      <c r="A27" s="4" t="s">
        <v>26</v>
      </c>
      <c r="B27" s="1"/>
      <c r="C27" s="1"/>
      <c r="D27" s="1"/>
      <c r="E27" s="1"/>
      <c r="F27" s="1"/>
      <c r="G27" s="1"/>
      <c r="H27" s="1"/>
      <c r="BF27">
        <v>2.75</v>
      </c>
      <c r="BG27">
        <v>1.07</v>
      </c>
      <c r="BH27">
        <v>7.06</v>
      </c>
      <c r="BI27">
        <f t="shared" si="8"/>
        <v>1.0116009116784799</v>
      </c>
      <c r="BJ27">
        <f t="shared" si="8"/>
        <v>6.7658648473814864E-2</v>
      </c>
      <c r="BK27">
        <f t="shared" si="8"/>
        <v>1.9544450515051506</v>
      </c>
      <c r="BL27">
        <f>(BK27-BJ27)/(2*1.96)</f>
        <v>0.48132306199778974</v>
      </c>
    </row>
    <row r="28" spans="1:71" x14ac:dyDescent="0.25">
      <c r="A28" s="4" t="s">
        <v>29</v>
      </c>
      <c r="BF28">
        <v>1.7</v>
      </c>
      <c r="BG28">
        <v>1.1200000000000001</v>
      </c>
      <c r="BH28">
        <v>2.68</v>
      </c>
      <c r="BI28">
        <f t="shared" si="8"/>
        <v>0.53062825106217038</v>
      </c>
      <c r="BJ28">
        <f t="shared" si="8"/>
        <v>0.11332868530700327</v>
      </c>
      <c r="BK28">
        <f t="shared" si="8"/>
        <v>0.98581679452276538</v>
      </c>
      <c r="BL28">
        <f>(BK28-BJ28)/(2*1.96)</f>
        <v>0.22257349724891892</v>
      </c>
    </row>
    <row r="29" spans="1:71" x14ac:dyDescent="0.25">
      <c r="A29" s="4" t="s">
        <v>91</v>
      </c>
      <c r="B29" s="1"/>
      <c r="C29" s="1"/>
      <c r="D29" s="1"/>
      <c r="E29" s="1"/>
      <c r="F29" s="1"/>
      <c r="G29" s="1"/>
      <c r="H29" s="1"/>
      <c r="BM29">
        <v>3.4</v>
      </c>
      <c r="BN29">
        <v>1.34</v>
      </c>
      <c r="BO29">
        <v>8.5500000000000007</v>
      </c>
      <c r="BP29">
        <f>LN(BM29)</f>
        <v>1.2237754316221157</v>
      </c>
      <c r="BQ29">
        <f>LN(BN29)</f>
        <v>0.29266961396282004</v>
      </c>
      <c r="BR29">
        <f>LN(BO29)</f>
        <v>2.145931282948669</v>
      </c>
      <c r="BS29">
        <f t="shared" ref="BS29:BS33" si="9">(BR29-BQ29)/(2*1.96)</f>
        <v>0.4727708339249615</v>
      </c>
    </row>
    <row r="30" spans="1:71" x14ac:dyDescent="0.25">
      <c r="A30" s="4" t="s">
        <v>104</v>
      </c>
      <c r="BM30">
        <v>4.2</v>
      </c>
      <c r="BN30">
        <v>2.6</v>
      </c>
      <c r="BO30">
        <v>6.3</v>
      </c>
      <c r="BP30">
        <f t="shared" ref="BP30:BR33" si="10">LN(BM30)</f>
        <v>1.4350845252893227</v>
      </c>
      <c r="BQ30">
        <f t="shared" si="10"/>
        <v>0.95551144502743635</v>
      </c>
      <c r="BR30">
        <f t="shared" si="10"/>
        <v>1.8405496333974869</v>
      </c>
      <c r="BS30">
        <f t="shared" si="9"/>
        <v>0.22577504805358434</v>
      </c>
    </row>
    <row r="31" spans="1:71" x14ac:dyDescent="0.25">
      <c r="A31" s="4" t="s">
        <v>64</v>
      </c>
      <c r="BM31">
        <v>6.5</v>
      </c>
      <c r="BN31">
        <v>2</v>
      </c>
      <c r="BO31">
        <v>21.4</v>
      </c>
      <c r="BP31">
        <f t="shared" si="10"/>
        <v>1.8718021769015913</v>
      </c>
      <c r="BQ31">
        <f t="shared" si="10"/>
        <v>0.69314718055994529</v>
      </c>
      <c r="BR31">
        <f t="shared" si="10"/>
        <v>3.0633909220278057</v>
      </c>
      <c r="BS31">
        <f t="shared" si="9"/>
        <v>0.60465401568057664</v>
      </c>
    </row>
    <row r="32" spans="1:71" x14ac:dyDescent="0.25">
      <c r="A32" s="4" t="s">
        <v>78</v>
      </c>
      <c r="BM32">
        <v>2.09</v>
      </c>
      <c r="BN32">
        <v>1.26</v>
      </c>
      <c r="BO32">
        <v>3.47</v>
      </c>
      <c r="BP32">
        <f t="shared" si="10"/>
        <v>0.73716406597671957</v>
      </c>
      <c r="BQ32">
        <f t="shared" si="10"/>
        <v>0.23111172096338664</v>
      </c>
      <c r="BR32">
        <f t="shared" si="10"/>
        <v>1.2441545939587679</v>
      </c>
      <c r="BS32">
        <f t="shared" si="9"/>
        <v>0.25842930433555644</v>
      </c>
    </row>
    <row r="33" spans="1:106" x14ac:dyDescent="0.25">
      <c r="A33" s="4" t="s">
        <v>83</v>
      </c>
      <c r="BM33">
        <v>0.44</v>
      </c>
      <c r="BN33">
        <v>0.24</v>
      </c>
      <c r="BO33">
        <v>0.81</v>
      </c>
      <c r="BP33">
        <f t="shared" si="10"/>
        <v>-0.82098055206983023</v>
      </c>
      <c r="BQ33">
        <f t="shared" si="10"/>
        <v>-1.4271163556401458</v>
      </c>
      <c r="BR33">
        <f t="shared" si="10"/>
        <v>-0.21072103131565253</v>
      </c>
      <c r="BS33">
        <f t="shared" si="9"/>
        <v>0.31030492967461565</v>
      </c>
    </row>
    <row r="34" spans="1:106" x14ac:dyDescent="0.25">
      <c r="A34" s="4" t="s">
        <v>105</v>
      </c>
      <c r="BT34">
        <v>3.12</v>
      </c>
      <c r="BU34">
        <v>1.05</v>
      </c>
      <c r="BV34">
        <v>9.24</v>
      </c>
      <c r="BW34">
        <f t="shared" ref="BW34:BY35" si="11">LN(BT34)</f>
        <v>1.1378330018213911</v>
      </c>
      <c r="BX34">
        <f t="shared" si="11"/>
        <v>4.8790164169432049E-2</v>
      </c>
      <c r="BY34">
        <f t="shared" si="11"/>
        <v>2.2235418856535927</v>
      </c>
      <c r="BZ34">
        <f>(BY34-BX34)/(2*1.96)</f>
        <v>0.5547836024194287</v>
      </c>
    </row>
    <row r="35" spans="1:106" x14ac:dyDescent="0.25">
      <c r="A35" s="4" t="s">
        <v>66</v>
      </c>
      <c r="BT35">
        <v>2.31</v>
      </c>
      <c r="BU35">
        <v>1.0900000000000001</v>
      </c>
      <c r="BV35">
        <v>4.9000000000000004</v>
      </c>
      <c r="BW35">
        <f t="shared" si="11"/>
        <v>0.83724752453370221</v>
      </c>
      <c r="BX35">
        <f t="shared" si="11"/>
        <v>8.6177696241052412E-2</v>
      </c>
      <c r="BY35">
        <f t="shared" si="11"/>
        <v>1.589235205116581</v>
      </c>
      <c r="BZ35">
        <f>(BY35-BX35)/(2*1.96)</f>
        <v>0.38343303797845119</v>
      </c>
    </row>
    <row r="36" spans="1:106" x14ac:dyDescent="0.25">
      <c r="A36" s="4" t="s">
        <v>29</v>
      </c>
      <c r="BT36">
        <v>5.05</v>
      </c>
      <c r="BU36">
        <v>2.3199999999999998</v>
      </c>
      <c r="BV36">
        <v>10.99</v>
      </c>
      <c r="BW36">
        <f>LN(BT36)</f>
        <v>1.6193882432872684</v>
      </c>
      <c r="BX36">
        <f>LN(BU36)</f>
        <v>0.84156718567821853</v>
      </c>
      <c r="BY36">
        <f>LN(BV36)</f>
        <v>2.3969857684155298</v>
      </c>
      <c r="BZ36">
        <f>(BY36-BX36)/(2*1.96)</f>
        <v>0.39679045477992636</v>
      </c>
    </row>
    <row r="37" spans="1:106" x14ac:dyDescent="0.25">
      <c r="A37" s="4" t="s">
        <v>95</v>
      </c>
      <c r="CA37">
        <v>2.41</v>
      </c>
      <c r="CB37">
        <v>1.24</v>
      </c>
      <c r="CC37">
        <v>4.67</v>
      </c>
      <c r="CD37">
        <f t="shared" ref="CD37:CF38" si="12">LN(CA37)</f>
        <v>0.87962674750256364</v>
      </c>
      <c r="CE37">
        <f t="shared" si="12"/>
        <v>0.21511137961694549</v>
      </c>
      <c r="CF37">
        <f t="shared" si="12"/>
        <v>1.5411590716808059</v>
      </c>
      <c r="CG37">
        <f>(CF37-CE37)/(2*1.96)</f>
        <v>0.33827747246527051</v>
      </c>
    </row>
    <row r="38" spans="1:106" x14ac:dyDescent="0.25">
      <c r="A38" s="4" t="s">
        <v>63</v>
      </c>
      <c r="CA38">
        <v>2.17</v>
      </c>
      <c r="CB38">
        <v>1.05</v>
      </c>
      <c r="CC38">
        <v>4.46</v>
      </c>
      <c r="CD38">
        <f t="shared" si="12"/>
        <v>0.77472716755236815</v>
      </c>
      <c r="CE38">
        <f t="shared" si="12"/>
        <v>4.8790164169432049E-2</v>
      </c>
      <c r="CF38">
        <f t="shared" si="12"/>
        <v>1.4951487660319727</v>
      </c>
      <c r="CG38">
        <f>(CF38-CE38)/(2*1.96)</f>
        <v>0.36896903108738283</v>
      </c>
    </row>
    <row r="39" spans="1:106" x14ac:dyDescent="0.25">
      <c r="A39" s="4" t="s">
        <v>29</v>
      </c>
      <c r="CH39">
        <v>6.31</v>
      </c>
      <c r="CI39">
        <v>3.82</v>
      </c>
      <c r="CJ39">
        <v>10.41</v>
      </c>
      <c r="CK39">
        <f t="shared" ref="CK39:CM40" si="13">LN(CH39)</f>
        <v>1.8421356765531218</v>
      </c>
      <c r="CL39">
        <f t="shared" si="13"/>
        <v>1.3402504226184837</v>
      </c>
      <c r="CM39">
        <f t="shared" si="13"/>
        <v>2.3427668826268775</v>
      </c>
      <c r="CN39">
        <f>(CM39-CL39)/(2*1.96)</f>
        <v>0.25574399490010047</v>
      </c>
    </row>
    <row r="40" spans="1:106" x14ac:dyDescent="0.25">
      <c r="A40" s="4" t="s">
        <v>26</v>
      </c>
      <c r="CH40">
        <v>0.6</v>
      </c>
      <c r="CI40">
        <v>0.36</v>
      </c>
      <c r="CJ40">
        <v>0.99</v>
      </c>
      <c r="CK40">
        <f t="shared" si="13"/>
        <v>-0.51082562376599072</v>
      </c>
      <c r="CL40">
        <f t="shared" si="13"/>
        <v>-1.0216512475319814</v>
      </c>
      <c r="CM40">
        <f t="shared" si="13"/>
        <v>-1.0050335853501451E-2</v>
      </c>
      <c r="CN40">
        <f>(CM40-CL40)/(2*1.96)</f>
        <v>0.25806145706083677</v>
      </c>
    </row>
    <row r="41" spans="1:106" x14ac:dyDescent="0.25">
      <c r="A41" s="4" t="s">
        <v>91</v>
      </c>
      <c r="B41" s="1"/>
      <c r="C41" s="1"/>
      <c r="D41" s="1"/>
      <c r="E41" s="1"/>
      <c r="F41" s="1"/>
      <c r="G41" s="1"/>
      <c r="H41" s="1"/>
      <c r="CO41">
        <v>4.7300000000000004</v>
      </c>
      <c r="CP41">
        <v>1.36</v>
      </c>
      <c r="CQ41">
        <v>16.399999999999999</v>
      </c>
      <c r="CR41">
        <f>LN(CO41)</f>
        <v>1.5539252025038417</v>
      </c>
      <c r="CS41">
        <f>LN(CP41)</f>
        <v>0.30748469974796072</v>
      </c>
      <c r="CT41">
        <f>LN(CQ41)</f>
        <v>2.7972813348301528</v>
      </c>
      <c r="CU41">
        <f>(CT41-CS41)/(2*1.96)</f>
        <v>0.63515220282708984</v>
      </c>
    </row>
    <row r="42" spans="1:106" x14ac:dyDescent="0.25">
      <c r="A42" s="4" t="s">
        <v>29</v>
      </c>
      <c r="B42" s="1"/>
      <c r="C42" s="1"/>
      <c r="D42" s="1"/>
      <c r="E42" s="1"/>
      <c r="F42" s="1"/>
      <c r="G42" s="1"/>
      <c r="H42" s="1"/>
      <c r="CO42">
        <v>2.1</v>
      </c>
      <c r="CP42">
        <v>1.39</v>
      </c>
      <c r="CQ42">
        <v>3.27</v>
      </c>
      <c r="CR42">
        <f t="shared" ref="CR42:CT44" si="14">LN(CO42)</f>
        <v>0.74193734472937733</v>
      </c>
      <c r="CS42">
        <f t="shared" si="14"/>
        <v>0.3293037471426003</v>
      </c>
      <c r="CT42">
        <f t="shared" si="14"/>
        <v>1.1847899849091621</v>
      </c>
      <c r="CU42">
        <f>(CT42-CS42)/(2*1.96)</f>
        <v>0.21823628514453106</v>
      </c>
    </row>
    <row r="43" spans="1:106" x14ac:dyDescent="0.25">
      <c r="A43" s="4" t="s">
        <v>95</v>
      </c>
      <c r="B43" s="1"/>
      <c r="C43" s="1"/>
      <c r="D43" s="1"/>
      <c r="E43" s="1"/>
      <c r="F43" s="1"/>
      <c r="G43" s="1"/>
      <c r="H43" s="1"/>
      <c r="CO43">
        <v>2.87</v>
      </c>
      <c r="CP43">
        <v>1.54</v>
      </c>
      <c r="CQ43">
        <v>5.35</v>
      </c>
      <c r="CR43">
        <f t="shared" si="14"/>
        <v>1.0543120297715298</v>
      </c>
      <c r="CS43">
        <f t="shared" si="14"/>
        <v>0.43178241642553783</v>
      </c>
      <c r="CT43">
        <f t="shared" si="14"/>
        <v>1.6770965609079151</v>
      </c>
      <c r="CU43">
        <f>(CT43-CS43)/(2*1.96)</f>
        <v>0.31768217971489215</v>
      </c>
    </row>
    <row r="44" spans="1:106" x14ac:dyDescent="0.25">
      <c r="A44" s="4" t="s">
        <v>31</v>
      </c>
      <c r="B44" s="1"/>
      <c r="C44" s="1"/>
      <c r="D44" s="1"/>
      <c r="E44" s="1"/>
      <c r="F44" s="1"/>
      <c r="G44" s="1"/>
      <c r="H44" s="1"/>
      <c r="CO44">
        <v>3.7</v>
      </c>
      <c r="CP44">
        <v>2.1</v>
      </c>
      <c r="CQ44">
        <v>7.3</v>
      </c>
      <c r="CR44">
        <f t="shared" si="14"/>
        <v>1.3083328196501789</v>
      </c>
      <c r="CS44">
        <f t="shared" si="14"/>
        <v>0.74193734472937733</v>
      </c>
      <c r="CT44">
        <f t="shared" si="14"/>
        <v>1.9878743481543455</v>
      </c>
      <c r="CU44">
        <f>(CT44-CS44)/(2*1.96)</f>
        <v>0.31784107230228781</v>
      </c>
    </row>
    <row r="45" spans="1:106" x14ac:dyDescent="0.25">
      <c r="A45" s="4" t="s">
        <v>22</v>
      </c>
      <c r="B45" s="1"/>
      <c r="C45" s="1"/>
      <c r="D45" s="1"/>
      <c r="E45" s="1"/>
      <c r="F45" s="1"/>
      <c r="G45" s="1"/>
      <c r="H45" s="1"/>
      <c r="CV45">
        <v>3.62</v>
      </c>
      <c r="CW45">
        <v>1.87</v>
      </c>
      <c r="CX45">
        <v>6.99</v>
      </c>
      <c r="CY45">
        <f>LN(CV45)</f>
        <v>1.2864740258376797</v>
      </c>
      <c r="CZ45">
        <f>LN(CW45)</f>
        <v>0.62593843086649537</v>
      </c>
      <c r="DA45">
        <f>LN(CX45)</f>
        <v>1.944480556245719</v>
      </c>
      <c r="DB45">
        <f>(DA45-CZ45)/(2*1.96)</f>
        <v>0.33636278708653666</v>
      </c>
    </row>
    <row r="46" spans="1:106" s="12" customFormat="1" x14ac:dyDescent="0.25">
      <c r="A46" s="10" t="s">
        <v>91</v>
      </c>
      <c r="B46" s="2"/>
      <c r="C46" s="2"/>
      <c r="D46" s="2"/>
      <c r="E46" s="2"/>
      <c r="F46" s="2"/>
      <c r="G46" s="2"/>
      <c r="H46" s="2"/>
      <c r="CV46" s="12">
        <v>0.26</v>
      </c>
      <c r="CW46" s="12">
        <v>0.1</v>
      </c>
      <c r="CX46" s="12">
        <v>0.64</v>
      </c>
      <c r="CY46" s="12">
        <f t="shared" ref="CY46:DA47" si="15">LN(CV46)</f>
        <v>-1.3470736479666092</v>
      </c>
      <c r="CZ46" s="12">
        <f t="shared" si="15"/>
        <v>-2.3025850929940455</v>
      </c>
      <c r="DA46" s="12">
        <f t="shared" si="15"/>
        <v>-0.44628710262841947</v>
      </c>
      <c r="DB46" s="12">
        <f>(DA46-CZ46)/(2*1.96)</f>
        <v>0.47354540570551684</v>
      </c>
    </row>
    <row r="47" spans="1:106" x14ac:dyDescent="0.25">
      <c r="A47" s="4" t="s">
        <v>31</v>
      </c>
      <c r="B47" s="1"/>
      <c r="C47" s="1"/>
      <c r="D47" s="1"/>
      <c r="E47" s="1"/>
      <c r="F47" s="1"/>
      <c r="G47" s="1"/>
      <c r="H47" s="1"/>
      <c r="CV47">
        <v>2.9</v>
      </c>
      <c r="CW47">
        <v>1.4</v>
      </c>
      <c r="CX47">
        <v>5.7</v>
      </c>
      <c r="CY47">
        <f t="shared" si="15"/>
        <v>1.0647107369924282</v>
      </c>
      <c r="CZ47">
        <f t="shared" si="15"/>
        <v>0.33647223662121289</v>
      </c>
      <c r="DA47">
        <f t="shared" si="15"/>
        <v>1.7404661748405046</v>
      </c>
      <c r="DB47">
        <f>(DA47-CZ47)/(2*1.96)</f>
        <v>0.35816171893349275</v>
      </c>
    </row>
    <row r="48" spans="1:106" x14ac:dyDescent="0.25">
      <c r="A48" s="4" t="s">
        <v>31</v>
      </c>
      <c r="B48" s="1"/>
      <c r="C48" s="1"/>
      <c r="D48" s="1"/>
      <c r="E48" s="1"/>
      <c r="F48" s="1"/>
      <c r="G48" s="1"/>
      <c r="H48" s="1"/>
    </row>
    <row r="49" spans="1:113" x14ac:dyDescent="0.25">
      <c r="A49" s="4" t="s">
        <v>58</v>
      </c>
      <c r="B49" s="1"/>
      <c r="C49" s="1"/>
      <c r="D49" s="1"/>
      <c r="E49" s="1"/>
      <c r="F49" s="1"/>
      <c r="G49" s="1"/>
      <c r="H49" s="1"/>
      <c r="DC49">
        <v>2.17</v>
      </c>
      <c r="DD49">
        <v>1.19</v>
      </c>
      <c r="DE49">
        <v>3.95</v>
      </c>
      <c r="DF49">
        <f t="shared" ref="DF49:DH50" si="16">LN(DC49)</f>
        <v>0.77472716755236815</v>
      </c>
      <c r="DG49">
        <f t="shared" si="16"/>
        <v>0.17395330712343798</v>
      </c>
      <c r="DH49">
        <f t="shared" si="16"/>
        <v>1.3737155789130306</v>
      </c>
      <c r="DI49">
        <f>(DH49-DG49)/(2*1.96)</f>
        <v>0.3060618040279573</v>
      </c>
    </row>
    <row r="50" spans="1:113" x14ac:dyDescent="0.25">
      <c r="A50" s="4" t="s">
        <v>66</v>
      </c>
      <c r="B50" s="1"/>
      <c r="C50" s="1"/>
      <c r="D50" s="1"/>
      <c r="E50" s="1"/>
      <c r="F50" s="1"/>
      <c r="G50" s="1"/>
      <c r="H50" s="1"/>
      <c r="DC50">
        <v>1.85</v>
      </c>
      <c r="DD50">
        <v>1.03</v>
      </c>
      <c r="DE50">
        <v>3.32</v>
      </c>
      <c r="DF50">
        <f t="shared" si="16"/>
        <v>0.61518563909023349</v>
      </c>
      <c r="DG50">
        <f t="shared" si="16"/>
        <v>2.9558802241544429E-2</v>
      </c>
      <c r="DH50">
        <f t="shared" si="16"/>
        <v>1.199964782928397</v>
      </c>
      <c r="DI50">
        <f>(DH50-DG50)/(2*1.96)</f>
        <v>0.29857295425685015</v>
      </c>
    </row>
    <row r="51" spans="1:113" x14ac:dyDescent="0.25">
      <c r="A51" s="4" t="s">
        <v>91</v>
      </c>
      <c r="B51" s="1"/>
      <c r="C51" s="1"/>
      <c r="D51" s="1"/>
      <c r="E51" s="1"/>
      <c r="F51" s="1"/>
      <c r="G51" s="1"/>
      <c r="H5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Berihun Agegn</dc:creator>
  <cp:lastModifiedBy>User</cp:lastModifiedBy>
  <dcterms:created xsi:type="dcterms:W3CDTF">2024-05-31T18:47:09Z</dcterms:created>
  <dcterms:modified xsi:type="dcterms:W3CDTF">2025-10-29T00:56:08Z</dcterms:modified>
</cp:coreProperties>
</file>