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https://d.docs.live.net/441ad0ceab52f122/Documenten/Tanzania/Shirati/Building Bridges for Broken Bones/Maarten Study/WS - Maarten - Bonesetters - Shared Map/Excel sheets ^0 R/"/>
    </mc:Choice>
  </mc:AlternateContent>
  <xr:revisionPtr revIDLastSave="7" documentId="8_{EDEFE08C-269B-4124-A8D9-DA05BC47AE01}" xr6:coauthVersionLast="47" xr6:coauthVersionMax="47" xr10:uidLastSave="{38CC05A8-D0C8-4841-803C-CC14F0D4FA64}"/>
  <bookViews>
    <workbookView xWindow="-110" yWindow="-110" windowWidth="25820" windowHeight="14620" xr2:uid="{00000000-000D-0000-FFFF-FFFF00000000}"/>
  </bookViews>
  <sheets>
    <sheet name="Test results - Shirati course -" sheetId="1" r:id="rId1"/>
    <sheet name="Sub-group analysis FHW" sheetId="2" r:id="rId2"/>
    <sheet name="Sub-group analysis TBSs" sheetId="3" r:id="rId3"/>
    <sheet name="1 Y post-course test results - " sheetId="5" r:id="rId4"/>
    <sheet name="R analysis" sheetId="4" r:id="rId5"/>
    <sheet name="Excel analysis " sheetId="10" r:id="rId6"/>
  </sheets>
  <definedNames>
    <definedName name="Key">'Test results - Shirati course -'!$B$3:$U$3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1" i="10" l="1"/>
  <c r="D21" i="10"/>
  <c r="C21" i="10"/>
  <c r="B21" i="10"/>
  <c r="E20" i="10"/>
  <c r="D20" i="10"/>
  <c r="C20" i="10"/>
  <c r="B20" i="10"/>
  <c r="K18" i="10"/>
  <c r="J18" i="10"/>
  <c r="I18" i="10"/>
  <c r="H18" i="10"/>
  <c r="K17" i="10"/>
  <c r="J17" i="10"/>
  <c r="I17" i="10"/>
  <c r="H17" i="10"/>
  <c r="Q6" i="10"/>
  <c r="P6" i="10"/>
  <c r="O6" i="10"/>
  <c r="N6" i="10"/>
  <c r="Q5" i="10"/>
  <c r="P5" i="10"/>
  <c r="O5" i="10"/>
  <c r="N5" i="10"/>
  <c r="C25" i="5"/>
  <c r="D25" i="5"/>
  <c r="E25" i="5"/>
  <c r="F25" i="5"/>
  <c r="G25" i="5"/>
  <c r="H25" i="5"/>
  <c r="I25" i="5"/>
  <c r="J25" i="5"/>
  <c r="K25" i="5"/>
  <c r="L25" i="5"/>
  <c r="M25" i="5"/>
  <c r="N25" i="5"/>
  <c r="O25" i="5"/>
  <c r="P25" i="5"/>
  <c r="Q25" i="5"/>
  <c r="R25" i="5"/>
  <c r="S25" i="5"/>
  <c r="T25" i="5"/>
  <c r="U25" i="5"/>
  <c r="B25" i="5"/>
  <c r="B24" i="5" a="1"/>
  <c r="B24" i="5" s="1"/>
  <c r="U24" i="5" a="1"/>
  <c r="U24" i="5" s="1"/>
  <c r="T24" i="5" a="1"/>
  <c r="T24" i="5" s="1"/>
  <c r="S24" i="5" a="1"/>
  <c r="S24" i="5" s="1"/>
  <c r="R24" i="5" a="1"/>
  <c r="R24" i="5" s="1"/>
  <c r="Q24" i="5" a="1"/>
  <c r="Q24" i="5" s="1"/>
  <c r="P24" i="5" a="1"/>
  <c r="P24" i="5" s="1"/>
  <c r="O24" i="5" a="1"/>
  <c r="O24" i="5" s="1"/>
  <c r="N24" i="5" a="1"/>
  <c r="N24" i="5" s="1"/>
  <c r="M24" i="5" a="1"/>
  <c r="M24" i="5" s="1"/>
  <c r="L24" i="5" a="1"/>
  <c r="L24" i="5" s="1"/>
  <c r="K24" i="5" a="1"/>
  <c r="K24" i="5" s="1"/>
  <c r="J24" i="5" a="1"/>
  <c r="J24" i="5" s="1"/>
  <c r="I24" i="5" a="1"/>
  <c r="I24" i="5" s="1"/>
  <c r="H24" i="5" a="1"/>
  <c r="H24" i="5" s="1"/>
  <c r="G24" i="5" a="1"/>
  <c r="G24" i="5" s="1"/>
  <c r="F24" i="5" a="1"/>
  <c r="F24" i="5" s="1"/>
  <c r="E24" i="5" a="1"/>
  <c r="E24" i="5" s="1"/>
  <c r="D24" i="5" a="1"/>
  <c r="D24" i="5" s="1"/>
  <c r="C24" i="5" a="1"/>
  <c r="C24" i="5" s="1"/>
  <c r="W23" i="5" a="1"/>
  <c r="W23" i="5" s="1"/>
  <c r="X23" i="5" s="1"/>
  <c r="W22" i="5" a="1"/>
  <c r="W22" i="5" s="1"/>
  <c r="X22" i="5" s="1"/>
  <c r="W21" i="5" a="1"/>
  <c r="W21" i="5" s="1"/>
  <c r="X21" i="5" s="1"/>
  <c r="W20" i="5" a="1"/>
  <c r="W20" i="5" s="1"/>
  <c r="X20" i="5" s="1"/>
  <c r="Y19" i="5"/>
  <c r="W19" i="5" a="1"/>
  <c r="W19" i="5" s="1"/>
  <c r="X19" i="5" s="1"/>
  <c r="W18" i="5" a="1"/>
  <c r="W18" i="5" s="1"/>
  <c r="X18" i="5" s="1"/>
  <c r="W17" i="5" a="1"/>
  <c r="W17" i="5" s="1"/>
  <c r="X17" i="5" s="1"/>
  <c r="W16" i="5" a="1"/>
  <c r="W16" i="5" s="1"/>
  <c r="X16" i="5" s="1"/>
  <c r="W14" i="5" a="1"/>
  <c r="W14" i="5" s="1"/>
  <c r="X14" i="5" s="1"/>
  <c r="W13" i="5" a="1"/>
  <c r="W13" i="5" s="1"/>
  <c r="X13" i="5" s="1"/>
  <c r="Y12" i="5"/>
  <c r="W12" i="5" a="1"/>
  <c r="W12" i="5" s="1"/>
  <c r="X12" i="5" s="1"/>
  <c r="W11" i="5" a="1"/>
  <c r="W11" i="5" s="1"/>
  <c r="X11" i="5" s="1"/>
  <c r="W10" i="5" a="1"/>
  <c r="W10" i="5" s="1"/>
  <c r="X10" i="5" s="1"/>
  <c r="W9" i="5" a="1"/>
  <c r="W9" i="5" s="1"/>
  <c r="X9" i="5" s="1"/>
  <c r="W8" i="5" a="1"/>
  <c r="W8" i="5" s="1"/>
  <c r="X8" i="5" s="1"/>
  <c r="W7" i="5" a="1"/>
  <c r="W7" i="5" s="1"/>
  <c r="X7" i="5" s="1"/>
  <c r="W6" i="5" a="1"/>
  <c r="W6" i="5" s="1"/>
  <c r="R43" i="3"/>
  <c r="M42" i="3"/>
  <c r="G42" i="3"/>
  <c r="E42" i="3"/>
  <c r="C42" i="3"/>
  <c r="U41" i="3" a="1"/>
  <c r="U41" i="3"/>
  <c r="U42" i="3" s="1"/>
  <c r="T41" i="3" a="1"/>
  <c r="T41" i="3"/>
  <c r="S41" i="3" a="1"/>
  <c r="S41" i="3"/>
  <c r="R41" i="3" a="1"/>
  <c r="R41" i="3"/>
  <c r="Q41" i="3" a="1"/>
  <c r="Q41" i="3"/>
  <c r="P41" i="3" a="1"/>
  <c r="P41" i="3"/>
  <c r="P43" i="3" s="1"/>
  <c r="O41" i="3" a="1"/>
  <c r="O41" i="3"/>
  <c r="O43" i="3" s="1"/>
  <c r="N41" i="3" a="1"/>
  <c r="N41" i="3"/>
  <c r="M41" i="3" a="1"/>
  <c r="M41" i="3"/>
  <c r="L41" i="3" a="1"/>
  <c r="L41" i="3"/>
  <c r="K41" i="3" a="1"/>
  <c r="K41" i="3"/>
  <c r="K42" i="3" s="1"/>
  <c r="J41" i="3" a="1"/>
  <c r="J41" i="3"/>
  <c r="I41" i="3" a="1"/>
  <c r="I41" i="3"/>
  <c r="I42" i="3" s="1"/>
  <c r="H41" i="3" a="1"/>
  <c r="H41" i="3"/>
  <c r="G41" i="3" a="1"/>
  <c r="G41" i="3"/>
  <c r="G43" i="3" s="1"/>
  <c r="F41" i="3" a="1"/>
  <c r="F41" i="3"/>
  <c r="F43" i="3" s="1"/>
  <c r="E41" i="3" a="1"/>
  <c r="E41" i="3"/>
  <c r="D41" i="3" a="1"/>
  <c r="D41" i="3"/>
  <c r="C41" i="3" a="1"/>
  <c r="C41" i="3"/>
  <c r="C44" i="3" s="1"/>
  <c r="B41" i="3" a="1"/>
  <c r="B41" i="3"/>
  <c r="X40" i="3" a="1"/>
  <c r="X40" i="3" s="1"/>
  <c r="W40" i="3" a="1"/>
  <c r="W40" i="3" s="1"/>
  <c r="Y40" i="3" s="1" a="1"/>
  <c r="Y40" i="3" s="1"/>
  <c r="X39" i="3" a="1"/>
  <c r="X39" i="3"/>
  <c r="W39" i="3" a="1"/>
  <c r="W39" i="3"/>
  <c r="Y39" i="3" s="1" a="1"/>
  <c r="Y39" i="3" s="1"/>
  <c r="X38" i="3" a="1"/>
  <c r="X38" i="3" s="1"/>
  <c r="W38" i="3" a="1"/>
  <c r="W38" i="3" s="1"/>
  <c r="Q26" i="3"/>
  <c r="O26" i="3"/>
  <c r="J26" i="3"/>
  <c r="S25" i="3"/>
  <c r="R25" i="3"/>
  <c r="Q25" i="3"/>
  <c r="O25" i="3"/>
  <c r="U24" i="3" a="1"/>
  <c r="U24" i="3"/>
  <c r="U44" i="3" s="1"/>
  <c r="T24" i="3" a="1"/>
  <c r="T24" i="3" s="1"/>
  <c r="S24" i="3" a="1"/>
  <c r="S24" i="3"/>
  <c r="R24" i="3" a="1"/>
  <c r="R24" i="3"/>
  <c r="R26" i="3" s="1"/>
  <c r="Q24" i="3" a="1"/>
  <c r="Q24" i="3"/>
  <c r="P24" i="3" a="1"/>
  <c r="P24" i="3" s="1"/>
  <c r="O24" i="3" a="1"/>
  <c r="O24" i="3"/>
  <c r="N24" i="3" a="1"/>
  <c r="N24" i="3"/>
  <c r="N25" i="3" s="1"/>
  <c r="M24" i="3" a="1"/>
  <c r="M24" i="3"/>
  <c r="M26" i="3" s="1"/>
  <c r="L24" i="3" a="1"/>
  <c r="L24" i="3" s="1"/>
  <c r="K24" i="3" a="1"/>
  <c r="K24" i="3"/>
  <c r="J24" i="3" a="1"/>
  <c r="J24" i="3"/>
  <c r="J25" i="3" s="1"/>
  <c r="I24" i="3" a="1"/>
  <c r="I24" i="3"/>
  <c r="H24" i="3" a="1"/>
  <c r="H24" i="3" s="1"/>
  <c r="G24" i="3" a="1"/>
  <c r="G24" i="3" s="1"/>
  <c r="F24" i="3" a="1"/>
  <c r="F24" i="3"/>
  <c r="F26" i="3" s="1"/>
  <c r="E24" i="3" a="1"/>
  <c r="E24" i="3"/>
  <c r="E26" i="3" s="1"/>
  <c r="D24" i="3" a="1"/>
  <c r="D24" i="3" s="1"/>
  <c r="C24" i="3" a="1"/>
  <c r="C24" i="3"/>
  <c r="C25" i="3" s="1"/>
  <c r="B24" i="3" a="1"/>
  <c r="B24" i="3"/>
  <c r="B26" i="3" s="1"/>
  <c r="W23" i="3" a="1"/>
  <c r="W23" i="3" s="1"/>
  <c r="W22" i="3" a="1"/>
  <c r="W22" i="3"/>
  <c r="Y22" i="3" s="1"/>
  <c r="X21" i="3" a="1"/>
  <c r="X21" i="3" s="1"/>
  <c r="W21" i="3" a="1"/>
  <c r="W21" i="3" s="1"/>
  <c r="U9" i="3"/>
  <c r="R9" i="3"/>
  <c r="J9" i="3"/>
  <c r="I9" i="3"/>
  <c r="E9" i="3"/>
  <c r="U8" i="3" a="1"/>
  <c r="U8" i="3"/>
  <c r="T8" i="3" a="1"/>
  <c r="T8" i="3"/>
  <c r="T9" i="3" s="1"/>
  <c r="S8" i="3" a="1"/>
  <c r="S8" i="3" s="1"/>
  <c r="S9" i="3" s="1"/>
  <c r="R8" i="3" a="1"/>
  <c r="R8" i="3"/>
  <c r="Q8" i="3" a="1"/>
  <c r="Q8" i="3"/>
  <c r="Q9" i="3" s="1"/>
  <c r="P8" i="3" a="1"/>
  <c r="P8" i="3"/>
  <c r="P9" i="3" s="1"/>
  <c r="O8" i="3" a="1"/>
  <c r="O8" i="3"/>
  <c r="O9" i="3" s="1"/>
  <c r="N8" i="3" a="1"/>
  <c r="N8" i="3" s="1"/>
  <c r="M8" i="3" a="1"/>
  <c r="M8" i="3"/>
  <c r="M9" i="3" s="1"/>
  <c r="L8" i="3" a="1"/>
  <c r="L8" i="3"/>
  <c r="L9" i="3" s="1"/>
  <c r="K8" i="3" a="1"/>
  <c r="K8" i="3" s="1"/>
  <c r="K9" i="3" s="1"/>
  <c r="J8" i="3" a="1"/>
  <c r="J8" i="3"/>
  <c r="I8" i="3" a="1"/>
  <c r="I8" i="3"/>
  <c r="H8" i="3" a="1"/>
  <c r="H8" i="3"/>
  <c r="H9" i="3" s="1"/>
  <c r="G8" i="3" a="1"/>
  <c r="G8" i="3"/>
  <c r="G9" i="3" s="1"/>
  <c r="F8" i="3" a="1"/>
  <c r="F8" i="3" s="1"/>
  <c r="F9" i="3" s="1"/>
  <c r="E8" i="3" a="1"/>
  <c r="E8" i="3"/>
  <c r="D8" i="3" a="1"/>
  <c r="D8" i="3"/>
  <c r="D9" i="3" s="1"/>
  <c r="C8" i="3" a="1"/>
  <c r="C8" i="3" s="1"/>
  <c r="C9" i="3" s="1"/>
  <c r="B8" i="3" a="1"/>
  <c r="B8" i="3"/>
  <c r="B9" i="3" s="1"/>
  <c r="W7" i="3" a="1"/>
  <c r="W7" i="3" s="1"/>
  <c r="W6" i="3" a="1"/>
  <c r="W6" i="3" s="1"/>
  <c r="S80" i="2"/>
  <c r="C80" i="2"/>
  <c r="L79" i="2"/>
  <c r="D79" i="2"/>
  <c r="C79" i="2"/>
  <c r="U78" i="2" a="1"/>
  <c r="U78" i="2" s="1"/>
  <c r="T78" i="2" a="1"/>
  <c r="T78" i="2" s="1"/>
  <c r="T79" i="2" s="1"/>
  <c r="S78" i="2" a="1"/>
  <c r="S78" i="2"/>
  <c r="S79" i="2" s="1"/>
  <c r="R78" i="2" a="1"/>
  <c r="R78" i="2" s="1"/>
  <c r="Q78" i="2" a="1"/>
  <c r="Q78" i="2" s="1"/>
  <c r="P78" i="2" a="1"/>
  <c r="P78" i="2" s="1"/>
  <c r="O78" i="2" a="1"/>
  <c r="O78" i="2" s="1"/>
  <c r="N78" i="2" a="1"/>
  <c r="N78" i="2" s="1"/>
  <c r="M78" i="2" a="1"/>
  <c r="M78" i="2" s="1"/>
  <c r="L78" i="2" a="1"/>
  <c r="L78" i="2" s="1"/>
  <c r="K78" i="2" a="1"/>
  <c r="K78" i="2" s="1"/>
  <c r="J78" i="2" a="1"/>
  <c r="J78" i="2"/>
  <c r="I78" i="2" a="1"/>
  <c r="I78" i="2" s="1"/>
  <c r="H78" i="2" a="1"/>
  <c r="H78" i="2" s="1"/>
  <c r="G78" i="2" a="1"/>
  <c r="G78" i="2" s="1"/>
  <c r="F78" i="2" a="1"/>
  <c r="F78" i="2" s="1"/>
  <c r="E78" i="2" a="1"/>
  <c r="E78" i="2" s="1"/>
  <c r="D78" i="2" a="1"/>
  <c r="D78" i="2" s="1"/>
  <c r="D81" i="2" s="1"/>
  <c r="C78" i="2" a="1"/>
  <c r="C78" i="2"/>
  <c r="C81" i="2" s="1"/>
  <c r="B78" i="2" a="1"/>
  <c r="B78" i="2" s="1"/>
  <c r="X77" i="2" a="1"/>
  <c r="X77" i="2" s="1"/>
  <c r="W77" i="2" a="1"/>
  <c r="W77" i="2" s="1"/>
  <c r="Y77" i="2" s="1" a="1"/>
  <c r="Y77" i="2" s="1"/>
  <c r="X76" i="2" a="1"/>
  <c r="X76" i="2" s="1"/>
  <c r="W76" i="2" a="1"/>
  <c r="W76" i="2" s="1"/>
  <c r="Y76" i="2" s="1" a="1"/>
  <c r="Y76" i="2" s="1"/>
  <c r="X75" i="2" a="1"/>
  <c r="X75" i="2" s="1"/>
  <c r="W75" i="2" a="1"/>
  <c r="W75" i="2" s="1"/>
  <c r="Y75" i="2" s="1" a="1"/>
  <c r="Y75" i="2" s="1"/>
  <c r="X74" i="2" a="1"/>
  <c r="X74" i="2" s="1"/>
  <c r="W74" i="2" a="1"/>
  <c r="W74" i="2" s="1"/>
  <c r="Y74" i="2" s="1" a="1"/>
  <c r="Y74" i="2" s="1"/>
  <c r="X73" i="2" a="1"/>
  <c r="X73" i="2" s="1"/>
  <c r="W73" i="2" a="1"/>
  <c r="W73" i="2" s="1"/>
  <c r="Y73" i="2" s="1" a="1"/>
  <c r="Y73" i="2" s="1"/>
  <c r="X72" i="2" a="1"/>
  <c r="X72" i="2" s="1"/>
  <c r="W72" i="2" a="1"/>
  <c r="W72" i="2" s="1"/>
  <c r="Y72" i="2" s="1" a="1"/>
  <c r="Y72" i="2" s="1"/>
  <c r="X71" i="2" a="1"/>
  <c r="X71" i="2" s="1"/>
  <c r="W71" i="2" a="1"/>
  <c r="W71" i="2"/>
  <c r="Y71" i="2" s="1" a="1"/>
  <c r="Y71" i="2" s="1"/>
  <c r="X70" i="2" a="1"/>
  <c r="X70" i="2" s="1"/>
  <c r="W70" i="2" a="1"/>
  <c r="W70" i="2" s="1"/>
  <c r="Y70" i="2" s="1" a="1"/>
  <c r="Y70" i="2" s="1"/>
  <c r="X69" i="2" a="1"/>
  <c r="X69" i="2" s="1"/>
  <c r="W69" i="2" a="1"/>
  <c r="W69" i="2" s="1"/>
  <c r="Y69" i="2" s="1" a="1"/>
  <c r="Y69" i="2" s="1"/>
  <c r="X68" i="2" a="1"/>
  <c r="X68" i="2" s="1"/>
  <c r="W68" i="2" a="1"/>
  <c r="W68" i="2" s="1"/>
  <c r="Y68" i="2" s="1" a="1"/>
  <c r="Y68" i="2" s="1"/>
  <c r="X67" i="2" a="1"/>
  <c r="X67" i="2" s="1"/>
  <c r="W67" i="2" a="1"/>
  <c r="W67" i="2" s="1"/>
  <c r="Y67" i="2" s="1" a="1"/>
  <c r="Y67" i="2" s="1"/>
  <c r="X66" i="2" a="1"/>
  <c r="X66" i="2" s="1"/>
  <c r="W66" i="2" a="1"/>
  <c r="W66" i="2"/>
  <c r="Y66" i="2" s="1" a="1"/>
  <c r="Y66" i="2" s="1"/>
  <c r="X65" i="2" a="1"/>
  <c r="X65" i="2" s="1"/>
  <c r="W65" i="2" a="1"/>
  <c r="W65" i="2" s="1"/>
  <c r="Y65" i="2" s="1" a="1"/>
  <c r="Y65" i="2" s="1"/>
  <c r="X64" i="2" a="1"/>
  <c r="X64" i="2" s="1"/>
  <c r="W64" i="2" a="1"/>
  <c r="W64" i="2" s="1"/>
  <c r="Y64" i="2" s="1" a="1"/>
  <c r="Y64" i="2" s="1"/>
  <c r="X63" i="2" a="1"/>
  <c r="X63" i="2"/>
  <c r="W63" i="2" a="1"/>
  <c r="W63" i="2" s="1"/>
  <c r="Y63" i="2" s="1"/>
  <c r="M51" i="2"/>
  <c r="T50" i="2"/>
  <c r="R50" i="2"/>
  <c r="M50" i="2"/>
  <c r="U49" i="2" a="1"/>
  <c r="U49" i="2"/>
  <c r="U50" i="2" s="1"/>
  <c r="T49" i="2" a="1"/>
  <c r="T49" i="2" s="1"/>
  <c r="S49" i="2" a="1"/>
  <c r="S49" i="2" s="1"/>
  <c r="R49" i="2" a="1"/>
  <c r="R49" i="2"/>
  <c r="R51" i="2" s="1"/>
  <c r="Q49" i="2" a="1"/>
  <c r="Q49" i="2" s="1"/>
  <c r="P49" i="2" a="1"/>
  <c r="P49" i="2" s="1"/>
  <c r="O49" i="2" a="1"/>
  <c r="O49" i="2" s="1"/>
  <c r="N49" i="2" a="1"/>
  <c r="N49" i="2" s="1"/>
  <c r="M49" i="2" a="1"/>
  <c r="M49" i="2"/>
  <c r="L49" i="2" a="1"/>
  <c r="L49" i="2" s="1"/>
  <c r="L51" i="2" s="1"/>
  <c r="K49" i="2" a="1"/>
  <c r="K49" i="2"/>
  <c r="K50" i="2" s="1"/>
  <c r="J49" i="2" a="1"/>
  <c r="J49" i="2" s="1"/>
  <c r="I49" i="2" a="1"/>
  <c r="I49" i="2" s="1"/>
  <c r="H49" i="2" a="1"/>
  <c r="H49" i="2" s="1"/>
  <c r="G49" i="2" a="1"/>
  <c r="G49" i="2"/>
  <c r="G51" i="2" s="1"/>
  <c r="F49" i="2" a="1"/>
  <c r="F49" i="2" s="1"/>
  <c r="E49" i="2" a="1"/>
  <c r="E49" i="2" s="1"/>
  <c r="D49" i="2" a="1"/>
  <c r="D49" i="2" s="1"/>
  <c r="D50" i="2" s="1"/>
  <c r="C49" i="2" a="1"/>
  <c r="C49" i="2" s="1"/>
  <c r="B49" i="2" a="1"/>
  <c r="B49" i="2" s="1"/>
  <c r="W48" i="2" a="1"/>
  <c r="W48" i="2" s="1"/>
  <c r="W47" i="2" a="1"/>
  <c r="W47" i="2" s="1"/>
  <c r="W46" i="2" a="1"/>
  <c r="W46" i="2" s="1"/>
  <c r="Y46" i="2" s="1"/>
  <c r="W45" i="2" a="1"/>
  <c r="W45" i="2" s="1"/>
  <c r="Y45" i="2" s="1"/>
  <c r="W44" i="2" a="1"/>
  <c r="W44" i="2" s="1"/>
  <c r="W43" i="2" a="1"/>
  <c r="W43" i="2"/>
  <c r="Y43" i="2" s="1"/>
  <c r="Y42" i="2"/>
  <c r="X42" i="2"/>
  <c r="W42" i="2" a="1"/>
  <c r="W42" i="2" s="1"/>
  <c r="W41" i="2" a="1"/>
  <c r="W41" i="2" s="1"/>
  <c r="W40" i="2" a="1"/>
  <c r="W40" i="2"/>
  <c r="Y40" i="2" s="1"/>
  <c r="W39" i="2" a="1"/>
  <c r="W39" i="2" s="1"/>
  <c r="W38" i="2" a="1"/>
  <c r="W38" i="2" s="1"/>
  <c r="X38" i="2" s="1"/>
  <c r="W37" i="2" a="1"/>
  <c r="W37" i="2" s="1"/>
  <c r="W36" i="2" a="1"/>
  <c r="W36" i="2" s="1"/>
  <c r="W35" i="2" a="1"/>
  <c r="W35" i="2" s="1"/>
  <c r="W34" i="2" a="1"/>
  <c r="W34" i="2" s="1"/>
  <c r="X34" i="2" s="1"/>
  <c r="G22" i="2"/>
  <c r="F22" i="2"/>
  <c r="U21" i="2" a="1"/>
  <c r="U21" i="2" s="1"/>
  <c r="T21" i="2" a="1"/>
  <c r="T21" i="2" s="1"/>
  <c r="S21" i="2" a="1"/>
  <c r="S21" i="2" s="1"/>
  <c r="S22" i="2" s="1"/>
  <c r="R21" i="2" a="1"/>
  <c r="R21" i="2" s="1"/>
  <c r="R22" i="2" s="1"/>
  <c r="Q21" i="2" a="1"/>
  <c r="Q21" i="2" s="1"/>
  <c r="Q22" i="2" s="1"/>
  <c r="P21" i="2" a="1"/>
  <c r="P21" i="2" s="1"/>
  <c r="P22" i="2" s="1"/>
  <c r="O21" i="2" a="1"/>
  <c r="O21" i="2" s="1"/>
  <c r="O22" i="2" s="1"/>
  <c r="N21" i="2" a="1"/>
  <c r="N21" i="2" s="1"/>
  <c r="N22" i="2" s="1"/>
  <c r="M21" i="2" a="1"/>
  <c r="M21" i="2"/>
  <c r="M22" i="2" s="1"/>
  <c r="L21" i="2" a="1"/>
  <c r="L21" i="2"/>
  <c r="L22" i="2" s="1"/>
  <c r="K21" i="2" a="1"/>
  <c r="K21" i="2" s="1"/>
  <c r="K22" i="2" s="1"/>
  <c r="J21" i="2" a="1"/>
  <c r="J21" i="2"/>
  <c r="J22" i="2" s="1"/>
  <c r="I21" i="2" a="1"/>
  <c r="I21" i="2" s="1"/>
  <c r="I22" i="2" s="1"/>
  <c r="H21" i="2" a="1"/>
  <c r="H21" i="2" s="1"/>
  <c r="H22" i="2" s="1"/>
  <c r="G21" i="2" a="1"/>
  <c r="G21" i="2"/>
  <c r="F21" i="2" a="1"/>
  <c r="F21" i="2"/>
  <c r="E21" i="2" a="1"/>
  <c r="E21" i="2" s="1"/>
  <c r="E22" i="2" s="1"/>
  <c r="D21" i="2" a="1"/>
  <c r="D21" i="2" s="1"/>
  <c r="C21" i="2" a="1"/>
  <c r="C21" i="2" s="1"/>
  <c r="C22" i="2" s="1"/>
  <c r="B21" i="2" a="1"/>
  <c r="B21" i="2" s="1"/>
  <c r="B22" i="2" s="1"/>
  <c r="W20" i="2" a="1"/>
  <c r="W20" i="2" s="1"/>
  <c r="W19" i="2" a="1"/>
  <c r="W19" i="2" s="1"/>
  <c r="W18" i="2" a="1"/>
  <c r="W18" i="2"/>
  <c r="Y18" i="2" s="1"/>
  <c r="W17" i="2" a="1"/>
  <c r="W17" i="2" s="1"/>
  <c r="W16" i="2" a="1"/>
  <c r="W16" i="2" s="1"/>
  <c r="W15" i="2" a="1"/>
  <c r="W15" i="2"/>
  <c r="X15" i="2" s="1"/>
  <c r="W14" i="2" a="1"/>
  <c r="W14" i="2" s="1"/>
  <c r="W13" i="2" a="1"/>
  <c r="W13" i="2" s="1"/>
  <c r="W12" i="2" a="1"/>
  <c r="W12" i="2" s="1"/>
  <c r="W11" i="2" a="1"/>
  <c r="W11" i="2" s="1"/>
  <c r="W10" i="2" a="1"/>
  <c r="W10" i="2" s="1"/>
  <c r="W9" i="2" a="1"/>
  <c r="W9" i="2" s="1"/>
  <c r="W8" i="2" a="1"/>
  <c r="W8" i="2" s="1"/>
  <c r="W7" i="2" a="1"/>
  <c r="W7" i="2" s="1"/>
  <c r="W6" i="2" a="1"/>
  <c r="W6" i="2" s="1"/>
  <c r="X93" i="1" a="1"/>
  <c r="X93" i="1" s="1"/>
  <c r="W93" i="1" a="1"/>
  <c r="W93" i="1" s="1"/>
  <c r="Y93" i="1" s="1"/>
  <c r="U87" i="1" a="1"/>
  <c r="U87" i="1" s="1"/>
  <c r="T87" i="1" a="1"/>
  <c r="T87" i="1" s="1"/>
  <c r="S87" i="1" a="1"/>
  <c r="S87" i="1" s="1"/>
  <c r="R87" i="1" a="1"/>
  <c r="R87" i="1" s="1"/>
  <c r="Q87" i="1" a="1"/>
  <c r="Q87" i="1"/>
  <c r="Q90" i="1" s="1"/>
  <c r="P87" i="1" a="1"/>
  <c r="P87" i="1"/>
  <c r="O87" i="1" a="1"/>
  <c r="O87" i="1" s="1"/>
  <c r="N87" i="1" a="1"/>
  <c r="N87" i="1" s="1"/>
  <c r="M87" i="1" a="1"/>
  <c r="M87" i="1" s="1"/>
  <c r="L87" i="1" a="1"/>
  <c r="L87" i="1" s="1"/>
  <c r="K87" i="1" a="1"/>
  <c r="K87" i="1" s="1"/>
  <c r="J87" i="1" a="1"/>
  <c r="J87" i="1" s="1"/>
  <c r="I87" i="1" a="1"/>
  <c r="I87" i="1"/>
  <c r="I88" i="1" s="1"/>
  <c r="H87" i="1" a="1"/>
  <c r="H87" i="1"/>
  <c r="H89" i="1" s="1"/>
  <c r="G87" i="1" a="1"/>
  <c r="G87" i="1" s="1"/>
  <c r="F87" i="1" a="1"/>
  <c r="F87" i="1" s="1"/>
  <c r="E87" i="1" a="1"/>
  <c r="E87" i="1" s="1"/>
  <c r="D87" i="1" a="1"/>
  <c r="D87" i="1" s="1"/>
  <c r="C87" i="1" a="1"/>
  <c r="C87" i="1" s="1"/>
  <c r="B87" i="1" a="1"/>
  <c r="B87" i="1" s="1"/>
  <c r="X86" i="1" a="1"/>
  <c r="X86" i="1"/>
  <c r="W86" i="1" a="1"/>
  <c r="W86" i="1" s="1"/>
  <c r="Y86" i="1" s="1" a="1"/>
  <c r="Y86" i="1" s="1"/>
  <c r="X85" i="1" a="1"/>
  <c r="X85" i="1" s="1"/>
  <c r="W85" i="1" a="1"/>
  <c r="W85" i="1" s="1"/>
  <c r="Y85" i="1" s="1" a="1"/>
  <c r="Y85" i="1" s="1"/>
  <c r="X84" i="1" a="1"/>
  <c r="X84" i="1" s="1"/>
  <c r="W84" i="1" a="1"/>
  <c r="W84" i="1"/>
  <c r="Y84" i="1" s="1" a="1"/>
  <c r="Y84" i="1" s="1"/>
  <c r="X83" i="1" a="1"/>
  <c r="X83" i="1" s="1"/>
  <c r="W83" i="1" a="1"/>
  <c r="W83" i="1" s="1"/>
  <c r="Y83" i="1" s="1" a="1"/>
  <c r="Y83" i="1" s="1"/>
  <c r="X82" i="1" a="1"/>
  <c r="X82" i="1" s="1"/>
  <c r="W82" i="1" a="1"/>
  <c r="W82" i="1" s="1"/>
  <c r="Y82" i="1" s="1" a="1"/>
  <c r="Y82" i="1" s="1"/>
  <c r="X81" i="1" a="1"/>
  <c r="X81" i="1"/>
  <c r="W81" i="1" a="1"/>
  <c r="W81" i="1"/>
  <c r="Y81" i="1" s="1" a="1"/>
  <c r="Y81" i="1" s="1"/>
  <c r="X80" i="1" a="1"/>
  <c r="X80" i="1" s="1"/>
  <c r="W80" i="1" a="1"/>
  <c r="W80" i="1" s="1"/>
  <c r="Y80" i="1" s="1" a="1"/>
  <c r="Y80" i="1" s="1"/>
  <c r="X79" i="1" a="1"/>
  <c r="X79" i="1" s="1"/>
  <c r="W79" i="1" a="1"/>
  <c r="W79" i="1" s="1"/>
  <c r="Y79" i="1" s="1" a="1"/>
  <c r="Y79" i="1" s="1"/>
  <c r="X78" i="1" a="1"/>
  <c r="X78" i="1"/>
  <c r="W78" i="1" a="1"/>
  <c r="W78" i="1" s="1"/>
  <c r="Y78" i="1" s="1" a="1"/>
  <c r="Y78" i="1" s="1"/>
  <c r="X77" i="1" a="1"/>
  <c r="X77" i="1" s="1"/>
  <c r="W77" i="1" a="1"/>
  <c r="W77" i="1" s="1"/>
  <c r="Y77" i="1" s="1" a="1"/>
  <c r="Y77" i="1" s="1"/>
  <c r="X76" i="1" a="1"/>
  <c r="X76" i="1" s="1"/>
  <c r="W76" i="1" a="1"/>
  <c r="W76" i="1" s="1"/>
  <c r="Y76" i="1" s="1" a="1"/>
  <c r="Y76" i="1" s="1"/>
  <c r="X75" i="1" a="1"/>
  <c r="X75" i="1" s="1"/>
  <c r="W75" i="1" a="1"/>
  <c r="W75" i="1" s="1"/>
  <c r="Y75" i="1" s="1" a="1"/>
  <c r="Y75" i="1" s="1"/>
  <c r="X74" i="1" a="1"/>
  <c r="X74" i="1" s="1"/>
  <c r="W74" i="1" a="1"/>
  <c r="W74" i="1" s="1"/>
  <c r="Y74" i="1" s="1" a="1"/>
  <c r="Y74" i="1" s="1"/>
  <c r="X73" i="1" a="1"/>
  <c r="X73" i="1"/>
  <c r="W73" i="1" a="1"/>
  <c r="W73" i="1" s="1"/>
  <c r="Y73" i="1" s="1" a="1"/>
  <c r="Y73" i="1" s="1"/>
  <c r="X72" i="1" a="1"/>
  <c r="X72" i="1" s="1"/>
  <c r="W72" i="1" a="1"/>
  <c r="W72" i="1" s="1"/>
  <c r="Y72" i="1" s="1" a="1"/>
  <c r="Y72" i="1" s="1"/>
  <c r="X71" i="1" a="1"/>
  <c r="X71" i="1" s="1"/>
  <c r="W71" i="1" a="1"/>
  <c r="W71" i="1" s="1"/>
  <c r="Y71" i="1" s="1" a="1"/>
  <c r="Y71" i="1" s="1"/>
  <c r="X70" i="1" a="1"/>
  <c r="X70" i="1" s="1"/>
  <c r="W70" i="1" a="1"/>
  <c r="W70" i="1"/>
  <c r="Y70" i="1" s="1"/>
  <c r="X61" i="1" a="1"/>
  <c r="X61" i="1"/>
  <c r="W61" i="1" a="1"/>
  <c r="W61" i="1"/>
  <c r="Y61" i="1" s="1" a="1"/>
  <c r="Y61" i="1" s="1"/>
  <c r="U54" i="1" a="1"/>
  <c r="U54" i="1" s="1"/>
  <c r="T54" i="1" a="1"/>
  <c r="T54" i="1" s="1"/>
  <c r="S54" i="1" a="1"/>
  <c r="S54" i="1" s="1"/>
  <c r="R54" i="1" a="1"/>
  <c r="R54" i="1"/>
  <c r="Q54" i="1" a="1"/>
  <c r="Q54" i="1"/>
  <c r="P54" i="1" a="1"/>
  <c r="P54" i="1" s="1"/>
  <c r="O54" i="1" a="1"/>
  <c r="O54" i="1" s="1"/>
  <c r="N54" i="1" a="1"/>
  <c r="N54" i="1" s="1"/>
  <c r="M54" i="1" a="1"/>
  <c r="M54" i="1" s="1"/>
  <c r="L54" i="1" a="1"/>
  <c r="L54" i="1" s="1"/>
  <c r="K54" i="1" a="1"/>
  <c r="K54" i="1" s="1"/>
  <c r="J54" i="1" a="1"/>
  <c r="J54" i="1"/>
  <c r="J56" i="1" s="1"/>
  <c r="I54" i="1" a="1"/>
  <c r="I54" i="1"/>
  <c r="I90" i="1" s="1"/>
  <c r="H54" i="1" a="1"/>
  <c r="H54" i="1" s="1"/>
  <c r="G54" i="1" a="1"/>
  <c r="G54" i="1" s="1"/>
  <c r="F54" i="1" a="1"/>
  <c r="F54" i="1" s="1"/>
  <c r="E54" i="1" a="1"/>
  <c r="E54" i="1" s="1"/>
  <c r="D54" i="1" a="1"/>
  <c r="D54" i="1" s="1"/>
  <c r="C54" i="1" a="1"/>
  <c r="C54" i="1" s="1"/>
  <c r="B54" i="1" a="1"/>
  <c r="B54" i="1"/>
  <c r="W53" i="1" a="1"/>
  <c r="W53" i="1" s="1"/>
  <c r="W52" i="1" a="1"/>
  <c r="W52" i="1" s="1"/>
  <c r="W51" i="1" a="1"/>
  <c r="W51" i="1" s="1"/>
  <c r="W50" i="1" a="1"/>
  <c r="W50" i="1"/>
  <c r="Y50" i="1" s="1"/>
  <c r="W49" i="1" a="1"/>
  <c r="W49" i="1" s="1"/>
  <c r="W48" i="1" a="1"/>
  <c r="W48" i="1" s="1"/>
  <c r="W47" i="1" a="1"/>
  <c r="W47" i="1" s="1"/>
  <c r="W46" i="1" a="1"/>
  <c r="W46" i="1"/>
  <c r="Y46" i="1" s="1"/>
  <c r="W45" i="1" a="1"/>
  <c r="W45" i="1" s="1"/>
  <c r="W44" i="1" a="1"/>
  <c r="W44" i="1" s="1"/>
  <c r="W43" i="1" a="1"/>
  <c r="W43" i="1" s="1"/>
  <c r="W42" i="1" a="1"/>
  <c r="W42" i="1" s="1"/>
  <c r="Y42" i="1" s="1"/>
  <c r="W41" i="1" a="1"/>
  <c r="W41" i="1" s="1"/>
  <c r="W40" i="1" a="1"/>
  <c r="W40" i="1" s="1"/>
  <c r="W39" i="1" a="1"/>
  <c r="W39" i="1" s="1"/>
  <c r="W38" i="1" a="1"/>
  <c r="W38" i="1"/>
  <c r="Y38" i="1" s="1"/>
  <c r="W37" i="1" a="1"/>
  <c r="W37" i="1" s="1"/>
  <c r="T24" i="1"/>
  <c r="D24" i="1"/>
  <c r="U23" i="1" a="1"/>
  <c r="U23" i="1"/>
  <c r="U24" i="1" s="1"/>
  <c r="T23" i="1" a="1"/>
  <c r="T23" i="1"/>
  <c r="S23" i="1" a="1"/>
  <c r="S23" i="1" s="1"/>
  <c r="S24" i="1" s="1"/>
  <c r="R23" i="1" a="1"/>
  <c r="R23" i="1" s="1"/>
  <c r="R24" i="1" s="1"/>
  <c r="Q23" i="1" a="1"/>
  <c r="Q23" i="1" s="1"/>
  <c r="Q24" i="1" s="1"/>
  <c r="P23" i="1" a="1"/>
  <c r="P23" i="1" s="1"/>
  <c r="P24" i="1" s="1"/>
  <c r="O23" i="1" a="1"/>
  <c r="O23" i="1" s="1"/>
  <c r="O24" i="1" s="1"/>
  <c r="N23" i="1" a="1"/>
  <c r="N23" i="1" s="1"/>
  <c r="N24" i="1" s="1"/>
  <c r="M23" i="1" a="1"/>
  <c r="M23" i="1"/>
  <c r="M24" i="1" s="1"/>
  <c r="L23" i="1" a="1"/>
  <c r="L23" i="1"/>
  <c r="L24" i="1" s="1"/>
  <c r="K23" i="1" a="1"/>
  <c r="K23" i="1" s="1"/>
  <c r="K24" i="1" s="1"/>
  <c r="J23" i="1" a="1"/>
  <c r="J23" i="1" s="1"/>
  <c r="J24" i="1" s="1"/>
  <c r="I23" i="1" a="1"/>
  <c r="I23" i="1" s="1"/>
  <c r="I24" i="1" s="1"/>
  <c r="H23" i="1" a="1"/>
  <c r="H23" i="1" s="1"/>
  <c r="H24" i="1" s="1"/>
  <c r="G23" i="1" a="1"/>
  <c r="G23" i="1" s="1"/>
  <c r="G24" i="1" s="1"/>
  <c r="F23" i="1" a="1"/>
  <c r="F23" i="1" s="1"/>
  <c r="F24" i="1" s="1"/>
  <c r="E23" i="1" a="1"/>
  <c r="E23" i="1"/>
  <c r="E24" i="1" s="1"/>
  <c r="D23" i="1" a="1"/>
  <c r="D23" i="1"/>
  <c r="C23" i="1" a="1"/>
  <c r="C23" i="1" s="1"/>
  <c r="C24" i="1" s="1"/>
  <c r="B23" i="1" a="1"/>
  <c r="B23" i="1" s="1"/>
  <c r="B24" i="1" s="1"/>
  <c r="W22" i="1" a="1"/>
  <c r="W22" i="1" s="1"/>
  <c r="W21" i="1" a="1"/>
  <c r="W21" i="1" s="1"/>
  <c r="W20" i="1" a="1"/>
  <c r="W20" i="1"/>
  <c r="X20" i="1" s="1"/>
  <c r="W19" i="1" a="1"/>
  <c r="W19" i="1" s="1"/>
  <c r="W18" i="1" a="1"/>
  <c r="W18" i="1" s="1"/>
  <c r="W17" i="1" a="1"/>
  <c r="W17" i="1" s="1"/>
  <c r="W16" i="1" a="1"/>
  <c r="W16" i="1"/>
  <c r="Y16" i="1" s="1"/>
  <c r="W15" i="1" a="1"/>
  <c r="W15" i="1" s="1"/>
  <c r="W14" i="1" a="1"/>
  <c r="W14" i="1" s="1"/>
  <c r="W13" i="1" a="1"/>
  <c r="W13" i="1" s="1"/>
  <c r="W12" i="1" a="1"/>
  <c r="W12" i="1" s="1"/>
  <c r="Y12" i="1" s="1"/>
  <c r="W11" i="1" a="1"/>
  <c r="W11" i="1" s="1"/>
  <c r="W10" i="1" a="1"/>
  <c r="W10" i="1" s="1"/>
  <c r="W9" i="1" a="1"/>
  <c r="W9" i="1" s="1"/>
  <c r="W8" i="1" a="1"/>
  <c r="W8" i="1"/>
  <c r="X8" i="1" s="1"/>
  <c r="W7" i="1" a="1"/>
  <c r="W7" i="1" s="1"/>
  <c r="W6" i="1" a="1"/>
  <c r="W6" i="1" s="1"/>
  <c r="X37" i="2" l="1"/>
  <c r="Y37" i="2"/>
  <c r="Y22" i="5"/>
  <c r="Y15" i="2"/>
  <c r="Y38" i="2"/>
  <c r="X41" i="3"/>
  <c r="Y16" i="5"/>
  <c r="Y21" i="5"/>
  <c r="W41" i="3"/>
  <c r="Y17" i="5"/>
  <c r="X46" i="2"/>
  <c r="R90" i="1"/>
  <c r="R89" i="1"/>
  <c r="R88" i="1"/>
  <c r="L55" i="1"/>
  <c r="L56" i="1"/>
  <c r="Y16" i="2"/>
  <c r="X16" i="2"/>
  <c r="X17" i="2"/>
  <c r="Y17" i="2"/>
  <c r="W49" i="2"/>
  <c r="S51" i="2"/>
  <c r="S81" i="2"/>
  <c r="S50" i="2"/>
  <c r="F80" i="2"/>
  <c r="F81" i="2"/>
  <c r="F79" i="2"/>
  <c r="H25" i="3"/>
  <c r="H26" i="3"/>
  <c r="R79" i="2"/>
  <c r="R81" i="2"/>
  <c r="R80" i="2"/>
  <c r="S90" i="1"/>
  <c r="S89" i="1"/>
  <c r="S88" i="1"/>
  <c r="X39" i="1"/>
  <c r="Y39" i="1"/>
  <c r="F51" i="2"/>
  <c r="F50" i="2"/>
  <c r="X41" i="1"/>
  <c r="Y41" i="1"/>
  <c r="T51" i="2"/>
  <c r="U81" i="2"/>
  <c r="U80" i="2"/>
  <c r="U79" i="2"/>
  <c r="Y21" i="3" a="1"/>
  <c r="Y21" i="3" s="1"/>
  <c r="W24" i="3"/>
  <c r="Y9" i="1"/>
  <c r="X9" i="1"/>
  <c r="Y52" i="1"/>
  <c r="X52" i="1"/>
  <c r="M55" i="1"/>
  <c r="M56" i="1"/>
  <c r="T89" i="1"/>
  <c r="T88" i="1"/>
  <c r="T90" i="1"/>
  <c r="Y40" i="1"/>
  <c r="X40" i="1"/>
  <c r="U89" i="1"/>
  <c r="U88" i="1"/>
  <c r="U90" i="1"/>
  <c r="X11" i="1"/>
  <c r="Y11" i="1"/>
  <c r="Y35" i="2"/>
  <c r="X35" i="2"/>
  <c r="H81" i="2"/>
  <c r="H80" i="2"/>
  <c r="H79" i="2"/>
  <c r="W54" i="1"/>
  <c r="X37" i="1"/>
  <c r="Y37" i="1"/>
  <c r="O55" i="1"/>
  <c r="O56" i="1"/>
  <c r="C56" i="1"/>
  <c r="C55" i="1"/>
  <c r="J88" i="1"/>
  <c r="J90" i="1"/>
  <c r="J89" i="1"/>
  <c r="W82" i="2"/>
  <c r="Y6" i="2"/>
  <c r="X6" i="2"/>
  <c r="W53" i="2"/>
  <c r="W21" i="2"/>
  <c r="Y19" i="2"/>
  <c r="X19" i="2"/>
  <c r="Y36" i="2"/>
  <c r="X36" i="2"/>
  <c r="Y44" i="2"/>
  <c r="X44" i="2"/>
  <c r="I51" i="2"/>
  <c r="I50" i="2"/>
  <c r="I81" i="2"/>
  <c r="I80" i="2"/>
  <c r="I79" i="2"/>
  <c r="T22" i="2"/>
  <c r="T80" i="2"/>
  <c r="K55" i="1"/>
  <c r="K56" i="1"/>
  <c r="J81" i="2"/>
  <c r="C51" i="2"/>
  <c r="C50" i="2"/>
  <c r="Q51" i="2"/>
  <c r="Q50" i="2"/>
  <c r="Y89" i="1"/>
  <c r="Y88" i="1"/>
  <c r="Y87" i="1"/>
  <c r="Y90" i="1"/>
  <c r="P25" i="3"/>
  <c r="P26" i="3"/>
  <c r="Q56" i="1"/>
  <c r="Y8" i="2"/>
  <c r="X8" i="2"/>
  <c r="Y23" i="3"/>
  <c r="X23" i="3"/>
  <c r="T26" i="3"/>
  <c r="T25" i="3"/>
  <c r="Y7" i="1"/>
  <c r="X7" i="1"/>
  <c r="X10" i="1"/>
  <c r="Y10" i="1"/>
  <c r="N56" i="1"/>
  <c r="N55" i="1"/>
  <c r="H51" i="2"/>
  <c r="H50" i="2"/>
  <c r="Y13" i="1"/>
  <c r="X13" i="1"/>
  <c r="X43" i="1"/>
  <c r="Y43" i="1"/>
  <c r="D55" i="1"/>
  <c r="D56" i="1"/>
  <c r="K88" i="1"/>
  <c r="K90" i="1"/>
  <c r="K89" i="1"/>
  <c r="X7" i="2"/>
  <c r="Y7" i="2"/>
  <c r="Y20" i="2"/>
  <c r="X20" i="2"/>
  <c r="J51" i="2"/>
  <c r="J50" i="2"/>
  <c r="X14" i="1"/>
  <c r="Y14" i="1"/>
  <c r="Y44" i="1"/>
  <c r="X44" i="1"/>
  <c r="E56" i="1"/>
  <c r="E55" i="1"/>
  <c r="R56" i="1"/>
  <c r="L88" i="1"/>
  <c r="L90" i="1"/>
  <c r="L89" i="1"/>
  <c r="X15" i="1"/>
  <c r="Y15" i="1"/>
  <c r="X45" i="1"/>
  <c r="Y45" i="1"/>
  <c r="F56" i="1"/>
  <c r="F55" i="1"/>
  <c r="M88" i="1"/>
  <c r="M90" i="1"/>
  <c r="M89" i="1"/>
  <c r="Y9" i="2"/>
  <c r="X9" i="2"/>
  <c r="K79" i="2"/>
  <c r="K81" i="2"/>
  <c r="K80" i="2"/>
  <c r="E89" i="1"/>
  <c r="E88" i="1"/>
  <c r="E90" i="1"/>
  <c r="N9" i="3"/>
  <c r="N43" i="3"/>
  <c r="G26" i="3"/>
  <c r="G25" i="3"/>
  <c r="X87" i="1"/>
  <c r="N90" i="1"/>
  <c r="N89" i="1"/>
  <c r="N88" i="1"/>
  <c r="Y10" i="2"/>
  <c r="X10" i="2"/>
  <c r="Y6" i="3"/>
  <c r="W28" i="3"/>
  <c r="X6" i="3"/>
  <c r="W8" i="3"/>
  <c r="W45" i="3"/>
  <c r="L26" i="3"/>
  <c r="L25" i="3"/>
  <c r="G89" i="1"/>
  <c r="G88" i="1"/>
  <c r="G90" i="1"/>
  <c r="E81" i="2"/>
  <c r="E80" i="2"/>
  <c r="E79" i="2"/>
  <c r="P56" i="1"/>
  <c r="P55" i="1"/>
  <c r="X11" i="2"/>
  <c r="Y11" i="2"/>
  <c r="Y78" i="2"/>
  <c r="Y80" i="2"/>
  <c r="Y81" i="2"/>
  <c r="Y79" i="2"/>
  <c r="M81" i="2"/>
  <c r="M80" i="2"/>
  <c r="M79" i="2"/>
  <c r="Y7" i="3"/>
  <c r="X7" i="3"/>
  <c r="P50" i="2"/>
  <c r="P51" i="2"/>
  <c r="X51" i="1"/>
  <c r="Y51" i="1"/>
  <c r="E51" i="2"/>
  <c r="E50" i="2"/>
  <c r="X22" i="1"/>
  <c r="Y22" i="1"/>
  <c r="G56" i="1"/>
  <c r="G55" i="1"/>
  <c r="S56" i="1"/>
  <c r="S55" i="1"/>
  <c r="D22" i="2"/>
  <c r="D51" i="2"/>
  <c r="H56" i="1"/>
  <c r="H55" i="1"/>
  <c r="T56" i="1"/>
  <c r="T55" i="1"/>
  <c r="O90" i="1"/>
  <c r="O89" i="1"/>
  <c r="O88" i="1"/>
  <c r="Y17" i="1"/>
  <c r="X17" i="1"/>
  <c r="X47" i="1"/>
  <c r="Y47" i="1"/>
  <c r="U56" i="1"/>
  <c r="U55" i="1"/>
  <c r="B90" i="1"/>
  <c r="B89" i="1"/>
  <c r="B88" i="1"/>
  <c r="P90" i="1"/>
  <c r="Y12" i="2"/>
  <c r="X12" i="2"/>
  <c r="Y47" i="2"/>
  <c r="X47" i="2"/>
  <c r="N81" i="2"/>
  <c r="N80" i="2"/>
  <c r="N79" i="2"/>
  <c r="Q79" i="2"/>
  <c r="Q81" i="2"/>
  <c r="Q80" i="2"/>
  <c r="F89" i="1"/>
  <c r="F88" i="1"/>
  <c r="F90" i="1"/>
  <c r="U22" i="2"/>
  <c r="U51" i="2"/>
  <c r="X53" i="1"/>
  <c r="Y53" i="1"/>
  <c r="B56" i="1"/>
  <c r="X18" i="1"/>
  <c r="Y18" i="1"/>
  <c r="Y48" i="1"/>
  <c r="X48" i="1"/>
  <c r="C90" i="1"/>
  <c r="C89" i="1"/>
  <c r="C88" i="1"/>
  <c r="Y13" i="2"/>
  <c r="X13" i="2"/>
  <c r="Y39" i="2"/>
  <c r="X39" i="2"/>
  <c r="Y48" i="2"/>
  <c r="X48" i="2"/>
  <c r="N50" i="2"/>
  <c r="N51" i="2"/>
  <c r="X78" i="2"/>
  <c r="O80" i="2"/>
  <c r="D26" i="3"/>
  <c r="D25" i="3"/>
  <c r="Y41" i="2"/>
  <c r="X41" i="2"/>
  <c r="Y21" i="1"/>
  <c r="X21" i="1"/>
  <c r="X6" i="1"/>
  <c r="W58" i="1"/>
  <c r="W23" i="1"/>
  <c r="W91" i="1"/>
  <c r="Y6" i="1"/>
  <c r="Y19" i="1"/>
  <c r="X19" i="1"/>
  <c r="X49" i="1"/>
  <c r="Y49" i="1"/>
  <c r="D89" i="1"/>
  <c r="D88" i="1"/>
  <c r="D90" i="1"/>
  <c r="Y14" i="2"/>
  <c r="X14" i="2"/>
  <c r="B51" i="2"/>
  <c r="B50" i="2"/>
  <c r="O50" i="2"/>
  <c r="O51" i="2"/>
  <c r="B79" i="2"/>
  <c r="B81" i="2"/>
  <c r="B80" i="2"/>
  <c r="P80" i="2"/>
  <c r="P79" i="2"/>
  <c r="P81" i="2"/>
  <c r="I89" i="1"/>
  <c r="O81" i="2"/>
  <c r="N26" i="3"/>
  <c r="L43" i="3"/>
  <c r="Q55" i="1"/>
  <c r="W87" i="1"/>
  <c r="P88" i="1"/>
  <c r="Y13" i="5"/>
  <c r="I56" i="1"/>
  <c r="B55" i="1"/>
  <c r="R55" i="1"/>
  <c r="Q88" i="1"/>
  <c r="G81" i="2"/>
  <c r="H44" i="3"/>
  <c r="H42" i="3"/>
  <c r="P42" i="3"/>
  <c r="P44" i="3"/>
  <c r="X6" i="5"/>
  <c r="W24" i="5"/>
  <c r="W26" i="5"/>
  <c r="H90" i="1"/>
  <c r="Y34" i="2"/>
  <c r="G79" i="2"/>
  <c r="D80" i="2"/>
  <c r="T81" i="2"/>
  <c r="T43" i="3"/>
  <c r="Y6" i="5"/>
  <c r="Y14" i="5"/>
  <c r="Y23" i="5"/>
  <c r="W25" i="5"/>
  <c r="X43" i="2"/>
  <c r="X22" i="3"/>
  <c r="B25" i="3"/>
  <c r="U25" i="3"/>
  <c r="I43" i="3"/>
  <c r="Q43" i="3"/>
  <c r="G80" i="2"/>
  <c r="U26" i="3"/>
  <c r="Y7" i="5"/>
  <c r="G50" i="2"/>
  <c r="J79" i="2"/>
  <c r="B42" i="3"/>
  <c r="B44" i="3"/>
  <c r="J44" i="3"/>
  <c r="J42" i="3"/>
  <c r="R42" i="3"/>
  <c r="R44" i="3"/>
  <c r="O42" i="3"/>
  <c r="E44" i="3"/>
  <c r="W27" i="5"/>
  <c r="Q89" i="1"/>
  <c r="E25" i="3"/>
  <c r="Q42" i="3"/>
  <c r="G44" i="3"/>
  <c r="Y8" i="5"/>
  <c r="X12" i="1"/>
  <c r="X16" i="1"/>
  <c r="P89" i="1"/>
  <c r="X38" i="1"/>
  <c r="X42" i="1"/>
  <c r="X46" i="1"/>
  <c r="X50" i="1"/>
  <c r="I55" i="1"/>
  <c r="J80" i="2"/>
  <c r="I26" i="3"/>
  <c r="F25" i="3"/>
  <c r="C43" i="3"/>
  <c r="K43" i="3"/>
  <c r="S43" i="3"/>
  <c r="S42" i="3"/>
  <c r="I44" i="3"/>
  <c r="Y8" i="1"/>
  <c r="Y20" i="1"/>
  <c r="J55" i="1"/>
  <c r="H88" i="1"/>
  <c r="X18" i="2"/>
  <c r="X40" i="2"/>
  <c r="K44" i="3"/>
  <c r="Y9" i="5"/>
  <c r="Y18" i="5"/>
  <c r="L50" i="2"/>
  <c r="O79" i="2"/>
  <c r="I25" i="3"/>
  <c r="D42" i="3"/>
  <c r="D44" i="3"/>
  <c r="L44" i="3"/>
  <c r="L42" i="3"/>
  <c r="T42" i="3"/>
  <c r="T44" i="3"/>
  <c r="B43" i="3"/>
  <c r="M44" i="3"/>
  <c r="L80" i="2"/>
  <c r="Y38" i="3"/>
  <c r="D43" i="3"/>
  <c r="O44" i="3"/>
  <c r="Y10" i="5"/>
  <c r="X45" i="2"/>
  <c r="W78" i="2"/>
  <c r="L81" i="2"/>
  <c r="C26" i="3"/>
  <c r="K26" i="3"/>
  <c r="S26" i="3"/>
  <c r="K25" i="3"/>
  <c r="E43" i="3"/>
  <c r="M43" i="3"/>
  <c r="U43" i="3"/>
  <c r="Q44" i="3"/>
  <c r="K51" i="2"/>
  <c r="H43" i="3"/>
  <c r="S44" i="3"/>
  <c r="Y11" i="5"/>
  <c r="Y20" i="5"/>
  <c r="M25" i="3"/>
  <c r="F42" i="3"/>
  <c r="F44" i="3"/>
  <c r="N42" i="3"/>
  <c r="N44" i="3"/>
  <c r="J43" i="3"/>
  <c r="X49" i="2" l="1"/>
  <c r="X24" i="3"/>
  <c r="Y23" i="1"/>
  <c r="Y26" i="1"/>
  <c r="Y25" i="1"/>
  <c r="Y24" i="1"/>
  <c r="Y57" i="1"/>
  <c r="Y56" i="1"/>
  <c r="Y55" i="1"/>
  <c r="Y54" i="1"/>
  <c r="X54" i="1"/>
  <c r="Y24" i="5"/>
  <c r="Y26" i="5"/>
  <c r="Y27" i="5"/>
  <c r="Y25" i="5"/>
  <c r="X23" i="1"/>
  <c r="X8" i="3"/>
  <c r="X21" i="2"/>
  <c r="X27" i="5"/>
  <c r="X25" i="5"/>
  <c r="X24" i="5"/>
  <c r="X26" i="5"/>
  <c r="Y11" i="3"/>
  <c r="Y10" i="3"/>
  <c r="Y9" i="3"/>
  <c r="Y8" i="3"/>
  <c r="Y22" i="2"/>
  <c r="Y21" i="2"/>
  <c r="Y24" i="2"/>
  <c r="Y23" i="2"/>
  <c r="Y51" i="2"/>
  <c r="Y52" i="2"/>
  <c r="Y50" i="2"/>
  <c r="Y49" i="2"/>
  <c r="Y27" i="3"/>
  <c r="Y26" i="3"/>
  <c r="Y25" i="3"/>
  <c r="Y24" i="3"/>
  <c r="Y42" i="3"/>
  <c r="Y44" i="3"/>
  <c r="Y43" i="3"/>
  <c r="Y41" i="3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<sst xmlns="http://schemas.openxmlformats.org/spreadsheetml/2006/main" count="2985" uniqueCount="77">
  <si>
    <t>Pre-course Test</t>
  </si>
  <si>
    <t>Key</t>
  </si>
  <si>
    <t>A</t>
  </si>
  <si>
    <t>B</t>
  </si>
  <si>
    <t>D</t>
  </si>
  <si>
    <t>Participant Number</t>
  </si>
  <si>
    <t>Q1</t>
  </si>
  <si>
    <t>Q2</t>
  </si>
  <si>
    <t>Q3</t>
  </si>
  <si>
    <t>Q4</t>
  </si>
  <si>
    <t>Q5</t>
  </si>
  <si>
    <t>Q6</t>
  </si>
  <si>
    <t>Q7</t>
  </si>
  <si>
    <t>Q8</t>
  </si>
  <si>
    <t>Q9</t>
  </si>
  <si>
    <t>Q10</t>
  </si>
  <si>
    <t>Q11</t>
  </si>
  <si>
    <t>Q12</t>
  </si>
  <si>
    <t>Q13</t>
  </si>
  <si>
    <t>Q14</t>
  </si>
  <si>
    <t>Q15</t>
  </si>
  <si>
    <t>Q16</t>
  </si>
  <si>
    <t>Q17</t>
  </si>
  <si>
    <t>Q18</t>
  </si>
  <si>
    <t>Q19</t>
  </si>
  <si>
    <t>Q20</t>
  </si>
  <si>
    <t>Correct</t>
  </si>
  <si>
    <t>Incorrect</t>
  </si>
  <si>
    <t>Score</t>
  </si>
  <si>
    <t>C</t>
  </si>
  <si>
    <t>9 (TBS)</t>
  </si>
  <si>
    <t>10 (TBS)</t>
  </si>
  <si>
    <t>Total correct</t>
  </si>
  <si>
    <t>Mean</t>
  </si>
  <si>
    <t>% correct</t>
  </si>
  <si>
    <t>SD</t>
  </si>
  <si>
    <t>Min</t>
  </si>
  <si>
    <t>Absent participants pre-course test</t>
  </si>
  <si>
    <t>Max</t>
  </si>
  <si>
    <t>Post-course Test</t>
  </si>
  <si>
    <t>Question number</t>
  </si>
  <si>
    <t>X</t>
  </si>
  <si>
    <t>Δ pre-course</t>
  </si>
  <si>
    <t>P-value</t>
  </si>
  <si>
    <t xml:space="preserve">Pre-course vs. direct post-course </t>
  </si>
  <si>
    <t>Excluded Data post-course test</t>
  </si>
  <si>
    <t>6 (Absent)</t>
  </si>
  <si>
    <t>8 (TBS, no pre-test)</t>
  </si>
  <si>
    <t>2-Months test</t>
  </si>
  <si>
    <t>NILL</t>
  </si>
  <si>
    <t>Δ post-course</t>
  </si>
  <si>
    <t xml:space="preserve">Pre-course vs. 2 month post-course </t>
  </si>
  <si>
    <t>Participant 8 (TBS)</t>
  </si>
  <si>
    <t>Excluded Data 2 month post-course test</t>
  </si>
  <si>
    <t>Absent</t>
  </si>
  <si>
    <t>Excluded data for sub-group analysis</t>
  </si>
  <si>
    <t>6,8,9,10</t>
  </si>
  <si>
    <t>Excluded data post-course test</t>
  </si>
  <si>
    <t>1,2,3,4,5,6,7,8,10,11,12,13,14,15,16,17,18,19</t>
  </si>
  <si>
    <t>1,2,3,4,5,6,7,10,11,12,13,14,15,16,17,18,19</t>
  </si>
  <si>
    <t>8 (TBS)</t>
  </si>
  <si>
    <t>Participant Number total</t>
  </si>
  <si>
    <t>Pre-test score total</t>
  </si>
  <si>
    <t>Direct post-test score total</t>
  </si>
  <si>
    <t>2-month post-test score total</t>
  </si>
  <si>
    <t>1-year post-test score total</t>
  </si>
  <si>
    <t>Participant Number FHW</t>
  </si>
  <si>
    <t>Pre-test score FHW</t>
  </si>
  <si>
    <t>Direct post-test score FHW</t>
  </si>
  <si>
    <t xml:space="preserve">2-month post-test score FHW </t>
  </si>
  <si>
    <t>Participant Number TBS</t>
  </si>
  <si>
    <t>Pre-test score TBS</t>
  </si>
  <si>
    <t>Direct post-test score TBS</t>
  </si>
  <si>
    <t>2-month post-test score TBS</t>
  </si>
  <si>
    <t>1-year post-course test</t>
  </si>
  <si>
    <t>1-year post-test score FHW</t>
  </si>
  <si>
    <t>1-year post-test score TBS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</si>
</sst>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"/>
  </numFmts>
  <fonts count="17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</font>
    <font>
      <sz val="11"/>
      <color theme="1"/>
      <name val="Calibri"/>
      <scheme val="minor"/>
    </font>
    <font>
      <i/>
      <sz val="11"/>
      <color theme="1"/>
      <name val="Calibri"/>
    </font>
    <font>
      <b/>
      <sz val="11"/>
      <color theme="1"/>
      <name val="Calibri"/>
    </font>
    <font>
      <u/>
      <sz val="11"/>
      <color theme="10"/>
      <name val="Calibri"/>
    </font>
    <font>
      <sz val="11"/>
      <color rgb="FF9C5700"/>
      <name val="Calibri"/>
    </font>
    <font>
      <sz val="11"/>
      <color rgb="FF9C5700"/>
      <name val="Calibri"/>
      <scheme val="minor"/>
    </font>
    <font>
      <sz val="11"/>
      <color rgb="FF9C0006"/>
      <name val="Calibri"/>
    </font>
    <font>
      <sz val="11"/>
      <color theme="1"/>
      <name val="Calibri"/>
    </font>
    <font>
      <sz val="11"/>
      <name val="Calibri"/>
    </font>
    <font>
      <b/>
      <sz val="11"/>
      <color rgb="FF9C5700"/>
      <name val="Calibri"/>
      <scheme val="minor"/>
    </font>
    <font>
      <sz val="11"/>
      <color rgb="FF3F3F76"/>
      <name val="Calibri"/>
    </font>
    <font>
      <u/>
      <sz val="11"/>
      <color theme="10"/>
      <name val="Calibri"/>
    </font>
    <font>
      <b/>
      <sz val="11"/>
      <color theme="1"/>
      <name val="Calibri"/>
      <scheme val="minor"/>
    </font>
    <font>
      <u/>
      <sz val="11"/>
      <color rgb="FF0563C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6EFCE"/>
        <bgColor rgb="FFC6EFCE"/>
      </patternFill>
    </fill>
    <fill>
      <patternFill patternType="solid">
        <fgColor rgb="FFFFEB9C"/>
        <bgColor rgb="FFFFEB9C"/>
      </patternFill>
    </fill>
    <fill>
      <patternFill patternType="solid">
        <fgColor rgb="FFF4CCCC"/>
        <bgColor rgb="FFF4CCCC"/>
      </patternFill>
    </fill>
    <fill>
      <patternFill patternType="solid">
        <fgColor rgb="FFFFC7CE"/>
        <bgColor rgb="FFFFC7CE"/>
      </patternFill>
    </fill>
    <fill>
      <patternFill patternType="solid">
        <fgColor rgb="FFFFCC99"/>
        <bgColor rgb="FFFFCC99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/>
    <xf numFmtId="0" fontId="3" fillId="0" borderId="6" xfId="0" applyFont="1" applyBorder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left"/>
    </xf>
    <xf numFmtId="0" fontId="6" fillId="0" borderId="0" xfId="0" applyFont="1"/>
    <xf numFmtId="0" fontId="3" fillId="0" borderId="5" xfId="0" applyFont="1" applyBorder="1" applyAlignment="1">
      <alignment horizontal="right"/>
    </xf>
    <xf numFmtId="0" fontId="7" fillId="3" borderId="1" xfId="0" applyFont="1" applyFill="1" applyBorder="1"/>
    <xf numFmtId="0" fontId="7" fillId="3" borderId="2" xfId="0" applyFont="1" applyFill="1" applyBorder="1"/>
    <xf numFmtId="0" fontId="7" fillId="3" borderId="7" xfId="0" applyFont="1" applyFill="1" applyBorder="1"/>
    <xf numFmtId="0" fontId="7" fillId="3" borderId="8" xfId="0" applyFont="1" applyFill="1" applyBorder="1"/>
    <xf numFmtId="0" fontId="7" fillId="3" borderId="3" xfId="0" applyFont="1" applyFill="1" applyBorder="1"/>
    <xf numFmtId="0" fontId="7" fillId="3" borderId="4" xfId="0" applyFont="1" applyFill="1" applyBorder="1"/>
    <xf numFmtId="0" fontId="8" fillId="3" borderId="9" xfId="0" applyFont="1" applyFill="1" applyBorder="1"/>
    <xf numFmtId="10" fontId="8" fillId="3" borderId="10" xfId="0" applyNumberFormat="1" applyFont="1" applyFill="1" applyBorder="1"/>
    <xf numFmtId="10" fontId="8" fillId="3" borderId="11" xfId="0" applyNumberFormat="1" applyFont="1" applyFill="1" applyBorder="1"/>
    <xf numFmtId="0" fontId="8" fillId="3" borderId="5" xfId="0" applyFont="1" applyFill="1" applyBorder="1"/>
    <xf numFmtId="0" fontId="8" fillId="3" borderId="0" xfId="0" applyFont="1" applyFill="1"/>
    <xf numFmtId="0" fontId="8" fillId="3" borderId="6" xfId="0" applyFont="1" applyFill="1" applyBorder="1"/>
    <xf numFmtId="0" fontId="8" fillId="3" borderId="6" xfId="0" applyFont="1" applyFill="1" applyBorder="1" applyAlignment="1">
      <alignment horizontal="right"/>
    </xf>
    <xf numFmtId="0" fontId="9" fillId="4" borderId="1" xfId="0" applyFont="1" applyFill="1" applyBorder="1"/>
    <xf numFmtId="0" fontId="9" fillId="5" borderId="7" xfId="0" applyFont="1" applyFill="1" applyBorder="1"/>
    <xf numFmtId="0" fontId="8" fillId="3" borderId="10" xfId="0" applyFont="1" applyFill="1" applyBorder="1"/>
    <xf numFmtId="0" fontId="8" fillId="3" borderId="11" xfId="0" applyFont="1" applyFill="1" applyBorder="1" applyAlignment="1">
      <alignment horizontal="right"/>
    </xf>
    <xf numFmtId="0" fontId="10" fillId="4" borderId="5" xfId="0" applyFont="1" applyFill="1" applyBorder="1" applyAlignment="1">
      <alignment horizontal="left"/>
    </xf>
    <xf numFmtId="0" fontId="10" fillId="0" borderId="9" xfId="0" applyFont="1" applyBorder="1" applyAlignment="1">
      <alignment horizontal="left"/>
    </xf>
    <xf numFmtId="0" fontId="3" fillId="0" borderId="10" xfId="0" applyFont="1" applyBorder="1"/>
    <xf numFmtId="0" fontId="3" fillId="0" borderId="11" xfId="0" applyFont="1" applyBorder="1"/>
    <xf numFmtId="10" fontId="8" fillId="3" borderId="0" xfId="0" applyNumberFormat="1" applyFont="1" applyFill="1"/>
    <xf numFmtId="10" fontId="8" fillId="3" borderId="6" xfId="0" applyNumberFormat="1" applyFont="1" applyFill="1" applyBorder="1"/>
    <xf numFmtId="0" fontId="7" fillId="3" borderId="9" xfId="0" applyFont="1" applyFill="1" applyBorder="1"/>
    <xf numFmtId="0" fontId="8" fillId="3" borderId="11" xfId="0" applyFont="1" applyFill="1" applyBorder="1"/>
    <xf numFmtId="0" fontId="12" fillId="3" borderId="9" xfId="0" applyFont="1" applyFill="1" applyBorder="1"/>
    <xf numFmtId="0" fontId="12" fillId="3" borderId="10" xfId="0" applyFont="1" applyFill="1" applyBorder="1"/>
    <xf numFmtId="0" fontId="9" fillId="5" borderId="12" xfId="0" applyFont="1" applyFill="1" applyBorder="1"/>
    <xf numFmtId="0" fontId="9" fillId="5" borderId="13" xfId="0" applyFont="1" applyFill="1" applyBorder="1"/>
    <xf numFmtId="0" fontId="3" fillId="4" borderId="0" xfId="0" applyFont="1" applyFill="1"/>
    <xf numFmtId="0" fontId="13" fillId="4" borderId="14" xfId="0" applyFont="1" applyFill="1" applyBorder="1" applyAlignment="1">
      <alignment horizontal="left"/>
    </xf>
    <xf numFmtId="0" fontId="14" fillId="4" borderId="0" xfId="0" applyFont="1" applyFill="1"/>
    <xf numFmtId="0" fontId="3" fillId="4" borderId="6" xfId="0" applyFont="1" applyFill="1" applyBorder="1"/>
    <xf numFmtId="0" fontId="3" fillId="0" borderId="9" xfId="0" applyFont="1" applyBorder="1"/>
    <xf numFmtId="0" fontId="10" fillId="0" borderId="0" xfId="0" applyFont="1"/>
    <xf numFmtId="0" fontId="7" fillId="3" borderId="5" xfId="0" applyFont="1" applyFill="1" applyBorder="1"/>
    <xf numFmtId="0" fontId="13" fillId="6" borderId="14" xfId="0" applyFont="1" applyFill="1" applyBorder="1"/>
    <xf numFmtId="0" fontId="13" fillId="0" borderId="0" xfId="0" applyFont="1" applyAlignment="1">
      <alignment horizontal="left"/>
    </xf>
    <xf numFmtId="0" fontId="13" fillId="0" borderId="0" xfId="0" applyFont="1" applyAlignment="1">
      <alignment horizontal="right"/>
    </xf>
    <xf numFmtId="0" fontId="15" fillId="0" borderId="8" xfId="0" applyFont="1" applyBorder="1"/>
    <xf numFmtId="0" fontId="15" fillId="0" borderId="3" xfId="0" applyFont="1" applyBorder="1"/>
    <xf numFmtId="0" fontId="15" fillId="0" borderId="4" xfId="0" applyFont="1" applyBorder="1"/>
    <xf numFmtId="0" fontId="10" fillId="0" borderId="5" xfId="0" applyFont="1" applyBorder="1" applyAlignment="1">
      <alignment horizontal="right"/>
    </xf>
    <xf numFmtId="0" fontId="10" fillId="0" borderId="9" xfId="0" applyFont="1" applyBorder="1" applyAlignment="1">
      <alignment horizontal="right"/>
    </xf>
    <xf numFmtId="0" fontId="9" fillId="0" borderId="0" xfId="0" applyFont="1"/>
    <xf numFmtId="0" fontId="1" fillId="0" borderId="17" xfId="0" applyFont="1" applyBorder="1" applyAlignment="1">
      <alignment wrapText="1"/>
    </xf>
    <xf numFmtId="0" fontId="16" fillId="0" borderId="17" xfId="0" applyFont="1" applyBorder="1" applyAlignment="1">
      <alignment horizontal="right" wrapText="1"/>
    </xf>
    <xf numFmtId="0" fontId="1" fillId="0" borderId="17" xfId="0" applyFont="1" applyBorder="1" applyAlignment="1">
      <alignment horizontal="right" wrapText="1"/>
    </xf>
    <xf numFmtId="0" fontId="1" fillId="0" borderId="18" xfId="0" applyFont="1" applyBorder="1" applyAlignment="1">
      <alignment horizontal="right" wrapText="1"/>
    </xf>
    <xf numFmtId="164" fontId="7" fillId="3" borderId="4" xfId="0" applyNumberFormat="1" applyFont="1" applyFill="1" applyBorder="1"/>
    <xf numFmtId="164" fontId="0" fillId="0" borderId="0" xfId="0" applyNumberFormat="1"/>
    <xf numFmtId="165" fontId="0" fillId="0" borderId="0" xfId="0" applyNumberFormat="1"/>
    <xf numFmtId="0" fontId="10" fillId="4" borderId="5" xfId="0" applyFont="1" applyFill="1" applyBorder="1" applyAlignment="1">
      <alignment horizontal="left"/>
    </xf>
    <xf numFmtId="0" fontId="11" fillId="0" borderId="6" xfId="0" applyFont="1" applyBorder="1"/>
    <xf numFmtId="0" fontId="10" fillId="4" borderId="9" xfId="0" applyFont="1" applyFill="1" applyBorder="1" applyAlignment="1">
      <alignment horizontal="left"/>
    </xf>
    <xf numFmtId="0" fontId="11" fillId="0" borderId="11" xfId="0" applyFont="1" applyBorder="1"/>
    <xf numFmtId="0" fontId="12" fillId="3" borderId="10" xfId="0" applyFont="1" applyFill="1" applyBorder="1" applyAlignment="1">
      <alignment horizontal="left" wrapText="1"/>
    </xf>
    <xf numFmtId="0" fontId="9" fillId="5" borderId="15" xfId="0" applyFont="1" applyFill="1" applyBorder="1" applyAlignment="1">
      <alignment wrapText="1"/>
    </xf>
    <xf numFmtId="0" fontId="11" fillId="0" borderId="16" xfId="0" applyFont="1" applyBorder="1"/>
    <xf numFmtId="0" fontId="10" fillId="0" borderId="0" xfId="0" applyFont="1" applyAlignment="1">
      <alignment horizontal="left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002"/>
  <sheetViews>
    <sheetView tabSelected="1" workbookViewId="0">
      <selection activeCell="C6" sqref="C6:C22"/>
    </sheetView>
  </sheetViews>
  <sheetFormatPr defaultColWidth="14.453125" defaultRowHeight="15" customHeight="1" x14ac:dyDescent="0.35"/>
  <cols>
    <col min="1" max="1" width="12.08984375" customWidth="1"/>
    <col min="2" max="24" width="8.7265625" customWidth="1"/>
    <col min="25" max="25" width="15.08984375" customWidth="1"/>
    <col min="26" max="30" width="8.7265625" customWidth="1"/>
  </cols>
  <sheetData>
    <row r="1" spans="1:25" ht="14.25" customHeight="1" x14ac:dyDescent="0.3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4"/>
    </row>
    <row r="2" spans="1:25" ht="14.25" customHeight="1" x14ac:dyDescent="0.35">
      <c r="A2" s="5"/>
      <c r="Y2" s="6"/>
    </row>
    <row r="3" spans="1:25" ht="14.25" customHeight="1" x14ac:dyDescent="0.35">
      <c r="A3" s="5" t="s">
        <v>1</v>
      </c>
      <c r="B3" s="7" t="s">
        <v>2</v>
      </c>
      <c r="C3" s="7" t="s">
        <v>3</v>
      </c>
      <c r="D3" s="7" t="s">
        <v>3</v>
      </c>
      <c r="E3" s="7" t="s">
        <v>2</v>
      </c>
      <c r="F3" s="7" t="s">
        <v>2</v>
      </c>
      <c r="G3" s="7" t="s">
        <v>2</v>
      </c>
      <c r="H3" s="7" t="s">
        <v>3</v>
      </c>
      <c r="I3" s="7" t="s">
        <v>2</v>
      </c>
      <c r="J3" s="7" t="s">
        <v>4</v>
      </c>
      <c r="K3" s="7" t="s">
        <v>2</v>
      </c>
      <c r="L3" s="7" t="s">
        <v>2</v>
      </c>
      <c r="M3" s="7" t="s">
        <v>2</v>
      </c>
      <c r="N3" s="7" t="s">
        <v>3</v>
      </c>
      <c r="O3" s="7" t="s">
        <v>2</v>
      </c>
      <c r="P3" s="7" t="s">
        <v>4</v>
      </c>
      <c r="Q3" s="7" t="s">
        <v>3</v>
      </c>
      <c r="R3" s="7" t="s">
        <v>2</v>
      </c>
      <c r="S3" s="7" t="s">
        <v>2</v>
      </c>
      <c r="T3" s="7" t="s">
        <v>3</v>
      </c>
      <c r="U3" s="7" t="s">
        <v>2</v>
      </c>
      <c r="W3" s="8"/>
      <c r="Y3" s="6"/>
    </row>
    <row r="4" spans="1:25" ht="14.25" customHeight="1" x14ac:dyDescent="0.35">
      <c r="A4" s="5"/>
      <c r="Y4" s="6"/>
    </row>
    <row r="5" spans="1:25" ht="14.25" customHeight="1" x14ac:dyDescent="0.35">
      <c r="A5" s="5" t="s">
        <v>5</v>
      </c>
      <c r="B5" s="9" t="s">
        <v>6</v>
      </c>
      <c r="C5" s="9" t="s">
        <v>7</v>
      </c>
      <c r="D5" s="9" t="s">
        <v>8</v>
      </c>
      <c r="E5" s="9" t="s">
        <v>9</v>
      </c>
      <c r="F5" s="9" t="s">
        <v>10</v>
      </c>
      <c r="G5" s="9" t="s">
        <v>11</v>
      </c>
      <c r="H5" s="9" t="s">
        <v>12</v>
      </c>
      <c r="I5" s="9" t="s">
        <v>13</v>
      </c>
      <c r="J5" s="9" t="s">
        <v>14</v>
      </c>
      <c r="K5" s="9" t="s">
        <v>15</v>
      </c>
      <c r="L5" s="9" t="s">
        <v>16</v>
      </c>
      <c r="M5" s="9" t="s">
        <v>17</v>
      </c>
      <c r="N5" s="9" t="s">
        <v>18</v>
      </c>
      <c r="O5" s="9" t="s">
        <v>19</v>
      </c>
      <c r="P5" s="9" t="s">
        <v>20</v>
      </c>
      <c r="Q5" s="9" t="s">
        <v>21</v>
      </c>
      <c r="R5" s="9" t="s">
        <v>22</v>
      </c>
      <c r="S5" s="9" t="s">
        <v>23</v>
      </c>
      <c r="T5" s="9" t="s">
        <v>24</v>
      </c>
      <c r="U5" s="9" t="s">
        <v>25</v>
      </c>
      <c r="W5" s="7" t="s">
        <v>26</v>
      </c>
      <c r="X5" s="7" t="s">
        <v>27</v>
      </c>
      <c r="Y5" s="6" t="s">
        <v>28</v>
      </c>
    </row>
    <row r="6" spans="1:25" ht="14.25" customHeight="1" x14ac:dyDescent="0.35">
      <c r="A6" s="5">
        <v>1</v>
      </c>
      <c r="B6" s="7" t="s">
        <v>2</v>
      </c>
      <c r="C6" s="7" t="s">
        <v>3</v>
      </c>
      <c r="D6" s="7" t="s">
        <v>3</v>
      </c>
      <c r="E6" s="7" t="s">
        <v>2</v>
      </c>
      <c r="F6" s="7" t="s">
        <v>2</v>
      </c>
      <c r="G6" s="7" t="s">
        <v>2</v>
      </c>
      <c r="H6" s="7" t="s">
        <v>3</v>
      </c>
      <c r="I6" s="7" t="s">
        <v>2</v>
      </c>
      <c r="J6" s="7" t="s">
        <v>29</v>
      </c>
      <c r="K6" s="7" t="s">
        <v>2</v>
      </c>
      <c r="L6" s="7" t="s">
        <v>29</v>
      </c>
      <c r="M6" s="7" t="s">
        <v>2</v>
      </c>
      <c r="N6" s="7" t="s">
        <v>2</v>
      </c>
      <c r="O6" s="7" t="s">
        <v>2</v>
      </c>
      <c r="P6" s="7" t="s">
        <v>2</v>
      </c>
      <c r="Q6" s="7" t="s">
        <v>29</v>
      </c>
      <c r="R6" s="7" t="s">
        <v>29</v>
      </c>
      <c r="S6" s="7" t="s">
        <v>2</v>
      </c>
      <c r="T6" s="7" t="s">
        <v>3</v>
      </c>
      <c r="U6" s="7" t="s">
        <v>2</v>
      </c>
      <c r="W6" s="10">
        <f t="array" ref="W6">SUM(--(B6:U6=Key))</f>
        <v>14</v>
      </c>
      <c r="X6" s="7">
        <f t="shared" ref="X6:X22" si="0">20-W6</f>
        <v>6</v>
      </c>
      <c r="Y6" s="6">
        <f t="shared" ref="Y6:Y22" si="1">W6/20</f>
        <v>0.7</v>
      </c>
    </row>
    <row r="7" spans="1:25" ht="14.25" customHeight="1" x14ac:dyDescent="0.35">
      <c r="A7" s="5">
        <v>2</v>
      </c>
      <c r="B7" s="7" t="s">
        <v>2</v>
      </c>
      <c r="C7" s="7" t="s">
        <v>2</v>
      </c>
      <c r="D7" s="7" t="s">
        <v>3</v>
      </c>
      <c r="E7" s="7" t="s">
        <v>2</v>
      </c>
      <c r="F7" s="7" t="s">
        <v>2</v>
      </c>
      <c r="G7" s="7" t="s">
        <v>2</v>
      </c>
      <c r="H7" s="7" t="s">
        <v>3</v>
      </c>
      <c r="I7" s="7" t="s">
        <v>2</v>
      </c>
      <c r="J7" s="7" t="s">
        <v>4</v>
      </c>
      <c r="K7" s="7" t="s">
        <v>2</v>
      </c>
      <c r="L7" s="7" t="s">
        <v>2</v>
      </c>
      <c r="M7" s="7" t="s">
        <v>2</v>
      </c>
      <c r="N7" s="7" t="s">
        <v>3</v>
      </c>
      <c r="O7" s="7" t="s">
        <v>2</v>
      </c>
      <c r="P7" s="7" t="s">
        <v>2</v>
      </c>
      <c r="Q7" s="7" t="s">
        <v>2</v>
      </c>
      <c r="R7" s="7" t="s">
        <v>2</v>
      </c>
      <c r="S7" s="7" t="s">
        <v>2</v>
      </c>
      <c r="T7" s="7" t="s">
        <v>3</v>
      </c>
      <c r="U7" s="7" t="s">
        <v>2</v>
      </c>
      <c r="W7" s="10">
        <f t="array" ref="W7">SUM(--(B7:U7=Key))</f>
        <v>17</v>
      </c>
      <c r="X7" s="7">
        <f t="shared" si="0"/>
        <v>3</v>
      </c>
      <c r="Y7" s="6">
        <f t="shared" si="1"/>
        <v>0.85</v>
      </c>
    </row>
    <row r="8" spans="1:25" ht="14.25" customHeight="1" x14ac:dyDescent="0.35">
      <c r="A8" s="5">
        <v>3</v>
      </c>
      <c r="B8" s="7" t="s">
        <v>3</v>
      </c>
      <c r="C8" s="7" t="s">
        <v>3</v>
      </c>
      <c r="D8" s="7" t="s">
        <v>3</v>
      </c>
      <c r="E8" s="7" t="s">
        <v>2</v>
      </c>
      <c r="F8" s="7" t="s">
        <v>2</v>
      </c>
      <c r="G8" s="7" t="s">
        <v>2</v>
      </c>
      <c r="H8" s="7" t="s">
        <v>3</v>
      </c>
      <c r="I8" s="7" t="s">
        <v>2</v>
      </c>
      <c r="J8" s="7" t="s">
        <v>4</v>
      </c>
      <c r="K8" s="7" t="s">
        <v>2</v>
      </c>
      <c r="L8" s="7" t="s">
        <v>2</v>
      </c>
      <c r="M8" s="7" t="s">
        <v>2</v>
      </c>
      <c r="N8" s="7" t="s">
        <v>3</v>
      </c>
      <c r="O8" s="7" t="s">
        <v>2</v>
      </c>
      <c r="P8" s="7" t="s">
        <v>2</v>
      </c>
      <c r="Q8" s="7" t="s">
        <v>2</v>
      </c>
      <c r="R8" s="7" t="s">
        <v>2</v>
      </c>
      <c r="S8" s="7" t="s">
        <v>3</v>
      </c>
      <c r="T8" s="7" t="s">
        <v>3</v>
      </c>
      <c r="U8" s="7" t="s">
        <v>2</v>
      </c>
      <c r="W8" s="10">
        <f t="array" ref="W8">SUM(--(B8:U8=Key))</f>
        <v>16</v>
      </c>
      <c r="X8" s="7">
        <f t="shared" si="0"/>
        <v>4</v>
      </c>
      <c r="Y8" s="6">
        <f t="shared" si="1"/>
        <v>0.8</v>
      </c>
    </row>
    <row r="9" spans="1:25" ht="14.25" customHeight="1" x14ac:dyDescent="0.35">
      <c r="A9" s="5">
        <v>4</v>
      </c>
      <c r="B9" s="7" t="s">
        <v>2</v>
      </c>
      <c r="C9" s="7" t="s">
        <v>2</v>
      </c>
      <c r="D9" s="7" t="s">
        <v>3</v>
      </c>
      <c r="E9" s="7" t="s">
        <v>2</v>
      </c>
      <c r="F9" s="7" t="s">
        <v>2</v>
      </c>
      <c r="G9" s="7" t="s">
        <v>2</v>
      </c>
      <c r="H9" s="7" t="s">
        <v>3</v>
      </c>
      <c r="I9" s="7" t="s">
        <v>2</v>
      </c>
      <c r="J9" s="7" t="s">
        <v>29</v>
      </c>
      <c r="K9" s="7" t="s">
        <v>2</v>
      </c>
      <c r="L9" s="7" t="s">
        <v>29</v>
      </c>
      <c r="M9" s="7" t="s">
        <v>2</v>
      </c>
      <c r="N9" s="7" t="s">
        <v>2</v>
      </c>
      <c r="O9" s="7" t="s">
        <v>2</v>
      </c>
      <c r="P9" s="7" t="s">
        <v>4</v>
      </c>
      <c r="Q9" s="7" t="s">
        <v>2</v>
      </c>
      <c r="R9" s="7" t="s">
        <v>2</v>
      </c>
      <c r="S9" s="7" t="s">
        <v>2</v>
      </c>
      <c r="T9" s="7" t="s">
        <v>3</v>
      </c>
      <c r="U9" s="7" t="s">
        <v>2</v>
      </c>
      <c r="W9" s="10">
        <f t="array" ref="W9">SUM(--(B9:U9=Key))</f>
        <v>15</v>
      </c>
      <c r="X9" s="7">
        <f t="shared" si="0"/>
        <v>5</v>
      </c>
      <c r="Y9" s="6">
        <f t="shared" si="1"/>
        <v>0.75</v>
      </c>
    </row>
    <row r="10" spans="1:25" ht="14.25" customHeight="1" x14ac:dyDescent="0.35">
      <c r="A10" s="5">
        <v>5</v>
      </c>
      <c r="B10" s="7" t="s">
        <v>2</v>
      </c>
      <c r="C10" s="7" t="s">
        <v>3</v>
      </c>
      <c r="D10" s="7" t="s">
        <v>3</v>
      </c>
      <c r="E10" s="7" t="s">
        <v>3</v>
      </c>
      <c r="F10" s="7" t="s">
        <v>2</v>
      </c>
      <c r="G10" s="7" t="s">
        <v>2</v>
      </c>
      <c r="H10" s="7" t="s">
        <v>3</v>
      </c>
      <c r="I10" s="7" t="s">
        <v>2</v>
      </c>
      <c r="J10" s="7" t="s">
        <v>4</v>
      </c>
      <c r="K10" s="7" t="s">
        <v>2</v>
      </c>
      <c r="L10" s="7" t="s">
        <v>2</v>
      </c>
      <c r="M10" s="7" t="s">
        <v>2</v>
      </c>
      <c r="N10" s="7" t="s">
        <v>3</v>
      </c>
      <c r="O10" s="7" t="s">
        <v>2</v>
      </c>
      <c r="P10" s="7" t="s">
        <v>2</v>
      </c>
      <c r="Q10" s="7" t="s">
        <v>29</v>
      </c>
      <c r="R10" s="7" t="s">
        <v>2</v>
      </c>
      <c r="S10" s="7" t="s">
        <v>2</v>
      </c>
      <c r="T10" s="7" t="s">
        <v>2</v>
      </c>
      <c r="U10" s="7" t="s">
        <v>2</v>
      </c>
      <c r="W10" s="10">
        <f t="array" ref="W10">SUM(--(B10:U10=Key))</f>
        <v>16</v>
      </c>
      <c r="X10" s="7">
        <f t="shared" si="0"/>
        <v>4</v>
      </c>
      <c r="Y10" s="6">
        <f t="shared" si="1"/>
        <v>0.8</v>
      </c>
    </row>
    <row r="11" spans="1:25" ht="14.25" customHeight="1" x14ac:dyDescent="0.35">
      <c r="A11" s="5">
        <v>7</v>
      </c>
      <c r="B11" s="7" t="s">
        <v>2</v>
      </c>
      <c r="C11" s="7" t="s">
        <v>3</v>
      </c>
      <c r="D11" s="7" t="s">
        <v>3</v>
      </c>
      <c r="E11" s="7" t="s">
        <v>2</v>
      </c>
      <c r="F11" s="7" t="s">
        <v>2</v>
      </c>
      <c r="G11" s="7" t="s">
        <v>2</v>
      </c>
      <c r="H11" s="7" t="s">
        <v>3</v>
      </c>
      <c r="I11" s="7" t="s">
        <v>2</v>
      </c>
      <c r="J11" s="7" t="s">
        <v>4</v>
      </c>
      <c r="K11" s="7" t="s">
        <v>2</v>
      </c>
      <c r="L11" s="7" t="s">
        <v>2</v>
      </c>
      <c r="M11" s="7" t="s">
        <v>2</v>
      </c>
      <c r="N11" s="7" t="s">
        <v>3</v>
      </c>
      <c r="O11" s="7" t="s">
        <v>2</v>
      </c>
      <c r="P11" s="7" t="s">
        <v>2</v>
      </c>
      <c r="Q11" s="7" t="s">
        <v>2</v>
      </c>
      <c r="R11" s="7" t="s">
        <v>2</v>
      </c>
      <c r="S11" s="7" t="s">
        <v>2</v>
      </c>
      <c r="T11" s="7" t="s">
        <v>3</v>
      </c>
      <c r="U11" s="7" t="s">
        <v>2</v>
      </c>
      <c r="W11" s="10">
        <f t="array" ref="W11">SUM(--(B11:U11=Key))</f>
        <v>18</v>
      </c>
      <c r="X11" s="7">
        <f t="shared" si="0"/>
        <v>2</v>
      </c>
      <c r="Y11" s="6">
        <f t="shared" si="1"/>
        <v>0.9</v>
      </c>
    </row>
    <row r="12" spans="1:25" ht="14.25" customHeight="1" x14ac:dyDescent="0.35">
      <c r="A12" s="11" t="s">
        <v>30</v>
      </c>
      <c r="B12" s="7" t="s">
        <v>2</v>
      </c>
      <c r="C12" s="7" t="s">
        <v>2</v>
      </c>
      <c r="D12" s="7" t="s">
        <v>3</v>
      </c>
      <c r="E12" s="7" t="s">
        <v>3</v>
      </c>
      <c r="F12" s="7" t="s">
        <v>2</v>
      </c>
      <c r="G12" s="7" t="s">
        <v>2</v>
      </c>
      <c r="H12" s="7" t="s">
        <v>3</v>
      </c>
      <c r="I12" s="7" t="s">
        <v>2</v>
      </c>
      <c r="J12" s="7" t="s">
        <v>2</v>
      </c>
      <c r="K12" s="7" t="s">
        <v>2</v>
      </c>
      <c r="L12" s="7" t="s">
        <v>29</v>
      </c>
      <c r="M12" s="7" t="s">
        <v>3</v>
      </c>
      <c r="N12" s="7" t="s">
        <v>2</v>
      </c>
      <c r="O12" s="7" t="s">
        <v>3</v>
      </c>
      <c r="P12" s="7" t="s">
        <v>4</v>
      </c>
      <c r="Q12" s="7" t="s">
        <v>3</v>
      </c>
      <c r="R12" s="7" t="s">
        <v>2</v>
      </c>
      <c r="S12" s="7" t="s">
        <v>2</v>
      </c>
      <c r="T12" s="7" t="s">
        <v>3</v>
      </c>
      <c r="U12" s="7" t="s">
        <v>2</v>
      </c>
      <c r="W12" s="10">
        <f t="array" ref="W12">SUM(--(B12:U12=Key))</f>
        <v>13</v>
      </c>
      <c r="X12" s="7">
        <f t="shared" si="0"/>
        <v>7</v>
      </c>
      <c r="Y12" s="6">
        <f t="shared" si="1"/>
        <v>0.65</v>
      </c>
    </row>
    <row r="13" spans="1:25" ht="14.25" customHeight="1" x14ac:dyDescent="0.35">
      <c r="A13" s="11" t="s">
        <v>31</v>
      </c>
      <c r="B13" s="7" t="s">
        <v>2</v>
      </c>
      <c r="C13" s="7" t="s">
        <v>2</v>
      </c>
      <c r="D13" s="7" t="s">
        <v>3</v>
      </c>
      <c r="E13" s="7" t="s">
        <v>3</v>
      </c>
      <c r="F13" s="7" t="s">
        <v>2</v>
      </c>
      <c r="G13" s="7" t="s">
        <v>2</v>
      </c>
      <c r="H13" s="7" t="s">
        <v>3</v>
      </c>
      <c r="I13" s="7" t="s">
        <v>2</v>
      </c>
      <c r="J13" s="7" t="s">
        <v>3</v>
      </c>
      <c r="K13" s="7" t="s">
        <v>2</v>
      </c>
      <c r="L13" s="7" t="s">
        <v>29</v>
      </c>
      <c r="M13" s="7" t="s">
        <v>3</v>
      </c>
      <c r="N13" s="7" t="s">
        <v>3</v>
      </c>
      <c r="O13" s="7" t="s">
        <v>3</v>
      </c>
      <c r="P13" s="7" t="s">
        <v>4</v>
      </c>
      <c r="Q13" s="7" t="s">
        <v>3</v>
      </c>
      <c r="R13" s="7" t="s">
        <v>2</v>
      </c>
      <c r="S13" s="7" t="s">
        <v>2</v>
      </c>
      <c r="T13" s="7" t="s">
        <v>2</v>
      </c>
      <c r="U13" s="7" t="s">
        <v>2</v>
      </c>
      <c r="W13" s="10">
        <f t="array" ref="W13">SUM(--(B13:U13=Key))</f>
        <v>13</v>
      </c>
      <c r="X13" s="7">
        <f t="shared" si="0"/>
        <v>7</v>
      </c>
      <c r="Y13" s="6">
        <f t="shared" si="1"/>
        <v>0.65</v>
      </c>
    </row>
    <row r="14" spans="1:25" ht="14.25" customHeight="1" x14ac:dyDescent="0.35">
      <c r="A14" s="5">
        <v>11</v>
      </c>
      <c r="B14" s="7" t="s">
        <v>3</v>
      </c>
      <c r="C14" s="7" t="s">
        <v>3</v>
      </c>
      <c r="D14" s="7" t="s">
        <v>3</v>
      </c>
      <c r="E14" s="7" t="s">
        <v>3</v>
      </c>
      <c r="F14" s="7" t="s">
        <v>2</v>
      </c>
      <c r="G14" s="7" t="s">
        <v>2</v>
      </c>
      <c r="H14" s="7" t="s">
        <v>3</v>
      </c>
      <c r="I14" s="7" t="s">
        <v>2</v>
      </c>
      <c r="J14" s="7" t="s">
        <v>4</v>
      </c>
      <c r="K14" s="7" t="s">
        <v>2</v>
      </c>
      <c r="L14" s="7" t="s">
        <v>3</v>
      </c>
      <c r="M14" s="7" t="s">
        <v>3</v>
      </c>
      <c r="N14" s="7" t="s">
        <v>3</v>
      </c>
      <c r="O14" s="7" t="s">
        <v>2</v>
      </c>
      <c r="P14" s="7" t="s">
        <v>2</v>
      </c>
      <c r="Q14" s="7" t="s">
        <v>2</v>
      </c>
      <c r="R14" s="7" t="s">
        <v>2</v>
      </c>
      <c r="S14" s="7" t="s">
        <v>3</v>
      </c>
      <c r="T14" s="7" t="s">
        <v>3</v>
      </c>
      <c r="U14" s="7" t="s">
        <v>2</v>
      </c>
      <c r="W14" s="10">
        <f t="array" ref="W14">SUM(--(B14:U14=Key))</f>
        <v>13</v>
      </c>
      <c r="X14" s="7">
        <f t="shared" si="0"/>
        <v>7</v>
      </c>
      <c r="Y14" s="6">
        <f t="shared" si="1"/>
        <v>0.65</v>
      </c>
    </row>
    <row r="15" spans="1:25" ht="14.25" customHeight="1" x14ac:dyDescent="0.35">
      <c r="A15" s="5">
        <v>12</v>
      </c>
      <c r="B15" s="7" t="s">
        <v>2</v>
      </c>
      <c r="C15" s="7" t="s">
        <v>3</v>
      </c>
      <c r="D15" s="7" t="s">
        <v>3</v>
      </c>
      <c r="E15" s="7" t="s">
        <v>2</v>
      </c>
      <c r="F15" s="7" t="s">
        <v>2</v>
      </c>
      <c r="G15" s="7" t="s">
        <v>2</v>
      </c>
      <c r="H15" s="7" t="s">
        <v>3</v>
      </c>
      <c r="I15" s="7" t="s">
        <v>2</v>
      </c>
      <c r="J15" s="7" t="s">
        <v>4</v>
      </c>
      <c r="K15" s="7" t="s">
        <v>2</v>
      </c>
      <c r="L15" s="7" t="s">
        <v>2</v>
      </c>
      <c r="M15" s="7" t="s">
        <v>2</v>
      </c>
      <c r="N15" s="7" t="s">
        <v>3</v>
      </c>
      <c r="O15" s="7" t="s">
        <v>2</v>
      </c>
      <c r="P15" s="7" t="s">
        <v>4</v>
      </c>
      <c r="Q15" s="7" t="s">
        <v>29</v>
      </c>
      <c r="R15" s="7" t="s">
        <v>2</v>
      </c>
      <c r="S15" s="7" t="s">
        <v>3</v>
      </c>
      <c r="T15" s="7" t="s">
        <v>3</v>
      </c>
      <c r="U15" s="7" t="s">
        <v>2</v>
      </c>
      <c r="W15" s="10">
        <f t="array" ref="W15">SUM(--(B15:U15=Key))</f>
        <v>18</v>
      </c>
      <c r="X15" s="7">
        <f t="shared" si="0"/>
        <v>2</v>
      </c>
      <c r="Y15" s="6">
        <f t="shared" si="1"/>
        <v>0.9</v>
      </c>
    </row>
    <row r="16" spans="1:25" ht="14.25" customHeight="1" x14ac:dyDescent="0.35">
      <c r="A16" s="5">
        <v>13</v>
      </c>
      <c r="B16" s="7" t="s">
        <v>2</v>
      </c>
      <c r="C16" s="7" t="s">
        <v>3</v>
      </c>
      <c r="D16" s="7" t="s">
        <v>3</v>
      </c>
      <c r="E16" s="7" t="s">
        <v>2</v>
      </c>
      <c r="F16" s="7" t="s">
        <v>2</v>
      </c>
      <c r="G16" s="7" t="s">
        <v>2</v>
      </c>
      <c r="H16" s="7" t="s">
        <v>3</v>
      </c>
      <c r="I16" s="7" t="s">
        <v>2</v>
      </c>
      <c r="J16" s="7" t="s">
        <v>4</v>
      </c>
      <c r="K16" s="7" t="s">
        <v>2</v>
      </c>
      <c r="L16" s="7" t="s">
        <v>2</v>
      </c>
      <c r="M16" s="7" t="s">
        <v>2</v>
      </c>
      <c r="N16" s="7" t="s">
        <v>2</v>
      </c>
      <c r="O16" s="7" t="s">
        <v>2</v>
      </c>
      <c r="P16" s="7" t="s">
        <v>4</v>
      </c>
      <c r="Q16" s="7" t="s">
        <v>2</v>
      </c>
      <c r="R16" s="7" t="s">
        <v>2</v>
      </c>
      <c r="S16" s="7" t="s">
        <v>2</v>
      </c>
      <c r="T16" s="7" t="s">
        <v>3</v>
      </c>
      <c r="U16" s="7" t="s">
        <v>2</v>
      </c>
      <c r="W16" s="10">
        <f t="array" ref="W16">SUM(--(B16:U16=Key))</f>
        <v>18</v>
      </c>
      <c r="X16" s="7">
        <f t="shared" si="0"/>
        <v>2</v>
      </c>
      <c r="Y16" s="6">
        <f t="shared" si="1"/>
        <v>0.9</v>
      </c>
    </row>
    <row r="17" spans="1:25" ht="14.25" customHeight="1" x14ac:dyDescent="0.35">
      <c r="A17" s="5">
        <v>14</v>
      </c>
      <c r="B17" s="7" t="s">
        <v>2</v>
      </c>
      <c r="C17" s="7" t="s">
        <v>3</v>
      </c>
      <c r="D17" s="7" t="s">
        <v>3</v>
      </c>
      <c r="E17" s="7" t="s">
        <v>2</v>
      </c>
      <c r="F17" s="7" t="s">
        <v>2</v>
      </c>
      <c r="G17" s="7" t="s">
        <v>2</v>
      </c>
      <c r="H17" s="7" t="s">
        <v>3</v>
      </c>
      <c r="I17" s="7" t="s">
        <v>2</v>
      </c>
      <c r="J17" s="7" t="s">
        <v>4</v>
      </c>
      <c r="K17" s="7" t="s">
        <v>2</v>
      </c>
      <c r="L17" s="7" t="s">
        <v>2</v>
      </c>
      <c r="M17" s="7" t="s">
        <v>2</v>
      </c>
      <c r="N17" s="7" t="s">
        <v>3</v>
      </c>
      <c r="O17" s="7" t="s">
        <v>2</v>
      </c>
      <c r="P17" s="7" t="s">
        <v>4</v>
      </c>
      <c r="Q17" s="7" t="s">
        <v>29</v>
      </c>
      <c r="R17" s="7" t="s">
        <v>2</v>
      </c>
      <c r="S17" s="7" t="s">
        <v>2</v>
      </c>
      <c r="T17" s="7" t="s">
        <v>3</v>
      </c>
      <c r="U17" s="7" t="s">
        <v>2</v>
      </c>
      <c r="W17" s="10">
        <f t="array" ref="W17">SUM(--(B17:U17=Key))</f>
        <v>19</v>
      </c>
      <c r="X17" s="7">
        <f t="shared" si="0"/>
        <v>1</v>
      </c>
      <c r="Y17" s="6">
        <f t="shared" si="1"/>
        <v>0.95</v>
      </c>
    </row>
    <row r="18" spans="1:25" ht="14.25" customHeight="1" x14ac:dyDescent="0.35">
      <c r="A18" s="5">
        <v>15</v>
      </c>
      <c r="B18" s="7" t="s">
        <v>3</v>
      </c>
      <c r="C18" s="7" t="s">
        <v>3</v>
      </c>
      <c r="D18" s="7" t="s">
        <v>3</v>
      </c>
      <c r="E18" s="7" t="s">
        <v>3</v>
      </c>
      <c r="F18" s="7" t="s">
        <v>3</v>
      </c>
      <c r="G18" s="7" t="s">
        <v>2</v>
      </c>
      <c r="H18" s="7" t="s">
        <v>3</v>
      </c>
      <c r="I18" s="7" t="s">
        <v>2</v>
      </c>
      <c r="J18" s="7" t="s">
        <v>4</v>
      </c>
      <c r="K18" s="7" t="s">
        <v>2</v>
      </c>
      <c r="L18" s="7" t="s">
        <v>3</v>
      </c>
      <c r="M18" s="7" t="s">
        <v>2</v>
      </c>
      <c r="N18" s="7" t="s">
        <v>3</v>
      </c>
      <c r="O18" s="7" t="s">
        <v>2</v>
      </c>
      <c r="P18" s="7" t="s">
        <v>2</v>
      </c>
      <c r="Q18" s="7" t="s">
        <v>2</v>
      </c>
      <c r="R18" s="7" t="s">
        <v>2</v>
      </c>
      <c r="S18" s="7" t="s">
        <v>3</v>
      </c>
      <c r="T18" s="7" t="s">
        <v>3</v>
      </c>
      <c r="U18" s="7" t="s">
        <v>2</v>
      </c>
      <c r="W18" s="10">
        <f t="array" ref="W18">SUM(--(B18:U18=Key))</f>
        <v>13</v>
      </c>
      <c r="X18" s="7">
        <f t="shared" si="0"/>
        <v>7</v>
      </c>
      <c r="Y18" s="6">
        <f t="shared" si="1"/>
        <v>0.65</v>
      </c>
    </row>
    <row r="19" spans="1:25" ht="14.25" customHeight="1" x14ac:dyDescent="0.35">
      <c r="A19" s="5">
        <v>16</v>
      </c>
      <c r="B19" s="7" t="s">
        <v>3</v>
      </c>
      <c r="C19" s="7" t="s">
        <v>3</v>
      </c>
      <c r="D19" s="7" t="s">
        <v>3</v>
      </c>
      <c r="E19" s="7" t="s">
        <v>2</v>
      </c>
      <c r="F19" s="7" t="s">
        <v>2</v>
      </c>
      <c r="G19" s="7" t="s">
        <v>2</v>
      </c>
      <c r="H19" s="7" t="s">
        <v>3</v>
      </c>
      <c r="I19" s="7" t="s">
        <v>2</v>
      </c>
      <c r="J19" s="7" t="s">
        <v>4</v>
      </c>
      <c r="K19" s="7" t="s">
        <v>2</v>
      </c>
      <c r="L19" s="7" t="s">
        <v>2</v>
      </c>
      <c r="M19" s="7" t="s">
        <v>2</v>
      </c>
      <c r="N19" s="7" t="s">
        <v>3</v>
      </c>
      <c r="O19" s="7" t="s">
        <v>2</v>
      </c>
      <c r="P19" s="7" t="s">
        <v>2</v>
      </c>
      <c r="Q19" s="7" t="s">
        <v>29</v>
      </c>
      <c r="R19" s="7" t="s">
        <v>2</v>
      </c>
      <c r="S19" s="7" t="s">
        <v>2</v>
      </c>
      <c r="T19" s="7" t="s">
        <v>3</v>
      </c>
      <c r="U19" s="7" t="s">
        <v>2</v>
      </c>
      <c r="W19" s="10">
        <f t="array" ref="W19">SUM(--(B19:U19=Key))</f>
        <v>17</v>
      </c>
      <c r="X19" s="7">
        <f t="shared" si="0"/>
        <v>3</v>
      </c>
      <c r="Y19" s="6">
        <f t="shared" si="1"/>
        <v>0.85</v>
      </c>
    </row>
    <row r="20" spans="1:25" ht="14.25" customHeight="1" x14ac:dyDescent="0.35">
      <c r="A20" s="5">
        <v>17</v>
      </c>
      <c r="B20" s="7" t="s">
        <v>2</v>
      </c>
      <c r="C20" s="7" t="s">
        <v>3</v>
      </c>
      <c r="D20" s="7" t="s">
        <v>3</v>
      </c>
      <c r="E20" s="7" t="s">
        <v>2</v>
      </c>
      <c r="F20" s="7" t="s">
        <v>2</v>
      </c>
      <c r="G20" s="7" t="s">
        <v>2</v>
      </c>
      <c r="H20" s="7" t="s">
        <v>3</v>
      </c>
      <c r="I20" s="7" t="s">
        <v>2</v>
      </c>
      <c r="J20" s="7" t="s">
        <v>29</v>
      </c>
      <c r="K20" s="7" t="s">
        <v>2</v>
      </c>
      <c r="L20" s="7" t="s">
        <v>2</v>
      </c>
      <c r="M20" s="7" t="s">
        <v>2</v>
      </c>
      <c r="N20" s="7" t="s">
        <v>3</v>
      </c>
      <c r="O20" s="7" t="s">
        <v>2</v>
      </c>
      <c r="P20" s="7" t="s">
        <v>2</v>
      </c>
      <c r="Q20" s="7" t="s">
        <v>2</v>
      </c>
      <c r="R20" s="7" t="s">
        <v>2</v>
      </c>
      <c r="S20" s="7" t="s">
        <v>3</v>
      </c>
      <c r="T20" s="7" t="s">
        <v>3</v>
      </c>
      <c r="U20" s="7" t="s">
        <v>2</v>
      </c>
      <c r="W20" s="10">
        <f t="array" ref="W20">SUM(--(B20:U20=Key))</f>
        <v>16</v>
      </c>
      <c r="X20" s="7">
        <f t="shared" si="0"/>
        <v>4</v>
      </c>
      <c r="Y20" s="6">
        <f t="shared" si="1"/>
        <v>0.8</v>
      </c>
    </row>
    <row r="21" spans="1:25" ht="14.25" customHeight="1" x14ac:dyDescent="0.35">
      <c r="A21" s="5">
        <v>18</v>
      </c>
      <c r="B21" s="7" t="s">
        <v>2</v>
      </c>
      <c r="C21" s="7" t="s">
        <v>3</v>
      </c>
      <c r="D21" s="7" t="s">
        <v>3</v>
      </c>
      <c r="E21" s="7" t="s">
        <v>2</v>
      </c>
      <c r="F21" s="7" t="s">
        <v>3</v>
      </c>
      <c r="G21" s="7" t="s">
        <v>2</v>
      </c>
      <c r="H21" s="7" t="s">
        <v>3</v>
      </c>
      <c r="I21" s="7" t="s">
        <v>3</v>
      </c>
      <c r="J21" s="7" t="s">
        <v>4</v>
      </c>
      <c r="K21" s="7" t="s">
        <v>2</v>
      </c>
      <c r="L21" s="7" t="s">
        <v>29</v>
      </c>
      <c r="M21" s="7" t="s">
        <v>2</v>
      </c>
      <c r="N21" s="7" t="s">
        <v>3</v>
      </c>
      <c r="O21" s="7" t="s">
        <v>2</v>
      </c>
      <c r="P21" s="7" t="s">
        <v>4</v>
      </c>
      <c r="Q21" s="7" t="s">
        <v>3</v>
      </c>
      <c r="R21" s="7" t="s">
        <v>3</v>
      </c>
      <c r="S21" s="7" t="s">
        <v>3</v>
      </c>
      <c r="T21" s="7" t="s">
        <v>3</v>
      </c>
      <c r="U21" s="7" t="s">
        <v>2</v>
      </c>
      <c r="W21" s="10">
        <f t="array" ref="W21">SUM(--(B21:U21=Key))</f>
        <v>15</v>
      </c>
      <c r="X21" s="7">
        <f t="shared" si="0"/>
        <v>5</v>
      </c>
      <c r="Y21" s="6">
        <f t="shared" si="1"/>
        <v>0.75</v>
      </c>
    </row>
    <row r="22" spans="1:25" ht="14.25" customHeight="1" x14ac:dyDescent="0.35">
      <c r="A22" s="5">
        <v>19</v>
      </c>
      <c r="B22" s="7" t="s">
        <v>2</v>
      </c>
      <c r="C22" s="7" t="s">
        <v>3</v>
      </c>
      <c r="D22" s="7" t="s">
        <v>3</v>
      </c>
      <c r="E22" s="7" t="s">
        <v>2</v>
      </c>
      <c r="F22" s="7" t="s">
        <v>2</v>
      </c>
      <c r="G22" s="7" t="s">
        <v>2</v>
      </c>
      <c r="H22" s="7" t="s">
        <v>3</v>
      </c>
      <c r="I22" s="7" t="s">
        <v>2</v>
      </c>
      <c r="J22" s="7" t="s">
        <v>4</v>
      </c>
      <c r="K22" s="7" t="s">
        <v>2</v>
      </c>
      <c r="L22" s="7" t="s">
        <v>2</v>
      </c>
      <c r="M22" s="7" t="s">
        <v>3</v>
      </c>
      <c r="N22" s="7" t="s">
        <v>3</v>
      </c>
      <c r="O22" s="7" t="s">
        <v>2</v>
      </c>
      <c r="P22" s="7" t="s">
        <v>4</v>
      </c>
      <c r="Q22" s="7" t="s">
        <v>29</v>
      </c>
      <c r="R22" s="7" t="s">
        <v>2</v>
      </c>
      <c r="S22" s="7" t="s">
        <v>2</v>
      </c>
      <c r="T22" s="7" t="s">
        <v>3</v>
      </c>
      <c r="U22" s="7" t="s">
        <v>2</v>
      </c>
      <c r="W22" s="10">
        <f t="array" ref="W22">SUM(--(B22:U22=Key))</f>
        <v>18</v>
      </c>
      <c r="X22" s="7">
        <f t="shared" si="0"/>
        <v>2</v>
      </c>
      <c r="Y22" s="6">
        <f t="shared" si="1"/>
        <v>0.9</v>
      </c>
    </row>
    <row r="23" spans="1:25" ht="14.25" customHeight="1" x14ac:dyDescent="0.35">
      <c r="A23" s="12" t="s">
        <v>32</v>
      </c>
      <c r="B23" s="13">
        <f t="array" ref="B23">SUM(--(B6:B22=B3))</f>
        <v>13</v>
      </c>
      <c r="C23" s="13">
        <f t="array" ref="C23">SUM(--(C6:C22=C3))</f>
        <v>13</v>
      </c>
      <c r="D23" s="13">
        <f t="array" ref="D23">SUM(--(D6:D22=D3))</f>
        <v>17</v>
      </c>
      <c r="E23" s="13">
        <f t="array" ref="E23">SUM(--(E6:E22=E3))</f>
        <v>12</v>
      </c>
      <c r="F23" s="13">
        <f t="array" ref="F23">SUM(--(F6:F22=F3))</f>
        <v>15</v>
      </c>
      <c r="G23" s="13">
        <f t="array" ref="G23">SUM(--(G6:G22=G3))</f>
        <v>17</v>
      </c>
      <c r="H23" s="13">
        <f t="array" ref="H23">SUM(--(H6:H22=H3))</f>
        <v>17</v>
      </c>
      <c r="I23" s="13">
        <f t="array" ref="I23">SUM(--(I6:I22=I3))</f>
        <v>16</v>
      </c>
      <c r="J23" s="13">
        <f t="array" ref="J23">SUM(--(J6:J22=J3))</f>
        <v>12</v>
      </c>
      <c r="K23" s="13">
        <f t="array" ref="K23">SUM(--(K6:K22=K3))</f>
        <v>17</v>
      </c>
      <c r="L23" s="13">
        <f t="array" ref="L23">SUM(--(L6:L22=L3))</f>
        <v>10</v>
      </c>
      <c r="M23" s="13">
        <f t="array" ref="M23">SUM(--(M6:M22=M3))</f>
        <v>13</v>
      </c>
      <c r="N23" s="13">
        <f t="array" ref="N23">SUM(--(N6:N22=N3))</f>
        <v>13</v>
      </c>
      <c r="O23" s="13">
        <f t="array" ref="O23">SUM(--(O6:O22=O3))</f>
        <v>15</v>
      </c>
      <c r="P23" s="13">
        <f t="array" ref="P23">SUM(--(P6:P22=P3))</f>
        <v>8</v>
      </c>
      <c r="Q23" s="13">
        <f t="array" ref="Q23">SUM(--(Q6:Q22=Q3))</f>
        <v>3</v>
      </c>
      <c r="R23" s="13">
        <f t="array" ref="R23">SUM(--(R6:R22=R3))</f>
        <v>15</v>
      </c>
      <c r="S23" s="13">
        <f t="array" ref="S23">SUM(--(S6:S22=S3))</f>
        <v>11</v>
      </c>
      <c r="T23" s="13">
        <f t="array" ref="T23">SUM(--(T6:T22=T3))</f>
        <v>15</v>
      </c>
      <c r="U23" s="14">
        <f t="array" ref="U23">SUM(--(U6:U22=U3))</f>
        <v>17</v>
      </c>
      <c r="V23" s="15" t="s">
        <v>33</v>
      </c>
      <c r="W23" s="16">
        <f t="shared" ref="W23:Y23" si="2">AVERAGE(W6:W22)</f>
        <v>15.823529411764707</v>
      </c>
      <c r="X23" s="16">
        <f t="shared" si="2"/>
        <v>4.1764705882352944</v>
      </c>
      <c r="Y23" s="17">
        <f t="shared" si="2"/>
        <v>0.79117647058823537</v>
      </c>
    </row>
    <row r="24" spans="1:25" ht="14.25" customHeight="1" x14ac:dyDescent="0.35">
      <c r="A24" s="18" t="s">
        <v>34</v>
      </c>
      <c r="B24" s="19">
        <f t="shared" ref="B24:U24" si="3">B23/17</f>
        <v>0.76470588235294112</v>
      </c>
      <c r="C24" s="19">
        <f t="shared" si="3"/>
        <v>0.76470588235294112</v>
      </c>
      <c r="D24" s="19">
        <f t="shared" si="3"/>
        <v>1</v>
      </c>
      <c r="E24" s="19">
        <f t="shared" si="3"/>
        <v>0.70588235294117652</v>
      </c>
      <c r="F24" s="19">
        <f t="shared" si="3"/>
        <v>0.88235294117647056</v>
      </c>
      <c r="G24" s="19">
        <f t="shared" si="3"/>
        <v>1</v>
      </c>
      <c r="H24" s="19">
        <f t="shared" si="3"/>
        <v>1</v>
      </c>
      <c r="I24" s="19">
        <f t="shared" si="3"/>
        <v>0.94117647058823528</v>
      </c>
      <c r="J24" s="19">
        <f t="shared" si="3"/>
        <v>0.70588235294117652</v>
      </c>
      <c r="K24" s="19">
        <f t="shared" si="3"/>
        <v>1</v>
      </c>
      <c r="L24" s="19">
        <f t="shared" si="3"/>
        <v>0.58823529411764708</v>
      </c>
      <c r="M24" s="19">
        <f t="shared" si="3"/>
        <v>0.76470588235294112</v>
      </c>
      <c r="N24" s="19">
        <f t="shared" si="3"/>
        <v>0.76470588235294112</v>
      </c>
      <c r="O24" s="19">
        <f t="shared" si="3"/>
        <v>0.88235294117647056</v>
      </c>
      <c r="P24" s="19">
        <f t="shared" si="3"/>
        <v>0.47058823529411764</v>
      </c>
      <c r="Q24" s="19">
        <f t="shared" si="3"/>
        <v>0.17647058823529413</v>
      </c>
      <c r="R24" s="19">
        <f t="shared" si="3"/>
        <v>0.88235294117647056</v>
      </c>
      <c r="S24" s="19">
        <f t="shared" si="3"/>
        <v>0.6470588235294118</v>
      </c>
      <c r="T24" s="19">
        <f t="shared" si="3"/>
        <v>0.88235294117647056</v>
      </c>
      <c r="U24" s="20">
        <f t="shared" si="3"/>
        <v>1</v>
      </c>
      <c r="V24" s="21" t="s">
        <v>35</v>
      </c>
      <c r="W24" s="22"/>
      <c r="X24" s="22"/>
      <c r="Y24" s="23">
        <f>_xlfn.STDEV.S(Y6:Y22)</f>
        <v>0.10343369572709246</v>
      </c>
    </row>
    <row r="25" spans="1:25" ht="14.25" customHeight="1" x14ac:dyDescent="0.35">
      <c r="A25" s="5"/>
      <c r="V25" s="21" t="s">
        <v>36</v>
      </c>
      <c r="W25" s="22"/>
      <c r="X25" s="22"/>
      <c r="Y25" s="24">
        <f>MIN(Y6:Y22)</f>
        <v>0.65</v>
      </c>
    </row>
    <row r="26" spans="1:25" ht="14.25" customHeight="1" x14ac:dyDescent="0.35">
      <c r="A26" s="25" t="s">
        <v>37</v>
      </c>
      <c r="B26" s="26"/>
      <c r="V26" s="18" t="s">
        <v>38</v>
      </c>
      <c r="W26" s="27"/>
      <c r="X26" s="27"/>
      <c r="Y26" s="28">
        <f>MAX(Y6:Y22)</f>
        <v>0.95</v>
      </c>
    </row>
    <row r="27" spans="1:25" ht="14.25" customHeight="1" x14ac:dyDescent="0.35">
      <c r="A27" s="64">
        <v>6</v>
      </c>
      <c r="B27" s="65"/>
      <c r="Y27" s="6"/>
    </row>
    <row r="28" spans="1:25" ht="14.25" customHeight="1" x14ac:dyDescent="0.35">
      <c r="A28" s="66">
        <v>8</v>
      </c>
      <c r="B28" s="67"/>
      <c r="Y28" s="6"/>
    </row>
    <row r="29" spans="1:25" ht="14.25" customHeight="1" x14ac:dyDescent="0.3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2"/>
    </row>
    <row r="30" spans="1:25" ht="14.25" customHeight="1" x14ac:dyDescent="0.35"/>
    <row r="31" spans="1:25" ht="14.25" customHeight="1" x14ac:dyDescent="0.35"/>
    <row r="32" spans="1:25" ht="14.25" customHeight="1" x14ac:dyDescent="0.35"/>
    <row r="33" spans="1:25" ht="14.25" customHeight="1" x14ac:dyDescent="0.35">
      <c r="A33" s="1" t="s">
        <v>39</v>
      </c>
      <c r="B33" s="2"/>
      <c r="C33" s="2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4"/>
    </row>
    <row r="34" spans="1:25" ht="14.25" customHeight="1" x14ac:dyDescent="0.35">
      <c r="A34" s="5"/>
      <c r="Y34" s="6"/>
    </row>
    <row r="35" spans="1:25" ht="14.25" customHeight="1" x14ac:dyDescent="0.35">
      <c r="A35" s="5"/>
      <c r="B35" s="7" t="s">
        <v>40</v>
      </c>
      <c r="Y35" s="6"/>
    </row>
    <row r="36" spans="1:25" ht="14.25" customHeight="1" x14ac:dyDescent="0.35">
      <c r="A36" s="5" t="s">
        <v>5</v>
      </c>
      <c r="B36" s="9" t="s">
        <v>6</v>
      </c>
      <c r="C36" s="9" t="s">
        <v>7</v>
      </c>
      <c r="D36" s="9" t="s">
        <v>8</v>
      </c>
      <c r="E36" s="9" t="s">
        <v>9</v>
      </c>
      <c r="F36" s="9" t="s">
        <v>10</v>
      </c>
      <c r="G36" s="9" t="s">
        <v>11</v>
      </c>
      <c r="H36" s="9" t="s">
        <v>12</v>
      </c>
      <c r="I36" s="9" t="s">
        <v>13</v>
      </c>
      <c r="J36" s="9" t="s">
        <v>14</v>
      </c>
      <c r="K36" s="9" t="s">
        <v>15</v>
      </c>
      <c r="L36" s="9" t="s">
        <v>16</v>
      </c>
      <c r="M36" s="9" t="s">
        <v>17</v>
      </c>
      <c r="N36" s="9" t="s">
        <v>18</v>
      </c>
      <c r="O36" s="9" t="s">
        <v>19</v>
      </c>
      <c r="P36" s="9" t="s">
        <v>20</v>
      </c>
      <c r="Q36" s="9" t="s">
        <v>21</v>
      </c>
      <c r="R36" s="9" t="s">
        <v>22</v>
      </c>
      <c r="S36" s="9" t="s">
        <v>23</v>
      </c>
      <c r="T36" s="9" t="s">
        <v>24</v>
      </c>
      <c r="U36" s="9" t="s">
        <v>25</v>
      </c>
      <c r="W36" s="7" t="s">
        <v>26</v>
      </c>
      <c r="X36" s="7" t="s">
        <v>27</v>
      </c>
      <c r="Y36" s="6" t="s">
        <v>28</v>
      </c>
    </row>
    <row r="37" spans="1:25" ht="14.25" customHeight="1" x14ac:dyDescent="0.35">
      <c r="A37" s="5">
        <v>1</v>
      </c>
      <c r="B37" s="7" t="s">
        <v>2</v>
      </c>
      <c r="C37" s="7" t="s">
        <v>3</v>
      </c>
      <c r="D37" s="7" t="s">
        <v>3</v>
      </c>
      <c r="E37" s="7" t="s">
        <v>3</v>
      </c>
      <c r="F37" s="7" t="s">
        <v>2</v>
      </c>
      <c r="G37" s="7" t="s">
        <v>2</v>
      </c>
      <c r="H37" s="7" t="s">
        <v>3</v>
      </c>
      <c r="I37" s="7" t="s">
        <v>2</v>
      </c>
      <c r="J37" s="7" t="s">
        <v>29</v>
      </c>
      <c r="K37" s="7" t="s">
        <v>2</v>
      </c>
      <c r="L37" s="7" t="s">
        <v>2</v>
      </c>
      <c r="M37" s="7" t="s">
        <v>2</v>
      </c>
      <c r="N37" s="7" t="s">
        <v>3</v>
      </c>
      <c r="O37" s="7" t="s">
        <v>2</v>
      </c>
      <c r="P37" s="7" t="s">
        <v>29</v>
      </c>
      <c r="Q37" s="7" t="s">
        <v>3</v>
      </c>
      <c r="R37" s="7" t="s">
        <v>2</v>
      </c>
      <c r="S37" s="7" t="s">
        <v>2</v>
      </c>
      <c r="T37" s="7" t="s">
        <v>3</v>
      </c>
      <c r="U37" s="7" t="s">
        <v>2</v>
      </c>
      <c r="W37" s="10">
        <f t="array" ref="W37">SUM(--(B37:U37=Key))</f>
        <v>17</v>
      </c>
      <c r="X37" s="7">
        <f t="shared" ref="X37:X53" si="4">20-W37</f>
        <v>3</v>
      </c>
      <c r="Y37" s="6">
        <f t="shared" ref="Y37:Y53" si="5">W37/20</f>
        <v>0.85</v>
      </c>
    </row>
    <row r="38" spans="1:25" ht="14.25" customHeight="1" x14ac:dyDescent="0.35">
      <c r="A38" s="5">
        <v>2</v>
      </c>
      <c r="B38" s="7" t="s">
        <v>2</v>
      </c>
      <c r="C38" s="7" t="s">
        <v>2</v>
      </c>
      <c r="D38" s="7" t="s">
        <v>3</v>
      </c>
      <c r="E38" s="7" t="s">
        <v>2</v>
      </c>
      <c r="F38" s="7" t="s">
        <v>2</v>
      </c>
      <c r="G38" s="7" t="s">
        <v>2</v>
      </c>
      <c r="H38" s="7" t="s">
        <v>3</v>
      </c>
      <c r="I38" s="7" t="s">
        <v>2</v>
      </c>
      <c r="J38" s="7" t="s">
        <v>4</v>
      </c>
      <c r="K38" s="7" t="s">
        <v>2</v>
      </c>
      <c r="L38" s="7" t="s">
        <v>2</v>
      </c>
      <c r="M38" s="7" t="s">
        <v>2</v>
      </c>
      <c r="N38" s="7" t="s">
        <v>3</v>
      </c>
      <c r="O38" s="7" t="s">
        <v>2</v>
      </c>
      <c r="P38" s="7" t="s">
        <v>4</v>
      </c>
      <c r="Q38" s="7" t="s">
        <v>41</v>
      </c>
      <c r="R38" s="7" t="s">
        <v>2</v>
      </c>
      <c r="S38" s="7" t="s">
        <v>2</v>
      </c>
      <c r="T38" s="7" t="s">
        <v>2</v>
      </c>
      <c r="U38" s="7" t="s">
        <v>2</v>
      </c>
      <c r="W38" s="10">
        <f t="array" ref="W38">SUM(--(B38:U38=Key))</f>
        <v>17</v>
      </c>
      <c r="X38" s="7">
        <f t="shared" si="4"/>
        <v>3</v>
      </c>
      <c r="Y38" s="6">
        <f t="shared" si="5"/>
        <v>0.85</v>
      </c>
    </row>
    <row r="39" spans="1:25" ht="14.25" customHeight="1" x14ac:dyDescent="0.35">
      <c r="A39" s="5">
        <v>3</v>
      </c>
      <c r="B39" s="7" t="s">
        <v>2</v>
      </c>
      <c r="C39" s="7" t="s">
        <v>3</v>
      </c>
      <c r="D39" s="7" t="s">
        <v>3</v>
      </c>
      <c r="E39" s="7" t="s">
        <v>2</v>
      </c>
      <c r="F39" s="7" t="s">
        <v>2</v>
      </c>
      <c r="G39" s="7" t="s">
        <v>2</v>
      </c>
      <c r="H39" s="7" t="s">
        <v>3</v>
      </c>
      <c r="I39" s="7" t="s">
        <v>2</v>
      </c>
      <c r="J39" s="7" t="s">
        <v>4</v>
      </c>
      <c r="K39" s="7" t="s">
        <v>2</v>
      </c>
      <c r="L39" s="7" t="s">
        <v>2</v>
      </c>
      <c r="M39" s="7" t="s">
        <v>2</v>
      </c>
      <c r="N39" s="7" t="s">
        <v>3</v>
      </c>
      <c r="O39" s="7" t="s">
        <v>2</v>
      </c>
      <c r="P39" s="7" t="s">
        <v>4</v>
      </c>
      <c r="Q39" s="7" t="s">
        <v>2</v>
      </c>
      <c r="R39" s="7" t="s">
        <v>2</v>
      </c>
      <c r="S39" s="7" t="s">
        <v>2</v>
      </c>
      <c r="T39" s="7" t="s">
        <v>3</v>
      </c>
      <c r="U39" s="7" t="s">
        <v>2</v>
      </c>
      <c r="W39" s="10">
        <f t="array" ref="W39">SUM(--(B39:U39=Key))</f>
        <v>19</v>
      </c>
      <c r="X39" s="7">
        <f t="shared" si="4"/>
        <v>1</v>
      </c>
      <c r="Y39" s="6">
        <f t="shared" si="5"/>
        <v>0.95</v>
      </c>
    </row>
    <row r="40" spans="1:25" ht="14.25" customHeight="1" x14ac:dyDescent="0.35">
      <c r="A40" s="5">
        <v>4</v>
      </c>
      <c r="B40" s="7" t="s">
        <v>2</v>
      </c>
      <c r="C40" s="7" t="s">
        <v>3</v>
      </c>
      <c r="D40" s="7" t="s">
        <v>3</v>
      </c>
      <c r="E40" s="7" t="s">
        <v>2</v>
      </c>
      <c r="F40" s="7" t="s">
        <v>2</v>
      </c>
      <c r="G40" s="7" t="s">
        <v>2</v>
      </c>
      <c r="H40" s="7" t="s">
        <v>3</v>
      </c>
      <c r="I40" s="7" t="s">
        <v>2</v>
      </c>
      <c r="J40" s="7" t="s">
        <v>4</v>
      </c>
      <c r="K40" s="7" t="s">
        <v>2</v>
      </c>
      <c r="L40" s="7" t="s">
        <v>2</v>
      </c>
      <c r="M40" s="7" t="s">
        <v>2</v>
      </c>
      <c r="N40" s="7" t="s">
        <v>3</v>
      </c>
      <c r="O40" s="7" t="s">
        <v>2</v>
      </c>
      <c r="P40" s="7" t="s">
        <v>4</v>
      </c>
      <c r="Q40" s="7" t="s">
        <v>2</v>
      </c>
      <c r="R40" s="7" t="s">
        <v>29</v>
      </c>
      <c r="S40" s="7" t="s">
        <v>2</v>
      </c>
      <c r="T40" s="7" t="s">
        <v>3</v>
      </c>
      <c r="U40" s="7" t="s">
        <v>2</v>
      </c>
      <c r="W40" s="10">
        <f t="array" ref="W40">SUM(--(B40:U40=Key))</f>
        <v>18</v>
      </c>
      <c r="X40" s="7">
        <f t="shared" si="4"/>
        <v>2</v>
      </c>
      <c r="Y40" s="6">
        <f t="shared" si="5"/>
        <v>0.9</v>
      </c>
    </row>
    <row r="41" spans="1:25" ht="14.25" customHeight="1" x14ac:dyDescent="0.35">
      <c r="A41" s="5">
        <v>5</v>
      </c>
      <c r="B41" s="7" t="s">
        <v>2</v>
      </c>
      <c r="C41" s="7" t="s">
        <v>3</v>
      </c>
      <c r="D41" s="7" t="s">
        <v>3</v>
      </c>
      <c r="E41" s="7" t="s">
        <v>3</v>
      </c>
      <c r="F41" s="7" t="s">
        <v>2</v>
      </c>
      <c r="G41" s="7" t="s">
        <v>2</v>
      </c>
      <c r="H41" s="7" t="s">
        <v>3</v>
      </c>
      <c r="I41" s="7" t="s">
        <v>2</v>
      </c>
      <c r="J41" s="7" t="s">
        <v>4</v>
      </c>
      <c r="K41" s="7" t="s">
        <v>2</v>
      </c>
      <c r="L41" s="7" t="s">
        <v>2</v>
      </c>
      <c r="M41" s="7" t="s">
        <v>2</v>
      </c>
      <c r="N41" s="7" t="s">
        <v>3</v>
      </c>
      <c r="O41" s="7" t="s">
        <v>2</v>
      </c>
      <c r="P41" s="7" t="s">
        <v>4</v>
      </c>
      <c r="Q41" s="7" t="s">
        <v>3</v>
      </c>
      <c r="R41" s="7" t="s">
        <v>2</v>
      </c>
      <c r="S41" s="7" t="s">
        <v>2</v>
      </c>
      <c r="T41" s="7" t="s">
        <v>3</v>
      </c>
      <c r="U41" s="7" t="s">
        <v>2</v>
      </c>
      <c r="W41" s="10">
        <f t="array" ref="W41">SUM(--(B41:U41=Key))</f>
        <v>19</v>
      </c>
      <c r="X41" s="7">
        <f t="shared" si="4"/>
        <v>1</v>
      </c>
      <c r="Y41" s="6">
        <f t="shared" si="5"/>
        <v>0.95</v>
      </c>
    </row>
    <row r="42" spans="1:25" ht="14.25" customHeight="1" x14ac:dyDescent="0.35">
      <c r="A42" s="5">
        <v>7</v>
      </c>
      <c r="B42" s="7" t="s">
        <v>2</v>
      </c>
      <c r="C42" s="7" t="s">
        <v>3</v>
      </c>
      <c r="D42" s="7" t="s">
        <v>3</v>
      </c>
      <c r="E42" s="7" t="s">
        <v>2</v>
      </c>
      <c r="F42" s="7" t="s">
        <v>2</v>
      </c>
      <c r="G42" s="7" t="s">
        <v>2</v>
      </c>
      <c r="H42" s="7" t="s">
        <v>3</v>
      </c>
      <c r="I42" s="7" t="s">
        <v>2</v>
      </c>
      <c r="J42" s="7" t="s">
        <v>4</v>
      </c>
      <c r="K42" s="7" t="s">
        <v>2</v>
      </c>
      <c r="L42" s="7" t="s">
        <v>2</v>
      </c>
      <c r="M42" s="7" t="s">
        <v>2</v>
      </c>
      <c r="N42" s="7" t="s">
        <v>3</v>
      </c>
      <c r="O42" s="7" t="s">
        <v>2</v>
      </c>
      <c r="P42" s="7" t="s">
        <v>4</v>
      </c>
      <c r="Q42" s="7" t="s">
        <v>3</v>
      </c>
      <c r="R42" s="7" t="s">
        <v>2</v>
      </c>
      <c r="S42" s="7" t="s">
        <v>2</v>
      </c>
      <c r="T42" s="7" t="s">
        <v>3</v>
      </c>
      <c r="U42" s="7" t="s">
        <v>2</v>
      </c>
      <c r="W42" s="10">
        <f t="array" ref="W42">SUM(--(B42:U42=Key))</f>
        <v>20</v>
      </c>
      <c r="X42" s="7">
        <f t="shared" si="4"/>
        <v>0</v>
      </c>
      <c r="Y42" s="6">
        <f t="shared" si="5"/>
        <v>1</v>
      </c>
    </row>
    <row r="43" spans="1:25" ht="14.25" customHeight="1" x14ac:dyDescent="0.35">
      <c r="A43" s="11" t="s">
        <v>30</v>
      </c>
      <c r="B43" s="7" t="s">
        <v>2</v>
      </c>
      <c r="C43" s="7" t="s">
        <v>2</v>
      </c>
      <c r="D43" s="7" t="s">
        <v>3</v>
      </c>
      <c r="E43" s="7" t="s">
        <v>2</v>
      </c>
      <c r="F43" s="7" t="s">
        <v>2</v>
      </c>
      <c r="G43" s="7" t="s">
        <v>2</v>
      </c>
      <c r="H43" s="7" t="s">
        <v>3</v>
      </c>
      <c r="I43" s="7" t="s">
        <v>2</v>
      </c>
      <c r="J43" s="7" t="s">
        <v>4</v>
      </c>
      <c r="K43" s="7" t="s">
        <v>2</v>
      </c>
      <c r="L43" s="7" t="s">
        <v>2</v>
      </c>
      <c r="M43" s="7" t="s">
        <v>3</v>
      </c>
      <c r="N43" s="7" t="s">
        <v>3</v>
      </c>
      <c r="O43" s="7" t="s">
        <v>2</v>
      </c>
      <c r="P43" s="7" t="s">
        <v>29</v>
      </c>
      <c r="Q43" s="7" t="s">
        <v>3</v>
      </c>
      <c r="R43" s="7" t="s">
        <v>3</v>
      </c>
      <c r="S43" s="7" t="s">
        <v>2</v>
      </c>
      <c r="T43" s="7" t="s">
        <v>2</v>
      </c>
      <c r="U43" s="7" t="s">
        <v>2</v>
      </c>
      <c r="W43" s="10">
        <f t="array" ref="W43">SUM(--(B43:U43=Key))</f>
        <v>15</v>
      </c>
      <c r="X43" s="7">
        <f t="shared" si="4"/>
        <v>5</v>
      </c>
      <c r="Y43" s="6">
        <f t="shared" si="5"/>
        <v>0.75</v>
      </c>
    </row>
    <row r="44" spans="1:25" ht="14.25" customHeight="1" x14ac:dyDescent="0.35">
      <c r="A44" s="11" t="s">
        <v>31</v>
      </c>
      <c r="B44" s="7" t="s">
        <v>2</v>
      </c>
      <c r="C44" s="7" t="s">
        <v>2</v>
      </c>
      <c r="D44" s="7" t="s">
        <v>3</v>
      </c>
      <c r="E44" s="7" t="s">
        <v>2</v>
      </c>
      <c r="F44" s="7" t="s">
        <v>2</v>
      </c>
      <c r="G44" s="7" t="s">
        <v>2</v>
      </c>
      <c r="H44" s="7" t="s">
        <v>3</v>
      </c>
      <c r="I44" s="7" t="s">
        <v>3</v>
      </c>
      <c r="J44" s="7" t="s">
        <v>4</v>
      </c>
      <c r="K44" s="7" t="s">
        <v>2</v>
      </c>
      <c r="L44" s="7" t="s">
        <v>2</v>
      </c>
      <c r="M44" s="7" t="s">
        <v>3</v>
      </c>
      <c r="N44" s="7" t="s">
        <v>3</v>
      </c>
      <c r="O44" s="7" t="s">
        <v>2</v>
      </c>
      <c r="P44" s="7" t="s">
        <v>29</v>
      </c>
      <c r="Q44" s="7" t="s">
        <v>3</v>
      </c>
      <c r="R44" s="7" t="s">
        <v>3</v>
      </c>
      <c r="S44" s="7" t="s">
        <v>3</v>
      </c>
      <c r="T44" s="7" t="s">
        <v>29</v>
      </c>
      <c r="U44" s="7" t="s">
        <v>2</v>
      </c>
      <c r="W44" s="10">
        <f t="array" ref="W44">SUM(--(B44:U44=Key))</f>
        <v>13</v>
      </c>
      <c r="X44" s="7">
        <f t="shared" si="4"/>
        <v>7</v>
      </c>
      <c r="Y44" s="6">
        <f t="shared" si="5"/>
        <v>0.65</v>
      </c>
    </row>
    <row r="45" spans="1:25" ht="14.25" customHeight="1" x14ac:dyDescent="0.35">
      <c r="A45" s="5">
        <v>11</v>
      </c>
      <c r="B45" s="7" t="s">
        <v>2</v>
      </c>
      <c r="C45" s="7" t="s">
        <v>2</v>
      </c>
      <c r="D45" s="7" t="s">
        <v>3</v>
      </c>
      <c r="E45" s="7" t="s">
        <v>3</v>
      </c>
      <c r="F45" s="7" t="s">
        <v>3</v>
      </c>
      <c r="G45" s="7" t="s">
        <v>2</v>
      </c>
      <c r="H45" s="7" t="s">
        <v>3</v>
      </c>
      <c r="I45" s="7" t="s">
        <v>2</v>
      </c>
      <c r="J45" s="7" t="s">
        <v>4</v>
      </c>
      <c r="K45" s="7" t="s">
        <v>2</v>
      </c>
      <c r="L45" s="7" t="s">
        <v>3</v>
      </c>
      <c r="M45" s="7" t="s">
        <v>2</v>
      </c>
      <c r="N45" s="7" t="s">
        <v>3</v>
      </c>
      <c r="O45" s="7" t="s">
        <v>2</v>
      </c>
      <c r="P45" s="7" t="s">
        <v>2</v>
      </c>
      <c r="Q45" s="7" t="s">
        <v>3</v>
      </c>
      <c r="R45" s="7" t="s">
        <v>29</v>
      </c>
      <c r="S45" s="7" t="s">
        <v>2</v>
      </c>
      <c r="T45" s="7" t="s">
        <v>3</v>
      </c>
      <c r="U45" s="7" t="s">
        <v>2</v>
      </c>
      <c r="W45" s="10">
        <f t="array" ref="W45">SUM(--(B45:U45=Key))</f>
        <v>14</v>
      </c>
      <c r="X45" s="7">
        <f t="shared" si="4"/>
        <v>6</v>
      </c>
      <c r="Y45" s="6">
        <f t="shared" si="5"/>
        <v>0.7</v>
      </c>
    </row>
    <row r="46" spans="1:25" ht="14.25" customHeight="1" x14ac:dyDescent="0.35">
      <c r="A46" s="5">
        <v>12</v>
      </c>
      <c r="B46" s="7" t="s">
        <v>2</v>
      </c>
      <c r="C46" s="7" t="s">
        <v>3</v>
      </c>
      <c r="D46" s="7" t="s">
        <v>3</v>
      </c>
      <c r="E46" s="7" t="s">
        <v>2</v>
      </c>
      <c r="F46" s="7" t="s">
        <v>2</v>
      </c>
      <c r="G46" s="7" t="s">
        <v>2</v>
      </c>
      <c r="H46" s="7" t="s">
        <v>3</v>
      </c>
      <c r="I46" s="7" t="s">
        <v>2</v>
      </c>
      <c r="J46" s="7" t="s">
        <v>4</v>
      </c>
      <c r="K46" s="7" t="s">
        <v>2</v>
      </c>
      <c r="L46" s="7" t="s">
        <v>2</v>
      </c>
      <c r="M46" s="7" t="s">
        <v>2</v>
      </c>
      <c r="N46" s="7" t="s">
        <v>3</v>
      </c>
      <c r="O46" s="7" t="s">
        <v>2</v>
      </c>
      <c r="P46" s="7" t="s">
        <v>4</v>
      </c>
      <c r="Q46" s="7" t="s">
        <v>3</v>
      </c>
      <c r="R46" s="7" t="s">
        <v>2</v>
      </c>
      <c r="S46" s="7" t="s">
        <v>2</v>
      </c>
      <c r="T46" s="7" t="s">
        <v>3</v>
      </c>
      <c r="U46" s="7" t="s">
        <v>2</v>
      </c>
      <c r="W46" s="10">
        <f t="array" ref="W46">SUM(--(B46:U46=Key))</f>
        <v>20</v>
      </c>
      <c r="X46" s="7">
        <f t="shared" si="4"/>
        <v>0</v>
      </c>
      <c r="Y46" s="6">
        <f t="shared" si="5"/>
        <v>1</v>
      </c>
    </row>
    <row r="47" spans="1:25" ht="14.25" customHeight="1" x14ac:dyDescent="0.35">
      <c r="A47" s="5">
        <v>13</v>
      </c>
      <c r="B47" s="7" t="s">
        <v>2</v>
      </c>
      <c r="C47" s="7" t="s">
        <v>2</v>
      </c>
      <c r="D47" s="7" t="s">
        <v>3</v>
      </c>
      <c r="E47" s="7" t="s">
        <v>2</v>
      </c>
      <c r="F47" s="7" t="s">
        <v>2</v>
      </c>
      <c r="G47" s="7" t="s">
        <v>2</v>
      </c>
      <c r="H47" s="7" t="s">
        <v>3</v>
      </c>
      <c r="I47" s="7" t="s">
        <v>2</v>
      </c>
      <c r="J47" s="7" t="s">
        <v>4</v>
      </c>
      <c r="K47" s="7" t="s">
        <v>2</v>
      </c>
      <c r="L47" s="7" t="s">
        <v>29</v>
      </c>
      <c r="M47" s="7" t="s">
        <v>2</v>
      </c>
      <c r="N47" s="7" t="s">
        <v>3</v>
      </c>
      <c r="O47" s="7" t="s">
        <v>2</v>
      </c>
      <c r="P47" s="7" t="s">
        <v>4</v>
      </c>
      <c r="Q47" s="7" t="s">
        <v>2</v>
      </c>
      <c r="R47" s="7" t="s">
        <v>2</v>
      </c>
      <c r="S47" s="7" t="s">
        <v>2</v>
      </c>
      <c r="T47" s="7" t="s">
        <v>3</v>
      </c>
      <c r="U47" s="7" t="s">
        <v>2</v>
      </c>
      <c r="W47" s="10">
        <f t="array" ref="W47">SUM(--(B47:U47=Key))</f>
        <v>17</v>
      </c>
      <c r="X47" s="7">
        <f t="shared" si="4"/>
        <v>3</v>
      </c>
      <c r="Y47" s="6">
        <f t="shared" si="5"/>
        <v>0.85</v>
      </c>
    </row>
    <row r="48" spans="1:25" ht="14.25" customHeight="1" x14ac:dyDescent="0.35">
      <c r="A48" s="5">
        <v>14</v>
      </c>
      <c r="B48" s="7" t="s">
        <v>2</v>
      </c>
      <c r="C48" s="7" t="s">
        <v>3</v>
      </c>
      <c r="D48" s="7" t="s">
        <v>3</v>
      </c>
      <c r="E48" s="7" t="s">
        <v>2</v>
      </c>
      <c r="F48" s="7" t="s">
        <v>2</v>
      </c>
      <c r="G48" s="7" t="s">
        <v>2</v>
      </c>
      <c r="H48" s="7" t="s">
        <v>3</v>
      </c>
      <c r="I48" s="7" t="s">
        <v>2</v>
      </c>
      <c r="J48" s="7" t="s">
        <v>4</v>
      </c>
      <c r="K48" s="7" t="s">
        <v>2</v>
      </c>
      <c r="L48" s="7" t="s">
        <v>2</v>
      </c>
      <c r="M48" s="7" t="s">
        <v>3</v>
      </c>
      <c r="N48" s="7" t="s">
        <v>3</v>
      </c>
      <c r="O48" s="7" t="s">
        <v>2</v>
      </c>
      <c r="P48" s="7" t="s">
        <v>4</v>
      </c>
      <c r="Q48" s="7" t="s">
        <v>3</v>
      </c>
      <c r="R48" s="7" t="s">
        <v>2</v>
      </c>
      <c r="S48" s="7" t="s">
        <v>2</v>
      </c>
      <c r="T48" s="7" t="s">
        <v>3</v>
      </c>
      <c r="U48" s="7" t="s">
        <v>2</v>
      </c>
      <c r="W48" s="10">
        <f t="array" ref="W48">SUM(--(B48:U48=Key))</f>
        <v>19</v>
      </c>
      <c r="X48" s="7">
        <f t="shared" si="4"/>
        <v>1</v>
      </c>
      <c r="Y48" s="6">
        <f t="shared" si="5"/>
        <v>0.95</v>
      </c>
    </row>
    <row r="49" spans="1:25" ht="14.25" customHeight="1" x14ac:dyDescent="0.35">
      <c r="A49" s="5">
        <v>15</v>
      </c>
      <c r="B49" s="7" t="s">
        <v>2</v>
      </c>
      <c r="C49" s="7" t="s">
        <v>2</v>
      </c>
      <c r="D49" s="7" t="s">
        <v>3</v>
      </c>
      <c r="E49" s="7" t="s">
        <v>3</v>
      </c>
      <c r="F49" s="7" t="s">
        <v>3</v>
      </c>
      <c r="G49" s="7" t="s">
        <v>2</v>
      </c>
      <c r="H49" s="7" t="s">
        <v>3</v>
      </c>
      <c r="I49" s="7" t="s">
        <v>3</v>
      </c>
      <c r="J49" s="7" t="s">
        <v>4</v>
      </c>
      <c r="K49" s="7" t="s">
        <v>2</v>
      </c>
      <c r="L49" s="7" t="s">
        <v>3</v>
      </c>
      <c r="M49" s="7" t="s">
        <v>2</v>
      </c>
      <c r="N49" s="7" t="s">
        <v>3</v>
      </c>
      <c r="O49" s="7" t="s">
        <v>2</v>
      </c>
      <c r="P49" s="7" t="s">
        <v>2</v>
      </c>
      <c r="Q49" s="7" t="s">
        <v>3</v>
      </c>
      <c r="R49" s="7" t="s">
        <v>29</v>
      </c>
      <c r="S49" s="7" t="s">
        <v>2</v>
      </c>
      <c r="T49" s="7" t="s">
        <v>3</v>
      </c>
      <c r="U49" s="7" t="s">
        <v>2</v>
      </c>
      <c r="W49" s="10">
        <f t="array" ref="W49">SUM(--(B49:U49=Key))</f>
        <v>13</v>
      </c>
      <c r="X49" s="7">
        <f t="shared" si="4"/>
        <v>7</v>
      </c>
      <c r="Y49" s="6">
        <f t="shared" si="5"/>
        <v>0.65</v>
      </c>
    </row>
    <row r="50" spans="1:25" ht="14.25" customHeight="1" x14ac:dyDescent="0.35">
      <c r="A50" s="5">
        <v>16</v>
      </c>
      <c r="B50" s="7" t="s">
        <v>2</v>
      </c>
      <c r="C50" s="7" t="s">
        <v>3</v>
      </c>
      <c r="D50" s="7" t="s">
        <v>3</v>
      </c>
      <c r="E50" s="7" t="s">
        <v>2</v>
      </c>
      <c r="F50" s="7" t="s">
        <v>2</v>
      </c>
      <c r="G50" s="7" t="s">
        <v>2</v>
      </c>
      <c r="H50" s="7" t="s">
        <v>3</v>
      </c>
      <c r="I50" s="7" t="s">
        <v>2</v>
      </c>
      <c r="J50" s="7" t="s">
        <v>4</v>
      </c>
      <c r="K50" s="7" t="s">
        <v>2</v>
      </c>
      <c r="L50" s="7" t="s">
        <v>29</v>
      </c>
      <c r="M50" s="7" t="s">
        <v>2</v>
      </c>
      <c r="N50" s="7" t="s">
        <v>3</v>
      </c>
      <c r="O50" s="7" t="s">
        <v>2</v>
      </c>
      <c r="P50" s="7" t="s">
        <v>4</v>
      </c>
      <c r="Q50" s="7" t="s">
        <v>2</v>
      </c>
      <c r="R50" s="7" t="s">
        <v>29</v>
      </c>
      <c r="S50" s="7" t="s">
        <v>2</v>
      </c>
      <c r="T50" s="7" t="s">
        <v>3</v>
      </c>
      <c r="U50" s="7" t="s">
        <v>2</v>
      </c>
      <c r="W50" s="10">
        <f t="array" ref="W50">SUM(--(B50:U50=Key))</f>
        <v>17</v>
      </c>
      <c r="X50" s="7">
        <f t="shared" si="4"/>
        <v>3</v>
      </c>
      <c r="Y50" s="6">
        <f t="shared" si="5"/>
        <v>0.85</v>
      </c>
    </row>
    <row r="51" spans="1:25" ht="14.25" customHeight="1" x14ac:dyDescent="0.35">
      <c r="A51" s="5">
        <v>17</v>
      </c>
      <c r="B51" s="7" t="s">
        <v>2</v>
      </c>
      <c r="C51" s="7" t="s">
        <v>3</v>
      </c>
      <c r="D51" s="7" t="s">
        <v>3</v>
      </c>
      <c r="E51" s="7" t="s">
        <v>2</v>
      </c>
      <c r="F51" s="7" t="s">
        <v>2</v>
      </c>
      <c r="G51" s="7" t="s">
        <v>2</v>
      </c>
      <c r="H51" s="7" t="s">
        <v>3</v>
      </c>
      <c r="I51" s="7" t="s">
        <v>2</v>
      </c>
      <c r="J51" s="7" t="s">
        <v>4</v>
      </c>
      <c r="K51" s="7" t="s">
        <v>2</v>
      </c>
      <c r="L51" s="7" t="s">
        <v>2</v>
      </c>
      <c r="M51" s="7" t="s">
        <v>2</v>
      </c>
      <c r="N51" s="7" t="s">
        <v>3</v>
      </c>
      <c r="O51" s="7" t="s">
        <v>2</v>
      </c>
      <c r="P51" s="7" t="s">
        <v>4</v>
      </c>
      <c r="Q51" s="7" t="s">
        <v>3</v>
      </c>
      <c r="R51" s="7" t="s">
        <v>2</v>
      </c>
      <c r="S51" s="7" t="s">
        <v>2</v>
      </c>
      <c r="T51" s="7" t="s">
        <v>3</v>
      </c>
      <c r="U51" s="7" t="s">
        <v>2</v>
      </c>
      <c r="W51" s="10">
        <f t="array" ref="W51">SUM(--(B51:U51=Key))</f>
        <v>20</v>
      </c>
      <c r="X51" s="7">
        <f t="shared" si="4"/>
        <v>0</v>
      </c>
      <c r="Y51" s="6">
        <f t="shared" si="5"/>
        <v>1</v>
      </c>
    </row>
    <row r="52" spans="1:25" ht="14.25" customHeight="1" x14ac:dyDescent="0.35">
      <c r="A52" s="5">
        <v>18</v>
      </c>
      <c r="B52" s="7" t="s">
        <v>2</v>
      </c>
      <c r="C52" s="7" t="s">
        <v>3</v>
      </c>
      <c r="D52" s="7" t="s">
        <v>3</v>
      </c>
      <c r="E52" s="7" t="s">
        <v>2</v>
      </c>
      <c r="F52" s="7" t="s">
        <v>2</v>
      </c>
      <c r="G52" s="7" t="s">
        <v>2</v>
      </c>
      <c r="H52" s="7" t="s">
        <v>3</v>
      </c>
      <c r="I52" s="7" t="s">
        <v>2</v>
      </c>
      <c r="J52" s="7" t="s">
        <v>4</v>
      </c>
      <c r="K52" s="7" t="s">
        <v>2</v>
      </c>
      <c r="L52" s="7" t="s">
        <v>29</v>
      </c>
      <c r="M52" s="7" t="s">
        <v>2</v>
      </c>
      <c r="N52" s="7" t="s">
        <v>3</v>
      </c>
      <c r="O52" s="7" t="s">
        <v>2</v>
      </c>
      <c r="P52" s="7" t="s">
        <v>4</v>
      </c>
      <c r="Q52" s="7" t="s">
        <v>3</v>
      </c>
      <c r="R52" s="7" t="s">
        <v>29</v>
      </c>
      <c r="S52" s="7" t="s">
        <v>2</v>
      </c>
      <c r="T52" s="7" t="s">
        <v>3</v>
      </c>
      <c r="U52" s="7" t="s">
        <v>2</v>
      </c>
      <c r="W52" s="10">
        <f t="array" ref="W52">SUM(--(B52:U52=Key))</f>
        <v>18</v>
      </c>
      <c r="X52" s="7">
        <f t="shared" si="4"/>
        <v>2</v>
      </c>
      <c r="Y52" s="6">
        <f t="shared" si="5"/>
        <v>0.9</v>
      </c>
    </row>
    <row r="53" spans="1:25" ht="14.25" customHeight="1" x14ac:dyDescent="0.35">
      <c r="A53" s="5">
        <v>19</v>
      </c>
      <c r="B53" s="7" t="s">
        <v>2</v>
      </c>
      <c r="C53" s="7" t="s">
        <v>3</v>
      </c>
      <c r="D53" s="7" t="s">
        <v>3</v>
      </c>
      <c r="E53" s="7" t="s">
        <v>2</v>
      </c>
      <c r="F53" s="7" t="s">
        <v>2</v>
      </c>
      <c r="G53" s="7" t="s">
        <v>3</v>
      </c>
      <c r="H53" s="7" t="s">
        <v>3</v>
      </c>
      <c r="I53" s="7" t="s">
        <v>2</v>
      </c>
      <c r="J53" s="7" t="s">
        <v>4</v>
      </c>
      <c r="K53" s="7" t="s">
        <v>2</v>
      </c>
      <c r="L53" s="7" t="s">
        <v>2</v>
      </c>
      <c r="M53" s="7" t="s">
        <v>2</v>
      </c>
      <c r="N53" s="7" t="s">
        <v>3</v>
      </c>
      <c r="O53" s="7" t="s">
        <v>2</v>
      </c>
      <c r="P53" s="7" t="s">
        <v>4</v>
      </c>
      <c r="Q53" s="7" t="s">
        <v>29</v>
      </c>
      <c r="R53" s="7" t="s">
        <v>2</v>
      </c>
      <c r="S53" s="7" t="s">
        <v>2</v>
      </c>
      <c r="T53" s="7" t="s">
        <v>3</v>
      </c>
      <c r="U53" s="7" t="s">
        <v>2</v>
      </c>
      <c r="W53" s="10">
        <f t="array" ref="W53">SUM(--(B53:U53=Key))</f>
        <v>18</v>
      </c>
      <c r="X53" s="7">
        <f t="shared" si="4"/>
        <v>2</v>
      </c>
      <c r="Y53" s="6">
        <f t="shared" si="5"/>
        <v>0.9</v>
      </c>
    </row>
    <row r="54" spans="1:25" ht="14.25" customHeight="1" x14ac:dyDescent="0.35">
      <c r="A54" s="15" t="s">
        <v>32</v>
      </c>
      <c r="B54" s="16">
        <f t="array" ref="B54">SUM(--(B37:B53=B3))</f>
        <v>17</v>
      </c>
      <c r="C54" s="16">
        <f t="array" ref="C54">SUM(--(C37:C53=C3))</f>
        <v>11</v>
      </c>
      <c r="D54" s="16">
        <f t="array" ref="D54">SUM(--(D37:D53=D3))</f>
        <v>17</v>
      </c>
      <c r="E54" s="16">
        <f t="array" ref="E54">SUM(--(E37:E53=E3))</f>
        <v>13</v>
      </c>
      <c r="F54" s="16">
        <f t="array" ref="F54">SUM(--(F37:F53=F3))</f>
        <v>15</v>
      </c>
      <c r="G54" s="16">
        <f t="array" ref="G54">SUM(--(G37:G53=G3))</f>
        <v>16</v>
      </c>
      <c r="H54" s="16">
        <f t="array" ref="H54">SUM(--(H37:H53=H3))</f>
        <v>17</v>
      </c>
      <c r="I54" s="16">
        <f t="array" ref="I54">SUM(--(I37:I53=I3))</f>
        <v>15</v>
      </c>
      <c r="J54" s="16">
        <f t="array" ref="J54">SUM(--(J37:J53=J3))</f>
        <v>16</v>
      </c>
      <c r="K54" s="16">
        <f t="array" ref="K54">SUM(--(K37:K53=K3))</f>
        <v>17</v>
      </c>
      <c r="L54" s="16">
        <f t="array" ref="L54">SUM(--(L37:L53=L3))</f>
        <v>12</v>
      </c>
      <c r="M54" s="16">
        <f t="array" ref="M54">SUM(--(M37:M53=M3))</f>
        <v>14</v>
      </c>
      <c r="N54" s="16">
        <f t="array" ref="N54">SUM(--(N37:N53=N3))</f>
        <v>17</v>
      </c>
      <c r="O54" s="16">
        <f t="array" ref="O54">SUM(--(O37:O53=O3))</f>
        <v>17</v>
      </c>
      <c r="P54" s="16">
        <f t="array" ref="P54">SUM(--(P37:P53=P3))</f>
        <v>12</v>
      </c>
      <c r="Q54" s="16">
        <f t="array" ref="Q54">SUM(--(Q37:Q53=Q3))</f>
        <v>11</v>
      </c>
      <c r="R54" s="16">
        <f t="array" ref="R54">SUM(--(R37:R53=R3))</f>
        <v>10</v>
      </c>
      <c r="S54" s="16">
        <f t="array" ref="S54">SUM(--(S37:S53=S3))</f>
        <v>16</v>
      </c>
      <c r="T54" s="16">
        <f t="array" ref="T54">SUM(--(T37:T53=T3))</f>
        <v>14</v>
      </c>
      <c r="U54" s="17">
        <f t="array" ref="U54">SUM(--(U37:U53=U3))</f>
        <v>17</v>
      </c>
      <c r="V54" s="16" t="s">
        <v>33</v>
      </c>
      <c r="W54" s="16">
        <f t="shared" ref="W54:Y54" si="6">AVERAGE(W37:W53)</f>
        <v>17.294117647058822</v>
      </c>
      <c r="X54" s="16">
        <f t="shared" si="6"/>
        <v>2.7058823529411766</v>
      </c>
      <c r="Y54" s="17">
        <f t="shared" si="6"/>
        <v>0.86470588235294121</v>
      </c>
    </row>
    <row r="55" spans="1:25" ht="14.25" customHeight="1" x14ac:dyDescent="0.35">
      <c r="A55" s="21" t="s">
        <v>34</v>
      </c>
      <c r="B55" s="33">
        <f t="shared" ref="B55:U55" si="7">B54/17</f>
        <v>1</v>
      </c>
      <c r="C55" s="33">
        <f t="shared" si="7"/>
        <v>0.6470588235294118</v>
      </c>
      <c r="D55" s="33">
        <f t="shared" si="7"/>
        <v>1</v>
      </c>
      <c r="E55" s="33">
        <f t="shared" si="7"/>
        <v>0.76470588235294112</v>
      </c>
      <c r="F55" s="33">
        <f t="shared" si="7"/>
        <v>0.88235294117647056</v>
      </c>
      <c r="G55" s="33">
        <f t="shared" si="7"/>
        <v>0.94117647058823528</v>
      </c>
      <c r="H55" s="33">
        <f t="shared" si="7"/>
        <v>1</v>
      </c>
      <c r="I55" s="33">
        <f t="shared" si="7"/>
        <v>0.88235294117647056</v>
      </c>
      <c r="J55" s="33">
        <f t="shared" si="7"/>
        <v>0.94117647058823528</v>
      </c>
      <c r="K55" s="33">
        <f t="shared" si="7"/>
        <v>1</v>
      </c>
      <c r="L55" s="33">
        <f t="shared" si="7"/>
        <v>0.70588235294117652</v>
      </c>
      <c r="M55" s="33">
        <f t="shared" si="7"/>
        <v>0.82352941176470584</v>
      </c>
      <c r="N55" s="33">
        <f t="shared" si="7"/>
        <v>1</v>
      </c>
      <c r="O55" s="33">
        <f t="shared" si="7"/>
        <v>1</v>
      </c>
      <c r="P55" s="33">
        <f t="shared" si="7"/>
        <v>0.70588235294117652</v>
      </c>
      <c r="Q55" s="33">
        <f t="shared" si="7"/>
        <v>0.6470588235294118</v>
      </c>
      <c r="R55" s="33">
        <f t="shared" si="7"/>
        <v>0.58823529411764708</v>
      </c>
      <c r="S55" s="33">
        <f t="shared" si="7"/>
        <v>0.94117647058823528</v>
      </c>
      <c r="T55" s="33">
        <f t="shared" si="7"/>
        <v>0.82352941176470584</v>
      </c>
      <c r="U55" s="34">
        <f t="shared" si="7"/>
        <v>1</v>
      </c>
      <c r="V55" s="22" t="s">
        <v>35</v>
      </c>
      <c r="W55" s="22"/>
      <c r="X55" s="22"/>
      <c r="Y55" s="23">
        <f>_xlfn.STDEV.S(Y37:Y53)</f>
        <v>0.11560264092240817</v>
      </c>
    </row>
    <row r="56" spans="1:25" ht="14.25" customHeight="1" x14ac:dyDescent="0.35">
      <c r="A56" s="35" t="s">
        <v>42</v>
      </c>
      <c r="B56" s="27">
        <f t="shared" ref="B56:U56" si="8">B54-B23</f>
        <v>4</v>
      </c>
      <c r="C56" s="27">
        <f t="shared" si="8"/>
        <v>-2</v>
      </c>
      <c r="D56" s="27">
        <f t="shared" si="8"/>
        <v>0</v>
      </c>
      <c r="E56" s="27">
        <f t="shared" si="8"/>
        <v>1</v>
      </c>
      <c r="F56" s="27">
        <f t="shared" si="8"/>
        <v>0</v>
      </c>
      <c r="G56" s="27">
        <f t="shared" si="8"/>
        <v>-1</v>
      </c>
      <c r="H56" s="27">
        <f t="shared" si="8"/>
        <v>0</v>
      </c>
      <c r="I56" s="27">
        <f t="shared" si="8"/>
        <v>-1</v>
      </c>
      <c r="J56" s="27">
        <f t="shared" si="8"/>
        <v>4</v>
      </c>
      <c r="K56" s="27">
        <f t="shared" si="8"/>
        <v>0</v>
      </c>
      <c r="L56" s="27">
        <f t="shared" si="8"/>
        <v>2</v>
      </c>
      <c r="M56" s="27">
        <f t="shared" si="8"/>
        <v>1</v>
      </c>
      <c r="N56" s="27">
        <f t="shared" si="8"/>
        <v>4</v>
      </c>
      <c r="O56" s="27">
        <f t="shared" si="8"/>
        <v>2</v>
      </c>
      <c r="P56" s="27">
        <f t="shared" si="8"/>
        <v>4</v>
      </c>
      <c r="Q56" s="27">
        <f t="shared" si="8"/>
        <v>8</v>
      </c>
      <c r="R56" s="27">
        <f t="shared" si="8"/>
        <v>-5</v>
      </c>
      <c r="S56" s="27">
        <f t="shared" si="8"/>
        <v>5</v>
      </c>
      <c r="T56" s="27">
        <f t="shared" si="8"/>
        <v>-1</v>
      </c>
      <c r="U56" s="36">
        <f t="shared" si="8"/>
        <v>0</v>
      </c>
      <c r="V56" s="22" t="s">
        <v>36</v>
      </c>
      <c r="W56" s="22"/>
      <c r="X56" s="22"/>
      <c r="Y56" s="24">
        <f>MIN(Y37:Y53)</f>
        <v>0.65</v>
      </c>
    </row>
    <row r="57" spans="1:25" ht="14.25" customHeight="1" x14ac:dyDescent="0.35">
      <c r="A57" s="5"/>
      <c r="V57" s="21" t="s">
        <v>38</v>
      </c>
      <c r="W57" s="22"/>
      <c r="X57" s="22"/>
      <c r="Y57" s="24">
        <f>MAX(Y37:Y53)</f>
        <v>1</v>
      </c>
    </row>
    <row r="58" spans="1:25" ht="14.25" customHeight="1" x14ac:dyDescent="0.35">
      <c r="A58" s="5"/>
      <c r="V58" s="37" t="s">
        <v>43</v>
      </c>
      <c r="W58" s="38">
        <f>_xlfn.T.TEST(W6:W22,W37:W53,2,1)</f>
        <v>1.2152700971459923E-3</v>
      </c>
      <c r="X58" s="68" t="s">
        <v>44</v>
      </c>
      <c r="Y58" s="67"/>
    </row>
    <row r="59" spans="1:25" ht="14.25" customHeight="1" x14ac:dyDescent="0.35">
      <c r="A59" s="39" t="s">
        <v>45</v>
      </c>
      <c r="B59" s="40"/>
      <c r="Y59" s="6"/>
    </row>
    <row r="60" spans="1:25" ht="14.25" customHeight="1" x14ac:dyDescent="0.35">
      <c r="A60" s="29" t="s">
        <v>46</v>
      </c>
      <c r="B60" s="41"/>
      <c r="Y60" s="6"/>
    </row>
    <row r="61" spans="1:25" ht="14.25" customHeight="1" x14ac:dyDescent="0.35">
      <c r="A61" s="42" t="s">
        <v>47</v>
      </c>
      <c r="B61" s="41" t="s">
        <v>2</v>
      </c>
      <c r="C61" s="41" t="s">
        <v>3</v>
      </c>
      <c r="D61" s="41" t="s">
        <v>3</v>
      </c>
      <c r="E61" s="41" t="s">
        <v>3</v>
      </c>
      <c r="F61" s="41" t="s">
        <v>2</v>
      </c>
      <c r="G61" s="41" t="s">
        <v>2</v>
      </c>
      <c r="H61" s="41" t="s">
        <v>3</v>
      </c>
      <c r="I61" s="41" t="s">
        <v>3</v>
      </c>
      <c r="J61" s="41" t="s">
        <v>4</v>
      </c>
      <c r="K61" s="41" t="s">
        <v>2</v>
      </c>
      <c r="L61" s="41" t="s">
        <v>29</v>
      </c>
      <c r="M61" s="41" t="s">
        <v>2</v>
      </c>
      <c r="N61" s="41" t="s">
        <v>3</v>
      </c>
      <c r="O61" s="41" t="s">
        <v>3</v>
      </c>
      <c r="P61" s="41" t="s">
        <v>4</v>
      </c>
      <c r="Q61" s="41" t="s">
        <v>3</v>
      </c>
      <c r="R61" s="41" t="s">
        <v>2</v>
      </c>
      <c r="S61" s="41" t="s">
        <v>2</v>
      </c>
      <c r="T61" s="41" t="s">
        <v>2</v>
      </c>
      <c r="U61" s="41" t="s">
        <v>2</v>
      </c>
      <c r="V61" s="41"/>
      <c r="W61" s="43">
        <f t="array" ref="W61">SUM(--(B61:U61=Key))</f>
        <v>15</v>
      </c>
      <c r="X61" s="41">
        <f t="array" ref="X61">SUM(--(B61:U61&lt;&gt;Key))</f>
        <v>5</v>
      </c>
      <c r="Y61" s="44">
        <f t="array" ref="Y61">W61/COUNTA(Key)</f>
        <v>0.75</v>
      </c>
    </row>
    <row r="62" spans="1:25" ht="14.25" customHeight="1" x14ac:dyDescent="0.35">
      <c r="A62" s="45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  <c r="R62" s="31"/>
      <c r="S62" s="31"/>
      <c r="T62" s="31"/>
      <c r="U62" s="31"/>
      <c r="V62" s="31"/>
      <c r="W62" s="31"/>
      <c r="X62" s="31"/>
      <c r="Y62" s="32"/>
    </row>
    <row r="63" spans="1:25" ht="14.25" customHeight="1" x14ac:dyDescent="0.35"/>
    <row r="64" spans="1:25" ht="14.25" customHeight="1" x14ac:dyDescent="0.35"/>
    <row r="65" spans="1:25" ht="14.25" customHeight="1" x14ac:dyDescent="0.35"/>
    <row r="66" spans="1:25" ht="14.25" customHeight="1" x14ac:dyDescent="0.35">
      <c r="A66" s="1" t="s">
        <v>48</v>
      </c>
      <c r="B66" s="2"/>
      <c r="C66" s="2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4"/>
    </row>
    <row r="67" spans="1:25" ht="14.25" customHeight="1" x14ac:dyDescent="0.35">
      <c r="A67" s="5"/>
      <c r="Y67" s="6"/>
    </row>
    <row r="68" spans="1:25" ht="14.25" customHeight="1" x14ac:dyDescent="0.35">
      <c r="A68" s="5"/>
      <c r="B68" s="7" t="s">
        <v>40</v>
      </c>
      <c r="Y68" s="6"/>
    </row>
    <row r="69" spans="1:25" ht="14.25" customHeight="1" x14ac:dyDescent="0.35">
      <c r="A69" s="5" t="s">
        <v>5</v>
      </c>
      <c r="B69" s="9" t="s">
        <v>6</v>
      </c>
      <c r="C69" s="9" t="s">
        <v>7</v>
      </c>
      <c r="D69" s="9" t="s">
        <v>8</v>
      </c>
      <c r="E69" s="9" t="s">
        <v>9</v>
      </c>
      <c r="F69" s="9" t="s">
        <v>10</v>
      </c>
      <c r="G69" s="9" t="s">
        <v>11</v>
      </c>
      <c r="H69" s="9" t="s">
        <v>12</v>
      </c>
      <c r="I69" s="9" t="s">
        <v>13</v>
      </c>
      <c r="J69" s="9" t="s">
        <v>14</v>
      </c>
      <c r="K69" s="9" t="s">
        <v>15</v>
      </c>
      <c r="L69" s="9" t="s">
        <v>16</v>
      </c>
      <c r="M69" s="9" t="s">
        <v>17</v>
      </c>
      <c r="N69" s="9" t="s">
        <v>18</v>
      </c>
      <c r="O69" s="9" t="s">
        <v>19</v>
      </c>
      <c r="P69" s="9" t="s">
        <v>20</v>
      </c>
      <c r="Q69" s="9" t="s">
        <v>21</v>
      </c>
      <c r="R69" s="9" t="s">
        <v>22</v>
      </c>
      <c r="S69" s="9" t="s">
        <v>23</v>
      </c>
      <c r="T69" s="9" t="s">
        <v>24</v>
      </c>
      <c r="U69" s="9" t="s">
        <v>25</v>
      </c>
      <c r="W69" s="7" t="s">
        <v>26</v>
      </c>
      <c r="X69" s="7" t="s">
        <v>27</v>
      </c>
      <c r="Y69" s="6" t="s">
        <v>28</v>
      </c>
    </row>
    <row r="70" spans="1:25" ht="14.25" customHeight="1" x14ac:dyDescent="0.35">
      <c r="A70" s="5">
        <v>1</v>
      </c>
      <c r="B70" s="46" t="s">
        <v>2</v>
      </c>
      <c r="C70" s="46" t="s">
        <v>3</v>
      </c>
      <c r="D70" s="46" t="s">
        <v>3</v>
      </c>
      <c r="E70" s="46" t="s">
        <v>2</v>
      </c>
      <c r="F70" s="46" t="s">
        <v>2</v>
      </c>
      <c r="G70" s="46" t="s">
        <v>2</v>
      </c>
      <c r="H70" s="46" t="s">
        <v>3</v>
      </c>
      <c r="I70" s="46" t="s">
        <v>2</v>
      </c>
      <c r="J70" s="46" t="s">
        <v>49</v>
      </c>
      <c r="K70" s="46" t="s">
        <v>2</v>
      </c>
      <c r="L70" s="46" t="s">
        <v>2</v>
      </c>
      <c r="M70" s="46" t="s">
        <v>2</v>
      </c>
      <c r="N70" s="46" t="s">
        <v>3</v>
      </c>
      <c r="O70" s="46" t="s">
        <v>2</v>
      </c>
      <c r="P70" s="46" t="s">
        <v>49</v>
      </c>
      <c r="Q70" s="46" t="s">
        <v>3</v>
      </c>
      <c r="R70" s="46" t="s">
        <v>2</v>
      </c>
      <c r="S70" s="46" t="s">
        <v>2</v>
      </c>
      <c r="T70" s="46" t="s">
        <v>3</v>
      </c>
      <c r="U70" s="46" t="s">
        <v>2</v>
      </c>
      <c r="W70" s="10">
        <f t="array" ref="W70">SUM(--(B70:U70=Key))</f>
        <v>18</v>
      </c>
      <c r="X70" s="7">
        <f t="array" ref="X70">SUM(--(B70:U70&lt;&gt;Key))</f>
        <v>2</v>
      </c>
      <c r="Y70" s="6">
        <f>W70/COUNTA(Key)</f>
        <v>0.9</v>
      </c>
    </row>
    <row r="71" spans="1:25" ht="14.25" customHeight="1" x14ac:dyDescent="0.35">
      <c r="A71" s="5">
        <v>2</v>
      </c>
      <c r="B71" s="7" t="s">
        <v>2</v>
      </c>
      <c r="C71" s="7" t="s">
        <v>2</v>
      </c>
      <c r="D71" s="7" t="s">
        <v>3</v>
      </c>
      <c r="E71" s="7" t="s">
        <v>2</v>
      </c>
      <c r="F71" s="7" t="s">
        <v>3</v>
      </c>
      <c r="G71" s="7" t="s">
        <v>2</v>
      </c>
      <c r="H71" s="7" t="s">
        <v>3</v>
      </c>
      <c r="I71" s="7" t="s">
        <v>2</v>
      </c>
      <c r="J71" s="7" t="s">
        <v>4</v>
      </c>
      <c r="K71" s="7" t="s">
        <v>2</v>
      </c>
      <c r="L71" s="7" t="s">
        <v>2</v>
      </c>
      <c r="M71" s="7" t="s">
        <v>2</v>
      </c>
      <c r="N71" s="7" t="s">
        <v>3</v>
      </c>
      <c r="O71" s="7" t="s">
        <v>2</v>
      </c>
      <c r="P71" s="7" t="s">
        <v>49</v>
      </c>
      <c r="Q71" s="7" t="s">
        <v>29</v>
      </c>
      <c r="R71" s="7" t="s">
        <v>2</v>
      </c>
      <c r="S71" s="7" t="s">
        <v>2</v>
      </c>
      <c r="T71" s="7" t="s">
        <v>3</v>
      </c>
      <c r="U71" s="7" t="s">
        <v>2</v>
      </c>
      <c r="W71" s="10">
        <f t="array" ref="W71">SUM(--(B71:U71=Key))</f>
        <v>16</v>
      </c>
      <c r="X71" s="7">
        <f t="array" ref="X71">SUM(--(B71:U71&lt;&gt;Key))</f>
        <v>4</v>
      </c>
      <c r="Y71" s="6">
        <f t="array" ref="Y71">W71/COUNTA(Key)</f>
        <v>0.8</v>
      </c>
    </row>
    <row r="72" spans="1:25" ht="14.25" customHeight="1" x14ac:dyDescent="0.35">
      <c r="A72" s="5">
        <v>3</v>
      </c>
      <c r="B72" s="46" t="s">
        <v>2</v>
      </c>
      <c r="C72" s="46" t="s">
        <v>3</v>
      </c>
      <c r="D72" s="46" t="s">
        <v>3</v>
      </c>
      <c r="E72" s="46" t="s">
        <v>2</v>
      </c>
      <c r="F72" s="46" t="s">
        <v>2</v>
      </c>
      <c r="G72" s="46" t="s">
        <v>2</v>
      </c>
      <c r="H72" s="46" t="s">
        <v>3</v>
      </c>
      <c r="I72" s="46" t="s">
        <v>2</v>
      </c>
      <c r="J72" s="46" t="s">
        <v>4</v>
      </c>
      <c r="K72" s="46" t="s">
        <v>2</v>
      </c>
      <c r="L72" s="46" t="s">
        <v>49</v>
      </c>
      <c r="M72" s="46" t="s">
        <v>2</v>
      </c>
      <c r="N72" s="46" t="s">
        <v>3</v>
      </c>
      <c r="O72" s="46" t="s">
        <v>2</v>
      </c>
      <c r="P72" s="46" t="s">
        <v>4</v>
      </c>
      <c r="Q72" s="46" t="s">
        <v>3</v>
      </c>
      <c r="R72" s="46" t="s">
        <v>2</v>
      </c>
      <c r="S72" s="46" t="s">
        <v>2</v>
      </c>
      <c r="T72" s="46" t="s">
        <v>3</v>
      </c>
      <c r="U72" s="46" t="s">
        <v>2</v>
      </c>
      <c r="W72" s="10">
        <f t="array" ref="W72">SUM(--(B72:U72=Key))</f>
        <v>19</v>
      </c>
      <c r="X72" s="7">
        <f t="array" ref="X72">SUM(--(B72:U72&lt;&gt;Key))</f>
        <v>1</v>
      </c>
      <c r="Y72" s="6">
        <f t="array" ref="Y72">W72/COUNTA(Key)</f>
        <v>0.95</v>
      </c>
    </row>
    <row r="73" spans="1:25" ht="14.25" customHeight="1" x14ac:dyDescent="0.35">
      <c r="A73" s="5">
        <v>4</v>
      </c>
      <c r="B73" s="7" t="s">
        <v>2</v>
      </c>
      <c r="C73" s="7" t="s">
        <v>3</v>
      </c>
      <c r="D73" s="7" t="s">
        <v>3</v>
      </c>
      <c r="E73" s="7" t="s">
        <v>2</v>
      </c>
      <c r="F73" s="7" t="s">
        <v>2</v>
      </c>
      <c r="G73" s="7" t="s">
        <v>2</v>
      </c>
      <c r="H73" s="7" t="s">
        <v>3</v>
      </c>
      <c r="I73" s="7" t="s">
        <v>2</v>
      </c>
      <c r="J73" s="7" t="s">
        <v>4</v>
      </c>
      <c r="K73" s="7" t="s">
        <v>2</v>
      </c>
      <c r="L73" s="7" t="s">
        <v>2</v>
      </c>
      <c r="M73" s="7" t="s">
        <v>2</v>
      </c>
      <c r="N73" s="7" t="s">
        <v>3</v>
      </c>
      <c r="O73" s="7" t="s">
        <v>2</v>
      </c>
      <c r="P73" s="7" t="s">
        <v>4</v>
      </c>
      <c r="Q73" s="7" t="s">
        <v>29</v>
      </c>
      <c r="R73" s="7" t="s">
        <v>2</v>
      </c>
      <c r="S73" s="7" t="s">
        <v>2</v>
      </c>
      <c r="T73" s="7" t="s">
        <v>3</v>
      </c>
      <c r="U73" s="7" t="s">
        <v>2</v>
      </c>
      <c r="W73" s="10">
        <f t="array" ref="W73">SUM(--(B73:U73=Key))</f>
        <v>19</v>
      </c>
      <c r="X73" s="7">
        <f t="array" ref="X73">SUM(--(B73:U73&lt;&gt;Key))</f>
        <v>1</v>
      </c>
      <c r="Y73" s="6">
        <f t="array" ref="Y73">W73/COUNTA(Key)</f>
        <v>0.95</v>
      </c>
    </row>
    <row r="74" spans="1:25" ht="14.25" customHeight="1" x14ac:dyDescent="0.35">
      <c r="A74" s="5">
        <v>5</v>
      </c>
      <c r="B74" s="7" t="s">
        <v>2</v>
      </c>
      <c r="C74" s="7" t="s">
        <v>3</v>
      </c>
      <c r="D74" s="7" t="s">
        <v>3</v>
      </c>
      <c r="E74" s="7" t="s">
        <v>2</v>
      </c>
      <c r="F74" s="7" t="s">
        <v>2</v>
      </c>
      <c r="G74" s="7" t="s">
        <v>2</v>
      </c>
      <c r="H74" s="7" t="s">
        <v>3</v>
      </c>
      <c r="I74" s="7" t="s">
        <v>2</v>
      </c>
      <c r="J74" s="7" t="s">
        <v>4</v>
      </c>
      <c r="K74" s="7" t="s">
        <v>2</v>
      </c>
      <c r="L74" s="7" t="s">
        <v>2</v>
      </c>
      <c r="M74" s="7" t="s">
        <v>2</v>
      </c>
      <c r="N74" s="7" t="s">
        <v>3</v>
      </c>
      <c r="O74" s="7" t="s">
        <v>2</v>
      </c>
      <c r="P74" s="7" t="s">
        <v>2</v>
      </c>
      <c r="Q74" s="7" t="s">
        <v>29</v>
      </c>
      <c r="R74" s="7" t="s">
        <v>2</v>
      </c>
      <c r="S74" s="7" t="s">
        <v>2</v>
      </c>
      <c r="T74" s="7" t="s">
        <v>3</v>
      </c>
      <c r="U74" s="7" t="s">
        <v>2</v>
      </c>
      <c r="W74" s="10">
        <f t="array" ref="W74">SUM(--(B74:U74=Key))</f>
        <v>18</v>
      </c>
      <c r="X74" s="7">
        <f t="array" ref="X74">SUM(--(B74:U74&lt;&gt;Key))</f>
        <v>2</v>
      </c>
      <c r="Y74" s="6">
        <f t="array" ref="Y74">W74/COUNTA(Key)</f>
        <v>0.9</v>
      </c>
    </row>
    <row r="75" spans="1:25" ht="14.25" customHeight="1" x14ac:dyDescent="0.35">
      <c r="A75" s="5">
        <v>7</v>
      </c>
      <c r="B75" s="7" t="s">
        <v>2</v>
      </c>
      <c r="C75" s="7" t="s">
        <v>3</v>
      </c>
      <c r="D75" s="7" t="s">
        <v>3</v>
      </c>
      <c r="E75" s="7" t="s">
        <v>2</v>
      </c>
      <c r="F75" s="7" t="s">
        <v>2</v>
      </c>
      <c r="G75" s="7" t="s">
        <v>2</v>
      </c>
      <c r="H75" s="7" t="s">
        <v>3</v>
      </c>
      <c r="I75" s="7" t="s">
        <v>2</v>
      </c>
      <c r="J75" s="7" t="s">
        <v>4</v>
      </c>
      <c r="K75" s="7" t="s">
        <v>2</v>
      </c>
      <c r="L75" s="7" t="s">
        <v>2</v>
      </c>
      <c r="M75" s="7" t="s">
        <v>2</v>
      </c>
      <c r="N75" s="7" t="s">
        <v>3</v>
      </c>
      <c r="O75" s="7" t="s">
        <v>2</v>
      </c>
      <c r="P75" s="7" t="s">
        <v>4</v>
      </c>
      <c r="Q75" s="7" t="s">
        <v>2</v>
      </c>
      <c r="R75" s="7" t="s">
        <v>2</v>
      </c>
      <c r="S75" s="7" t="s">
        <v>2</v>
      </c>
      <c r="T75" s="7" t="s">
        <v>3</v>
      </c>
      <c r="U75" s="7" t="s">
        <v>2</v>
      </c>
      <c r="W75" s="10">
        <f t="array" ref="W75">SUM(--(B75:U75=Key))</f>
        <v>19</v>
      </c>
      <c r="X75" s="7">
        <f t="array" ref="X75">SUM(--(B75:U75&lt;&gt;Key))</f>
        <v>1</v>
      </c>
      <c r="Y75" s="6">
        <f t="array" ref="Y75">W75/COUNTA(Key)</f>
        <v>0.95</v>
      </c>
    </row>
    <row r="76" spans="1:25" ht="14.25" customHeight="1" x14ac:dyDescent="0.35">
      <c r="A76" s="11" t="s">
        <v>30</v>
      </c>
      <c r="B76" s="7" t="s">
        <v>2</v>
      </c>
      <c r="C76" s="7" t="s">
        <v>2</v>
      </c>
      <c r="D76" s="7" t="s">
        <v>3</v>
      </c>
      <c r="E76" s="7" t="s">
        <v>2</v>
      </c>
      <c r="F76" s="7" t="s">
        <v>2</v>
      </c>
      <c r="G76" s="7" t="s">
        <v>2</v>
      </c>
      <c r="H76" s="7" t="s">
        <v>3</v>
      </c>
      <c r="I76" s="7" t="s">
        <v>2</v>
      </c>
      <c r="J76" s="7" t="s">
        <v>29</v>
      </c>
      <c r="K76" s="7" t="s">
        <v>2</v>
      </c>
      <c r="L76" s="7" t="s">
        <v>2</v>
      </c>
      <c r="M76" s="7" t="s">
        <v>2</v>
      </c>
      <c r="N76" s="7" t="s">
        <v>3</v>
      </c>
      <c r="O76" s="7" t="s">
        <v>2</v>
      </c>
      <c r="P76" s="7" t="s">
        <v>29</v>
      </c>
      <c r="Q76" s="7" t="s">
        <v>3</v>
      </c>
      <c r="R76" s="7" t="s">
        <v>2</v>
      </c>
      <c r="S76" s="7" t="s">
        <v>2</v>
      </c>
      <c r="T76" s="7" t="s">
        <v>2</v>
      </c>
      <c r="U76" s="7" t="s">
        <v>2</v>
      </c>
      <c r="W76" s="10">
        <f t="array" ref="W76">SUM(--(B76:U76=Key))</f>
        <v>16</v>
      </c>
      <c r="X76" s="7">
        <f t="array" ref="X76">SUM(--(B76:U76&lt;&gt;Key))</f>
        <v>4</v>
      </c>
      <c r="Y76" s="6">
        <f t="array" ref="Y76">W76/COUNTA(Key)</f>
        <v>0.8</v>
      </c>
    </row>
    <row r="77" spans="1:25" ht="14.25" customHeight="1" x14ac:dyDescent="0.35">
      <c r="A77" s="11" t="s">
        <v>31</v>
      </c>
      <c r="B77" s="7" t="s">
        <v>2</v>
      </c>
      <c r="C77" s="7" t="s">
        <v>3</v>
      </c>
      <c r="D77" s="7" t="s">
        <v>3</v>
      </c>
      <c r="E77" s="7" t="s">
        <v>2</v>
      </c>
      <c r="F77" s="7" t="s">
        <v>2</v>
      </c>
      <c r="G77" s="7" t="s">
        <v>2</v>
      </c>
      <c r="H77" s="7" t="s">
        <v>3</v>
      </c>
      <c r="I77" s="7" t="s">
        <v>2</v>
      </c>
      <c r="J77" s="7" t="s">
        <v>2</v>
      </c>
      <c r="K77" s="7" t="s">
        <v>2</v>
      </c>
      <c r="L77" s="7" t="s">
        <v>29</v>
      </c>
      <c r="M77" s="7" t="s">
        <v>2</v>
      </c>
      <c r="N77" s="7" t="s">
        <v>3</v>
      </c>
      <c r="O77" s="7" t="s">
        <v>2</v>
      </c>
      <c r="P77" s="7" t="s">
        <v>4</v>
      </c>
      <c r="Q77" s="7" t="s">
        <v>2</v>
      </c>
      <c r="R77" s="7" t="s">
        <v>29</v>
      </c>
      <c r="S77" s="7" t="s">
        <v>2</v>
      </c>
      <c r="T77" s="7" t="s">
        <v>3</v>
      </c>
      <c r="U77" s="7" t="s">
        <v>2</v>
      </c>
      <c r="W77" s="10">
        <f t="array" ref="W77">SUM(--(B77:U77=Key))</f>
        <v>16</v>
      </c>
      <c r="X77" s="7">
        <f t="array" ref="X77">SUM(--(B77:U77&lt;&gt;Key))</f>
        <v>4</v>
      </c>
      <c r="Y77" s="6">
        <f t="array" ref="Y77">W77/COUNTA(Key)</f>
        <v>0.8</v>
      </c>
    </row>
    <row r="78" spans="1:25" ht="14.25" customHeight="1" x14ac:dyDescent="0.35">
      <c r="A78" s="5">
        <v>11</v>
      </c>
      <c r="B78" s="7" t="s">
        <v>2</v>
      </c>
      <c r="C78" s="7" t="s">
        <v>2</v>
      </c>
      <c r="D78" s="7" t="s">
        <v>3</v>
      </c>
      <c r="E78" s="7" t="s">
        <v>3</v>
      </c>
      <c r="F78" s="7" t="s">
        <v>2</v>
      </c>
      <c r="G78" s="7" t="s">
        <v>2</v>
      </c>
      <c r="H78" s="7" t="s">
        <v>3</v>
      </c>
      <c r="I78" s="7" t="s">
        <v>2</v>
      </c>
      <c r="J78" s="7" t="s">
        <v>4</v>
      </c>
      <c r="K78" s="7" t="s">
        <v>2</v>
      </c>
      <c r="L78" s="7" t="s">
        <v>29</v>
      </c>
      <c r="M78" s="7" t="s">
        <v>2</v>
      </c>
      <c r="N78" s="7" t="s">
        <v>3</v>
      </c>
      <c r="O78" s="7" t="s">
        <v>2</v>
      </c>
      <c r="P78" s="7" t="s">
        <v>3</v>
      </c>
      <c r="Q78" s="7" t="s">
        <v>2</v>
      </c>
      <c r="R78" s="7" t="s">
        <v>2</v>
      </c>
      <c r="S78" s="7" t="s">
        <v>2</v>
      </c>
      <c r="T78" s="7" t="s">
        <v>3</v>
      </c>
      <c r="U78" s="7" t="s">
        <v>2</v>
      </c>
      <c r="W78" s="10">
        <f t="array" ref="W78">SUM(--(B78:U78=Key))</f>
        <v>15</v>
      </c>
      <c r="X78" s="7">
        <f t="array" ref="X78">SUM(--(B78:U78&lt;&gt;Key))</f>
        <v>5</v>
      </c>
      <c r="Y78" s="6">
        <f t="array" ref="Y78">W78/COUNTA(Key)</f>
        <v>0.75</v>
      </c>
    </row>
    <row r="79" spans="1:25" ht="14.25" customHeight="1" x14ac:dyDescent="0.35">
      <c r="A79" s="5">
        <v>12</v>
      </c>
      <c r="B79" s="7" t="s">
        <v>2</v>
      </c>
      <c r="C79" s="7" t="s">
        <v>3</v>
      </c>
      <c r="D79" s="7" t="s">
        <v>3</v>
      </c>
      <c r="E79" s="7" t="s">
        <v>2</v>
      </c>
      <c r="F79" s="7" t="s">
        <v>2</v>
      </c>
      <c r="G79" s="7" t="s">
        <v>2</v>
      </c>
      <c r="H79" s="7" t="s">
        <v>3</v>
      </c>
      <c r="I79" s="7" t="s">
        <v>2</v>
      </c>
      <c r="J79" s="7" t="s">
        <v>4</v>
      </c>
      <c r="K79" s="7" t="s">
        <v>2</v>
      </c>
      <c r="L79" s="7" t="s">
        <v>2</v>
      </c>
      <c r="M79" s="7" t="s">
        <v>2</v>
      </c>
      <c r="N79" s="7" t="s">
        <v>3</v>
      </c>
      <c r="O79" s="7" t="s">
        <v>2</v>
      </c>
      <c r="P79" s="7" t="s">
        <v>4</v>
      </c>
      <c r="Q79" s="7" t="s">
        <v>3</v>
      </c>
      <c r="R79" s="7" t="s">
        <v>2</v>
      </c>
      <c r="S79" s="7" t="s">
        <v>2</v>
      </c>
      <c r="T79" s="7" t="s">
        <v>3</v>
      </c>
      <c r="U79" s="7" t="s">
        <v>2</v>
      </c>
      <c r="W79" s="10">
        <f t="array" ref="W79">SUM(--(B79:U79=Key))</f>
        <v>20</v>
      </c>
      <c r="X79" s="7">
        <f t="array" ref="X79">SUM(--(B79:U79&lt;&gt;Key))</f>
        <v>0</v>
      </c>
      <c r="Y79" s="6">
        <f t="array" ref="Y79">W79/COUNTA(Key)</f>
        <v>1</v>
      </c>
    </row>
    <row r="80" spans="1:25" ht="14.25" customHeight="1" x14ac:dyDescent="0.35">
      <c r="A80" s="5">
        <v>13</v>
      </c>
      <c r="B80" s="7" t="s">
        <v>2</v>
      </c>
      <c r="C80" s="7" t="s">
        <v>2</v>
      </c>
      <c r="D80" s="7" t="s">
        <v>3</v>
      </c>
      <c r="E80" s="7" t="s">
        <v>2</v>
      </c>
      <c r="F80" s="7" t="s">
        <v>2</v>
      </c>
      <c r="G80" s="7" t="s">
        <v>2</v>
      </c>
      <c r="H80" s="7" t="s">
        <v>3</v>
      </c>
      <c r="I80" s="7" t="s">
        <v>2</v>
      </c>
      <c r="J80" s="7" t="s">
        <v>4</v>
      </c>
      <c r="K80" s="7" t="s">
        <v>2</v>
      </c>
      <c r="L80" s="7" t="s">
        <v>2</v>
      </c>
      <c r="M80" s="7" t="s">
        <v>2</v>
      </c>
      <c r="N80" s="7" t="s">
        <v>3</v>
      </c>
      <c r="O80" s="7" t="s">
        <v>2</v>
      </c>
      <c r="P80" s="7" t="s">
        <v>4</v>
      </c>
      <c r="Q80" s="7" t="s">
        <v>3</v>
      </c>
      <c r="R80" s="7" t="s">
        <v>2</v>
      </c>
      <c r="S80" s="7" t="s">
        <v>2</v>
      </c>
      <c r="T80" s="7" t="s">
        <v>3</v>
      </c>
      <c r="U80" s="7" t="s">
        <v>2</v>
      </c>
      <c r="W80" s="10">
        <f t="array" ref="W80">SUM(--(B80:U80=Key))</f>
        <v>19</v>
      </c>
      <c r="X80" s="7">
        <f t="array" ref="X80">SUM(--(B80:U80&lt;&gt;Key))</f>
        <v>1</v>
      </c>
      <c r="Y80" s="6">
        <f t="array" ref="Y80">W80/COUNTA(Key)</f>
        <v>0.95</v>
      </c>
    </row>
    <row r="81" spans="1:25" ht="14.25" customHeight="1" x14ac:dyDescent="0.35">
      <c r="A81" s="5">
        <v>14</v>
      </c>
      <c r="B81" s="7" t="s">
        <v>2</v>
      </c>
      <c r="C81" s="7" t="s">
        <v>3</v>
      </c>
      <c r="D81" s="7" t="s">
        <v>3</v>
      </c>
      <c r="E81" s="7" t="s">
        <v>2</v>
      </c>
      <c r="F81" s="7" t="s">
        <v>2</v>
      </c>
      <c r="G81" s="7" t="s">
        <v>2</v>
      </c>
      <c r="H81" s="7" t="s">
        <v>3</v>
      </c>
      <c r="I81" s="7" t="s">
        <v>2</v>
      </c>
      <c r="J81" s="7" t="s">
        <v>4</v>
      </c>
      <c r="K81" s="7" t="s">
        <v>2</v>
      </c>
      <c r="L81" s="7" t="s">
        <v>2</v>
      </c>
      <c r="M81" s="7" t="s">
        <v>2</v>
      </c>
      <c r="N81" s="7" t="s">
        <v>3</v>
      </c>
      <c r="O81" s="7" t="s">
        <v>2</v>
      </c>
      <c r="P81" s="7" t="s">
        <v>4</v>
      </c>
      <c r="Q81" s="7" t="s">
        <v>3</v>
      </c>
      <c r="R81" s="7" t="s">
        <v>2</v>
      </c>
      <c r="S81" s="7" t="s">
        <v>2</v>
      </c>
      <c r="T81" s="7" t="s">
        <v>3</v>
      </c>
      <c r="U81" s="7" t="s">
        <v>2</v>
      </c>
      <c r="W81" s="10">
        <f t="array" ref="W81">SUM(--(B81:U81=Key))</f>
        <v>20</v>
      </c>
      <c r="X81" s="7">
        <f t="array" ref="X81">SUM(--(B81:U81&lt;&gt;Key))</f>
        <v>0</v>
      </c>
      <c r="Y81" s="6">
        <f t="array" ref="Y81">W81/COUNTA(Key)</f>
        <v>1</v>
      </c>
    </row>
    <row r="82" spans="1:25" ht="14.25" customHeight="1" x14ac:dyDescent="0.35">
      <c r="A82" s="5">
        <v>15</v>
      </c>
      <c r="B82" s="7" t="s">
        <v>2</v>
      </c>
      <c r="C82" s="7" t="s">
        <v>3</v>
      </c>
      <c r="D82" s="7" t="s">
        <v>3</v>
      </c>
      <c r="E82" s="7" t="s">
        <v>2</v>
      </c>
      <c r="F82" s="7" t="s">
        <v>2</v>
      </c>
      <c r="G82" s="7" t="s">
        <v>2</v>
      </c>
      <c r="H82" s="7" t="s">
        <v>3</v>
      </c>
      <c r="I82" s="7" t="s">
        <v>2</v>
      </c>
      <c r="J82" s="7" t="s">
        <v>29</v>
      </c>
      <c r="K82" s="7" t="s">
        <v>2</v>
      </c>
      <c r="L82" s="7" t="s">
        <v>3</v>
      </c>
      <c r="M82" s="7" t="s">
        <v>2</v>
      </c>
      <c r="N82" s="7" t="s">
        <v>3</v>
      </c>
      <c r="O82" s="7" t="s">
        <v>2</v>
      </c>
      <c r="P82" s="7" t="s">
        <v>2</v>
      </c>
      <c r="Q82" s="7" t="s">
        <v>2</v>
      </c>
      <c r="R82" s="7" t="s">
        <v>2</v>
      </c>
      <c r="S82" s="7" t="s">
        <v>2</v>
      </c>
      <c r="T82" s="7" t="s">
        <v>29</v>
      </c>
      <c r="U82" s="7" t="s">
        <v>2</v>
      </c>
      <c r="W82" s="10">
        <f t="array" ref="W82">SUM(--(B82:U82=Key))</f>
        <v>15</v>
      </c>
      <c r="X82" s="7">
        <f t="array" ref="X82">SUM(--(B82:U82&lt;&gt;Key))</f>
        <v>5</v>
      </c>
      <c r="Y82" s="6">
        <f t="array" ref="Y82">W82/COUNTA(Key)</f>
        <v>0.75</v>
      </c>
    </row>
    <row r="83" spans="1:25" ht="14.25" customHeight="1" x14ac:dyDescent="0.35">
      <c r="A83" s="5">
        <v>16</v>
      </c>
      <c r="B83" s="7" t="s">
        <v>2</v>
      </c>
      <c r="C83" s="7" t="s">
        <v>3</v>
      </c>
      <c r="D83" s="7" t="s">
        <v>3</v>
      </c>
      <c r="E83" s="7" t="s">
        <v>2</v>
      </c>
      <c r="F83" s="7" t="s">
        <v>3</v>
      </c>
      <c r="G83" s="7" t="s">
        <v>2</v>
      </c>
      <c r="H83" s="7" t="s">
        <v>3</v>
      </c>
      <c r="I83" s="7" t="s">
        <v>2</v>
      </c>
      <c r="J83" s="7" t="s">
        <v>29</v>
      </c>
      <c r="K83" s="7" t="s">
        <v>2</v>
      </c>
      <c r="L83" s="7" t="s">
        <v>29</v>
      </c>
      <c r="M83" s="7" t="s">
        <v>2</v>
      </c>
      <c r="N83" s="7" t="s">
        <v>3</v>
      </c>
      <c r="O83" s="7" t="s">
        <v>2</v>
      </c>
      <c r="P83" s="7" t="s">
        <v>29</v>
      </c>
      <c r="Q83" s="7" t="s">
        <v>2</v>
      </c>
      <c r="R83" s="7" t="s">
        <v>2</v>
      </c>
      <c r="S83" s="7" t="s">
        <v>2</v>
      </c>
      <c r="T83" s="7" t="s">
        <v>3</v>
      </c>
      <c r="U83" s="7" t="s">
        <v>2</v>
      </c>
      <c r="W83" s="10">
        <f t="array" ref="W83">SUM(--(B83:U83=Key))</f>
        <v>15</v>
      </c>
      <c r="X83" s="7">
        <f t="array" ref="X83">SUM(--(B83:U83&lt;&gt;Key))</f>
        <v>5</v>
      </c>
      <c r="Y83" s="6">
        <f t="array" ref="Y83">W83/COUNTA(Key)</f>
        <v>0.75</v>
      </c>
    </row>
    <row r="84" spans="1:25" ht="14.25" customHeight="1" x14ac:dyDescent="0.35">
      <c r="A84" s="5">
        <v>17</v>
      </c>
      <c r="B84" s="7" t="s">
        <v>2</v>
      </c>
      <c r="C84" s="7" t="s">
        <v>3</v>
      </c>
      <c r="D84" s="7" t="s">
        <v>3</v>
      </c>
      <c r="E84" s="7" t="s">
        <v>2</v>
      </c>
      <c r="F84" s="7" t="s">
        <v>2</v>
      </c>
      <c r="G84" s="7" t="s">
        <v>2</v>
      </c>
      <c r="H84" s="7" t="s">
        <v>3</v>
      </c>
      <c r="I84" s="7" t="s">
        <v>2</v>
      </c>
      <c r="J84" s="7" t="s">
        <v>29</v>
      </c>
      <c r="K84" s="7" t="s">
        <v>2</v>
      </c>
      <c r="L84" s="7" t="s">
        <v>2</v>
      </c>
      <c r="M84" s="7" t="s">
        <v>2</v>
      </c>
      <c r="N84" s="7" t="s">
        <v>3</v>
      </c>
      <c r="O84" s="7" t="s">
        <v>2</v>
      </c>
      <c r="P84" s="7" t="s">
        <v>4</v>
      </c>
      <c r="Q84" s="7" t="s">
        <v>3</v>
      </c>
      <c r="R84" s="7" t="s">
        <v>29</v>
      </c>
      <c r="S84" s="7" t="s">
        <v>2</v>
      </c>
      <c r="T84" s="7" t="s">
        <v>29</v>
      </c>
      <c r="U84" s="7" t="s">
        <v>2</v>
      </c>
      <c r="W84" s="10">
        <f t="array" ref="W84">SUM(--(B84:U84=Key))</f>
        <v>17</v>
      </c>
      <c r="X84" s="7">
        <f t="array" ref="X84">SUM(--(B84:U84&lt;&gt;Key))</f>
        <v>3</v>
      </c>
      <c r="Y84" s="6">
        <f t="array" ref="Y84">W84/COUNTA(Key)</f>
        <v>0.85</v>
      </c>
    </row>
    <row r="85" spans="1:25" ht="14.25" customHeight="1" x14ac:dyDescent="0.35">
      <c r="A85" s="5">
        <v>18</v>
      </c>
      <c r="B85" s="7" t="s">
        <v>2</v>
      </c>
      <c r="C85" s="7" t="s">
        <v>2</v>
      </c>
      <c r="D85" s="7" t="s">
        <v>3</v>
      </c>
      <c r="E85" s="7" t="s">
        <v>2</v>
      </c>
      <c r="F85" s="7" t="s">
        <v>2</v>
      </c>
      <c r="G85" s="7" t="s">
        <v>2</v>
      </c>
      <c r="H85" s="7" t="s">
        <v>3</v>
      </c>
      <c r="I85" s="7" t="s">
        <v>2</v>
      </c>
      <c r="J85" s="7" t="s">
        <v>4</v>
      </c>
      <c r="K85" s="7" t="s">
        <v>2</v>
      </c>
      <c r="L85" s="7" t="s">
        <v>29</v>
      </c>
      <c r="M85" s="7" t="s">
        <v>2</v>
      </c>
      <c r="N85" s="7" t="s">
        <v>3</v>
      </c>
      <c r="O85" s="7" t="s">
        <v>2</v>
      </c>
      <c r="P85" s="7" t="s">
        <v>4</v>
      </c>
      <c r="Q85" s="7" t="s">
        <v>3</v>
      </c>
      <c r="R85" s="7" t="s">
        <v>2</v>
      </c>
      <c r="S85" s="7" t="s">
        <v>2</v>
      </c>
      <c r="T85" s="7" t="s">
        <v>3</v>
      </c>
      <c r="U85" s="7" t="s">
        <v>2</v>
      </c>
      <c r="W85" s="10">
        <f t="array" ref="W85">SUM(--(B85:U85=Key))</f>
        <v>18</v>
      </c>
      <c r="X85" s="7">
        <f t="array" ref="X85">SUM(--(B85:U85&lt;&gt;Key))</f>
        <v>2</v>
      </c>
      <c r="Y85" s="6">
        <f t="array" ref="Y85">W85/COUNTA(Key)</f>
        <v>0.9</v>
      </c>
    </row>
    <row r="86" spans="1:25" ht="14.25" customHeight="1" x14ac:dyDescent="0.35">
      <c r="A86" s="5">
        <v>19</v>
      </c>
      <c r="B86" s="7" t="s">
        <v>2</v>
      </c>
      <c r="C86" s="7" t="s">
        <v>3</v>
      </c>
      <c r="D86" s="7" t="s">
        <v>3</v>
      </c>
      <c r="E86" s="7" t="s">
        <v>2</v>
      </c>
      <c r="F86" s="7" t="s">
        <v>2</v>
      </c>
      <c r="G86" s="7" t="s">
        <v>3</v>
      </c>
      <c r="H86" s="7" t="s">
        <v>3</v>
      </c>
      <c r="I86" s="7" t="s">
        <v>2</v>
      </c>
      <c r="J86" s="7" t="s">
        <v>4</v>
      </c>
      <c r="K86" s="7" t="s">
        <v>2</v>
      </c>
      <c r="L86" s="7" t="s">
        <v>2</v>
      </c>
      <c r="M86" s="7" t="s">
        <v>3</v>
      </c>
      <c r="N86" s="7" t="s">
        <v>3</v>
      </c>
      <c r="O86" s="7" t="s">
        <v>2</v>
      </c>
      <c r="P86" s="7" t="s">
        <v>4</v>
      </c>
      <c r="Q86" s="7" t="s">
        <v>29</v>
      </c>
      <c r="R86" s="7" t="s">
        <v>2</v>
      </c>
      <c r="S86" s="7" t="s">
        <v>2</v>
      </c>
      <c r="T86" s="7" t="s">
        <v>3</v>
      </c>
      <c r="U86" s="7" t="s">
        <v>2</v>
      </c>
      <c r="W86" s="10">
        <f t="array" ref="W86">SUM(--(B86:U86=Key))</f>
        <v>17</v>
      </c>
      <c r="X86" s="7">
        <f t="array" ref="X86">SUM(--(B86:U86&lt;&gt;Key))</f>
        <v>3</v>
      </c>
      <c r="Y86" s="6">
        <f t="array" ref="Y86">W86/COUNTA(Key)</f>
        <v>0.85</v>
      </c>
    </row>
    <row r="87" spans="1:25" ht="14.25" customHeight="1" x14ac:dyDescent="0.35">
      <c r="A87" s="15" t="s">
        <v>32</v>
      </c>
      <c r="B87" s="16">
        <f t="array" ref="B87">SUM(--(B70:B86=B3))</f>
        <v>17</v>
      </c>
      <c r="C87" s="16">
        <f t="array" ref="C87">SUM(--(C70:C86=C3))</f>
        <v>12</v>
      </c>
      <c r="D87" s="16">
        <f t="array" ref="D87">SUM(--(D70:D86=D3))</f>
        <v>17</v>
      </c>
      <c r="E87" s="16">
        <f t="array" ref="E87">SUM(--(E70:E86=E3))</f>
        <v>16</v>
      </c>
      <c r="F87" s="16">
        <f t="array" ref="F87">SUM(--(F70:F86=F3))</f>
        <v>15</v>
      </c>
      <c r="G87" s="16">
        <f t="array" ref="G87">SUM(--(G70:G86=G3))</f>
        <v>16</v>
      </c>
      <c r="H87" s="16">
        <f t="array" ref="H87">SUM(--(H70:H86=H3))</f>
        <v>17</v>
      </c>
      <c r="I87" s="16">
        <f t="array" ref="I87">SUM(--(I70:I86=I3))</f>
        <v>17</v>
      </c>
      <c r="J87" s="16">
        <f t="array" ref="J87">SUM(--(J70:J86=J3))</f>
        <v>11</v>
      </c>
      <c r="K87" s="16">
        <f t="array" ref="K87">SUM(--(K70:K86=K3))</f>
        <v>17</v>
      </c>
      <c r="L87" s="16">
        <f t="array" ref="L87">SUM(--(L70:L86=L3))</f>
        <v>11</v>
      </c>
      <c r="M87" s="16">
        <f t="array" ref="M87">SUM(--(M70:M86=M3))</f>
        <v>16</v>
      </c>
      <c r="N87" s="16">
        <f t="array" ref="N87">SUM(--(N70:N86=N3))</f>
        <v>17</v>
      </c>
      <c r="O87" s="16">
        <f t="array" ref="O87">SUM(--(O70:O86=O3))</f>
        <v>17</v>
      </c>
      <c r="P87" s="16">
        <f t="array" ref="P87">SUM(--(P70:P86=P3))</f>
        <v>10</v>
      </c>
      <c r="Q87" s="16">
        <f t="array" ref="Q87">SUM(--(Q70:Q86=Q3))</f>
        <v>8</v>
      </c>
      <c r="R87" s="16">
        <f t="array" ref="R87">SUM(--(R70:R86=R3))</f>
        <v>15</v>
      </c>
      <c r="S87" s="16">
        <f t="array" ref="S87">SUM(--(S70:S86=S3))</f>
        <v>17</v>
      </c>
      <c r="T87" s="16">
        <f t="array" ref="T87">SUM(--(T70:T86=T3))</f>
        <v>14</v>
      </c>
      <c r="U87" s="17">
        <f t="array" ref="U87">SUM(--(U70:U86=U3))</f>
        <v>17</v>
      </c>
      <c r="V87" s="16" t="s">
        <v>33</v>
      </c>
      <c r="W87" s="16">
        <f t="shared" ref="W87:Y87" si="9">AVERAGE(W70:W86)</f>
        <v>17.470588235294116</v>
      </c>
      <c r="X87" s="16">
        <f t="shared" si="9"/>
        <v>2.5294117647058822</v>
      </c>
      <c r="Y87" s="17">
        <f t="shared" si="9"/>
        <v>0.87352941176470589</v>
      </c>
    </row>
    <row r="88" spans="1:25" ht="14.25" customHeight="1" x14ac:dyDescent="0.35">
      <c r="A88" s="21" t="s">
        <v>34</v>
      </c>
      <c r="B88" s="33">
        <f t="shared" ref="B88:U88" si="10">B87/17</f>
        <v>1</v>
      </c>
      <c r="C88" s="33">
        <f t="shared" si="10"/>
        <v>0.70588235294117652</v>
      </c>
      <c r="D88" s="33">
        <f t="shared" si="10"/>
        <v>1</v>
      </c>
      <c r="E88" s="33">
        <f t="shared" si="10"/>
        <v>0.94117647058823528</v>
      </c>
      <c r="F88" s="33">
        <f t="shared" si="10"/>
        <v>0.88235294117647056</v>
      </c>
      <c r="G88" s="33">
        <f t="shared" si="10"/>
        <v>0.94117647058823528</v>
      </c>
      <c r="H88" s="33">
        <f t="shared" si="10"/>
        <v>1</v>
      </c>
      <c r="I88" s="33">
        <f t="shared" si="10"/>
        <v>1</v>
      </c>
      <c r="J88" s="33">
        <f t="shared" si="10"/>
        <v>0.6470588235294118</v>
      </c>
      <c r="K88" s="33">
        <f t="shared" si="10"/>
        <v>1</v>
      </c>
      <c r="L88" s="33">
        <f t="shared" si="10"/>
        <v>0.6470588235294118</v>
      </c>
      <c r="M88" s="33">
        <f t="shared" si="10"/>
        <v>0.94117647058823528</v>
      </c>
      <c r="N88" s="33">
        <f t="shared" si="10"/>
        <v>1</v>
      </c>
      <c r="O88" s="33">
        <f t="shared" si="10"/>
        <v>1</v>
      </c>
      <c r="P88" s="33">
        <f t="shared" si="10"/>
        <v>0.58823529411764708</v>
      </c>
      <c r="Q88" s="33">
        <f t="shared" si="10"/>
        <v>0.47058823529411764</v>
      </c>
      <c r="R88" s="33">
        <f t="shared" si="10"/>
        <v>0.88235294117647056</v>
      </c>
      <c r="S88" s="33">
        <f t="shared" si="10"/>
        <v>1</v>
      </c>
      <c r="T88" s="33">
        <f t="shared" si="10"/>
        <v>0.82352941176470584</v>
      </c>
      <c r="U88" s="34">
        <f t="shared" si="10"/>
        <v>1</v>
      </c>
      <c r="V88" s="22" t="s">
        <v>35</v>
      </c>
      <c r="W88" s="22"/>
      <c r="X88" s="22"/>
      <c r="Y88" s="23">
        <f>_xlfn.STDEV.S(Y70:Y86)</f>
        <v>8.6814542018502583E-2</v>
      </c>
    </row>
    <row r="89" spans="1:25" ht="14.5" x14ac:dyDescent="0.35">
      <c r="A89" s="47" t="s">
        <v>42</v>
      </c>
      <c r="B89" s="22">
        <f t="shared" ref="B89:U89" si="11">B87-B23</f>
        <v>4</v>
      </c>
      <c r="C89" s="22">
        <f t="shared" si="11"/>
        <v>-1</v>
      </c>
      <c r="D89" s="22">
        <f t="shared" si="11"/>
        <v>0</v>
      </c>
      <c r="E89" s="22">
        <f t="shared" si="11"/>
        <v>4</v>
      </c>
      <c r="F89" s="22">
        <f t="shared" si="11"/>
        <v>0</v>
      </c>
      <c r="G89" s="22">
        <f t="shared" si="11"/>
        <v>-1</v>
      </c>
      <c r="H89" s="22">
        <f t="shared" si="11"/>
        <v>0</v>
      </c>
      <c r="I89" s="22">
        <f t="shared" si="11"/>
        <v>1</v>
      </c>
      <c r="J89" s="22">
        <f t="shared" si="11"/>
        <v>-1</v>
      </c>
      <c r="K89" s="22">
        <f t="shared" si="11"/>
        <v>0</v>
      </c>
      <c r="L89" s="22">
        <f t="shared" si="11"/>
        <v>1</v>
      </c>
      <c r="M89" s="22">
        <f t="shared" si="11"/>
        <v>3</v>
      </c>
      <c r="N89" s="22">
        <f t="shared" si="11"/>
        <v>4</v>
      </c>
      <c r="O89" s="22">
        <f t="shared" si="11"/>
        <v>2</v>
      </c>
      <c r="P89" s="22">
        <f t="shared" si="11"/>
        <v>2</v>
      </c>
      <c r="Q89" s="22">
        <f t="shared" si="11"/>
        <v>5</v>
      </c>
      <c r="R89" s="22">
        <f t="shared" si="11"/>
        <v>0</v>
      </c>
      <c r="S89" s="22">
        <f t="shared" si="11"/>
        <v>6</v>
      </c>
      <c r="T89" s="22">
        <f t="shared" si="11"/>
        <v>-1</v>
      </c>
      <c r="U89" s="23">
        <f t="shared" si="11"/>
        <v>0</v>
      </c>
      <c r="V89" s="22" t="s">
        <v>36</v>
      </c>
      <c r="W89" s="22"/>
      <c r="X89" s="22"/>
      <c r="Y89" s="24">
        <f>MIN(Y70:Y86)</f>
        <v>0.75</v>
      </c>
    </row>
    <row r="90" spans="1:25" ht="14.5" x14ac:dyDescent="0.35">
      <c r="A90" s="35" t="s">
        <v>50</v>
      </c>
      <c r="B90" s="27">
        <f t="shared" ref="B90:U90" si="12">B87-B54</f>
        <v>0</v>
      </c>
      <c r="C90" s="27">
        <f t="shared" si="12"/>
        <v>1</v>
      </c>
      <c r="D90" s="27">
        <f t="shared" si="12"/>
        <v>0</v>
      </c>
      <c r="E90" s="27">
        <f t="shared" si="12"/>
        <v>3</v>
      </c>
      <c r="F90" s="27">
        <f t="shared" si="12"/>
        <v>0</v>
      </c>
      <c r="G90" s="27">
        <f t="shared" si="12"/>
        <v>0</v>
      </c>
      <c r="H90" s="27">
        <f t="shared" si="12"/>
        <v>0</v>
      </c>
      <c r="I90" s="27">
        <f t="shared" si="12"/>
        <v>2</v>
      </c>
      <c r="J90" s="27">
        <f t="shared" si="12"/>
        <v>-5</v>
      </c>
      <c r="K90" s="27">
        <f t="shared" si="12"/>
        <v>0</v>
      </c>
      <c r="L90" s="27">
        <f t="shared" si="12"/>
        <v>-1</v>
      </c>
      <c r="M90" s="27">
        <f t="shared" si="12"/>
        <v>2</v>
      </c>
      <c r="N90" s="27">
        <f t="shared" si="12"/>
        <v>0</v>
      </c>
      <c r="O90" s="27">
        <f t="shared" si="12"/>
        <v>0</v>
      </c>
      <c r="P90" s="27">
        <f t="shared" si="12"/>
        <v>-2</v>
      </c>
      <c r="Q90" s="27">
        <f t="shared" si="12"/>
        <v>-3</v>
      </c>
      <c r="R90" s="27">
        <f t="shared" si="12"/>
        <v>5</v>
      </c>
      <c r="S90" s="27">
        <f t="shared" si="12"/>
        <v>1</v>
      </c>
      <c r="T90" s="27">
        <f t="shared" si="12"/>
        <v>0</v>
      </c>
      <c r="U90" s="36">
        <f t="shared" si="12"/>
        <v>0</v>
      </c>
      <c r="V90" s="22" t="s">
        <v>38</v>
      </c>
      <c r="W90" s="22"/>
      <c r="X90" s="22"/>
      <c r="Y90" s="24">
        <f>MAX(Y70:Y86)</f>
        <v>1</v>
      </c>
    </row>
    <row r="91" spans="1:25" ht="14.5" x14ac:dyDescent="0.35">
      <c r="A91" s="5"/>
      <c r="V91" s="37" t="s">
        <v>43</v>
      </c>
      <c r="W91" s="38">
        <f>_xlfn.T.TEST(W6:W22,W70:W86,2,1)</f>
        <v>1.206917492260655E-3</v>
      </c>
      <c r="X91" s="68" t="s">
        <v>51</v>
      </c>
      <c r="Y91" s="67"/>
    </row>
    <row r="92" spans="1:25" ht="14.5" x14ac:dyDescent="0.35">
      <c r="A92" s="5"/>
      <c r="Y92" s="6"/>
    </row>
    <row r="93" spans="1:25" ht="14.25" customHeight="1" x14ac:dyDescent="0.35">
      <c r="A93" s="48" t="s">
        <v>52</v>
      </c>
      <c r="B93" s="7" t="s">
        <v>2</v>
      </c>
      <c r="C93" s="7" t="s">
        <v>3</v>
      </c>
      <c r="D93" s="7" t="s">
        <v>3</v>
      </c>
      <c r="E93" s="7" t="s">
        <v>2</v>
      </c>
      <c r="F93" s="7" t="s">
        <v>2</v>
      </c>
      <c r="G93" s="7" t="s">
        <v>2</v>
      </c>
      <c r="H93" s="7" t="s">
        <v>3</v>
      </c>
      <c r="I93" s="7" t="s">
        <v>3</v>
      </c>
      <c r="J93" s="7" t="s">
        <v>4</v>
      </c>
      <c r="K93" s="7" t="s">
        <v>2</v>
      </c>
      <c r="L93" s="7" t="s">
        <v>29</v>
      </c>
      <c r="M93" s="7" t="s">
        <v>2</v>
      </c>
      <c r="N93" s="7" t="s">
        <v>3</v>
      </c>
      <c r="O93" s="7" t="s">
        <v>2</v>
      </c>
      <c r="P93" s="7" t="s">
        <v>2</v>
      </c>
      <c r="Q93" s="7" t="s">
        <v>3</v>
      </c>
      <c r="R93" s="7" t="s">
        <v>2</v>
      </c>
      <c r="S93" s="7" t="s">
        <v>2</v>
      </c>
      <c r="T93" s="7" t="s">
        <v>29</v>
      </c>
      <c r="U93" s="7" t="s">
        <v>2</v>
      </c>
      <c r="W93" s="7">
        <f t="array" ref="W93">SUM(--(B93:U93=Key))</f>
        <v>16</v>
      </c>
      <c r="X93" s="7">
        <f t="array" ref="X93">SUM(--(B93:U93&lt;&gt;Key))</f>
        <v>4</v>
      </c>
      <c r="Y93" s="6">
        <f>W93/COUNTA(Key)</f>
        <v>0.8</v>
      </c>
    </row>
    <row r="94" spans="1:25" ht="14.25" customHeight="1" x14ac:dyDescent="0.35">
      <c r="A94" s="5"/>
      <c r="Y94" s="6"/>
    </row>
    <row r="95" spans="1:25" ht="14.25" customHeight="1" x14ac:dyDescent="0.35">
      <c r="A95" s="39" t="s">
        <v>53</v>
      </c>
      <c r="B95" s="40"/>
      <c r="Y95" s="6"/>
    </row>
    <row r="96" spans="1:25" ht="14.25" customHeight="1" x14ac:dyDescent="0.35">
      <c r="A96" s="29">
        <v>6</v>
      </c>
      <c r="B96" s="41" t="s">
        <v>54</v>
      </c>
      <c r="Y96" s="6"/>
    </row>
    <row r="97" spans="1:25" ht="14.25" customHeight="1" x14ac:dyDescent="0.35">
      <c r="A97" s="45"/>
      <c r="B97" s="31"/>
      <c r="C97" s="31"/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  <c r="R97" s="31"/>
      <c r="S97" s="31"/>
      <c r="T97" s="31"/>
      <c r="U97" s="31"/>
      <c r="V97" s="31"/>
      <c r="W97" s="31"/>
      <c r="X97" s="31"/>
      <c r="Y97" s="32"/>
    </row>
    <row r="98" spans="1:25" ht="14.25" customHeight="1" x14ac:dyDescent="0.35"/>
    <row r="99" spans="1:25" ht="14.25" customHeight="1" x14ac:dyDescent="0.35"/>
    <row r="100" spans="1:25" ht="14.25" customHeight="1" x14ac:dyDescent="0.35"/>
    <row r="101" spans="1:25" ht="14.25" customHeight="1" x14ac:dyDescent="0.35"/>
    <row r="102" spans="1:25" ht="14.25" customHeight="1" x14ac:dyDescent="0.35"/>
    <row r="103" spans="1:25" ht="14.25" customHeight="1" x14ac:dyDescent="0.35"/>
    <row r="104" spans="1:25" ht="14.25" customHeight="1" x14ac:dyDescent="0.35"/>
    <row r="105" spans="1:25" ht="14.25" customHeight="1" x14ac:dyDescent="0.35"/>
    <row r="106" spans="1:25" ht="14.25" customHeight="1" x14ac:dyDescent="0.35"/>
    <row r="107" spans="1:25" ht="14.25" customHeight="1" x14ac:dyDescent="0.35"/>
    <row r="108" spans="1:25" ht="14.25" customHeight="1" x14ac:dyDescent="0.35"/>
    <row r="109" spans="1:25" ht="14.25" customHeight="1" x14ac:dyDescent="0.35"/>
    <row r="110" spans="1:25" ht="14.25" customHeight="1" x14ac:dyDescent="0.35"/>
    <row r="111" spans="1:25" ht="14.25" customHeight="1" x14ac:dyDescent="0.35"/>
    <row r="112" spans="1:25" ht="14.25" customHeight="1" x14ac:dyDescent="0.35"/>
    <row r="113" ht="14.25" customHeight="1" x14ac:dyDescent="0.35"/>
    <row r="114" ht="14.25" customHeight="1" x14ac:dyDescent="0.35"/>
    <row r="115" ht="14.25" customHeight="1" x14ac:dyDescent="0.35"/>
    <row r="116" ht="14.25" customHeight="1" x14ac:dyDescent="0.35"/>
    <row r="117" ht="14.25" customHeight="1" x14ac:dyDescent="0.35"/>
    <row r="118" ht="14.25" customHeight="1" x14ac:dyDescent="0.35"/>
    <row r="119" ht="14.25" customHeight="1" x14ac:dyDescent="0.35"/>
    <row r="120" ht="14.25" customHeight="1" x14ac:dyDescent="0.35"/>
    <row r="121" ht="14.25" customHeight="1" x14ac:dyDescent="0.35"/>
    <row r="122" ht="14.25" customHeight="1" x14ac:dyDescent="0.35"/>
    <row r="123" ht="14.25" customHeight="1" x14ac:dyDescent="0.35"/>
    <row r="124" ht="14.25" customHeight="1" x14ac:dyDescent="0.35"/>
    <row r="125" ht="14.25" customHeight="1" x14ac:dyDescent="0.35"/>
    <row r="126" ht="14.25" customHeight="1" x14ac:dyDescent="0.35"/>
    <row r="127" ht="14.25" customHeight="1" x14ac:dyDescent="0.35"/>
    <row r="128" ht="14.25" customHeight="1" x14ac:dyDescent="0.35"/>
    <row r="129" ht="14.25" customHeight="1" x14ac:dyDescent="0.35"/>
    <row r="130" ht="14.25" customHeight="1" x14ac:dyDescent="0.35"/>
    <row r="131" ht="14.25" customHeight="1" x14ac:dyDescent="0.35"/>
    <row r="132" ht="14.25" customHeight="1" x14ac:dyDescent="0.35"/>
    <row r="133" ht="14.25" customHeight="1" x14ac:dyDescent="0.35"/>
    <row r="134" ht="14.25" customHeight="1" x14ac:dyDescent="0.35"/>
    <row r="135" ht="14.25" customHeight="1" x14ac:dyDescent="0.35"/>
    <row r="136" ht="14.25" customHeight="1" x14ac:dyDescent="0.35"/>
    <row r="137" ht="14.25" customHeight="1" x14ac:dyDescent="0.35"/>
    <row r="138" ht="14.25" customHeight="1" x14ac:dyDescent="0.35"/>
    <row r="139" ht="14.25" customHeight="1" x14ac:dyDescent="0.35"/>
    <row r="140" ht="14.25" customHeight="1" x14ac:dyDescent="0.35"/>
    <row r="141" ht="14.25" customHeight="1" x14ac:dyDescent="0.35"/>
    <row r="142" ht="14.25" customHeight="1" x14ac:dyDescent="0.35"/>
    <row r="143" ht="14.25" customHeight="1" x14ac:dyDescent="0.35"/>
    <row r="144" ht="14.25" customHeight="1" x14ac:dyDescent="0.35"/>
    <row r="145" ht="14.25" customHeight="1" x14ac:dyDescent="0.35"/>
    <row r="146" ht="14.25" customHeight="1" x14ac:dyDescent="0.35"/>
    <row r="147" ht="14.25" customHeight="1" x14ac:dyDescent="0.35"/>
    <row r="148" ht="14.25" customHeight="1" x14ac:dyDescent="0.35"/>
    <row r="149" ht="14.25" customHeight="1" x14ac:dyDescent="0.35"/>
    <row r="150" ht="14.25" customHeight="1" x14ac:dyDescent="0.35"/>
    <row r="151" ht="14.25" customHeight="1" x14ac:dyDescent="0.35"/>
    <row r="152" ht="14.25" customHeight="1" x14ac:dyDescent="0.35"/>
    <row r="153" ht="14.25" customHeight="1" x14ac:dyDescent="0.35"/>
    <row r="154" ht="14.25" customHeight="1" x14ac:dyDescent="0.35"/>
    <row r="155" ht="14.25" customHeight="1" x14ac:dyDescent="0.35"/>
    <row r="156" ht="14.25" customHeight="1" x14ac:dyDescent="0.35"/>
    <row r="157" ht="14.25" customHeight="1" x14ac:dyDescent="0.35"/>
    <row r="158" ht="14.25" customHeight="1" x14ac:dyDescent="0.35"/>
    <row r="159" ht="14.25" customHeight="1" x14ac:dyDescent="0.35"/>
    <row r="160" ht="14.25" customHeight="1" x14ac:dyDescent="0.35"/>
    <row r="161" ht="14.25" customHeight="1" x14ac:dyDescent="0.35"/>
    <row r="162" ht="14.25" customHeight="1" x14ac:dyDescent="0.35"/>
    <row r="163" ht="14.25" customHeight="1" x14ac:dyDescent="0.35"/>
    <row r="164" ht="14.25" customHeight="1" x14ac:dyDescent="0.35"/>
    <row r="165" ht="14.25" customHeight="1" x14ac:dyDescent="0.35"/>
    <row r="166" ht="14.25" customHeight="1" x14ac:dyDescent="0.35"/>
    <row r="167" ht="14.25" customHeight="1" x14ac:dyDescent="0.35"/>
    <row r="168" ht="14.25" customHeight="1" x14ac:dyDescent="0.35"/>
    <row r="169" ht="14.25" customHeight="1" x14ac:dyDescent="0.35"/>
    <row r="170" ht="14.25" customHeight="1" x14ac:dyDescent="0.35"/>
    <row r="171" ht="14.25" customHeight="1" x14ac:dyDescent="0.35"/>
    <row r="172" ht="14.25" customHeight="1" x14ac:dyDescent="0.35"/>
    <row r="173" ht="14.25" customHeight="1" x14ac:dyDescent="0.35"/>
    <row r="174" ht="14.25" customHeight="1" x14ac:dyDescent="0.35"/>
    <row r="175" ht="14.25" customHeight="1" x14ac:dyDescent="0.35"/>
    <row r="176" ht="14.25" customHeight="1" x14ac:dyDescent="0.35"/>
    <row r="177" ht="14.25" customHeight="1" x14ac:dyDescent="0.35"/>
    <row r="178" ht="14.25" customHeight="1" x14ac:dyDescent="0.35"/>
    <row r="179" ht="14.25" customHeight="1" x14ac:dyDescent="0.35"/>
    <row r="180" ht="14.25" customHeight="1" x14ac:dyDescent="0.35"/>
    <row r="181" ht="14.25" customHeight="1" x14ac:dyDescent="0.35"/>
    <row r="182" ht="14.25" customHeight="1" x14ac:dyDescent="0.35"/>
    <row r="183" ht="14.25" customHeight="1" x14ac:dyDescent="0.35"/>
    <row r="184" ht="14.25" customHeight="1" x14ac:dyDescent="0.35"/>
    <row r="185" ht="14.25" customHeight="1" x14ac:dyDescent="0.35"/>
    <row r="186" ht="14.25" customHeight="1" x14ac:dyDescent="0.35"/>
    <row r="187" ht="14.25" customHeight="1" x14ac:dyDescent="0.35"/>
    <row r="188" ht="14.25" customHeight="1" x14ac:dyDescent="0.35"/>
    <row r="189" ht="14.25" customHeight="1" x14ac:dyDescent="0.35"/>
    <row r="190" ht="14.25" customHeight="1" x14ac:dyDescent="0.35"/>
    <row r="191" ht="14.25" customHeight="1" x14ac:dyDescent="0.35"/>
    <row r="192" ht="14.25" customHeight="1" x14ac:dyDescent="0.35"/>
    <row r="193" ht="14.25" customHeight="1" x14ac:dyDescent="0.35"/>
    <row r="194" ht="14.25" customHeight="1" x14ac:dyDescent="0.35"/>
    <row r="195" ht="14.25" customHeight="1" x14ac:dyDescent="0.35"/>
    <row r="196" ht="14.25" customHeight="1" x14ac:dyDescent="0.35"/>
    <row r="197" ht="14.25" customHeight="1" x14ac:dyDescent="0.35"/>
    <row r="198" ht="14.25" customHeight="1" x14ac:dyDescent="0.35"/>
    <row r="199" ht="14.25" customHeight="1" x14ac:dyDescent="0.35"/>
    <row r="200" ht="14.25" customHeight="1" x14ac:dyDescent="0.35"/>
    <row r="201" ht="14.25" customHeight="1" x14ac:dyDescent="0.35"/>
    <row r="202" ht="14.25" customHeight="1" x14ac:dyDescent="0.35"/>
    <row r="203" ht="14.25" customHeight="1" x14ac:dyDescent="0.35"/>
    <row r="204" ht="14.25" customHeight="1" x14ac:dyDescent="0.35"/>
    <row r="205" ht="14.25" customHeight="1" x14ac:dyDescent="0.35"/>
    <row r="206" ht="14.25" customHeight="1" x14ac:dyDescent="0.35"/>
    <row r="207" ht="14.25" customHeight="1" x14ac:dyDescent="0.35"/>
    <row r="208" ht="14.25" customHeight="1" x14ac:dyDescent="0.35"/>
    <row r="209" ht="14.25" customHeight="1" x14ac:dyDescent="0.35"/>
    <row r="210" ht="14.25" customHeight="1" x14ac:dyDescent="0.35"/>
    <row r="211" ht="14.25" customHeight="1" x14ac:dyDescent="0.35"/>
    <row r="212" ht="14.25" customHeight="1" x14ac:dyDescent="0.35"/>
    <row r="213" ht="14.25" customHeight="1" x14ac:dyDescent="0.35"/>
    <row r="214" ht="14.25" customHeight="1" x14ac:dyDescent="0.35"/>
    <row r="215" ht="14.25" customHeight="1" x14ac:dyDescent="0.35"/>
    <row r="216" ht="14.25" customHeight="1" x14ac:dyDescent="0.35"/>
    <row r="217" ht="14.25" customHeight="1" x14ac:dyDescent="0.35"/>
    <row r="218" ht="14.25" customHeight="1" x14ac:dyDescent="0.35"/>
    <row r="219" ht="14.25" customHeight="1" x14ac:dyDescent="0.35"/>
    <row r="220" ht="14.25" customHeight="1" x14ac:dyDescent="0.35"/>
    <row r="221" ht="14.25" customHeight="1" x14ac:dyDescent="0.35"/>
    <row r="222" ht="14.25" customHeight="1" x14ac:dyDescent="0.35"/>
    <row r="223" ht="14.25" customHeight="1" x14ac:dyDescent="0.35"/>
    <row r="224" ht="14.25" customHeight="1" x14ac:dyDescent="0.35"/>
    <row r="225" ht="14.25" customHeight="1" x14ac:dyDescent="0.35"/>
    <row r="226" ht="14.25" customHeight="1" x14ac:dyDescent="0.35"/>
    <row r="227" ht="14.25" customHeight="1" x14ac:dyDescent="0.35"/>
    <row r="228" ht="14.25" customHeight="1" x14ac:dyDescent="0.35"/>
    <row r="229" ht="14.25" customHeight="1" x14ac:dyDescent="0.35"/>
    <row r="230" ht="14.25" customHeight="1" x14ac:dyDescent="0.35"/>
    <row r="231" ht="14.25" customHeight="1" x14ac:dyDescent="0.35"/>
    <row r="232" ht="14.25" customHeight="1" x14ac:dyDescent="0.35"/>
    <row r="233" ht="14.25" customHeight="1" x14ac:dyDescent="0.35"/>
    <row r="234" ht="14.25" customHeight="1" x14ac:dyDescent="0.35"/>
    <row r="235" ht="14.25" customHeight="1" x14ac:dyDescent="0.35"/>
    <row r="236" ht="14.25" customHeight="1" x14ac:dyDescent="0.35"/>
    <row r="237" ht="14.25" customHeight="1" x14ac:dyDescent="0.35"/>
    <row r="238" ht="14.25" customHeight="1" x14ac:dyDescent="0.35"/>
    <row r="239" ht="14.25" customHeight="1" x14ac:dyDescent="0.35"/>
    <row r="240" ht="14.25" customHeight="1" x14ac:dyDescent="0.35"/>
    <row r="241" ht="14.25" customHeight="1" x14ac:dyDescent="0.35"/>
    <row r="242" ht="14.25" customHeight="1" x14ac:dyDescent="0.35"/>
    <row r="243" ht="14.25" customHeight="1" x14ac:dyDescent="0.35"/>
    <row r="244" ht="14.25" customHeight="1" x14ac:dyDescent="0.35"/>
    <row r="245" ht="14.25" customHeight="1" x14ac:dyDescent="0.35"/>
    <row r="246" ht="14.25" customHeight="1" x14ac:dyDescent="0.35"/>
    <row r="247" ht="14.25" customHeight="1" x14ac:dyDescent="0.35"/>
    <row r="248" ht="14.25" customHeight="1" x14ac:dyDescent="0.35"/>
    <row r="249" ht="14.25" customHeight="1" x14ac:dyDescent="0.35"/>
    <row r="250" ht="14.25" customHeight="1" x14ac:dyDescent="0.35"/>
    <row r="251" ht="14.25" customHeight="1" x14ac:dyDescent="0.35"/>
    <row r="252" ht="14.25" customHeight="1" x14ac:dyDescent="0.35"/>
    <row r="253" ht="14.25" customHeight="1" x14ac:dyDescent="0.35"/>
    <row r="254" ht="14.25" customHeight="1" x14ac:dyDescent="0.35"/>
    <row r="255" ht="14.25" customHeight="1" x14ac:dyDescent="0.35"/>
    <row r="256" ht="14.25" customHeight="1" x14ac:dyDescent="0.35"/>
    <row r="257" ht="14.25" customHeight="1" x14ac:dyDescent="0.35"/>
    <row r="258" ht="14.25" customHeight="1" x14ac:dyDescent="0.35"/>
    <row r="259" ht="14.25" customHeight="1" x14ac:dyDescent="0.35"/>
    <row r="260" ht="14.25" customHeight="1" x14ac:dyDescent="0.35"/>
    <row r="261" ht="14.25" customHeight="1" x14ac:dyDescent="0.35"/>
    <row r="262" ht="14.25" customHeight="1" x14ac:dyDescent="0.35"/>
    <row r="263" ht="14.25" customHeight="1" x14ac:dyDescent="0.35"/>
    <row r="264" ht="14.25" customHeight="1" x14ac:dyDescent="0.35"/>
    <row r="265" ht="14.25" customHeight="1" x14ac:dyDescent="0.35"/>
    <row r="266" ht="14.25" customHeight="1" x14ac:dyDescent="0.35"/>
    <row r="267" ht="14.25" customHeight="1" x14ac:dyDescent="0.35"/>
    <row r="268" ht="14.25" customHeight="1" x14ac:dyDescent="0.35"/>
    <row r="269" ht="14.25" customHeight="1" x14ac:dyDescent="0.35"/>
    <row r="270" ht="14.25" customHeight="1" x14ac:dyDescent="0.35"/>
    <row r="271" ht="14.25" customHeight="1" x14ac:dyDescent="0.35"/>
    <row r="272" ht="14.25" customHeight="1" x14ac:dyDescent="0.35"/>
    <row r="273" ht="14.25" customHeight="1" x14ac:dyDescent="0.35"/>
    <row r="274" ht="14.25" customHeight="1" x14ac:dyDescent="0.35"/>
    <row r="275" ht="14.25" customHeight="1" x14ac:dyDescent="0.35"/>
    <row r="276" ht="14.25" customHeight="1" x14ac:dyDescent="0.35"/>
    <row r="277" ht="14.25" customHeight="1" x14ac:dyDescent="0.35"/>
    <row r="278" ht="14.25" customHeight="1" x14ac:dyDescent="0.35"/>
    <row r="279" ht="14.25" customHeight="1" x14ac:dyDescent="0.35"/>
    <row r="280" ht="14.25" customHeight="1" x14ac:dyDescent="0.35"/>
    <row r="281" ht="14.25" customHeight="1" x14ac:dyDescent="0.35"/>
    <row r="282" ht="14.25" customHeight="1" x14ac:dyDescent="0.35"/>
    <row r="283" ht="14.25" customHeight="1" x14ac:dyDescent="0.35"/>
    <row r="284" ht="14.25" customHeight="1" x14ac:dyDescent="0.35"/>
    <row r="285" ht="14.25" customHeight="1" x14ac:dyDescent="0.35"/>
    <row r="286" ht="14.25" customHeight="1" x14ac:dyDescent="0.35"/>
    <row r="287" ht="14.25" customHeight="1" x14ac:dyDescent="0.35"/>
    <row r="288" ht="14.25" customHeight="1" x14ac:dyDescent="0.35"/>
    <row r="289" ht="14.25" customHeight="1" x14ac:dyDescent="0.35"/>
    <row r="290" ht="14.25" customHeight="1" x14ac:dyDescent="0.35"/>
    <row r="291" ht="14.25" customHeight="1" x14ac:dyDescent="0.35"/>
    <row r="292" ht="14.25" customHeight="1" x14ac:dyDescent="0.35"/>
    <row r="293" ht="14.25" customHeight="1" x14ac:dyDescent="0.35"/>
    <row r="294" ht="14.25" customHeight="1" x14ac:dyDescent="0.35"/>
    <row r="295" ht="14.25" customHeight="1" x14ac:dyDescent="0.35"/>
    <row r="296" ht="14.25" customHeight="1" x14ac:dyDescent="0.35"/>
    <row r="297" ht="14.25" customHeight="1" x14ac:dyDescent="0.35"/>
    <row r="298" ht="14.25" customHeight="1" x14ac:dyDescent="0.35"/>
    <row r="299" ht="14.25" customHeight="1" x14ac:dyDescent="0.35"/>
    <row r="300" ht="14.25" customHeight="1" x14ac:dyDescent="0.35"/>
    <row r="301" ht="14.25" customHeight="1" x14ac:dyDescent="0.35"/>
    <row r="302" ht="14.25" customHeight="1" x14ac:dyDescent="0.35"/>
    <row r="303" ht="14.25" customHeight="1" x14ac:dyDescent="0.35"/>
    <row r="304" ht="14.25" customHeight="1" x14ac:dyDescent="0.35"/>
    <row r="305" ht="14.25" customHeight="1" x14ac:dyDescent="0.35"/>
    <row r="306" ht="14.25" customHeight="1" x14ac:dyDescent="0.35"/>
    <row r="307" ht="14.25" customHeight="1" x14ac:dyDescent="0.35"/>
    <row r="308" ht="14.25" customHeight="1" x14ac:dyDescent="0.35"/>
    <row r="309" ht="14.25" customHeight="1" x14ac:dyDescent="0.35"/>
    <row r="310" ht="14.25" customHeight="1" x14ac:dyDescent="0.35"/>
    <row r="311" ht="14.25" customHeight="1" x14ac:dyDescent="0.35"/>
    <row r="312" ht="14.25" customHeight="1" x14ac:dyDescent="0.35"/>
    <row r="313" ht="14.25" customHeight="1" x14ac:dyDescent="0.35"/>
    <row r="314" ht="14.25" customHeight="1" x14ac:dyDescent="0.35"/>
    <row r="315" ht="14.25" customHeight="1" x14ac:dyDescent="0.35"/>
    <row r="316" ht="14.25" customHeight="1" x14ac:dyDescent="0.35"/>
    <row r="317" ht="14.25" customHeight="1" x14ac:dyDescent="0.35"/>
    <row r="318" ht="14.25" customHeight="1" x14ac:dyDescent="0.35"/>
    <row r="319" ht="14.25" customHeight="1" x14ac:dyDescent="0.35"/>
    <row r="320" ht="14.25" customHeight="1" x14ac:dyDescent="0.35"/>
    <row r="321" ht="14.25" customHeight="1" x14ac:dyDescent="0.35"/>
    <row r="322" ht="14.25" customHeight="1" x14ac:dyDescent="0.35"/>
    <row r="323" ht="14.25" customHeight="1" x14ac:dyDescent="0.35"/>
    <row r="324" ht="14.25" customHeight="1" x14ac:dyDescent="0.35"/>
    <row r="325" ht="14.25" customHeight="1" x14ac:dyDescent="0.35"/>
    <row r="326" ht="14.25" customHeight="1" x14ac:dyDescent="0.35"/>
    <row r="327" ht="14.25" customHeight="1" x14ac:dyDescent="0.35"/>
    <row r="328" ht="14.25" customHeight="1" x14ac:dyDescent="0.35"/>
    <row r="329" ht="14.25" customHeight="1" x14ac:dyDescent="0.35"/>
    <row r="330" ht="14.25" customHeight="1" x14ac:dyDescent="0.35"/>
    <row r="331" ht="14.25" customHeight="1" x14ac:dyDescent="0.35"/>
    <row r="332" ht="14.25" customHeight="1" x14ac:dyDescent="0.35"/>
    <row r="333" ht="14.25" customHeight="1" x14ac:dyDescent="0.35"/>
    <row r="334" ht="14.25" customHeight="1" x14ac:dyDescent="0.35"/>
    <row r="335" ht="14.25" customHeight="1" x14ac:dyDescent="0.35"/>
    <row r="336" ht="14.25" customHeight="1" x14ac:dyDescent="0.35"/>
    <row r="337" ht="14.25" customHeight="1" x14ac:dyDescent="0.35"/>
    <row r="338" ht="14.25" customHeight="1" x14ac:dyDescent="0.35"/>
    <row r="339" ht="14.25" customHeight="1" x14ac:dyDescent="0.35"/>
    <row r="340" ht="14.25" customHeight="1" x14ac:dyDescent="0.35"/>
    <row r="341" ht="14.25" customHeight="1" x14ac:dyDescent="0.35"/>
    <row r="342" ht="14.25" customHeight="1" x14ac:dyDescent="0.35"/>
    <row r="343" ht="14.25" customHeight="1" x14ac:dyDescent="0.35"/>
    <row r="344" ht="14.25" customHeight="1" x14ac:dyDescent="0.35"/>
    <row r="345" ht="14.25" customHeight="1" x14ac:dyDescent="0.35"/>
    <row r="346" ht="14.25" customHeight="1" x14ac:dyDescent="0.35"/>
    <row r="347" ht="14.25" customHeight="1" x14ac:dyDescent="0.35"/>
    <row r="348" ht="14.25" customHeight="1" x14ac:dyDescent="0.35"/>
    <row r="349" ht="14.25" customHeight="1" x14ac:dyDescent="0.35"/>
    <row r="350" ht="14.25" customHeight="1" x14ac:dyDescent="0.35"/>
    <row r="351" ht="14.25" customHeight="1" x14ac:dyDescent="0.35"/>
    <row r="352" ht="14.25" customHeight="1" x14ac:dyDescent="0.35"/>
    <row r="353" ht="14.25" customHeight="1" x14ac:dyDescent="0.35"/>
    <row r="354" ht="14.25" customHeight="1" x14ac:dyDescent="0.35"/>
    <row r="355" ht="14.25" customHeight="1" x14ac:dyDescent="0.35"/>
    <row r="356" ht="14.25" customHeight="1" x14ac:dyDescent="0.35"/>
    <row r="357" ht="14.25" customHeight="1" x14ac:dyDescent="0.35"/>
    <row r="358" ht="14.25" customHeight="1" x14ac:dyDescent="0.35"/>
    <row r="359" ht="14.25" customHeight="1" x14ac:dyDescent="0.35"/>
    <row r="360" ht="14.25" customHeight="1" x14ac:dyDescent="0.35"/>
    <row r="361" ht="14.25" customHeight="1" x14ac:dyDescent="0.35"/>
    <row r="362" ht="14.25" customHeight="1" x14ac:dyDescent="0.35"/>
    <row r="363" ht="14.25" customHeight="1" x14ac:dyDescent="0.35"/>
    <row r="364" ht="14.25" customHeight="1" x14ac:dyDescent="0.35"/>
    <row r="365" ht="14.25" customHeight="1" x14ac:dyDescent="0.35"/>
    <row r="366" ht="14.25" customHeight="1" x14ac:dyDescent="0.35"/>
    <row r="367" ht="14.25" customHeight="1" x14ac:dyDescent="0.35"/>
    <row r="368" ht="14.25" customHeight="1" x14ac:dyDescent="0.35"/>
    <row r="369" ht="14.25" customHeight="1" x14ac:dyDescent="0.35"/>
    <row r="370" ht="14.25" customHeight="1" x14ac:dyDescent="0.35"/>
    <row r="371" ht="14.25" customHeight="1" x14ac:dyDescent="0.35"/>
    <row r="372" ht="14.25" customHeight="1" x14ac:dyDescent="0.35"/>
    <row r="373" ht="14.25" customHeight="1" x14ac:dyDescent="0.35"/>
    <row r="374" ht="14.25" customHeight="1" x14ac:dyDescent="0.35"/>
    <row r="375" ht="14.25" customHeight="1" x14ac:dyDescent="0.35"/>
    <row r="376" ht="14.25" customHeight="1" x14ac:dyDescent="0.35"/>
    <row r="377" ht="14.25" customHeight="1" x14ac:dyDescent="0.35"/>
    <row r="378" ht="14.25" customHeight="1" x14ac:dyDescent="0.35"/>
    <row r="379" ht="14.25" customHeight="1" x14ac:dyDescent="0.35"/>
    <row r="380" ht="14.25" customHeight="1" x14ac:dyDescent="0.35"/>
    <row r="381" ht="14.25" customHeight="1" x14ac:dyDescent="0.35"/>
    <row r="382" ht="14.25" customHeight="1" x14ac:dyDescent="0.35"/>
    <row r="383" ht="14.25" customHeight="1" x14ac:dyDescent="0.35"/>
    <row r="384" ht="14.25" customHeight="1" x14ac:dyDescent="0.35"/>
    <row r="385" ht="14.25" customHeight="1" x14ac:dyDescent="0.35"/>
    <row r="386" ht="14.25" customHeight="1" x14ac:dyDescent="0.35"/>
    <row r="387" ht="14.25" customHeight="1" x14ac:dyDescent="0.35"/>
    <row r="388" ht="14.25" customHeight="1" x14ac:dyDescent="0.35"/>
    <row r="389" ht="14.25" customHeight="1" x14ac:dyDescent="0.35"/>
    <row r="390" ht="14.25" customHeight="1" x14ac:dyDescent="0.35"/>
    <row r="391" ht="14.25" customHeight="1" x14ac:dyDescent="0.35"/>
    <row r="392" ht="14.25" customHeight="1" x14ac:dyDescent="0.35"/>
    <row r="393" ht="14.25" customHeight="1" x14ac:dyDescent="0.35"/>
    <row r="394" ht="14.25" customHeight="1" x14ac:dyDescent="0.35"/>
    <row r="395" ht="14.25" customHeight="1" x14ac:dyDescent="0.35"/>
    <row r="396" ht="14.25" customHeight="1" x14ac:dyDescent="0.35"/>
    <row r="397" ht="14.25" customHeight="1" x14ac:dyDescent="0.35"/>
    <row r="398" ht="14.25" customHeight="1" x14ac:dyDescent="0.35"/>
    <row r="399" ht="14.25" customHeight="1" x14ac:dyDescent="0.35"/>
    <row r="400" ht="14.25" customHeight="1" x14ac:dyDescent="0.35"/>
    <row r="401" ht="14.25" customHeight="1" x14ac:dyDescent="0.35"/>
    <row r="402" ht="14.25" customHeight="1" x14ac:dyDescent="0.35"/>
    <row r="403" ht="14.25" customHeight="1" x14ac:dyDescent="0.35"/>
    <row r="404" ht="14.25" customHeight="1" x14ac:dyDescent="0.35"/>
    <row r="405" ht="14.25" customHeight="1" x14ac:dyDescent="0.35"/>
    <row r="406" ht="14.25" customHeight="1" x14ac:dyDescent="0.35"/>
    <row r="407" ht="14.25" customHeight="1" x14ac:dyDescent="0.35"/>
    <row r="408" ht="14.25" customHeight="1" x14ac:dyDescent="0.35"/>
    <row r="409" ht="14.25" customHeight="1" x14ac:dyDescent="0.35"/>
    <row r="410" ht="14.25" customHeight="1" x14ac:dyDescent="0.35"/>
    <row r="411" ht="14.25" customHeight="1" x14ac:dyDescent="0.35"/>
    <row r="412" ht="14.25" customHeight="1" x14ac:dyDescent="0.35"/>
    <row r="413" ht="14.25" customHeight="1" x14ac:dyDescent="0.35"/>
    <row r="414" ht="14.25" customHeight="1" x14ac:dyDescent="0.35"/>
    <row r="415" ht="14.25" customHeight="1" x14ac:dyDescent="0.35"/>
    <row r="416" ht="14.25" customHeight="1" x14ac:dyDescent="0.35"/>
    <row r="417" ht="14.25" customHeight="1" x14ac:dyDescent="0.35"/>
    <row r="418" ht="14.25" customHeight="1" x14ac:dyDescent="0.35"/>
    <row r="419" ht="14.25" customHeight="1" x14ac:dyDescent="0.35"/>
    <row r="420" ht="14.25" customHeight="1" x14ac:dyDescent="0.35"/>
    <row r="421" ht="14.25" customHeight="1" x14ac:dyDescent="0.35"/>
    <row r="422" ht="14.25" customHeight="1" x14ac:dyDescent="0.35"/>
    <row r="423" ht="14.25" customHeight="1" x14ac:dyDescent="0.35"/>
    <row r="424" ht="14.25" customHeight="1" x14ac:dyDescent="0.35"/>
    <row r="425" ht="14.25" customHeight="1" x14ac:dyDescent="0.35"/>
    <row r="426" ht="14.25" customHeight="1" x14ac:dyDescent="0.35"/>
    <row r="427" ht="14.25" customHeight="1" x14ac:dyDescent="0.35"/>
    <row r="428" ht="14.25" customHeight="1" x14ac:dyDescent="0.35"/>
    <row r="429" ht="14.25" customHeight="1" x14ac:dyDescent="0.35"/>
    <row r="430" ht="14.25" customHeight="1" x14ac:dyDescent="0.35"/>
    <row r="431" ht="14.25" customHeight="1" x14ac:dyDescent="0.35"/>
    <row r="432" ht="14.25" customHeight="1" x14ac:dyDescent="0.35"/>
    <row r="433" ht="14.25" customHeight="1" x14ac:dyDescent="0.35"/>
    <row r="434" ht="14.25" customHeight="1" x14ac:dyDescent="0.35"/>
    <row r="435" ht="14.25" customHeight="1" x14ac:dyDescent="0.35"/>
    <row r="436" ht="14.25" customHeight="1" x14ac:dyDescent="0.35"/>
    <row r="437" ht="14.25" customHeight="1" x14ac:dyDescent="0.35"/>
    <row r="438" ht="14.25" customHeight="1" x14ac:dyDescent="0.35"/>
    <row r="439" ht="14.25" customHeight="1" x14ac:dyDescent="0.35"/>
    <row r="440" ht="14.25" customHeight="1" x14ac:dyDescent="0.35"/>
    <row r="441" ht="14.25" customHeight="1" x14ac:dyDescent="0.35"/>
    <row r="442" ht="14.25" customHeight="1" x14ac:dyDescent="0.35"/>
    <row r="443" ht="14.25" customHeight="1" x14ac:dyDescent="0.35"/>
    <row r="444" ht="14.25" customHeight="1" x14ac:dyDescent="0.35"/>
    <row r="445" ht="14.25" customHeight="1" x14ac:dyDescent="0.35"/>
    <row r="446" ht="14.25" customHeight="1" x14ac:dyDescent="0.35"/>
    <row r="447" ht="14.25" customHeight="1" x14ac:dyDescent="0.35"/>
    <row r="448" ht="14.25" customHeight="1" x14ac:dyDescent="0.35"/>
    <row r="449" ht="14.25" customHeight="1" x14ac:dyDescent="0.35"/>
    <row r="450" ht="14.25" customHeight="1" x14ac:dyDescent="0.35"/>
    <row r="451" ht="14.25" customHeight="1" x14ac:dyDescent="0.35"/>
    <row r="452" ht="14.25" customHeight="1" x14ac:dyDescent="0.35"/>
    <row r="453" ht="14.25" customHeight="1" x14ac:dyDescent="0.35"/>
    <row r="454" ht="14.25" customHeight="1" x14ac:dyDescent="0.35"/>
    <row r="455" ht="14.25" customHeight="1" x14ac:dyDescent="0.35"/>
    <row r="456" ht="14.25" customHeight="1" x14ac:dyDescent="0.35"/>
    <row r="457" ht="14.25" customHeight="1" x14ac:dyDescent="0.35"/>
    <row r="458" ht="14.25" customHeight="1" x14ac:dyDescent="0.35"/>
    <row r="459" ht="14.25" customHeight="1" x14ac:dyDescent="0.35"/>
    <row r="460" ht="14.25" customHeight="1" x14ac:dyDescent="0.35"/>
    <row r="461" ht="14.25" customHeight="1" x14ac:dyDescent="0.35"/>
    <row r="462" ht="14.25" customHeight="1" x14ac:dyDescent="0.35"/>
    <row r="463" ht="14.25" customHeight="1" x14ac:dyDescent="0.35"/>
    <row r="464" ht="14.25" customHeight="1" x14ac:dyDescent="0.35"/>
    <row r="465" ht="14.25" customHeight="1" x14ac:dyDescent="0.35"/>
    <row r="466" ht="14.25" customHeight="1" x14ac:dyDescent="0.35"/>
    <row r="467" ht="14.25" customHeight="1" x14ac:dyDescent="0.35"/>
    <row r="468" ht="14.25" customHeight="1" x14ac:dyDescent="0.35"/>
    <row r="469" ht="14.25" customHeight="1" x14ac:dyDescent="0.35"/>
    <row r="470" ht="14.25" customHeight="1" x14ac:dyDescent="0.35"/>
    <row r="471" ht="14.25" customHeight="1" x14ac:dyDescent="0.35"/>
    <row r="472" ht="14.25" customHeight="1" x14ac:dyDescent="0.35"/>
    <row r="473" ht="14.25" customHeight="1" x14ac:dyDescent="0.35"/>
    <row r="474" ht="14.25" customHeight="1" x14ac:dyDescent="0.35"/>
    <row r="475" ht="14.25" customHeight="1" x14ac:dyDescent="0.35"/>
    <row r="476" ht="14.25" customHeight="1" x14ac:dyDescent="0.35"/>
    <row r="477" ht="14.25" customHeight="1" x14ac:dyDescent="0.35"/>
    <row r="478" ht="14.25" customHeight="1" x14ac:dyDescent="0.35"/>
    <row r="479" ht="14.25" customHeight="1" x14ac:dyDescent="0.35"/>
    <row r="480" ht="14.25" customHeight="1" x14ac:dyDescent="0.35"/>
    <row r="481" ht="14.25" customHeight="1" x14ac:dyDescent="0.35"/>
    <row r="482" ht="14.25" customHeight="1" x14ac:dyDescent="0.35"/>
    <row r="483" ht="14.25" customHeight="1" x14ac:dyDescent="0.35"/>
    <row r="484" ht="14.25" customHeight="1" x14ac:dyDescent="0.35"/>
    <row r="485" ht="14.25" customHeight="1" x14ac:dyDescent="0.35"/>
    <row r="486" ht="14.25" customHeight="1" x14ac:dyDescent="0.35"/>
    <row r="487" ht="14.25" customHeight="1" x14ac:dyDescent="0.35"/>
    <row r="488" ht="14.25" customHeight="1" x14ac:dyDescent="0.35"/>
    <row r="489" ht="14.25" customHeight="1" x14ac:dyDescent="0.35"/>
    <row r="490" ht="14.25" customHeight="1" x14ac:dyDescent="0.35"/>
    <row r="491" ht="14.25" customHeight="1" x14ac:dyDescent="0.35"/>
    <row r="492" ht="14.25" customHeight="1" x14ac:dyDescent="0.35"/>
    <row r="493" ht="14.25" customHeight="1" x14ac:dyDescent="0.35"/>
    <row r="494" ht="14.25" customHeight="1" x14ac:dyDescent="0.35"/>
    <row r="495" ht="14.25" customHeight="1" x14ac:dyDescent="0.35"/>
    <row r="496" ht="14.25" customHeight="1" x14ac:dyDescent="0.35"/>
    <row r="497" ht="14.25" customHeight="1" x14ac:dyDescent="0.35"/>
    <row r="498" ht="14.25" customHeight="1" x14ac:dyDescent="0.35"/>
    <row r="499" ht="14.25" customHeight="1" x14ac:dyDescent="0.35"/>
    <row r="500" ht="14.25" customHeight="1" x14ac:dyDescent="0.35"/>
    <row r="501" ht="14.25" customHeight="1" x14ac:dyDescent="0.35"/>
    <row r="502" ht="14.25" customHeight="1" x14ac:dyDescent="0.35"/>
    <row r="503" ht="14.25" customHeight="1" x14ac:dyDescent="0.35"/>
    <row r="504" ht="14.25" customHeight="1" x14ac:dyDescent="0.35"/>
    <row r="505" ht="14.25" customHeight="1" x14ac:dyDescent="0.35"/>
    <row r="506" ht="14.25" customHeight="1" x14ac:dyDescent="0.35"/>
    <row r="507" ht="14.25" customHeight="1" x14ac:dyDescent="0.35"/>
    <row r="508" ht="14.25" customHeight="1" x14ac:dyDescent="0.35"/>
    <row r="509" ht="14.25" customHeight="1" x14ac:dyDescent="0.35"/>
    <row r="510" ht="14.25" customHeight="1" x14ac:dyDescent="0.35"/>
    <row r="511" ht="14.25" customHeight="1" x14ac:dyDescent="0.35"/>
    <row r="512" ht="14.25" customHeight="1" x14ac:dyDescent="0.35"/>
    <row r="513" ht="14.25" customHeight="1" x14ac:dyDescent="0.35"/>
    <row r="514" ht="14.25" customHeight="1" x14ac:dyDescent="0.35"/>
    <row r="515" ht="14.25" customHeight="1" x14ac:dyDescent="0.35"/>
    <row r="516" ht="14.25" customHeight="1" x14ac:dyDescent="0.35"/>
    <row r="517" ht="14.25" customHeight="1" x14ac:dyDescent="0.35"/>
    <row r="518" ht="14.25" customHeight="1" x14ac:dyDescent="0.35"/>
    <row r="519" ht="14.25" customHeight="1" x14ac:dyDescent="0.35"/>
    <row r="520" ht="14.25" customHeight="1" x14ac:dyDescent="0.35"/>
    <row r="521" ht="14.25" customHeight="1" x14ac:dyDescent="0.35"/>
    <row r="522" ht="14.25" customHeight="1" x14ac:dyDescent="0.35"/>
    <row r="523" ht="14.25" customHeight="1" x14ac:dyDescent="0.35"/>
    <row r="524" ht="14.25" customHeight="1" x14ac:dyDescent="0.35"/>
    <row r="525" ht="14.25" customHeight="1" x14ac:dyDescent="0.35"/>
    <row r="526" ht="14.25" customHeight="1" x14ac:dyDescent="0.35"/>
    <row r="527" ht="14.25" customHeight="1" x14ac:dyDescent="0.35"/>
    <row r="528" ht="14.25" customHeight="1" x14ac:dyDescent="0.35"/>
    <row r="529" ht="14.25" customHeight="1" x14ac:dyDescent="0.35"/>
    <row r="530" ht="14.25" customHeight="1" x14ac:dyDescent="0.35"/>
    <row r="531" ht="14.25" customHeight="1" x14ac:dyDescent="0.35"/>
    <row r="532" ht="14.25" customHeight="1" x14ac:dyDescent="0.35"/>
    <row r="533" ht="14.25" customHeight="1" x14ac:dyDescent="0.35"/>
    <row r="534" ht="14.25" customHeight="1" x14ac:dyDescent="0.35"/>
    <row r="535" ht="14.25" customHeight="1" x14ac:dyDescent="0.35"/>
    <row r="536" ht="14.25" customHeight="1" x14ac:dyDescent="0.35"/>
    <row r="537" ht="14.25" customHeight="1" x14ac:dyDescent="0.35"/>
    <row r="538" ht="14.25" customHeight="1" x14ac:dyDescent="0.35"/>
    <row r="539" ht="14.25" customHeight="1" x14ac:dyDescent="0.35"/>
    <row r="540" ht="14.25" customHeight="1" x14ac:dyDescent="0.35"/>
    <row r="541" ht="14.25" customHeight="1" x14ac:dyDescent="0.35"/>
    <row r="542" ht="14.25" customHeight="1" x14ac:dyDescent="0.35"/>
    <row r="543" ht="14.25" customHeight="1" x14ac:dyDescent="0.35"/>
    <row r="544" ht="14.25" customHeight="1" x14ac:dyDescent="0.35"/>
    <row r="545" ht="14.25" customHeight="1" x14ac:dyDescent="0.35"/>
    <row r="546" ht="14.25" customHeight="1" x14ac:dyDescent="0.35"/>
    <row r="547" ht="14.25" customHeight="1" x14ac:dyDescent="0.35"/>
    <row r="548" ht="14.25" customHeight="1" x14ac:dyDescent="0.35"/>
    <row r="549" ht="14.25" customHeight="1" x14ac:dyDescent="0.35"/>
    <row r="550" ht="14.25" customHeight="1" x14ac:dyDescent="0.35"/>
    <row r="551" ht="14.25" customHeight="1" x14ac:dyDescent="0.35"/>
    <row r="552" ht="14.25" customHeight="1" x14ac:dyDescent="0.35"/>
    <row r="553" ht="14.25" customHeight="1" x14ac:dyDescent="0.35"/>
    <row r="554" ht="14.25" customHeight="1" x14ac:dyDescent="0.35"/>
    <row r="555" ht="14.25" customHeight="1" x14ac:dyDescent="0.35"/>
    <row r="556" ht="14.25" customHeight="1" x14ac:dyDescent="0.35"/>
    <row r="557" ht="14.25" customHeight="1" x14ac:dyDescent="0.35"/>
    <row r="558" ht="14.25" customHeight="1" x14ac:dyDescent="0.35"/>
    <row r="559" ht="14.25" customHeight="1" x14ac:dyDescent="0.35"/>
    <row r="560" ht="14.25" customHeight="1" x14ac:dyDescent="0.35"/>
    <row r="561" ht="14.25" customHeight="1" x14ac:dyDescent="0.35"/>
    <row r="562" ht="14.25" customHeight="1" x14ac:dyDescent="0.35"/>
    <row r="563" ht="14.25" customHeight="1" x14ac:dyDescent="0.35"/>
    <row r="564" ht="14.25" customHeight="1" x14ac:dyDescent="0.35"/>
    <row r="565" ht="14.25" customHeight="1" x14ac:dyDescent="0.35"/>
    <row r="566" ht="14.25" customHeight="1" x14ac:dyDescent="0.35"/>
    <row r="567" ht="14.25" customHeight="1" x14ac:dyDescent="0.35"/>
    <row r="568" ht="14.25" customHeight="1" x14ac:dyDescent="0.35"/>
    <row r="569" ht="14.25" customHeight="1" x14ac:dyDescent="0.35"/>
    <row r="570" ht="14.25" customHeight="1" x14ac:dyDescent="0.35"/>
    <row r="571" ht="14.25" customHeight="1" x14ac:dyDescent="0.35"/>
    <row r="572" ht="14.25" customHeight="1" x14ac:dyDescent="0.35"/>
    <row r="573" ht="14.25" customHeight="1" x14ac:dyDescent="0.35"/>
    <row r="574" ht="14.25" customHeight="1" x14ac:dyDescent="0.35"/>
    <row r="575" ht="14.25" customHeight="1" x14ac:dyDescent="0.35"/>
    <row r="576" ht="14.25" customHeight="1" x14ac:dyDescent="0.35"/>
    <row r="577" ht="14.25" customHeight="1" x14ac:dyDescent="0.35"/>
    <row r="578" ht="14.25" customHeight="1" x14ac:dyDescent="0.35"/>
    <row r="579" ht="14.25" customHeight="1" x14ac:dyDescent="0.35"/>
    <row r="580" ht="14.25" customHeight="1" x14ac:dyDescent="0.35"/>
    <row r="581" ht="14.25" customHeight="1" x14ac:dyDescent="0.35"/>
    <row r="582" ht="14.25" customHeight="1" x14ac:dyDescent="0.35"/>
    <row r="583" ht="14.25" customHeight="1" x14ac:dyDescent="0.35"/>
    <row r="584" ht="14.25" customHeight="1" x14ac:dyDescent="0.35"/>
    <row r="585" ht="14.25" customHeight="1" x14ac:dyDescent="0.35"/>
    <row r="586" ht="14.25" customHeight="1" x14ac:dyDescent="0.35"/>
    <row r="587" ht="14.25" customHeight="1" x14ac:dyDescent="0.35"/>
    <row r="588" ht="14.25" customHeight="1" x14ac:dyDescent="0.35"/>
    <row r="589" ht="14.25" customHeight="1" x14ac:dyDescent="0.35"/>
    <row r="590" ht="14.25" customHeight="1" x14ac:dyDescent="0.35"/>
    <row r="591" ht="14.25" customHeight="1" x14ac:dyDescent="0.35"/>
    <row r="592" ht="14.25" customHeight="1" x14ac:dyDescent="0.35"/>
    <row r="593" ht="14.25" customHeight="1" x14ac:dyDescent="0.35"/>
    <row r="594" ht="14.25" customHeight="1" x14ac:dyDescent="0.35"/>
    <row r="595" ht="14.25" customHeight="1" x14ac:dyDescent="0.35"/>
    <row r="596" ht="14.25" customHeight="1" x14ac:dyDescent="0.35"/>
    <row r="597" ht="14.25" customHeight="1" x14ac:dyDescent="0.35"/>
    <row r="598" ht="14.25" customHeight="1" x14ac:dyDescent="0.35"/>
    <row r="599" ht="14.25" customHeight="1" x14ac:dyDescent="0.35"/>
    <row r="600" ht="14.25" customHeight="1" x14ac:dyDescent="0.35"/>
    <row r="601" ht="14.25" customHeight="1" x14ac:dyDescent="0.35"/>
    <row r="602" ht="14.25" customHeight="1" x14ac:dyDescent="0.35"/>
    <row r="603" ht="14.25" customHeight="1" x14ac:dyDescent="0.35"/>
    <row r="604" ht="14.25" customHeight="1" x14ac:dyDescent="0.35"/>
    <row r="605" ht="14.25" customHeight="1" x14ac:dyDescent="0.35"/>
    <row r="606" ht="14.25" customHeight="1" x14ac:dyDescent="0.35"/>
    <row r="607" ht="14.25" customHeight="1" x14ac:dyDescent="0.35"/>
    <row r="608" ht="14.25" customHeight="1" x14ac:dyDescent="0.35"/>
    <row r="609" ht="14.25" customHeight="1" x14ac:dyDescent="0.35"/>
    <row r="610" ht="14.25" customHeight="1" x14ac:dyDescent="0.35"/>
    <row r="611" ht="14.25" customHeight="1" x14ac:dyDescent="0.35"/>
    <row r="612" ht="14.25" customHeight="1" x14ac:dyDescent="0.35"/>
    <row r="613" ht="14.25" customHeight="1" x14ac:dyDescent="0.35"/>
    <row r="614" ht="14.25" customHeight="1" x14ac:dyDescent="0.35"/>
    <row r="615" ht="14.25" customHeight="1" x14ac:dyDescent="0.35"/>
    <row r="616" ht="14.25" customHeight="1" x14ac:dyDescent="0.35"/>
    <row r="617" ht="14.25" customHeight="1" x14ac:dyDescent="0.35"/>
    <row r="618" ht="14.25" customHeight="1" x14ac:dyDescent="0.35"/>
    <row r="619" ht="14.25" customHeight="1" x14ac:dyDescent="0.35"/>
    <row r="620" ht="14.25" customHeight="1" x14ac:dyDescent="0.35"/>
    <row r="621" ht="14.25" customHeight="1" x14ac:dyDescent="0.35"/>
    <row r="622" ht="14.25" customHeight="1" x14ac:dyDescent="0.35"/>
    <row r="623" ht="14.25" customHeight="1" x14ac:dyDescent="0.35"/>
    <row r="624" ht="14.25" customHeight="1" x14ac:dyDescent="0.35"/>
    <row r="625" ht="14.25" customHeight="1" x14ac:dyDescent="0.35"/>
    <row r="626" ht="14.25" customHeight="1" x14ac:dyDescent="0.35"/>
    <row r="627" ht="14.25" customHeight="1" x14ac:dyDescent="0.35"/>
    <row r="628" ht="14.25" customHeight="1" x14ac:dyDescent="0.35"/>
    <row r="629" ht="14.25" customHeight="1" x14ac:dyDescent="0.35"/>
    <row r="630" ht="14.25" customHeight="1" x14ac:dyDescent="0.35"/>
    <row r="631" ht="14.25" customHeight="1" x14ac:dyDescent="0.35"/>
    <row r="632" ht="14.25" customHeight="1" x14ac:dyDescent="0.35"/>
    <row r="633" ht="14.25" customHeight="1" x14ac:dyDescent="0.35"/>
    <row r="634" ht="14.25" customHeight="1" x14ac:dyDescent="0.35"/>
    <row r="635" ht="14.25" customHeight="1" x14ac:dyDescent="0.35"/>
    <row r="636" ht="14.25" customHeight="1" x14ac:dyDescent="0.35"/>
    <row r="637" ht="14.25" customHeight="1" x14ac:dyDescent="0.35"/>
    <row r="638" ht="14.25" customHeight="1" x14ac:dyDescent="0.35"/>
    <row r="639" ht="14.25" customHeight="1" x14ac:dyDescent="0.35"/>
    <row r="640" ht="14.25" customHeight="1" x14ac:dyDescent="0.35"/>
    <row r="641" ht="14.25" customHeight="1" x14ac:dyDescent="0.35"/>
    <row r="642" ht="14.25" customHeight="1" x14ac:dyDescent="0.35"/>
    <row r="643" ht="14.25" customHeight="1" x14ac:dyDescent="0.35"/>
    <row r="644" ht="14.25" customHeight="1" x14ac:dyDescent="0.35"/>
    <row r="645" ht="14.25" customHeight="1" x14ac:dyDescent="0.35"/>
    <row r="646" ht="14.25" customHeight="1" x14ac:dyDescent="0.35"/>
    <row r="647" ht="14.25" customHeight="1" x14ac:dyDescent="0.35"/>
    <row r="648" ht="14.25" customHeight="1" x14ac:dyDescent="0.35"/>
    <row r="649" ht="14.25" customHeight="1" x14ac:dyDescent="0.35"/>
    <row r="650" ht="14.25" customHeight="1" x14ac:dyDescent="0.35"/>
    <row r="651" ht="14.25" customHeight="1" x14ac:dyDescent="0.35"/>
    <row r="652" ht="14.25" customHeight="1" x14ac:dyDescent="0.35"/>
    <row r="653" ht="14.25" customHeight="1" x14ac:dyDescent="0.35"/>
    <row r="654" ht="14.25" customHeight="1" x14ac:dyDescent="0.35"/>
    <row r="655" ht="14.25" customHeight="1" x14ac:dyDescent="0.35"/>
    <row r="656" ht="14.25" customHeight="1" x14ac:dyDescent="0.35"/>
    <row r="657" ht="14.25" customHeight="1" x14ac:dyDescent="0.35"/>
    <row r="658" ht="14.25" customHeight="1" x14ac:dyDescent="0.35"/>
    <row r="659" ht="14.25" customHeight="1" x14ac:dyDescent="0.35"/>
    <row r="660" ht="14.25" customHeight="1" x14ac:dyDescent="0.35"/>
    <row r="661" ht="14.25" customHeight="1" x14ac:dyDescent="0.35"/>
    <row r="662" ht="14.25" customHeight="1" x14ac:dyDescent="0.35"/>
    <row r="663" ht="14.25" customHeight="1" x14ac:dyDescent="0.35"/>
    <row r="664" ht="14.25" customHeight="1" x14ac:dyDescent="0.35"/>
    <row r="665" ht="14.25" customHeight="1" x14ac:dyDescent="0.35"/>
    <row r="666" ht="14.25" customHeight="1" x14ac:dyDescent="0.35"/>
    <row r="667" ht="14.25" customHeight="1" x14ac:dyDescent="0.35"/>
    <row r="668" ht="14.25" customHeight="1" x14ac:dyDescent="0.35"/>
    <row r="669" ht="14.25" customHeight="1" x14ac:dyDescent="0.35"/>
    <row r="670" ht="14.25" customHeight="1" x14ac:dyDescent="0.35"/>
    <row r="671" ht="14.25" customHeight="1" x14ac:dyDescent="0.35"/>
    <row r="672" ht="14.25" customHeight="1" x14ac:dyDescent="0.35"/>
    <row r="673" ht="14.25" customHeight="1" x14ac:dyDescent="0.35"/>
    <row r="674" ht="14.25" customHeight="1" x14ac:dyDescent="0.35"/>
    <row r="675" ht="14.25" customHeight="1" x14ac:dyDescent="0.35"/>
    <row r="676" ht="14.25" customHeight="1" x14ac:dyDescent="0.35"/>
    <row r="677" ht="14.25" customHeight="1" x14ac:dyDescent="0.35"/>
    <row r="678" ht="14.25" customHeight="1" x14ac:dyDescent="0.35"/>
    <row r="679" ht="14.25" customHeight="1" x14ac:dyDescent="0.35"/>
    <row r="680" ht="14.25" customHeight="1" x14ac:dyDescent="0.35"/>
    <row r="681" ht="14.25" customHeight="1" x14ac:dyDescent="0.35"/>
    <row r="682" ht="14.25" customHeight="1" x14ac:dyDescent="0.35"/>
    <row r="683" ht="14.25" customHeight="1" x14ac:dyDescent="0.35"/>
    <row r="684" ht="14.25" customHeight="1" x14ac:dyDescent="0.35"/>
    <row r="685" ht="14.25" customHeight="1" x14ac:dyDescent="0.35"/>
    <row r="686" ht="14.25" customHeight="1" x14ac:dyDescent="0.35"/>
    <row r="687" ht="14.25" customHeight="1" x14ac:dyDescent="0.35"/>
    <row r="688" ht="14.25" customHeight="1" x14ac:dyDescent="0.35"/>
    <row r="689" ht="14.25" customHeight="1" x14ac:dyDescent="0.35"/>
    <row r="690" ht="14.25" customHeight="1" x14ac:dyDescent="0.35"/>
    <row r="691" ht="14.25" customHeight="1" x14ac:dyDescent="0.35"/>
    <row r="692" ht="14.25" customHeight="1" x14ac:dyDescent="0.35"/>
    <row r="693" ht="14.25" customHeight="1" x14ac:dyDescent="0.35"/>
    <row r="694" ht="14.25" customHeight="1" x14ac:dyDescent="0.35"/>
    <row r="695" ht="14.25" customHeight="1" x14ac:dyDescent="0.35"/>
    <row r="696" ht="14.25" customHeight="1" x14ac:dyDescent="0.35"/>
    <row r="697" ht="14.25" customHeight="1" x14ac:dyDescent="0.35"/>
    <row r="698" ht="14.25" customHeight="1" x14ac:dyDescent="0.35"/>
    <row r="699" ht="14.25" customHeight="1" x14ac:dyDescent="0.35"/>
    <row r="700" ht="14.25" customHeight="1" x14ac:dyDescent="0.35"/>
    <row r="701" ht="14.25" customHeight="1" x14ac:dyDescent="0.35"/>
    <row r="702" ht="14.25" customHeight="1" x14ac:dyDescent="0.35"/>
    <row r="703" ht="14.25" customHeight="1" x14ac:dyDescent="0.35"/>
    <row r="704" ht="14.25" customHeight="1" x14ac:dyDescent="0.35"/>
    <row r="705" ht="14.25" customHeight="1" x14ac:dyDescent="0.35"/>
    <row r="706" ht="14.25" customHeight="1" x14ac:dyDescent="0.35"/>
    <row r="707" ht="14.25" customHeight="1" x14ac:dyDescent="0.35"/>
    <row r="708" ht="14.25" customHeight="1" x14ac:dyDescent="0.35"/>
    <row r="709" ht="14.25" customHeight="1" x14ac:dyDescent="0.35"/>
    <row r="710" ht="14.25" customHeight="1" x14ac:dyDescent="0.35"/>
    <row r="711" ht="14.25" customHeight="1" x14ac:dyDescent="0.35"/>
    <row r="712" ht="14.25" customHeight="1" x14ac:dyDescent="0.35"/>
    <row r="713" ht="14.25" customHeight="1" x14ac:dyDescent="0.35"/>
    <row r="714" ht="14.25" customHeight="1" x14ac:dyDescent="0.35"/>
    <row r="715" ht="14.25" customHeight="1" x14ac:dyDescent="0.35"/>
    <row r="716" ht="14.25" customHeight="1" x14ac:dyDescent="0.35"/>
    <row r="717" ht="14.25" customHeight="1" x14ac:dyDescent="0.35"/>
    <row r="718" ht="14.25" customHeight="1" x14ac:dyDescent="0.35"/>
    <row r="719" ht="14.25" customHeight="1" x14ac:dyDescent="0.35"/>
    <row r="720" ht="14.25" customHeight="1" x14ac:dyDescent="0.35"/>
    <row r="721" ht="14.25" customHeight="1" x14ac:dyDescent="0.35"/>
    <row r="722" ht="14.25" customHeight="1" x14ac:dyDescent="0.35"/>
    <row r="723" ht="14.25" customHeight="1" x14ac:dyDescent="0.35"/>
    <row r="724" ht="14.25" customHeight="1" x14ac:dyDescent="0.35"/>
    <row r="725" ht="14.25" customHeight="1" x14ac:dyDescent="0.35"/>
    <row r="726" ht="14.25" customHeight="1" x14ac:dyDescent="0.35"/>
    <row r="727" ht="14.25" customHeight="1" x14ac:dyDescent="0.35"/>
    <row r="728" ht="14.25" customHeight="1" x14ac:dyDescent="0.35"/>
    <row r="729" ht="14.25" customHeight="1" x14ac:dyDescent="0.35"/>
    <row r="730" ht="14.25" customHeight="1" x14ac:dyDescent="0.35"/>
    <row r="731" ht="14.25" customHeight="1" x14ac:dyDescent="0.35"/>
    <row r="732" ht="14.25" customHeight="1" x14ac:dyDescent="0.35"/>
    <row r="733" ht="14.25" customHeight="1" x14ac:dyDescent="0.35"/>
    <row r="734" ht="14.25" customHeight="1" x14ac:dyDescent="0.35"/>
    <row r="735" ht="14.25" customHeight="1" x14ac:dyDescent="0.35"/>
    <row r="736" ht="14.25" customHeight="1" x14ac:dyDescent="0.35"/>
    <row r="737" ht="14.25" customHeight="1" x14ac:dyDescent="0.35"/>
    <row r="738" ht="14.25" customHeight="1" x14ac:dyDescent="0.35"/>
    <row r="739" ht="14.25" customHeight="1" x14ac:dyDescent="0.35"/>
    <row r="740" ht="14.25" customHeight="1" x14ac:dyDescent="0.35"/>
    <row r="741" ht="14.25" customHeight="1" x14ac:dyDescent="0.35"/>
    <row r="742" ht="14.25" customHeight="1" x14ac:dyDescent="0.35"/>
    <row r="743" ht="14.25" customHeight="1" x14ac:dyDescent="0.35"/>
    <row r="744" ht="14.25" customHeight="1" x14ac:dyDescent="0.35"/>
    <row r="745" ht="14.25" customHeight="1" x14ac:dyDescent="0.35"/>
    <row r="746" ht="14.25" customHeight="1" x14ac:dyDescent="0.35"/>
    <row r="747" ht="14.25" customHeight="1" x14ac:dyDescent="0.35"/>
    <row r="748" ht="14.25" customHeight="1" x14ac:dyDescent="0.35"/>
    <row r="749" ht="14.25" customHeight="1" x14ac:dyDescent="0.35"/>
    <row r="750" ht="14.25" customHeight="1" x14ac:dyDescent="0.35"/>
    <row r="751" ht="14.25" customHeight="1" x14ac:dyDescent="0.35"/>
    <row r="752" ht="14.25" customHeight="1" x14ac:dyDescent="0.35"/>
    <row r="753" ht="14.25" customHeight="1" x14ac:dyDescent="0.35"/>
    <row r="754" ht="14.25" customHeight="1" x14ac:dyDescent="0.35"/>
    <row r="755" ht="14.25" customHeight="1" x14ac:dyDescent="0.35"/>
    <row r="756" ht="14.25" customHeight="1" x14ac:dyDescent="0.35"/>
    <row r="757" ht="14.25" customHeight="1" x14ac:dyDescent="0.35"/>
    <row r="758" ht="14.25" customHeight="1" x14ac:dyDescent="0.35"/>
    <row r="759" ht="14.25" customHeight="1" x14ac:dyDescent="0.35"/>
    <row r="760" ht="14.25" customHeight="1" x14ac:dyDescent="0.35"/>
    <row r="761" ht="14.25" customHeight="1" x14ac:dyDescent="0.35"/>
    <row r="762" ht="14.25" customHeight="1" x14ac:dyDescent="0.35"/>
    <row r="763" ht="14.25" customHeight="1" x14ac:dyDescent="0.35"/>
    <row r="764" ht="14.25" customHeight="1" x14ac:dyDescent="0.35"/>
    <row r="765" ht="14.25" customHeight="1" x14ac:dyDescent="0.35"/>
    <row r="766" ht="14.25" customHeight="1" x14ac:dyDescent="0.35"/>
    <row r="767" ht="14.25" customHeight="1" x14ac:dyDescent="0.35"/>
    <row r="768" ht="14.25" customHeight="1" x14ac:dyDescent="0.35"/>
    <row r="769" ht="14.25" customHeight="1" x14ac:dyDescent="0.35"/>
    <row r="770" ht="14.25" customHeight="1" x14ac:dyDescent="0.35"/>
    <row r="771" ht="14.25" customHeight="1" x14ac:dyDescent="0.35"/>
    <row r="772" ht="14.25" customHeight="1" x14ac:dyDescent="0.35"/>
    <row r="773" ht="14.25" customHeight="1" x14ac:dyDescent="0.35"/>
    <row r="774" ht="14.25" customHeight="1" x14ac:dyDescent="0.35"/>
    <row r="775" ht="14.25" customHeight="1" x14ac:dyDescent="0.35"/>
    <row r="776" ht="14.25" customHeight="1" x14ac:dyDescent="0.35"/>
    <row r="777" ht="14.25" customHeight="1" x14ac:dyDescent="0.35"/>
    <row r="778" ht="14.25" customHeight="1" x14ac:dyDescent="0.35"/>
    <row r="779" ht="14.25" customHeight="1" x14ac:dyDescent="0.35"/>
    <row r="780" ht="14.25" customHeight="1" x14ac:dyDescent="0.35"/>
    <row r="781" ht="14.25" customHeight="1" x14ac:dyDescent="0.35"/>
    <row r="782" ht="14.25" customHeight="1" x14ac:dyDescent="0.35"/>
    <row r="783" ht="14.25" customHeight="1" x14ac:dyDescent="0.35"/>
    <row r="784" ht="14.25" customHeight="1" x14ac:dyDescent="0.35"/>
    <row r="785" ht="14.25" customHeight="1" x14ac:dyDescent="0.35"/>
    <row r="786" ht="14.25" customHeight="1" x14ac:dyDescent="0.35"/>
    <row r="787" ht="14.25" customHeight="1" x14ac:dyDescent="0.35"/>
    <row r="788" ht="14.25" customHeight="1" x14ac:dyDescent="0.35"/>
    <row r="789" ht="14.25" customHeight="1" x14ac:dyDescent="0.35"/>
    <row r="790" ht="14.25" customHeight="1" x14ac:dyDescent="0.35"/>
    <row r="791" ht="14.25" customHeight="1" x14ac:dyDescent="0.35"/>
    <row r="792" ht="14.25" customHeight="1" x14ac:dyDescent="0.35"/>
    <row r="793" ht="14.25" customHeight="1" x14ac:dyDescent="0.35"/>
    <row r="794" ht="14.25" customHeight="1" x14ac:dyDescent="0.35"/>
    <row r="795" ht="14.25" customHeight="1" x14ac:dyDescent="0.35"/>
    <row r="796" ht="14.25" customHeight="1" x14ac:dyDescent="0.35"/>
    <row r="797" ht="14.25" customHeight="1" x14ac:dyDescent="0.35"/>
    <row r="798" ht="14.25" customHeight="1" x14ac:dyDescent="0.35"/>
    <row r="799" ht="14.25" customHeight="1" x14ac:dyDescent="0.35"/>
    <row r="800" ht="14.25" customHeight="1" x14ac:dyDescent="0.35"/>
    <row r="801" ht="14.25" customHeight="1" x14ac:dyDescent="0.35"/>
    <row r="802" ht="14.25" customHeight="1" x14ac:dyDescent="0.35"/>
    <row r="803" ht="14.25" customHeight="1" x14ac:dyDescent="0.35"/>
    <row r="804" ht="14.25" customHeight="1" x14ac:dyDescent="0.35"/>
    <row r="805" ht="14.25" customHeight="1" x14ac:dyDescent="0.35"/>
    <row r="806" ht="14.25" customHeight="1" x14ac:dyDescent="0.35"/>
    <row r="807" ht="14.25" customHeight="1" x14ac:dyDescent="0.35"/>
    <row r="808" ht="14.25" customHeight="1" x14ac:dyDescent="0.35"/>
    <row r="809" ht="14.25" customHeight="1" x14ac:dyDescent="0.35"/>
    <row r="810" ht="14.25" customHeight="1" x14ac:dyDescent="0.35"/>
    <row r="811" ht="14.25" customHeight="1" x14ac:dyDescent="0.35"/>
    <row r="812" ht="14.25" customHeight="1" x14ac:dyDescent="0.35"/>
    <row r="813" ht="14.25" customHeight="1" x14ac:dyDescent="0.35"/>
    <row r="814" ht="14.25" customHeight="1" x14ac:dyDescent="0.35"/>
    <row r="815" ht="14.25" customHeight="1" x14ac:dyDescent="0.35"/>
    <row r="816" ht="14.25" customHeight="1" x14ac:dyDescent="0.35"/>
    <row r="817" ht="14.25" customHeight="1" x14ac:dyDescent="0.35"/>
    <row r="818" ht="14.25" customHeight="1" x14ac:dyDescent="0.35"/>
    <row r="819" ht="14.25" customHeight="1" x14ac:dyDescent="0.35"/>
    <row r="820" ht="14.25" customHeight="1" x14ac:dyDescent="0.35"/>
    <row r="821" ht="14.25" customHeight="1" x14ac:dyDescent="0.35"/>
    <row r="822" ht="14.25" customHeight="1" x14ac:dyDescent="0.35"/>
    <row r="823" ht="14.25" customHeight="1" x14ac:dyDescent="0.35"/>
    <row r="824" ht="14.25" customHeight="1" x14ac:dyDescent="0.35"/>
    <row r="825" ht="14.25" customHeight="1" x14ac:dyDescent="0.35"/>
    <row r="826" ht="14.25" customHeight="1" x14ac:dyDescent="0.35"/>
    <row r="827" ht="14.25" customHeight="1" x14ac:dyDescent="0.35"/>
    <row r="828" ht="14.25" customHeight="1" x14ac:dyDescent="0.35"/>
    <row r="829" ht="14.25" customHeight="1" x14ac:dyDescent="0.35"/>
    <row r="830" ht="14.25" customHeight="1" x14ac:dyDescent="0.35"/>
    <row r="831" ht="14.25" customHeight="1" x14ac:dyDescent="0.35"/>
    <row r="832" ht="14.25" customHeight="1" x14ac:dyDescent="0.35"/>
    <row r="833" ht="14.25" customHeight="1" x14ac:dyDescent="0.35"/>
    <row r="834" ht="14.25" customHeight="1" x14ac:dyDescent="0.35"/>
    <row r="835" ht="14.25" customHeight="1" x14ac:dyDescent="0.35"/>
    <row r="836" ht="14.25" customHeight="1" x14ac:dyDescent="0.35"/>
    <row r="837" ht="14.25" customHeight="1" x14ac:dyDescent="0.35"/>
    <row r="838" ht="14.25" customHeight="1" x14ac:dyDescent="0.35"/>
    <row r="839" ht="14.25" customHeight="1" x14ac:dyDescent="0.35"/>
    <row r="840" ht="14.25" customHeight="1" x14ac:dyDescent="0.35"/>
    <row r="841" ht="14.25" customHeight="1" x14ac:dyDescent="0.35"/>
    <row r="842" ht="14.25" customHeight="1" x14ac:dyDescent="0.35"/>
    <row r="843" ht="14.25" customHeight="1" x14ac:dyDescent="0.35"/>
    <row r="844" ht="14.25" customHeight="1" x14ac:dyDescent="0.35"/>
    <row r="845" ht="14.25" customHeight="1" x14ac:dyDescent="0.35"/>
    <row r="846" ht="14.25" customHeight="1" x14ac:dyDescent="0.35"/>
    <row r="847" ht="14.25" customHeight="1" x14ac:dyDescent="0.35"/>
    <row r="848" ht="14.25" customHeight="1" x14ac:dyDescent="0.35"/>
    <row r="849" ht="14.25" customHeight="1" x14ac:dyDescent="0.35"/>
    <row r="850" ht="14.25" customHeight="1" x14ac:dyDescent="0.35"/>
    <row r="851" ht="14.25" customHeight="1" x14ac:dyDescent="0.35"/>
    <row r="852" ht="14.25" customHeight="1" x14ac:dyDescent="0.35"/>
    <row r="853" ht="14.25" customHeight="1" x14ac:dyDescent="0.35"/>
    <row r="854" ht="14.25" customHeight="1" x14ac:dyDescent="0.35"/>
    <row r="855" ht="14.25" customHeight="1" x14ac:dyDescent="0.35"/>
    <row r="856" ht="14.25" customHeight="1" x14ac:dyDescent="0.35"/>
    <row r="857" ht="14.25" customHeight="1" x14ac:dyDescent="0.35"/>
    <row r="858" ht="14.25" customHeight="1" x14ac:dyDescent="0.35"/>
    <row r="859" ht="14.25" customHeight="1" x14ac:dyDescent="0.35"/>
    <row r="860" ht="14.25" customHeight="1" x14ac:dyDescent="0.35"/>
    <row r="861" ht="14.25" customHeight="1" x14ac:dyDescent="0.35"/>
    <row r="862" ht="14.25" customHeight="1" x14ac:dyDescent="0.35"/>
    <row r="863" ht="14.25" customHeight="1" x14ac:dyDescent="0.35"/>
    <row r="864" ht="14.25" customHeight="1" x14ac:dyDescent="0.35"/>
    <row r="865" ht="14.25" customHeight="1" x14ac:dyDescent="0.35"/>
    <row r="866" ht="14.25" customHeight="1" x14ac:dyDescent="0.35"/>
    <row r="867" ht="14.25" customHeight="1" x14ac:dyDescent="0.35"/>
    <row r="868" ht="14.25" customHeight="1" x14ac:dyDescent="0.35"/>
    <row r="869" ht="14.25" customHeight="1" x14ac:dyDescent="0.35"/>
    <row r="870" ht="14.25" customHeight="1" x14ac:dyDescent="0.35"/>
    <row r="871" ht="14.25" customHeight="1" x14ac:dyDescent="0.35"/>
    <row r="872" ht="14.25" customHeight="1" x14ac:dyDescent="0.35"/>
    <row r="873" ht="14.25" customHeight="1" x14ac:dyDescent="0.35"/>
    <row r="874" ht="14.25" customHeight="1" x14ac:dyDescent="0.35"/>
    <row r="875" ht="14.25" customHeight="1" x14ac:dyDescent="0.35"/>
    <row r="876" ht="14.25" customHeight="1" x14ac:dyDescent="0.35"/>
    <row r="877" ht="14.25" customHeight="1" x14ac:dyDescent="0.35"/>
    <row r="878" ht="14.25" customHeight="1" x14ac:dyDescent="0.35"/>
    <row r="879" ht="14.25" customHeight="1" x14ac:dyDescent="0.35"/>
    <row r="880" ht="14.25" customHeight="1" x14ac:dyDescent="0.35"/>
    <row r="881" ht="14.25" customHeight="1" x14ac:dyDescent="0.35"/>
    <row r="882" ht="14.25" customHeight="1" x14ac:dyDescent="0.35"/>
    <row r="883" ht="14.25" customHeight="1" x14ac:dyDescent="0.35"/>
    <row r="884" ht="14.25" customHeight="1" x14ac:dyDescent="0.35"/>
    <row r="885" ht="14.25" customHeight="1" x14ac:dyDescent="0.35"/>
    <row r="886" ht="14.25" customHeight="1" x14ac:dyDescent="0.35"/>
    <row r="887" ht="14.25" customHeight="1" x14ac:dyDescent="0.35"/>
    <row r="888" ht="14.25" customHeight="1" x14ac:dyDescent="0.35"/>
    <row r="889" ht="14.25" customHeight="1" x14ac:dyDescent="0.35"/>
    <row r="890" ht="14.25" customHeight="1" x14ac:dyDescent="0.35"/>
    <row r="891" ht="14.25" customHeight="1" x14ac:dyDescent="0.35"/>
    <row r="892" ht="14.25" customHeight="1" x14ac:dyDescent="0.35"/>
    <row r="893" ht="14.25" customHeight="1" x14ac:dyDescent="0.35"/>
    <row r="894" ht="14.25" customHeight="1" x14ac:dyDescent="0.35"/>
    <row r="895" ht="14.25" customHeight="1" x14ac:dyDescent="0.35"/>
    <row r="896" ht="14.25" customHeight="1" x14ac:dyDescent="0.35"/>
    <row r="897" ht="14.25" customHeight="1" x14ac:dyDescent="0.35"/>
    <row r="898" ht="14.25" customHeight="1" x14ac:dyDescent="0.35"/>
    <row r="899" ht="14.25" customHeight="1" x14ac:dyDescent="0.35"/>
    <row r="900" ht="14.25" customHeight="1" x14ac:dyDescent="0.35"/>
    <row r="901" ht="14.25" customHeight="1" x14ac:dyDescent="0.35"/>
    <row r="902" ht="14.25" customHeight="1" x14ac:dyDescent="0.35"/>
    <row r="903" ht="14.25" customHeight="1" x14ac:dyDescent="0.35"/>
    <row r="904" ht="14.25" customHeight="1" x14ac:dyDescent="0.35"/>
    <row r="905" ht="14.25" customHeight="1" x14ac:dyDescent="0.35"/>
    <row r="906" ht="14.25" customHeight="1" x14ac:dyDescent="0.35"/>
    <row r="907" ht="14.25" customHeight="1" x14ac:dyDescent="0.35"/>
    <row r="908" ht="14.25" customHeight="1" x14ac:dyDescent="0.35"/>
    <row r="909" ht="14.25" customHeight="1" x14ac:dyDescent="0.35"/>
    <row r="910" ht="14.25" customHeight="1" x14ac:dyDescent="0.35"/>
    <row r="911" ht="14.25" customHeight="1" x14ac:dyDescent="0.35"/>
    <row r="912" ht="14.25" customHeight="1" x14ac:dyDescent="0.35"/>
    <row r="913" ht="14.25" customHeight="1" x14ac:dyDescent="0.35"/>
    <row r="914" ht="14.25" customHeight="1" x14ac:dyDescent="0.35"/>
    <row r="915" ht="14.25" customHeight="1" x14ac:dyDescent="0.35"/>
    <row r="916" ht="14.25" customHeight="1" x14ac:dyDescent="0.35"/>
    <row r="917" ht="14.25" customHeight="1" x14ac:dyDescent="0.35"/>
    <row r="918" ht="14.25" customHeight="1" x14ac:dyDescent="0.35"/>
    <row r="919" ht="14.25" customHeight="1" x14ac:dyDescent="0.35"/>
    <row r="920" ht="14.25" customHeight="1" x14ac:dyDescent="0.35"/>
    <row r="921" ht="14.25" customHeight="1" x14ac:dyDescent="0.35"/>
    <row r="922" ht="14.25" customHeight="1" x14ac:dyDescent="0.35"/>
    <row r="923" ht="14.25" customHeight="1" x14ac:dyDescent="0.35"/>
    <row r="924" ht="14.25" customHeight="1" x14ac:dyDescent="0.35"/>
    <row r="925" ht="14.25" customHeight="1" x14ac:dyDescent="0.35"/>
    <row r="926" ht="14.25" customHeight="1" x14ac:dyDescent="0.35"/>
    <row r="927" ht="14.25" customHeight="1" x14ac:dyDescent="0.35"/>
    <row r="928" ht="14.25" customHeight="1" x14ac:dyDescent="0.35"/>
    <row r="929" ht="14.25" customHeight="1" x14ac:dyDescent="0.35"/>
    <row r="930" ht="14.25" customHeight="1" x14ac:dyDescent="0.35"/>
    <row r="931" ht="14.25" customHeight="1" x14ac:dyDescent="0.35"/>
    <row r="932" ht="14.25" customHeight="1" x14ac:dyDescent="0.35"/>
    <row r="933" ht="14.25" customHeight="1" x14ac:dyDescent="0.35"/>
    <row r="934" ht="14.25" customHeight="1" x14ac:dyDescent="0.35"/>
    <row r="935" ht="14.25" customHeight="1" x14ac:dyDescent="0.35"/>
    <row r="936" ht="14.25" customHeight="1" x14ac:dyDescent="0.35"/>
    <row r="937" ht="14.25" customHeight="1" x14ac:dyDescent="0.35"/>
    <row r="938" ht="14.25" customHeight="1" x14ac:dyDescent="0.35"/>
    <row r="939" ht="14.25" customHeight="1" x14ac:dyDescent="0.35"/>
    <row r="940" ht="14.25" customHeight="1" x14ac:dyDescent="0.35"/>
    <row r="941" ht="14.25" customHeight="1" x14ac:dyDescent="0.35"/>
    <row r="942" ht="14.25" customHeight="1" x14ac:dyDescent="0.35"/>
    <row r="943" ht="14.25" customHeight="1" x14ac:dyDescent="0.35"/>
    <row r="944" ht="14.25" customHeight="1" x14ac:dyDescent="0.35"/>
    <row r="945" ht="14.25" customHeight="1" x14ac:dyDescent="0.35"/>
    <row r="946" ht="14.25" customHeight="1" x14ac:dyDescent="0.35"/>
    <row r="947" ht="14.25" customHeight="1" x14ac:dyDescent="0.35"/>
    <row r="948" ht="14.25" customHeight="1" x14ac:dyDescent="0.35"/>
    <row r="949" ht="14.25" customHeight="1" x14ac:dyDescent="0.35"/>
    <row r="950" ht="14.25" customHeight="1" x14ac:dyDescent="0.35"/>
    <row r="951" ht="14.25" customHeight="1" x14ac:dyDescent="0.35"/>
    <row r="952" ht="14.25" customHeight="1" x14ac:dyDescent="0.35"/>
    <row r="953" ht="14.25" customHeight="1" x14ac:dyDescent="0.35"/>
    <row r="954" ht="14.25" customHeight="1" x14ac:dyDescent="0.35"/>
    <row r="955" ht="14.25" customHeight="1" x14ac:dyDescent="0.35"/>
    <row r="956" ht="14.25" customHeight="1" x14ac:dyDescent="0.35"/>
    <row r="957" ht="14.25" customHeight="1" x14ac:dyDescent="0.35"/>
    <row r="958" ht="14.25" customHeight="1" x14ac:dyDescent="0.35"/>
    <row r="959" ht="14.25" customHeight="1" x14ac:dyDescent="0.35"/>
    <row r="960" ht="14.25" customHeight="1" x14ac:dyDescent="0.35"/>
    <row r="961" ht="14.25" customHeight="1" x14ac:dyDescent="0.35"/>
    <row r="962" ht="14.25" customHeight="1" x14ac:dyDescent="0.35"/>
    <row r="963" ht="14.25" customHeight="1" x14ac:dyDescent="0.35"/>
    <row r="964" ht="14.25" customHeight="1" x14ac:dyDescent="0.35"/>
    <row r="965" ht="14.25" customHeight="1" x14ac:dyDescent="0.35"/>
    <row r="966" ht="14.25" customHeight="1" x14ac:dyDescent="0.35"/>
    <row r="967" ht="14.25" customHeight="1" x14ac:dyDescent="0.35"/>
    <row r="968" ht="14.25" customHeight="1" x14ac:dyDescent="0.35"/>
    <row r="969" ht="14.25" customHeight="1" x14ac:dyDescent="0.35"/>
    <row r="970" ht="14.25" customHeight="1" x14ac:dyDescent="0.35"/>
    <row r="971" ht="14.25" customHeight="1" x14ac:dyDescent="0.35"/>
    <row r="972" ht="14.25" customHeight="1" x14ac:dyDescent="0.35"/>
    <row r="973" ht="14.25" customHeight="1" x14ac:dyDescent="0.35"/>
    <row r="974" ht="14.25" customHeight="1" x14ac:dyDescent="0.35"/>
    <row r="975" ht="14.25" customHeight="1" x14ac:dyDescent="0.35"/>
    <row r="976" ht="14.25" customHeight="1" x14ac:dyDescent="0.35"/>
    <row r="977" ht="14.25" customHeight="1" x14ac:dyDescent="0.35"/>
    <row r="978" ht="14.25" customHeight="1" x14ac:dyDescent="0.35"/>
    <row r="979" ht="14.25" customHeight="1" x14ac:dyDescent="0.35"/>
    <row r="980" ht="14.25" customHeight="1" x14ac:dyDescent="0.35"/>
    <row r="981" ht="14.25" customHeight="1" x14ac:dyDescent="0.35"/>
    <row r="982" ht="14.25" customHeight="1" x14ac:dyDescent="0.35"/>
    <row r="983" ht="14.25" customHeight="1" x14ac:dyDescent="0.35"/>
    <row r="984" ht="14.25" customHeight="1" x14ac:dyDescent="0.35"/>
    <row r="985" ht="14.25" customHeight="1" x14ac:dyDescent="0.35"/>
    <row r="986" ht="14.25" customHeight="1" x14ac:dyDescent="0.35"/>
    <row r="987" ht="14.25" customHeight="1" x14ac:dyDescent="0.35"/>
    <row r="988" ht="14.25" customHeight="1" x14ac:dyDescent="0.35"/>
    <row r="989" ht="14.25" customHeight="1" x14ac:dyDescent="0.35"/>
    <row r="990" ht="14.25" customHeight="1" x14ac:dyDescent="0.35"/>
    <row r="991" ht="14.25" customHeight="1" x14ac:dyDescent="0.35"/>
    <row r="992" ht="14.25" customHeight="1" x14ac:dyDescent="0.35"/>
    <row r="993" ht="14.25" customHeight="1" x14ac:dyDescent="0.35"/>
    <row r="994" ht="14.25" customHeight="1" x14ac:dyDescent="0.35"/>
    <row r="995" ht="14.25" customHeight="1" x14ac:dyDescent="0.35"/>
    <row r="996" ht="14.25" customHeight="1" x14ac:dyDescent="0.35"/>
    <row r="997" ht="14.25" customHeight="1" x14ac:dyDescent="0.35"/>
    <row r="998" ht="14.25" customHeight="1" x14ac:dyDescent="0.35"/>
    <row r="999" ht="14.25" customHeight="1" x14ac:dyDescent="0.35"/>
    <row r="1000" ht="14.25" customHeight="1" x14ac:dyDescent="0.35"/>
    <row r="1001" ht="14.25" customHeight="1" x14ac:dyDescent="0.35"/>
    <row r="1002" ht="14.25" customHeight="1" x14ac:dyDescent="0.35"/>
  </sheetData>
  <mergeCells count="4">
    <mergeCell ref="A27:B27"/>
    <mergeCell ref="A28:B28"/>
    <mergeCell ref="X58:Y58"/>
    <mergeCell ref="X91:Y9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Y85"/>
  <sheetViews>
    <sheetView workbookViewId="0">
      <selection activeCell="Y49" sqref="Y49"/>
    </sheetView>
  </sheetViews>
  <sheetFormatPr defaultColWidth="14.453125" defaultRowHeight="15" customHeight="1" x14ac:dyDescent="0.35"/>
  <cols>
    <col min="1" max="25" width="9" customWidth="1"/>
  </cols>
  <sheetData>
    <row r="1" spans="1:25" x14ac:dyDescent="0.3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4"/>
    </row>
    <row r="2" spans="1:25" x14ac:dyDescent="0.35">
      <c r="A2" s="5"/>
      <c r="Y2" s="6"/>
    </row>
    <row r="3" spans="1:25" x14ac:dyDescent="0.35">
      <c r="A3" s="5" t="s">
        <v>1</v>
      </c>
      <c r="B3" s="7" t="s">
        <v>2</v>
      </c>
      <c r="C3" s="7" t="s">
        <v>3</v>
      </c>
      <c r="D3" s="7" t="s">
        <v>3</v>
      </c>
      <c r="E3" s="7" t="s">
        <v>2</v>
      </c>
      <c r="F3" s="7" t="s">
        <v>2</v>
      </c>
      <c r="G3" s="7" t="s">
        <v>2</v>
      </c>
      <c r="H3" s="7" t="s">
        <v>3</v>
      </c>
      <c r="I3" s="7" t="s">
        <v>2</v>
      </c>
      <c r="J3" s="7" t="s">
        <v>4</v>
      </c>
      <c r="K3" s="7" t="s">
        <v>2</v>
      </c>
      <c r="L3" s="7" t="s">
        <v>2</v>
      </c>
      <c r="M3" s="7" t="s">
        <v>2</v>
      </c>
      <c r="N3" s="7" t="s">
        <v>3</v>
      </c>
      <c r="O3" s="7" t="s">
        <v>2</v>
      </c>
      <c r="P3" s="7" t="s">
        <v>4</v>
      </c>
      <c r="Q3" s="7" t="s">
        <v>3</v>
      </c>
      <c r="R3" s="7" t="s">
        <v>2</v>
      </c>
      <c r="S3" s="7" t="s">
        <v>2</v>
      </c>
      <c r="T3" s="7" t="s">
        <v>3</v>
      </c>
      <c r="U3" s="7" t="s">
        <v>2</v>
      </c>
      <c r="W3" s="8"/>
      <c r="Y3" s="6"/>
    </row>
    <row r="4" spans="1:25" x14ac:dyDescent="0.35">
      <c r="A4" s="5"/>
      <c r="Y4" s="6"/>
    </row>
    <row r="5" spans="1:25" x14ac:dyDescent="0.35">
      <c r="A5" s="5" t="s">
        <v>5</v>
      </c>
      <c r="B5" s="9" t="s">
        <v>6</v>
      </c>
      <c r="C5" s="9" t="s">
        <v>7</v>
      </c>
      <c r="D5" s="9" t="s">
        <v>8</v>
      </c>
      <c r="E5" s="9" t="s">
        <v>9</v>
      </c>
      <c r="F5" s="9" t="s">
        <v>10</v>
      </c>
      <c r="G5" s="9" t="s">
        <v>11</v>
      </c>
      <c r="H5" s="9" t="s">
        <v>12</v>
      </c>
      <c r="I5" s="9" t="s">
        <v>13</v>
      </c>
      <c r="J5" s="9" t="s">
        <v>14</v>
      </c>
      <c r="K5" s="9" t="s">
        <v>15</v>
      </c>
      <c r="L5" s="9" t="s">
        <v>16</v>
      </c>
      <c r="M5" s="9" t="s">
        <v>17</v>
      </c>
      <c r="N5" s="9" t="s">
        <v>18</v>
      </c>
      <c r="O5" s="9" t="s">
        <v>19</v>
      </c>
      <c r="P5" s="9" t="s">
        <v>20</v>
      </c>
      <c r="Q5" s="9" t="s">
        <v>21</v>
      </c>
      <c r="R5" s="9" t="s">
        <v>22</v>
      </c>
      <c r="S5" s="9" t="s">
        <v>23</v>
      </c>
      <c r="T5" s="9" t="s">
        <v>24</v>
      </c>
      <c r="U5" s="9" t="s">
        <v>25</v>
      </c>
      <c r="W5" s="7" t="s">
        <v>26</v>
      </c>
      <c r="X5" s="7" t="s">
        <v>27</v>
      </c>
      <c r="Y5" s="6" t="s">
        <v>28</v>
      </c>
    </row>
    <row r="6" spans="1:25" x14ac:dyDescent="0.35">
      <c r="A6" s="5">
        <v>1</v>
      </c>
      <c r="B6" s="7" t="s">
        <v>2</v>
      </c>
      <c r="C6" s="7" t="s">
        <v>3</v>
      </c>
      <c r="D6" s="7" t="s">
        <v>3</v>
      </c>
      <c r="E6" s="7" t="s">
        <v>2</v>
      </c>
      <c r="F6" s="7" t="s">
        <v>2</v>
      </c>
      <c r="G6" s="7" t="s">
        <v>2</v>
      </c>
      <c r="H6" s="7" t="s">
        <v>3</v>
      </c>
      <c r="I6" s="7" t="s">
        <v>2</v>
      </c>
      <c r="J6" s="7" t="s">
        <v>29</v>
      </c>
      <c r="K6" s="7" t="s">
        <v>2</v>
      </c>
      <c r="L6" s="7" t="s">
        <v>29</v>
      </c>
      <c r="M6" s="7" t="s">
        <v>2</v>
      </c>
      <c r="N6" s="7" t="s">
        <v>2</v>
      </c>
      <c r="O6" s="7" t="s">
        <v>2</v>
      </c>
      <c r="P6" s="7" t="s">
        <v>2</v>
      </c>
      <c r="Q6" s="7" t="s">
        <v>29</v>
      </c>
      <c r="R6" s="7" t="s">
        <v>29</v>
      </c>
      <c r="S6" s="7" t="s">
        <v>2</v>
      </c>
      <c r="T6" s="7" t="s">
        <v>3</v>
      </c>
      <c r="U6" s="7" t="s">
        <v>2</v>
      </c>
      <c r="W6" s="10">
        <f t="array" ref="W6">SUM(--(B6:U6=Key))</f>
        <v>14</v>
      </c>
      <c r="X6" s="7">
        <f t="shared" ref="X6:X20" si="0">20-W6</f>
        <v>6</v>
      </c>
      <c r="Y6" s="6">
        <f t="shared" ref="Y6:Y20" si="1">W6/20</f>
        <v>0.7</v>
      </c>
    </row>
    <row r="7" spans="1:25" x14ac:dyDescent="0.35">
      <c r="A7" s="5">
        <v>2</v>
      </c>
      <c r="B7" s="7" t="s">
        <v>2</v>
      </c>
      <c r="C7" s="7" t="s">
        <v>2</v>
      </c>
      <c r="D7" s="7" t="s">
        <v>3</v>
      </c>
      <c r="E7" s="7" t="s">
        <v>2</v>
      </c>
      <c r="F7" s="7" t="s">
        <v>2</v>
      </c>
      <c r="G7" s="7" t="s">
        <v>2</v>
      </c>
      <c r="H7" s="7" t="s">
        <v>3</v>
      </c>
      <c r="I7" s="7" t="s">
        <v>2</v>
      </c>
      <c r="J7" s="7" t="s">
        <v>4</v>
      </c>
      <c r="K7" s="7" t="s">
        <v>2</v>
      </c>
      <c r="L7" s="7" t="s">
        <v>2</v>
      </c>
      <c r="M7" s="7" t="s">
        <v>2</v>
      </c>
      <c r="N7" s="7" t="s">
        <v>3</v>
      </c>
      <c r="O7" s="7" t="s">
        <v>2</v>
      </c>
      <c r="P7" s="7" t="s">
        <v>2</v>
      </c>
      <c r="Q7" s="7" t="s">
        <v>2</v>
      </c>
      <c r="R7" s="7" t="s">
        <v>2</v>
      </c>
      <c r="S7" s="7" t="s">
        <v>2</v>
      </c>
      <c r="T7" s="7" t="s">
        <v>3</v>
      </c>
      <c r="U7" s="7" t="s">
        <v>2</v>
      </c>
      <c r="W7" s="10">
        <f t="array" ref="W7">SUM(--(B7:U7=Key))</f>
        <v>17</v>
      </c>
      <c r="X7" s="7">
        <f t="shared" si="0"/>
        <v>3</v>
      </c>
      <c r="Y7" s="6">
        <f t="shared" si="1"/>
        <v>0.85</v>
      </c>
    </row>
    <row r="8" spans="1:25" x14ac:dyDescent="0.35">
      <c r="A8" s="5">
        <v>3</v>
      </c>
      <c r="B8" s="7" t="s">
        <v>3</v>
      </c>
      <c r="C8" s="7" t="s">
        <v>3</v>
      </c>
      <c r="D8" s="7" t="s">
        <v>3</v>
      </c>
      <c r="E8" s="7" t="s">
        <v>2</v>
      </c>
      <c r="F8" s="7" t="s">
        <v>2</v>
      </c>
      <c r="G8" s="7" t="s">
        <v>2</v>
      </c>
      <c r="H8" s="7" t="s">
        <v>3</v>
      </c>
      <c r="I8" s="7" t="s">
        <v>2</v>
      </c>
      <c r="J8" s="7" t="s">
        <v>4</v>
      </c>
      <c r="K8" s="7" t="s">
        <v>2</v>
      </c>
      <c r="L8" s="7" t="s">
        <v>2</v>
      </c>
      <c r="M8" s="7" t="s">
        <v>2</v>
      </c>
      <c r="N8" s="7" t="s">
        <v>3</v>
      </c>
      <c r="O8" s="7" t="s">
        <v>2</v>
      </c>
      <c r="P8" s="7" t="s">
        <v>2</v>
      </c>
      <c r="Q8" s="7" t="s">
        <v>2</v>
      </c>
      <c r="R8" s="7" t="s">
        <v>2</v>
      </c>
      <c r="S8" s="7" t="s">
        <v>3</v>
      </c>
      <c r="T8" s="7" t="s">
        <v>3</v>
      </c>
      <c r="U8" s="7" t="s">
        <v>2</v>
      </c>
      <c r="W8" s="10">
        <f t="array" ref="W8">SUM(--(B8:U8=Key))</f>
        <v>16</v>
      </c>
      <c r="X8" s="7">
        <f t="shared" si="0"/>
        <v>4</v>
      </c>
      <c r="Y8" s="6">
        <f t="shared" si="1"/>
        <v>0.8</v>
      </c>
    </row>
    <row r="9" spans="1:25" x14ac:dyDescent="0.35">
      <c r="A9" s="5">
        <v>4</v>
      </c>
      <c r="B9" s="7" t="s">
        <v>2</v>
      </c>
      <c r="C9" s="7" t="s">
        <v>2</v>
      </c>
      <c r="D9" s="7" t="s">
        <v>3</v>
      </c>
      <c r="E9" s="7" t="s">
        <v>2</v>
      </c>
      <c r="F9" s="7" t="s">
        <v>2</v>
      </c>
      <c r="G9" s="7" t="s">
        <v>2</v>
      </c>
      <c r="H9" s="7" t="s">
        <v>3</v>
      </c>
      <c r="I9" s="7" t="s">
        <v>2</v>
      </c>
      <c r="J9" s="7" t="s">
        <v>29</v>
      </c>
      <c r="K9" s="7" t="s">
        <v>2</v>
      </c>
      <c r="L9" s="7" t="s">
        <v>29</v>
      </c>
      <c r="M9" s="7" t="s">
        <v>2</v>
      </c>
      <c r="N9" s="7" t="s">
        <v>2</v>
      </c>
      <c r="O9" s="7" t="s">
        <v>2</v>
      </c>
      <c r="P9" s="7" t="s">
        <v>4</v>
      </c>
      <c r="Q9" s="7" t="s">
        <v>2</v>
      </c>
      <c r="R9" s="7" t="s">
        <v>2</v>
      </c>
      <c r="S9" s="7" t="s">
        <v>2</v>
      </c>
      <c r="T9" s="7" t="s">
        <v>3</v>
      </c>
      <c r="U9" s="7" t="s">
        <v>2</v>
      </c>
      <c r="W9" s="10">
        <f t="array" ref="W9">SUM(--(B9:U9=Key))</f>
        <v>15</v>
      </c>
      <c r="X9" s="7">
        <f t="shared" si="0"/>
        <v>5</v>
      </c>
      <c r="Y9" s="6">
        <f t="shared" si="1"/>
        <v>0.75</v>
      </c>
    </row>
    <row r="10" spans="1:25" x14ac:dyDescent="0.35">
      <c r="A10" s="5">
        <v>5</v>
      </c>
      <c r="B10" s="7" t="s">
        <v>2</v>
      </c>
      <c r="C10" s="7" t="s">
        <v>3</v>
      </c>
      <c r="D10" s="7" t="s">
        <v>3</v>
      </c>
      <c r="E10" s="7" t="s">
        <v>3</v>
      </c>
      <c r="F10" s="7" t="s">
        <v>2</v>
      </c>
      <c r="G10" s="7" t="s">
        <v>2</v>
      </c>
      <c r="H10" s="7" t="s">
        <v>3</v>
      </c>
      <c r="I10" s="7" t="s">
        <v>2</v>
      </c>
      <c r="J10" s="7" t="s">
        <v>4</v>
      </c>
      <c r="K10" s="7" t="s">
        <v>2</v>
      </c>
      <c r="L10" s="7" t="s">
        <v>2</v>
      </c>
      <c r="M10" s="7" t="s">
        <v>2</v>
      </c>
      <c r="N10" s="7" t="s">
        <v>3</v>
      </c>
      <c r="O10" s="7" t="s">
        <v>2</v>
      </c>
      <c r="P10" s="7" t="s">
        <v>2</v>
      </c>
      <c r="Q10" s="7" t="s">
        <v>29</v>
      </c>
      <c r="R10" s="7" t="s">
        <v>2</v>
      </c>
      <c r="S10" s="7" t="s">
        <v>2</v>
      </c>
      <c r="T10" s="7" t="s">
        <v>2</v>
      </c>
      <c r="U10" s="7" t="s">
        <v>2</v>
      </c>
      <c r="W10" s="10">
        <f t="array" ref="W10">SUM(--(B10:U10=Key))</f>
        <v>16</v>
      </c>
      <c r="X10" s="7">
        <f t="shared" si="0"/>
        <v>4</v>
      </c>
      <c r="Y10" s="6">
        <f t="shared" si="1"/>
        <v>0.8</v>
      </c>
    </row>
    <row r="11" spans="1:25" x14ac:dyDescent="0.35">
      <c r="A11" s="5">
        <v>7</v>
      </c>
      <c r="B11" s="7" t="s">
        <v>2</v>
      </c>
      <c r="C11" s="7" t="s">
        <v>3</v>
      </c>
      <c r="D11" s="7" t="s">
        <v>3</v>
      </c>
      <c r="E11" s="7" t="s">
        <v>2</v>
      </c>
      <c r="F11" s="7" t="s">
        <v>2</v>
      </c>
      <c r="G11" s="7" t="s">
        <v>2</v>
      </c>
      <c r="H11" s="7" t="s">
        <v>3</v>
      </c>
      <c r="I11" s="7" t="s">
        <v>2</v>
      </c>
      <c r="J11" s="7" t="s">
        <v>4</v>
      </c>
      <c r="K11" s="7" t="s">
        <v>2</v>
      </c>
      <c r="L11" s="7" t="s">
        <v>2</v>
      </c>
      <c r="M11" s="7" t="s">
        <v>2</v>
      </c>
      <c r="N11" s="7" t="s">
        <v>3</v>
      </c>
      <c r="O11" s="7" t="s">
        <v>2</v>
      </c>
      <c r="P11" s="7" t="s">
        <v>2</v>
      </c>
      <c r="Q11" s="7" t="s">
        <v>2</v>
      </c>
      <c r="R11" s="7" t="s">
        <v>2</v>
      </c>
      <c r="S11" s="7" t="s">
        <v>2</v>
      </c>
      <c r="T11" s="7" t="s">
        <v>3</v>
      </c>
      <c r="U11" s="7" t="s">
        <v>2</v>
      </c>
      <c r="W11" s="10">
        <f t="array" ref="W11">SUM(--(B11:U11=Key))</f>
        <v>18</v>
      </c>
      <c r="X11" s="7">
        <f t="shared" si="0"/>
        <v>2</v>
      </c>
      <c r="Y11" s="6">
        <f t="shared" si="1"/>
        <v>0.9</v>
      </c>
    </row>
    <row r="12" spans="1:25" x14ac:dyDescent="0.35">
      <c r="A12" s="5">
        <v>11</v>
      </c>
      <c r="B12" s="7" t="s">
        <v>3</v>
      </c>
      <c r="C12" s="7" t="s">
        <v>3</v>
      </c>
      <c r="D12" s="7" t="s">
        <v>3</v>
      </c>
      <c r="E12" s="7" t="s">
        <v>3</v>
      </c>
      <c r="F12" s="7" t="s">
        <v>2</v>
      </c>
      <c r="G12" s="7" t="s">
        <v>2</v>
      </c>
      <c r="H12" s="7" t="s">
        <v>3</v>
      </c>
      <c r="I12" s="7" t="s">
        <v>2</v>
      </c>
      <c r="J12" s="7" t="s">
        <v>4</v>
      </c>
      <c r="K12" s="7" t="s">
        <v>2</v>
      </c>
      <c r="L12" s="7" t="s">
        <v>3</v>
      </c>
      <c r="M12" s="7" t="s">
        <v>3</v>
      </c>
      <c r="N12" s="7" t="s">
        <v>3</v>
      </c>
      <c r="O12" s="7" t="s">
        <v>2</v>
      </c>
      <c r="P12" s="7" t="s">
        <v>2</v>
      </c>
      <c r="Q12" s="7" t="s">
        <v>2</v>
      </c>
      <c r="R12" s="7" t="s">
        <v>2</v>
      </c>
      <c r="S12" s="7" t="s">
        <v>3</v>
      </c>
      <c r="T12" s="7" t="s">
        <v>3</v>
      </c>
      <c r="U12" s="7" t="s">
        <v>2</v>
      </c>
      <c r="W12" s="10">
        <f t="array" ref="W12">SUM(--(B12:U12=Key))</f>
        <v>13</v>
      </c>
      <c r="X12" s="7">
        <f t="shared" si="0"/>
        <v>7</v>
      </c>
      <c r="Y12" s="6">
        <f t="shared" si="1"/>
        <v>0.65</v>
      </c>
    </row>
    <row r="13" spans="1:25" x14ac:dyDescent="0.35">
      <c r="A13" s="5">
        <v>12</v>
      </c>
      <c r="B13" s="7" t="s">
        <v>2</v>
      </c>
      <c r="C13" s="7" t="s">
        <v>3</v>
      </c>
      <c r="D13" s="7" t="s">
        <v>3</v>
      </c>
      <c r="E13" s="7" t="s">
        <v>2</v>
      </c>
      <c r="F13" s="7" t="s">
        <v>2</v>
      </c>
      <c r="G13" s="7" t="s">
        <v>2</v>
      </c>
      <c r="H13" s="7" t="s">
        <v>3</v>
      </c>
      <c r="I13" s="7" t="s">
        <v>2</v>
      </c>
      <c r="J13" s="7" t="s">
        <v>4</v>
      </c>
      <c r="K13" s="7" t="s">
        <v>2</v>
      </c>
      <c r="L13" s="7" t="s">
        <v>2</v>
      </c>
      <c r="M13" s="7" t="s">
        <v>2</v>
      </c>
      <c r="N13" s="7" t="s">
        <v>3</v>
      </c>
      <c r="O13" s="7" t="s">
        <v>2</v>
      </c>
      <c r="P13" s="7" t="s">
        <v>4</v>
      </c>
      <c r="Q13" s="7" t="s">
        <v>29</v>
      </c>
      <c r="R13" s="7" t="s">
        <v>2</v>
      </c>
      <c r="S13" s="7" t="s">
        <v>3</v>
      </c>
      <c r="T13" s="7" t="s">
        <v>3</v>
      </c>
      <c r="U13" s="7" t="s">
        <v>2</v>
      </c>
      <c r="W13" s="10">
        <f t="array" ref="W13">SUM(--(B13:U13=Key))</f>
        <v>18</v>
      </c>
      <c r="X13" s="7">
        <f t="shared" si="0"/>
        <v>2</v>
      </c>
      <c r="Y13" s="6">
        <f t="shared" si="1"/>
        <v>0.9</v>
      </c>
    </row>
    <row r="14" spans="1:25" x14ac:dyDescent="0.35">
      <c r="A14" s="5">
        <v>13</v>
      </c>
      <c r="B14" s="7" t="s">
        <v>2</v>
      </c>
      <c r="C14" s="7" t="s">
        <v>3</v>
      </c>
      <c r="D14" s="7" t="s">
        <v>3</v>
      </c>
      <c r="E14" s="7" t="s">
        <v>2</v>
      </c>
      <c r="F14" s="7" t="s">
        <v>2</v>
      </c>
      <c r="G14" s="7" t="s">
        <v>2</v>
      </c>
      <c r="H14" s="7" t="s">
        <v>3</v>
      </c>
      <c r="I14" s="7" t="s">
        <v>2</v>
      </c>
      <c r="J14" s="7" t="s">
        <v>4</v>
      </c>
      <c r="K14" s="7" t="s">
        <v>2</v>
      </c>
      <c r="L14" s="7" t="s">
        <v>2</v>
      </c>
      <c r="M14" s="7" t="s">
        <v>2</v>
      </c>
      <c r="N14" s="7" t="s">
        <v>2</v>
      </c>
      <c r="O14" s="7" t="s">
        <v>2</v>
      </c>
      <c r="P14" s="7" t="s">
        <v>4</v>
      </c>
      <c r="Q14" s="7" t="s">
        <v>2</v>
      </c>
      <c r="R14" s="7" t="s">
        <v>2</v>
      </c>
      <c r="S14" s="7" t="s">
        <v>2</v>
      </c>
      <c r="T14" s="7" t="s">
        <v>3</v>
      </c>
      <c r="U14" s="7" t="s">
        <v>2</v>
      </c>
      <c r="W14" s="10">
        <f t="array" ref="W14">SUM(--(B14:U14=Key))</f>
        <v>18</v>
      </c>
      <c r="X14" s="7">
        <f t="shared" si="0"/>
        <v>2</v>
      </c>
      <c r="Y14" s="6">
        <f t="shared" si="1"/>
        <v>0.9</v>
      </c>
    </row>
    <row r="15" spans="1:25" x14ac:dyDescent="0.35">
      <c r="A15" s="5">
        <v>14</v>
      </c>
      <c r="B15" s="7" t="s">
        <v>2</v>
      </c>
      <c r="C15" s="7" t="s">
        <v>3</v>
      </c>
      <c r="D15" s="7" t="s">
        <v>3</v>
      </c>
      <c r="E15" s="7" t="s">
        <v>2</v>
      </c>
      <c r="F15" s="7" t="s">
        <v>2</v>
      </c>
      <c r="G15" s="7" t="s">
        <v>2</v>
      </c>
      <c r="H15" s="7" t="s">
        <v>3</v>
      </c>
      <c r="I15" s="7" t="s">
        <v>2</v>
      </c>
      <c r="J15" s="7" t="s">
        <v>4</v>
      </c>
      <c r="K15" s="7" t="s">
        <v>2</v>
      </c>
      <c r="L15" s="7" t="s">
        <v>2</v>
      </c>
      <c r="M15" s="7" t="s">
        <v>2</v>
      </c>
      <c r="N15" s="7" t="s">
        <v>3</v>
      </c>
      <c r="O15" s="7" t="s">
        <v>2</v>
      </c>
      <c r="P15" s="7" t="s">
        <v>4</v>
      </c>
      <c r="Q15" s="7" t="s">
        <v>29</v>
      </c>
      <c r="R15" s="7" t="s">
        <v>2</v>
      </c>
      <c r="S15" s="7" t="s">
        <v>2</v>
      </c>
      <c r="T15" s="7" t="s">
        <v>3</v>
      </c>
      <c r="U15" s="7" t="s">
        <v>2</v>
      </c>
      <c r="W15" s="10">
        <f t="array" ref="W15">SUM(--(B15:U15=Key))</f>
        <v>19</v>
      </c>
      <c r="X15" s="7">
        <f t="shared" si="0"/>
        <v>1</v>
      </c>
      <c r="Y15" s="6">
        <f t="shared" si="1"/>
        <v>0.95</v>
      </c>
    </row>
    <row r="16" spans="1:25" x14ac:dyDescent="0.35">
      <c r="A16" s="5">
        <v>15</v>
      </c>
      <c r="B16" s="7" t="s">
        <v>3</v>
      </c>
      <c r="C16" s="7" t="s">
        <v>3</v>
      </c>
      <c r="D16" s="7" t="s">
        <v>3</v>
      </c>
      <c r="E16" s="7" t="s">
        <v>3</v>
      </c>
      <c r="F16" s="7" t="s">
        <v>3</v>
      </c>
      <c r="G16" s="7" t="s">
        <v>2</v>
      </c>
      <c r="H16" s="7" t="s">
        <v>3</v>
      </c>
      <c r="I16" s="7" t="s">
        <v>2</v>
      </c>
      <c r="J16" s="7" t="s">
        <v>4</v>
      </c>
      <c r="K16" s="7" t="s">
        <v>2</v>
      </c>
      <c r="L16" s="7" t="s">
        <v>3</v>
      </c>
      <c r="M16" s="7" t="s">
        <v>2</v>
      </c>
      <c r="N16" s="7" t="s">
        <v>3</v>
      </c>
      <c r="O16" s="7" t="s">
        <v>2</v>
      </c>
      <c r="P16" s="7" t="s">
        <v>2</v>
      </c>
      <c r="Q16" s="7" t="s">
        <v>2</v>
      </c>
      <c r="R16" s="7" t="s">
        <v>2</v>
      </c>
      <c r="S16" s="7" t="s">
        <v>3</v>
      </c>
      <c r="T16" s="7" t="s">
        <v>3</v>
      </c>
      <c r="U16" s="7" t="s">
        <v>2</v>
      </c>
      <c r="W16" s="10">
        <f t="array" ref="W16">SUM(--(B16:U16=Key))</f>
        <v>13</v>
      </c>
      <c r="X16" s="7">
        <f t="shared" si="0"/>
        <v>7</v>
      </c>
      <c r="Y16" s="6">
        <f t="shared" si="1"/>
        <v>0.65</v>
      </c>
    </row>
    <row r="17" spans="1:25" x14ac:dyDescent="0.35">
      <c r="A17" s="5">
        <v>16</v>
      </c>
      <c r="B17" s="7" t="s">
        <v>3</v>
      </c>
      <c r="C17" s="7" t="s">
        <v>3</v>
      </c>
      <c r="D17" s="7" t="s">
        <v>3</v>
      </c>
      <c r="E17" s="7" t="s">
        <v>2</v>
      </c>
      <c r="F17" s="7" t="s">
        <v>2</v>
      </c>
      <c r="G17" s="7" t="s">
        <v>2</v>
      </c>
      <c r="H17" s="7" t="s">
        <v>3</v>
      </c>
      <c r="I17" s="7" t="s">
        <v>2</v>
      </c>
      <c r="J17" s="7" t="s">
        <v>4</v>
      </c>
      <c r="K17" s="7" t="s">
        <v>2</v>
      </c>
      <c r="L17" s="7" t="s">
        <v>2</v>
      </c>
      <c r="M17" s="7" t="s">
        <v>2</v>
      </c>
      <c r="N17" s="7" t="s">
        <v>3</v>
      </c>
      <c r="O17" s="7" t="s">
        <v>2</v>
      </c>
      <c r="P17" s="7" t="s">
        <v>2</v>
      </c>
      <c r="Q17" s="7" t="s">
        <v>29</v>
      </c>
      <c r="R17" s="7" t="s">
        <v>2</v>
      </c>
      <c r="S17" s="7" t="s">
        <v>2</v>
      </c>
      <c r="T17" s="7" t="s">
        <v>3</v>
      </c>
      <c r="U17" s="7" t="s">
        <v>2</v>
      </c>
      <c r="W17" s="10">
        <f t="array" ref="W17">SUM(--(B17:U17=Key))</f>
        <v>17</v>
      </c>
      <c r="X17" s="7">
        <f t="shared" si="0"/>
        <v>3</v>
      </c>
      <c r="Y17" s="6">
        <f t="shared" si="1"/>
        <v>0.85</v>
      </c>
    </row>
    <row r="18" spans="1:25" x14ac:dyDescent="0.35">
      <c r="A18" s="5">
        <v>17</v>
      </c>
      <c r="B18" s="7" t="s">
        <v>2</v>
      </c>
      <c r="C18" s="7" t="s">
        <v>3</v>
      </c>
      <c r="D18" s="7" t="s">
        <v>3</v>
      </c>
      <c r="E18" s="7" t="s">
        <v>2</v>
      </c>
      <c r="F18" s="7" t="s">
        <v>2</v>
      </c>
      <c r="G18" s="7" t="s">
        <v>2</v>
      </c>
      <c r="H18" s="7" t="s">
        <v>3</v>
      </c>
      <c r="I18" s="7" t="s">
        <v>2</v>
      </c>
      <c r="J18" s="7" t="s">
        <v>29</v>
      </c>
      <c r="K18" s="7" t="s">
        <v>2</v>
      </c>
      <c r="L18" s="7" t="s">
        <v>2</v>
      </c>
      <c r="M18" s="7" t="s">
        <v>2</v>
      </c>
      <c r="N18" s="7" t="s">
        <v>3</v>
      </c>
      <c r="O18" s="7" t="s">
        <v>2</v>
      </c>
      <c r="P18" s="7" t="s">
        <v>2</v>
      </c>
      <c r="Q18" s="7" t="s">
        <v>2</v>
      </c>
      <c r="R18" s="7" t="s">
        <v>2</v>
      </c>
      <c r="S18" s="7" t="s">
        <v>3</v>
      </c>
      <c r="T18" s="7" t="s">
        <v>3</v>
      </c>
      <c r="U18" s="7" t="s">
        <v>2</v>
      </c>
      <c r="W18" s="10">
        <f t="array" ref="W18">SUM(--(B18:U18=Key))</f>
        <v>16</v>
      </c>
      <c r="X18" s="7">
        <f t="shared" si="0"/>
        <v>4</v>
      </c>
      <c r="Y18" s="6">
        <f t="shared" si="1"/>
        <v>0.8</v>
      </c>
    </row>
    <row r="19" spans="1:25" x14ac:dyDescent="0.35">
      <c r="A19" s="5">
        <v>18</v>
      </c>
      <c r="B19" s="7" t="s">
        <v>2</v>
      </c>
      <c r="C19" s="7" t="s">
        <v>3</v>
      </c>
      <c r="D19" s="7" t="s">
        <v>3</v>
      </c>
      <c r="E19" s="7" t="s">
        <v>2</v>
      </c>
      <c r="F19" s="7" t="s">
        <v>3</v>
      </c>
      <c r="G19" s="7" t="s">
        <v>2</v>
      </c>
      <c r="H19" s="7" t="s">
        <v>3</v>
      </c>
      <c r="I19" s="7" t="s">
        <v>3</v>
      </c>
      <c r="J19" s="7" t="s">
        <v>4</v>
      </c>
      <c r="K19" s="7" t="s">
        <v>2</v>
      </c>
      <c r="L19" s="7" t="s">
        <v>29</v>
      </c>
      <c r="M19" s="7" t="s">
        <v>2</v>
      </c>
      <c r="N19" s="7" t="s">
        <v>3</v>
      </c>
      <c r="O19" s="7" t="s">
        <v>2</v>
      </c>
      <c r="P19" s="7" t="s">
        <v>4</v>
      </c>
      <c r="Q19" s="7" t="s">
        <v>3</v>
      </c>
      <c r="R19" s="7" t="s">
        <v>3</v>
      </c>
      <c r="S19" s="7" t="s">
        <v>3</v>
      </c>
      <c r="T19" s="7" t="s">
        <v>3</v>
      </c>
      <c r="U19" s="7" t="s">
        <v>2</v>
      </c>
      <c r="W19" s="10">
        <f t="array" ref="W19">SUM(--(B19:U19=Key))</f>
        <v>15</v>
      </c>
      <c r="X19" s="7">
        <f t="shared" si="0"/>
        <v>5</v>
      </c>
      <c r="Y19" s="6">
        <f t="shared" si="1"/>
        <v>0.75</v>
      </c>
    </row>
    <row r="20" spans="1:25" x14ac:dyDescent="0.35">
      <c r="A20" s="5">
        <v>19</v>
      </c>
      <c r="B20" s="7" t="s">
        <v>2</v>
      </c>
      <c r="C20" s="7" t="s">
        <v>3</v>
      </c>
      <c r="D20" s="7" t="s">
        <v>3</v>
      </c>
      <c r="E20" s="7" t="s">
        <v>2</v>
      </c>
      <c r="F20" s="7" t="s">
        <v>2</v>
      </c>
      <c r="G20" s="7" t="s">
        <v>2</v>
      </c>
      <c r="H20" s="7" t="s">
        <v>3</v>
      </c>
      <c r="I20" s="7" t="s">
        <v>2</v>
      </c>
      <c r="J20" s="7" t="s">
        <v>4</v>
      </c>
      <c r="K20" s="7" t="s">
        <v>2</v>
      </c>
      <c r="L20" s="7" t="s">
        <v>2</v>
      </c>
      <c r="M20" s="7" t="s">
        <v>3</v>
      </c>
      <c r="N20" s="7" t="s">
        <v>3</v>
      </c>
      <c r="O20" s="7" t="s">
        <v>2</v>
      </c>
      <c r="P20" s="7" t="s">
        <v>4</v>
      </c>
      <c r="Q20" s="7" t="s">
        <v>29</v>
      </c>
      <c r="R20" s="7" t="s">
        <v>2</v>
      </c>
      <c r="S20" s="7" t="s">
        <v>2</v>
      </c>
      <c r="T20" s="7" t="s">
        <v>3</v>
      </c>
      <c r="U20" s="7" t="s">
        <v>2</v>
      </c>
      <c r="W20" s="10">
        <f t="array" ref="W20">SUM(--(B20:U20=Key))</f>
        <v>18</v>
      </c>
      <c r="X20" s="7">
        <f t="shared" si="0"/>
        <v>2</v>
      </c>
      <c r="Y20" s="6">
        <f t="shared" si="1"/>
        <v>0.9</v>
      </c>
    </row>
    <row r="21" spans="1:25" x14ac:dyDescent="0.35">
      <c r="A21" s="12" t="s">
        <v>32</v>
      </c>
      <c r="B21" s="13">
        <f t="array" ref="B21">SUM(--(B6:B20=B3))</f>
        <v>11</v>
      </c>
      <c r="C21" s="13">
        <f t="array" ref="C21">SUM(--(C6:C20=C3))</f>
        <v>13</v>
      </c>
      <c r="D21" s="13">
        <f t="array" ref="D21">SUM(--(D6:D20=D3))</f>
        <v>15</v>
      </c>
      <c r="E21" s="13">
        <f t="array" ref="E21">SUM(--(E6:E20=E3))</f>
        <v>12</v>
      </c>
      <c r="F21" s="13">
        <f t="array" ref="F21">SUM(--(F6:F20=F3))</f>
        <v>13</v>
      </c>
      <c r="G21" s="13">
        <f t="array" ref="G21">SUM(--(G6:G20=G3))</f>
        <v>15</v>
      </c>
      <c r="H21" s="13">
        <f t="array" ref="H21">SUM(--(H6:H20=H3))</f>
        <v>15</v>
      </c>
      <c r="I21" s="13">
        <f t="array" ref="I21">SUM(--(I6:I20=I3))</f>
        <v>14</v>
      </c>
      <c r="J21" s="13">
        <f t="array" ref="J21">SUM(--(J6:J20=J3))</f>
        <v>12</v>
      </c>
      <c r="K21" s="13">
        <f t="array" ref="K21">SUM(--(K6:K20=K3))</f>
        <v>15</v>
      </c>
      <c r="L21" s="13">
        <f t="array" ref="L21">SUM(--(L6:L20=L3))</f>
        <v>10</v>
      </c>
      <c r="M21" s="13">
        <f t="array" ref="M21">SUM(--(M6:M20=M3))</f>
        <v>13</v>
      </c>
      <c r="N21" s="13">
        <f t="array" ref="N21">SUM(--(N6:N20=N3))</f>
        <v>12</v>
      </c>
      <c r="O21" s="13">
        <f t="array" ref="O21">SUM(--(O6:O20=O3))</f>
        <v>15</v>
      </c>
      <c r="P21" s="13">
        <f t="array" ref="P21">SUM(--(P6:P20=P3))</f>
        <v>6</v>
      </c>
      <c r="Q21" s="13">
        <f t="array" ref="Q21">SUM(--(Q6:Q20=Q3))</f>
        <v>1</v>
      </c>
      <c r="R21" s="13">
        <f t="array" ref="R21">SUM(--(R6:R20=R3))</f>
        <v>13</v>
      </c>
      <c r="S21" s="13">
        <f t="array" ref="S21">SUM(--(S6:S20=S3))</f>
        <v>9</v>
      </c>
      <c r="T21" s="13">
        <f t="array" ref="T21">SUM(--(T6:T20=T3))</f>
        <v>14</v>
      </c>
      <c r="U21" s="14">
        <f t="array" ref="U21">SUM(--(U6:U20=U3))</f>
        <v>15</v>
      </c>
      <c r="V21" s="15" t="s">
        <v>33</v>
      </c>
      <c r="W21" s="16">
        <f t="shared" ref="W21:Y21" si="2">AVERAGE(W6:W20)</f>
        <v>16.2</v>
      </c>
      <c r="X21" s="16">
        <f t="shared" si="2"/>
        <v>3.8</v>
      </c>
      <c r="Y21" s="17">
        <f t="shared" si="2"/>
        <v>0.81000000000000016</v>
      </c>
    </row>
    <row r="22" spans="1:25" x14ac:dyDescent="0.35">
      <c r="A22" s="18" t="s">
        <v>34</v>
      </c>
      <c r="B22" s="19">
        <f t="shared" ref="B22:U22" si="3">B21/15</f>
        <v>0.73333333333333328</v>
      </c>
      <c r="C22" s="19">
        <f t="shared" si="3"/>
        <v>0.8666666666666667</v>
      </c>
      <c r="D22" s="19">
        <f t="shared" si="3"/>
        <v>1</v>
      </c>
      <c r="E22" s="19">
        <f t="shared" si="3"/>
        <v>0.8</v>
      </c>
      <c r="F22" s="19">
        <f t="shared" si="3"/>
        <v>0.8666666666666667</v>
      </c>
      <c r="G22" s="19">
        <f t="shared" si="3"/>
        <v>1</v>
      </c>
      <c r="H22" s="19">
        <f t="shared" si="3"/>
        <v>1</v>
      </c>
      <c r="I22" s="19">
        <f t="shared" si="3"/>
        <v>0.93333333333333335</v>
      </c>
      <c r="J22" s="19">
        <f t="shared" si="3"/>
        <v>0.8</v>
      </c>
      <c r="K22" s="19">
        <f t="shared" si="3"/>
        <v>1</v>
      </c>
      <c r="L22" s="19">
        <f t="shared" si="3"/>
        <v>0.66666666666666663</v>
      </c>
      <c r="M22" s="19">
        <f t="shared" si="3"/>
        <v>0.8666666666666667</v>
      </c>
      <c r="N22" s="19">
        <f t="shared" si="3"/>
        <v>0.8</v>
      </c>
      <c r="O22" s="19">
        <f t="shared" si="3"/>
        <v>1</v>
      </c>
      <c r="P22" s="19">
        <f t="shared" si="3"/>
        <v>0.4</v>
      </c>
      <c r="Q22" s="19">
        <f t="shared" si="3"/>
        <v>6.6666666666666666E-2</v>
      </c>
      <c r="R22" s="19">
        <f t="shared" si="3"/>
        <v>0.8666666666666667</v>
      </c>
      <c r="S22" s="19">
        <f t="shared" si="3"/>
        <v>0.6</v>
      </c>
      <c r="T22" s="19">
        <f t="shared" si="3"/>
        <v>0.93333333333333335</v>
      </c>
      <c r="U22" s="19">
        <f t="shared" si="3"/>
        <v>1</v>
      </c>
      <c r="V22" s="21" t="s">
        <v>35</v>
      </c>
      <c r="W22" s="22"/>
      <c r="X22" s="22"/>
      <c r="Y22" s="23">
        <f>_xlfn.STDEV.S(Y6:Y20)</f>
        <v>9.48683298050505E-2</v>
      </c>
    </row>
    <row r="23" spans="1:25" x14ac:dyDescent="0.35">
      <c r="A23" s="5"/>
      <c r="V23" s="21" t="s">
        <v>36</v>
      </c>
      <c r="W23" s="22"/>
      <c r="X23" s="22"/>
      <c r="Y23" s="24">
        <f>MIN(Y6:Y20)</f>
        <v>0.65</v>
      </c>
    </row>
    <row r="24" spans="1:25" x14ac:dyDescent="0.35">
      <c r="A24" s="25" t="s">
        <v>55</v>
      </c>
      <c r="B24" s="26"/>
      <c r="V24" s="18" t="s">
        <v>38</v>
      </c>
      <c r="W24" s="27"/>
      <c r="X24" s="27"/>
      <c r="Y24" s="28">
        <f>MAX(Y6:Y20)</f>
        <v>0.95</v>
      </c>
    </row>
    <row r="25" spans="1:25" x14ac:dyDescent="0.35">
      <c r="A25" s="66" t="s">
        <v>56</v>
      </c>
      <c r="B25" s="67"/>
      <c r="Y25" s="6"/>
    </row>
    <row r="26" spans="1:25" x14ac:dyDescent="0.3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2"/>
    </row>
    <row r="30" spans="1:25" x14ac:dyDescent="0.35">
      <c r="A30" s="1" t="s">
        <v>39</v>
      </c>
      <c r="B30" s="2"/>
      <c r="C30" s="2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4"/>
    </row>
    <row r="31" spans="1:25" x14ac:dyDescent="0.35">
      <c r="A31" s="5"/>
      <c r="Y31" s="6"/>
    </row>
    <row r="32" spans="1:25" x14ac:dyDescent="0.35">
      <c r="A32" s="5"/>
      <c r="B32" s="7" t="s">
        <v>40</v>
      </c>
      <c r="Y32" s="6"/>
    </row>
    <row r="33" spans="1:25" x14ac:dyDescent="0.35">
      <c r="A33" s="5" t="s">
        <v>5</v>
      </c>
      <c r="B33" s="9" t="s">
        <v>6</v>
      </c>
      <c r="C33" s="9" t="s">
        <v>7</v>
      </c>
      <c r="D33" s="9" t="s">
        <v>8</v>
      </c>
      <c r="E33" s="9" t="s">
        <v>9</v>
      </c>
      <c r="F33" s="9" t="s">
        <v>10</v>
      </c>
      <c r="G33" s="9" t="s">
        <v>11</v>
      </c>
      <c r="H33" s="9" t="s">
        <v>12</v>
      </c>
      <c r="I33" s="9" t="s">
        <v>13</v>
      </c>
      <c r="J33" s="9" t="s">
        <v>14</v>
      </c>
      <c r="K33" s="9" t="s">
        <v>15</v>
      </c>
      <c r="L33" s="9" t="s">
        <v>16</v>
      </c>
      <c r="M33" s="9" t="s">
        <v>17</v>
      </c>
      <c r="N33" s="9" t="s">
        <v>18</v>
      </c>
      <c r="O33" s="9" t="s">
        <v>19</v>
      </c>
      <c r="P33" s="9" t="s">
        <v>20</v>
      </c>
      <c r="Q33" s="9" t="s">
        <v>21</v>
      </c>
      <c r="R33" s="9" t="s">
        <v>22</v>
      </c>
      <c r="S33" s="9" t="s">
        <v>23</v>
      </c>
      <c r="T33" s="9" t="s">
        <v>24</v>
      </c>
      <c r="U33" s="9" t="s">
        <v>25</v>
      </c>
      <c r="W33" s="7" t="s">
        <v>26</v>
      </c>
      <c r="X33" s="7" t="s">
        <v>27</v>
      </c>
      <c r="Y33" s="6" t="s">
        <v>28</v>
      </c>
    </row>
    <row r="34" spans="1:25" x14ac:dyDescent="0.35">
      <c r="A34" s="5">
        <v>1</v>
      </c>
      <c r="B34" s="7" t="s">
        <v>2</v>
      </c>
      <c r="C34" s="7" t="s">
        <v>3</v>
      </c>
      <c r="D34" s="7" t="s">
        <v>3</v>
      </c>
      <c r="E34" s="7" t="s">
        <v>3</v>
      </c>
      <c r="F34" s="7" t="s">
        <v>2</v>
      </c>
      <c r="G34" s="7" t="s">
        <v>2</v>
      </c>
      <c r="H34" s="7" t="s">
        <v>3</v>
      </c>
      <c r="I34" s="7" t="s">
        <v>2</v>
      </c>
      <c r="J34" s="7" t="s">
        <v>29</v>
      </c>
      <c r="K34" s="7" t="s">
        <v>2</v>
      </c>
      <c r="L34" s="7" t="s">
        <v>2</v>
      </c>
      <c r="M34" s="7" t="s">
        <v>2</v>
      </c>
      <c r="N34" s="7" t="s">
        <v>3</v>
      </c>
      <c r="O34" s="7" t="s">
        <v>2</v>
      </c>
      <c r="P34" s="7" t="s">
        <v>29</v>
      </c>
      <c r="Q34" s="7" t="s">
        <v>3</v>
      </c>
      <c r="R34" s="7" t="s">
        <v>2</v>
      </c>
      <c r="S34" s="7" t="s">
        <v>2</v>
      </c>
      <c r="T34" s="7" t="s">
        <v>3</v>
      </c>
      <c r="U34" s="7" t="s">
        <v>2</v>
      </c>
      <c r="W34" s="10">
        <f t="array" ref="W34">SUM(--(B34:U34=Key))</f>
        <v>17</v>
      </c>
      <c r="X34" s="7">
        <f t="shared" ref="X34:X48" si="4">20-W34</f>
        <v>3</v>
      </c>
      <c r="Y34" s="6">
        <f t="shared" ref="Y34:Y48" si="5">W34/20</f>
        <v>0.85</v>
      </c>
    </row>
    <row r="35" spans="1:25" x14ac:dyDescent="0.35">
      <c r="A35" s="5">
        <v>2</v>
      </c>
      <c r="B35" s="7" t="s">
        <v>2</v>
      </c>
      <c r="C35" s="7" t="s">
        <v>2</v>
      </c>
      <c r="D35" s="7" t="s">
        <v>3</v>
      </c>
      <c r="E35" s="7" t="s">
        <v>2</v>
      </c>
      <c r="F35" s="7" t="s">
        <v>2</v>
      </c>
      <c r="G35" s="7" t="s">
        <v>2</v>
      </c>
      <c r="H35" s="7" t="s">
        <v>3</v>
      </c>
      <c r="I35" s="7" t="s">
        <v>2</v>
      </c>
      <c r="J35" s="7" t="s">
        <v>4</v>
      </c>
      <c r="K35" s="7" t="s">
        <v>2</v>
      </c>
      <c r="L35" s="7" t="s">
        <v>2</v>
      </c>
      <c r="M35" s="7" t="s">
        <v>2</v>
      </c>
      <c r="N35" s="7" t="s">
        <v>3</v>
      </c>
      <c r="O35" s="7" t="s">
        <v>2</v>
      </c>
      <c r="P35" s="7" t="s">
        <v>4</v>
      </c>
      <c r="Q35" s="7" t="s">
        <v>41</v>
      </c>
      <c r="R35" s="7" t="s">
        <v>2</v>
      </c>
      <c r="S35" s="7" t="s">
        <v>2</v>
      </c>
      <c r="T35" s="7" t="s">
        <v>2</v>
      </c>
      <c r="U35" s="7" t="s">
        <v>2</v>
      </c>
      <c r="W35" s="10">
        <f t="array" ref="W35">SUM(--(B35:U35=Key))</f>
        <v>17</v>
      </c>
      <c r="X35" s="7">
        <f t="shared" si="4"/>
        <v>3</v>
      </c>
      <c r="Y35" s="6">
        <f t="shared" si="5"/>
        <v>0.85</v>
      </c>
    </row>
    <row r="36" spans="1:25" x14ac:dyDescent="0.35">
      <c r="A36" s="5">
        <v>3</v>
      </c>
      <c r="B36" s="7" t="s">
        <v>2</v>
      </c>
      <c r="C36" s="7" t="s">
        <v>3</v>
      </c>
      <c r="D36" s="7" t="s">
        <v>3</v>
      </c>
      <c r="E36" s="7" t="s">
        <v>2</v>
      </c>
      <c r="F36" s="7" t="s">
        <v>2</v>
      </c>
      <c r="G36" s="7" t="s">
        <v>2</v>
      </c>
      <c r="H36" s="7" t="s">
        <v>3</v>
      </c>
      <c r="I36" s="7" t="s">
        <v>2</v>
      </c>
      <c r="J36" s="7" t="s">
        <v>4</v>
      </c>
      <c r="K36" s="7" t="s">
        <v>2</v>
      </c>
      <c r="L36" s="7" t="s">
        <v>2</v>
      </c>
      <c r="M36" s="7" t="s">
        <v>2</v>
      </c>
      <c r="N36" s="7" t="s">
        <v>3</v>
      </c>
      <c r="O36" s="7" t="s">
        <v>2</v>
      </c>
      <c r="P36" s="7" t="s">
        <v>4</v>
      </c>
      <c r="Q36" s="7" t="s">
        <v>2</v>
      </c>
      <c r="R36" s="7" t="s">
        <v>2</v>
      </c>
      <c r="S36" s="7" t="s">
        <v>2</v>
      </c>
      <c r="T36" s="7" t="s">
        <v>3</v>
      </c>
      <c r="U36" s="7" t="s">
        <v>2</v>
      </c>
      <c r="W36" s="10">
        <f t="array" ref="W36">SUM(--(B36:U36=Key))</f>
        <v>19</v>
      </c>
      <c r="X36" s="7">
        <f t="shared" si="4"/>
        <v>1</v>
      </c>
      <c r="Y36" s="6">
        <f t="shared" si="5"/>
        <v>0.95</v>
      </c>
    </row>
    <row r="37" spans="1:25" x14ac:dyDescent="0.35">
      <c r="A37" s="5">
        <v>4</v>
      </c>
      <c r="B37" s="7" t="s">
        <v>2</v>
      </c>
      <c r="C37" s="7" t="s">
        <v>3</v>
      </c>
      <c r="D37" s="7" t="s">
        <v>3</v>
      </c>
      <c r="E37" s="7" t="s">
        <v>2</v>
      </c>
      <c r="F37" s="7" t="s">
        <v>2</v>
      </c>
      <c r="G37" s="7" t="s">
        <v>2</v>
      </c>
      <c r="H37" s="7" t="s">
        <v>3</v>
      </c>
      <c r="I37" s="7" t="s">
        <v>2</v>
      </c>
      <c r="J37" s="7" t="s">
        <v>4</v>
      </c>
      <c r="K37" s="7" t="s">
        <v>2</v>
      </c>
      <c r="L37" s="7" t="s">
        <v>2</v>
      </c>
      <c r="M37" s="7" t="s">
        <v>2</v>
      </c>
      <c r="N37" s="7" t="s">
        <v>3</v>
      </c>
      <c r="O37" s="7" t="s">
        <v>2</v>
      </c>
      <c r="P37" s="7" t="s">
        <v>4</v>
      </c>
      <c r="Q37" s="7" t="s">
        <v>2</v>
      </c>
      <c r="R37" s="7" t="s">
        <v>29</v>
      </c>
      <c r="S37" s="7" t="s">
        <v>2</v>
      </c>
      <c r="T37" s="7" t="s">
        <v>3</v>
      </c>
      <c r="U37" s="7" t="s">
        <v>2</v>
      </c>
      <c r="W37" s="10">
        <f t="array" ref="W37">SUM(--(B37:U37=Key))</f>
        <v>18</v>
      </c>
      <c r="X37" s="7">
        <f t="shared" si="4"/>
        <v>2</v>
      </c>
      <c r="Y37" s="6">
        <f t="shared" si="5"/>
        <v>0.9</v>
      </c>
    </row>
    <row r="38" spans="1:25" x14ac:dyDescent="0.35">
      <c r="A38" s="5">
        <v>5</v>
      </c>
      <c r="B38" s="7" t="s">
        <v>2</v>
      </c>
      <c r="C38" s="7" t="s">
        <v>3</v>
      </c>
      <c r="D38" s="7" t="s">
        <v>3</v>
      </c>
      <c r="E38" s="7" t="s">
        <v>3</v>
      </c>
      <c r="F38" s="7" t="s">
        <v>2</v>
      </c>
      <c r="G38" s="7" t="s">
        <v>2</v>
      </c>
      <c r="H38" s="7" t="s">
        <v>3</v>
      </c>
      <c r="I38" s="7" t="s">
        <v>2</v>
      </c>
      <c r="J38" s="7" t="s">
        <v>4</v>
      </c>
      <c r="K38" s="7" t="s">
        <v>2</v>
      </c>
      <c r="L38" s="7" t="s">
        <v>2</v>
      </c>
      <c r="M38" s="7" t="s">
        <v>2</v>
      </c>
      <c r="N38" s="7" t="s">
        <v>3</v>
      </c>
      <c r="O38" s="7" t="s">
        <v>2</v>
      </c>
      <c r="P38" s="7" t="s">
        <v>4</v>
      </c>
      <c r="Q38" s="7" t="s">
        <v>3</v>
      </c>
      <c r="R38" s="7" t="s">
        <v>2</v>
      </c>
      <c r="S38" s="7" t="s">
        <v>2</v>
      </c>
      <c r="T38" s="7" t="s">
        <v>3</v>
      </c>
      <c r="U38" s="7" t="s">
        <v>2</v>
      </c>
      <c r="W38" s="10">
        <f t="array" ref="W38">SUM(--(B38:U38=Key))</f>
        <v>19</v>
      </c>
      <c r="X38" s="7">
        <f t="shared" si="4"/>
        <v>1</v>
      </c>
      <c r="Y38" s="6">
        <f t="shared" si="5"/>
        <v>0.95</v>
      </c>
    </row>
    <row r="39" spans="1:25" x14ac:dyDescent="0.35">
      <c r="A39" s="5">
        <v>7</v>
      </c>
      <c r="B39" s="7" t="s">
        <v>2</v>
      </c>
      <c r="C39" s="7" t="s">
        <v>3</v>
      </c>
      <c r="D39" s="7" t="s">
        <v>3</v>
      </c>
      <c r="E39" s="7" t="s">
        <v>2</v>
      </c>
      <c r="F39" s="7" t="s">
        <v>2</v>
      </c>
      <c r="G39" s="7" t="s">
        <v>2</v>
      </c>
      <c r="H39" s="7" t="s">
        <v>3</v>
      </c>
      <c r="I39" s="7" t="s">
        <v>2</v>
      </c>
      <c r="J39" s="7" t="s">
        <v>4</v>
      </c>
      <c r="K39" s="7" t="s">
        <v>2</v>
      </c>
      <c r="L39" s="7" t="s">
        <v>2</v>
      </c>
      <c r="M39" s="7" t="s">
        <v>2</v>
      </c>
      <c r="N39" s="7" t="s">
        <v>3</v>
      </c>
      <c r="O39" s="7" t="s">
        <v>2</v>
      </c>
      <c r="P39" s="7" t="s">
        <v>4</v>
      </c>
      <c r="Q39" s="7" t="s">
        <v>3</v>
      </c>
      <c r="R39" s="7" t="s">
        <v>2</v>
      </c>
      <c r="S39" s="7" t="s">
        <v>2</v>
      </c>
      <c r="T39" s="7" t="s">
        <v>3</v>
      </c>
      <c r="U39" s="7" t="s">
        <v>2</v>
      </c>
      <c r="W39" s="10">
        <f t="array" ref="W39">SUM(--(B39:U39=Key))</f>
        <v>20</v>
      </c>
      <c r="X39" s="7">
        <f t="shared" si="4"/>
        <v>0</v>
      </c>
      <c r="Y39" s="6">
        <f t="shared" si="5"/>
        <v>1</v>
      </c>
    </row>
    <row r="40" spans="1:25" x14ac:dyDescent="0.35">
      <c r="A40" s="5">
        <v>11</v>
      </c>
      <c r="B40" s="7" t="s">
        <v>2</v>
      </c>
      <c r="C40" s="7" t="s">
        <v>2</v>
      </c>
      <c r="D40" s="7" t="s">
        <v>3</v>
      </c>
      <c r="E40" s="7" t="s">
        <v>3</v>
      </c>
      <c r="F40" s="7" t="s">
        <v>3</v>
      </c>
      <c r="G40" s="7" t="s">
        <v>2</v>
      </c>
      <c r="H40" s="7" t="s">
        <v>3</v>
      </c>
      <c r="I40" s="7" t="s">
        <v>2</v>
      </c>
      <c r="J40" s="7" t="s">
        <v>4</v>
      </c>
      <c r="K40" s="7" t="s">
        <v>2</v>
      </c>
      <c r="L40" s="7" t="s">
        <v>3</v>
      </c>
      <c r="M40" s="7" t="s">
        <v>2</v>
      </c>
      <c r="N40" s="7" t="s">
        <v>3</v>
      </c>
      <c r="O40" s="7" t="s">
        <v>2</v>
      </c>
      <c r="P40" s="7" t="s">
        <v>2</v>
      </c>
      <c r="Q40" s="7" t="s">
        <v>3</v>
      </c>
      <c r="R40" s="7" t="s">
        <v>29</v>
      </c>
      <c r="S40" s="7" t="s">
        <v>2</v>
      </c>
      <c r="T40" s="7" t="s">
        <v>3</v>
      </c>
      <c r="U40" s="7" t="s">
        <v>2</v>
      </c>
      <c r="W40" s="10">
        <f t="array" ref="W40">SUM(--(B40:U40=Key))</f>
        <v>14</v>
      </c>
      <c r="X40" s="7">
        <f t="shared" si="4"/>
        <v>6</v>
      </c>
      <c r="Y40" s="6">
        <f t="shared" si="5"/>
        <v>0.7</v>
      </c>
    </row>
    <row r="41" spans="1:25" x14ac:dyDescent="0.35">
      <c r="A41" s="5">
        <v>12</v>
      </c>
      <c r="B41" s="7" t="s">
        <v>2</v>
      </c>
      <c r="C41" s="7" t="s">
        <v>3</v>
      </c>
      <c r="D41" s="7" t="s">
        <v>3</v>
      </c>
      <c r="E41" s="7" t="s">
        <v>2</v>
      </c>
      <c r="F41" s="7" t="s">
        <v>2</v>
      </c>
      <c r="G41" s="7" t="s">
        <v>2</v>
      </c>
      <c r="H41" s="7" t="s">
        <v>3</v>
      </c>
      <c r="I41" s="7" t="s">
        <v>2</v>
      </c>
      <c r="J41" s="7" t="s">
        <v>4</v>
      </c>
      <c r="K41" s="7" t="s">
        <v>2</v>
      </c>
      <c r="L41" s="7" t="s">
        <v>2</v>
      </c>
      <c r="M41" s="7" t="s">
        <v>2</v>
      </c>
      <c r="N41" s="7" t="s">
        <v>3</v>
      </c>
      <c r="O41" s="7" t="s">
        <v>2</v>
      </c>
      <c r="P41" s="7" t="s">
        <v>4</v>
      </c>
      <c r="Q41" s="7" t="s">
        <v>3</v>
      </c>
      <c r="R41" s="7" t="s">
        <v>2</v>
      </c>
      <c r="S41" s="7" t="s">
        <v>2</v>
      </c>
      <c r="T41" s="7" t="s">
        <v>3</v>
      </c>
      <c r="U41" s="7" t="s">
        <v>2</v>
      </c>
      <c r="W41" s="10">
        <f t="array" ref="W41">SUM(--(B41:U41=Key))</f>
        <v>20</v>
      </c>
      <c r="X41" s="7">
        <f t="shared" si="4"/>
        <v>0</v>
      </c>
      <c r="Y41" s="6">
        <f t="shared" si="5"/>
        <v>1</v>
      </c>
    </row>
    <row r="42" spans="1:25" x14ac:dyDescent="0.35">
      <c r="A42" s="5">
        <v>13</v>
      </c>
      <c r="B42" s="7" t="s">
        <v>2</v>
      </c>
      <c r="C42" s="7" t="s">
        <v>2</v>
      </c>
      <c r="D42" s="7" t="s">
        <v>3</v>
      </c>
      <c r="E42" s="7" t="s">
        <v>2</v>
      </c>
      <c r="F42" s="7" t="s">
        <v>2</v>
      </c>
      <c r="G42" s="7" t="s">
        <v>2</v>
      </c>
      <c r="H42" s="7" t="s">
        <v>3</v>
      </c>
      <c r="I42" s="7" t="s">
        <v>2</v>
      </c>
      <c r="J42" s="7" t="s">
        <v>4</v>
      </c>
      <c r="K42" s="7" t="s">
        <v>2</v>
      </c>
      <c r="L42" s="7" t="s">
        <v>29</v>
      </c>
      <c r="M42" s="7" t="s">
        <v>2</v>
      </c>
      <c r="N42" s="7" t="s">
        <v>3</v>
      </c>
      <c r="O42" s="7" t="s">
        <v>2</v>
      </c>
      <c r="P42" s="7" t="s">
        <v>4</v>
      </c>
      <c r="Q42" s="7" t="s">
        <v>2</v>
      </c>
      <c r="R42" s="7" t="s">
        <v>2</v>
      </c>
      <c r="S42" s="7" t="s">
        <v>2</v>
      </c>
      <c r="T42" s="7" t="s">
        <v>3</v>
      </c>
      <c r="U42" s="7" t="s">
        <v>2</v>
      </c>
      <c r="W42" s="10">
        <f t="array" ref="W42">SUM(--(B42:U42=Key))</f>
        <v>17</v>
      </c>
      <c r="X42" s="7">
        <f t="shared" si="4"/>
        <v>3</v>
      </c>
      <c r="Y42" s="6">
        <f t="shared" si="5"/>
        <v>0.85</v>
      </c>
    </row>
    <row r="43" spans="1:25" x14ac:dyDescent="0.35">
      <c r="A43" s="5">
        <v>14</v>
      </c>
      <c r="B43" s="7" t="s">
        <v>2</v>
      </c>
      <c r="C43" s="7" t="s">
        <v>3</v>
      </c>
      <c r="D43" s="7" t="s">
        <v>3</v>
      </c>
      <c r="E43" s="7" t="s">
        <v>2</v>
      </c>
      <c r="F43" s="7" t="s">
        <v>2</v>
      </c>
      <c r="G43" s="7" t="s">
        <v>2</v>
      </c>
      <c r="H43" s="7" t="s">
        <v>3</v>
      </c>
      <c r="I43" s="7" t="s">
        <v>2</v>
      </c>
      <c r="J43" s="7" t="s">
        <v>4</v>
      </c>
      <c r="K43" s="7" t="s">
        <v>2</v>
      </c>
      <c r="L43" s="7" t="s">
        <v>2</v>
      </c>
      <c r="M43" s="7" t="s">
        <v>3</v>
      </c>
      <c r="N43" s="7" t="s">
        <v>3</v>
      </c>
      <c r="O43" s="7" t="s">
        <v>2</v>
      </c>
      <c r="P43" s="7" t="s">
        <v>4</v>
      </c>
      <c r="Q43" s="7" t="s">
        <v>3</v>
      </c>
      <c r="R43" s="7" t="s">
        <v>2</v>
      </c>
      <c r="S43" s="7" t="s">
        <v>2</v>
      </c>
      <c r="T43" s="7" t="s">
        <v>3</v>
      </c>
      <c r="U43" s="7" t="s">
        <v>2</v>
      </c>
      <c r="W43" s="10">
        <f t="array" ref="W43">SUM(--(B43:U43=Key))</f>
        <v>19</v>
      </c>
      <c r="X43" s="7">
        <f t="shared" si="4"/>
        <v>1</v>
      </c>
      <c r="Y43" s="6">
        <f t="shared" si="5"/>
        <v>0.95</v>
      </c>
    </row>
    <row r="44" spans="1:25" x14ac:dyDescent="0.35">
      <c r="A44" s="5">
        <v>15</v>
      </c>
      <c r="B44" s="7" t="s">
        <v>2</v>
      </c>
      <c r="C44" s="7" t="s">
        <v>2</v>
      </c>
      <c r="D44" s="7" t="s">
        <v>3</v>
      </c>
      <c r="E44" s="7" t="s">
        <v>3</v>
      </c>
      <c r="F44" s="7" t="s">
        <v>3</v>
      </c>
      <c r="G44" s="7" t="s">
        <v>2</v>
      </c>
      <c r="H44" s="7" t="s">
        <v>3</v>
      </c>
      <c r="I44" s="7" t="s">
        <v>3</v>
      </c>
      <c r="J44" s="7" t="s">
        <v>4</v>
      </c>
      <c r="K44" s="7" t="s">
        <v>2</v>
      </c>
      <c r="L44" s="7" t="s">
        <v>3</v>
      </c>
      <c r="M44" s="7" t="s">
        <v>2</v>
      </c>
      <c r="N44" s="7" t="s">
        <v>3</v>
      </c>
      <c r="O44" s="7" t="s">
        <v>2</v>
      </c>
      <c r="P44" s="7" t="s">
        <v>2</v>
      </c>
      <c r="Q44" s="7" t="s">
        <v>3</v>
      </c>
      <c r="R44" s="7" t="s">
        <v>29</v>
      </c>
      <c r="S44" s="7" t="s">
        <v>2</v>
      </c>
      <c r="T44" s="7" t="s">
        <v>3</v>
      </c>
      <c r="U44" s="7" t="s">
        <v>2</v>
      </c>
      <c r="W44" s="10">
        <f t="array" ref="W44">SUM(--(B44:U44=Key))</f>
        <v>13</v>
      </c>
      <c r="X44" s="7">
        <f t="shared" si="4"/>
        <v>7</v>
      </c>
      <c r="Y44" s="6">
        <f t="shared" si="5"/>
        <v>0.65</v>
      </c>
    </row>
    <row r="45" spans="1:25" x14ac:dyDescent="0.35">
      <c r="A45" s="5">
        <v>16</v>
      </c>
      <c r="B45" s="7" t="s">
        <v>2</v>
      </c>
      <c r="C45" s="7" t="s">
        <v>3</v>
      </c>
      <c r="D45" s="7" t="s">
        <v>3</v>
      </c>
      <c r="E45" s="7" t="s">
        <v>2</v>
      </c>
      <c r="F45" s="7" t="s">
        <v>2</v>
      </c>
      <c r="G45" s="7" t="s">
        <v>2</v>
      </c>
      <c r="H45" s="7" t="s">
        <v>3</v>
      </c>
      <c r="I45" s="7" t="s">
        <v>2</v>
      </c>
      <c r="J45" s="7" t="s">
        <v>4</v>
      </c>
      <c r="K45" s="7" t="s">
        <v>2</v>
      </c>
      <c r="L45" s="7" t="s">
        <v>29</v>
      </c>
      <c r="M45" s="7" t="s">
        <v>2</v>
      </c>
      <c r="N45" s="7" t="s">
        <v>3</v>
      </c>
      <c r="O45" s="7" t="s">
        <v>2</v>
      </c>
      <c r="P45" s="7" t="s">
        <v>4</v>
      </c>
      <c r="Q45" s="7" t="s">
        <v>2</v>
      </c>
      <c r="R45" s="7" t="s">
        <v>29</v>
      </c>
      <c r="S45" s="7" t="s">
        <v>2</v>
      </c>
      <c r="T45" s="7" t="s">
        <v>3</v>
      </c>
      <c r="U45" s="7" t="s">
        <v>2</v>
      </c>
      <c r="W45" s="10">
        <f t="array" ref="W45">SUM(--(B45:U45=Key))</f>
        <v>17</v>
      </c>
      <c r="X45" s="7">
        <f t="shared" si="4"/>
        <v>3</v>
      </c>
      <c r="Y45" s="6">
        <f t="shared" si="5"/>
        <v>0.85</v>
      </c>
    </row>
    <row r="46" spans="1:25" x14ac:dyDescent="0.35">
      <c r="A46" s="5">
        <v>17</v>
      </c>
      <c r="B46" s="7" t="s">
        <v>2</v>
      </c>
      <c r="C46" s="7" t="s">
        <v>3</v>
      </c>
      <c r="D46" s="7" t="s">
        <v>3</v>
      </c>
      <c r="E46" s="7" t="s">
        <v>2</v>
      </c>
      <c r="F46" s="7" t="s">
        <v>2</v>
      </c>
      <c r="G46" s="7" t="s">
        <v>2</v>
      </c>
      <c r="H46" s="7" t="s">
        <v>3</v>
      </c>
      <c r="I46" s="7" t="s">
        <v>2</v>
      </c>
      <c r="J46" s="7" t="s">
        <v>4</v>
      </c>
      <c r="K46" s="7" t="s">
        <v>2</v>
      </c>
      <c r="L46" s="7" t="s">
        <v>2</v>
      </c>
      <c r="M46" s="7" t="s">
        <v>2</v>
      </c>
      <c r="N46" s="7" t="s">
        <v>3</v>
      </c>
      <c r="O46" s="7" t="s">
        <v>2</v>
      </c>
      <c r="P46" s="7" t="s">
        <v>4</v>
      </c>
      <c r="Q46" s="7" t="s">
        <v>3</v>
      </c>
      <c r="R46" s="7" t="s">
        <v>2</v>
      </c>
      <c r="S46" s="7" t="s">
        <v>2</v>
      </c>
      <c r="T46" s="7" t="s">
        <v>3</v>
      </c>
      <c r="U46" s="7" t="s">
        <v>2</v>
      </c>
      <c r="W46" s="10">
        <f t="array" ref="W46">SUM(--(B46:U46=Key))</f>
        <v>20</v>
      </c>
      <c r="X46" s="7">
        <f t="shared" si="4"/>
        <v>0</v>
      </c>
      <c r="Y46" s="6">
        <f t="shared" si="5"/>
        <v>1</v>
      </c>
    </row>
    <row r="47" spans="1:25" x14ac:dyDescent="0.35">
      <c r="A47" s="5">
        <v>18</v>
      </c>
      <c r="B47" s="7" t="s">
        <v>2</v>
      </c>
      <c r="C47" s="7" t="s">
        <v>3</v>
      </c>
      <c r="D47" s="7" t="s">
        <v>3</v>
      </c>
      <c r="E47" s="7" t="s">
        <v>2</v>
      </c>
      <c r="F47" s="7" t="s">
        <v>2</v>
      </c>
      <c r="G47" s="7" t="s">
        <v>2</v>
      </c>
      <c r="H47" s="7" t="s">
        <v>3</v>
      </c>
      <c r="I47" s="7" t="s">
        <v>2</v>
      </c>
      <c r="J47" s="7" t="s">
        <v>4</v>
      </c>
      <c r="K47" s="7" t="s">
        <v>2</v>
      </c>
      <c r="L47" s="7" t="s">
        <v>29</v>
      </c>
      <c r="M47" s="7" t="s">
        <v>2</v>
      </c>
      <c r="N47" s="7" t="s">
        <v>3</v>
      </c>
      <c r="O47" s="7" t="s">
        <v>2</v>
      </c>
      <c r="P47" s="7" t="s">
        <v>4</v>
      </c>
      <c r="Q47" s="7" t="s">
        <v>3</v>
      </c>
      <c r="R47" s="7" t="s">
        <v>29</v>
      </c>
      <c r="S47" s="7" t="s">
        <v>2</v>
      </c>
      <c r="T47" s="7" t="s">
        <v>3</v>
      </c>
      <c r="U47" s="7" t="s">
        <v>2</v>
      </c>
      <c r="W47" s="10">
        <f t="array" ref="W47">SUM(--(B47:U47=Key))</f>
        <v>18</v>
      </c>
      <c r="X47" s="7">
        <f t="shared" si="4"/>
        <v>2</v>
      </c>
      <c r="Y47" s="6">
        <f t="shared" si="5"/>
        <v>0.9</v>
      </c>
    </row>
    <row r="48" spans="1:25" x14ac:dyDescent="0.35">
      <c r="A48" s="5">
        <v>19</v>
      </c>
      <c r="B48" s="7" t="s">
        <v>2</v>
      </c>
      <c r="C48" s="7" t="s">
        <v>3</v>
      </c>
      <c r="D48" s="7" t="s">
        <v>3</v>
      </c>
      <c r="E48" s="7" t="s">
        <v>2</v>
      </c>
      <c r="F48" s="7" t="s">
        <v>2</v>
      </c>
      <c r="G48" s="7" t="s">
        <v>3</v>
      </c>
      <c r="H48" s="7" t="s">
        <v>3</v>
      </c>
      <c r="I48" s="7" t="s">
        <v>2</v>
      </c>
      <c r="J48" s="7" t="s">
        <v>4</v>
      </c>
      <c r="K48" s="7" t="s">
        <v>2</v>
      </c>
      <c r="L48" s="7" t="s">
        <v>2</v>
      </c>
      <c r="M48" s="7" t="s">
        <v>2</v>
      </c>
      <c r="N48" s="7" t="s">
        <v>3</v>
      </c>
      <c r="O48" s="7" t="s">
        <v>2</v>
      </c>
      <c r="P48" s="7" t="s">
        <v>4</v>
      </c>
      <c r="Q48" s="7" t="s">
        <v>29</v>
      </c>
      <c r="R48" s="7" t="s">
        <v>2</v>
      </c>
      <c r="S48" s="7" t="s">
        <v>2</v>
      </c>
      <c r="T48" s="7" t="s">
        <v>3</v>
      </c>
      <c r="U48" s="7" t="s">
        <v>2</v>
      </c>
      <c r="W48" s="10">
        <f t="array" ref="W48">SUM(--(B48:U48=Key))</f>
        <v>18</v>
      </c>
      <c r="X48" s="7">
        <f t="shared" si="4"/>
        <v>2</v>
      </c>
      <c r="Y48" s="6">
        <f t="shared" si="5"/>
        <v>0.9</v>
      </c>
    </row>
    <row r="49" spans="1:25" x14ac:dyDescent="0.35">
      <c r="A49" s="15" t="s">
        <v>32</v>
      </c>
      <c r="B49" s="16">
        <f t="array" ref="B49">SUM(--(B34:B48=B3))</f>
        <v>15</v>
      </c>
      <c r="C49" s="16">
        <f t="array" ref="C49">SUM(--(C34:C48=C3))</f>
        <v>11</v>
      </c>
      <c r="D49" s="16">
        <f t="array" ref="D49">SUM(--(D34:D48=D3))</f>
        <v>15</v>
      </c>
      <c r="E49" s="16">
        <f t="array" ref="E49">SUM(--(E34:E48=E3))</f>
        <v>11</v>
      </c>
      <c r="F49" s="16">
        <f t="array" ref="F49">SUM(--(F34:F48=F3))</f>
        <v>13</v>
      </c>
      <c r="G49" s="16">
        <f t="array" ref="G49">SUM(--(G34:G48=G3))</f>
        <v>14</v>
      </c>
      <c r="H49" s="16">
        <f t="array" ref="H49">SUM(--(H34:H48=H3))</f>
        <v>15</v>
      </c>
      <c r="I49" s="16">
        <f t="array" ref="I49">SUM(--(I34:I48=I3))</f>
        <v>14</v>
      </c>
      <c r="J49" s="16">
        <f t="array" ref="J49">SUM(--(J34:J48=J3))</f>
        <v>14</v>
      </c>
      <c r="K49" s="16">
        <f t="array" ref="K49">SUM(--(K34:K48=K3))</f>
        <v>15</v>
      </c>
      <c r="L49" s="16">
        <f t="array" ref="L49">SUM(--(L34:L48=L3))</f>
        <v>10</v>
      </c>
      <c r="M49" s="16">
        <f t="array" ref="M49">SUM(--(M34:M48=M3))</f>
        <v>14</v>
      </c>
      <c r="N49" s="16">
        <f t="array" ref="N49">SUM(--(N34:N48=N3))</f>
        <v>15</v>
      </c>
      <c r="O49" s="16">
        <f t="array" ref="O49">SUM(--(O34:O48=O3))</f>
        <v>15</v>
      </c>
      <c r="P49" s="16">
        <f t="array" ref="P49">SUM(--(P34:P48=P3))</f>
        <v>12</v>
      </c>
      <c r="Q49" s="16">
        <f t="array" ref="Q49">SUM(--(Q34:Q48=Q3))</f>
        <v>9</v>
      </c>
      <c r="R49" s="16">
        <f t="array" ref="R49">SUM(--(R34:R48=R3))</f>
        <v>10</v>
      </c>
      <c r="S49" s="16">
        <f t="array" ref="S49">SUM(--(S34:S48=S3))</f>
        <v>15</v>
      </c>
      <c r="T49" s="16">
        <f t="array" ref="T49">SUM(--(T34:T48=T3))</f>
        <v>14</v>
      </c>
      <c r="U49" s="17">
        <f t="array" ref="U49">SUM(--(U34:U48=U3))</f>
        <v>15</v>
      </c>
      <c r="V49" s="16" t="s">
        <v>33</v>
      </c>
      <c r="W49" s="16">
        <f t="shared" ref="W49:Y49" si="6">AVERAGE(W34:W48)</f>
        <v>17.733333333333334</v>
      </c>
      <c r="X49" s="16">
        <f t="shared" si="6"/>
        <v>2.2666666666666666</v>
      </c>
      <c r="Y49" s="17">
        <f t="shared" si="6"/>
        <v>0.88666666666666671</v>
      </c>
    </row>
    <row r="50" spans="1:25" x14ac:dyDescent="0.35">
      <c r="A50" s="21" t="s">
        <v>34</v>
      </c>
      <c r="B50" s="33">
        <f t="shared" ref="B50:U50" si="7">B49/15</f>
        <v>1</v>
      </c>
      <c r="C50" s="33">
        <f t="shared" si="7"/>
        <v>0.73333333333333328</v>
      </c>
      <c r="D50" s="33">
        <f t="shared" si="7"/>
        <v>1</v>
      </c>
      <c r="E50" s="33">
        <f t="shared" si="7"/>
        <v>0.73333333333333328</v>
      </c>
      <c r="F50" s="33">
        <f t="shared" si="7"/>
        <v>0.8666666666666667</v>
      </c>
      <c r="G50" s="33">
        <f t="shared" si="7"/>
        <v>0.93333333333333335</v>
      </c>
      <c r="H50" s="33">
        <f t="shared" si="7"/>
        <v>1</v>
      </c>
      <c r="I50" s="33">
        <f t="shared" si="7"/>
        <v>0.93333333333333335</v>
      </c>
      <c r="J50" s="33">
        <f t="shared" si="7"/>
        <v>0.93333333333333335</v>
      </c>
      <c r="K50" s="33">
        <f t="shared" si="7"/>
        <v>1</v>
      </c>
      <c r="L50" s="33">
        <f t="shared" si="7"/>
        <v>0.66666666666666663</v>
      </c>
      <c r="M50" s="33">
        <f t="shared" si="7"/>
        <v>0.93333333333333335</v>
      </c>
      <c r="N50" s="33">
        <f t="shared" si="7"/>
        <v>1</v>
      </c>
      <c r="O50" s="33">
        <f t="shared" si="7"/>
        <v>1</v>
      </c>
      <c r="P50" s="33">
        <f t="shared" si="7"/>
        <v>0.8</v>
      </c>
      <c r="Q50" s="33">
        <f t="shared" si="7"/>
        <v>0.6</v>
      </c>
      <c r="R50" s="33">
        <f t="shared" si="7"/>
        <v>0.66666666666666663</v>
      </c>
      <c r="S50" s="33">
        <f t="shared" si="7"/>
        <v>1</v>
      </c>
      <c r="T50" s="33">
        <f t="shared" si="7"/>
        <v>0.93333333333333335</v>
      </c>
      <c r="U50" s="34">
        <f t="shared" si="7"/>
        <v>1</v>
      </c>
      <c r="V50" s="22" t="s">
        <v>35</v>
      </c>
      <c r="W50" s="22"/>
      <c r="X50" s="22"/>
      <c r="Y50" s="23">
        <f>_xlfn.STDEV.S(Y34:Y48)</f>
        <v>0.10258562045340258</v>
      </c>
    </row>
    <row r="51" spans="1:25" x14ac:dyDescent="0.35">
      <c r="A51" s="35" t="s">
        <v>42</v>
      </c>
      <c r="B51" s="27">
        <f t="shared" ref="B51:U51" si="8">B49-B21</f>
        <v>4</v>
      </c>
      <c r="C51" s="27">
        <f t="shared" si="8"/>
        <v>-2</v>
      </c>
      <c r="D51" s="27">
        <f t="shared" si="8"/>
        <v>0</v>
      </c>
      <c r="E51" s="27">
        <f t="shared" si="8"/>
        <v>-1</v>
      </c>
      <c r="F51" s="27">
        <f t="shared" si="8"/>
        <v>0</v>
      </c>
      <c r="G51" s="27">
        <f t="shared" si="8"/>
        <v>-1</v>
      </c>
      <c r="H51" s="27">
        <f t="shared" si="8"/>
        <v>0</v>
      </c>
      <c r="I51" s="27">
        <f t="shared" si="8"/>
        <v>0</v>
      </c>
      <c r="J51" s="27">
        <f t="shared" si="8"/>
        <v>2</v>
      </c>
      <c r="K51" s="27">
        <f t="shared" si="8"/>
        <v>0</v>
      </c>
      <c r="L51" s="27">
        <f t="shared" si="8"/>
        <v>0</v>
      </c>
      <c r="M51" s="27">
        <f t="shared" si="8"/>
        <v>1</v>
      </c>
      <c r="N51" s="27">
        <f t="shared" si="8"/>
        <v>3</v>
      </c>
      <c r="O51" s="27">
        <f t="shared" si="8"/>
        <v>0</v>
      </c>
      <c r="P51" s="27">
        <f t="shared" si="8"/>
        <v>6</v>
      </c>
      <c r="Q51" s="27">
        <f t="shared" si="8"/>
        <v>8</v>
      </c>
      <c r="R51" s="27">
        <f t="shared" si="8"/>
        <v>-3</v>
      </c>
      <c r="S51" s="27">
        <f t="shared" si="8"/>
        <v>6</v>
      </c>
      <c r="T51" s="27">
        <f t="shared" si="8"/>
        <v>0</v>
      </c>
      <c r="U51" s="36">
        <f t="shared" si="8"/>
        <v>0</v>
      </c>
      <c r="V51" s="22" t="s">
        <v>36</v>
      </c>
      <c r="W51" s="22"/>
      <c r="X51" s="22"/>
      <c r="Y51" s="24">
        <f>MIN(Y34:Y48)</f>
        <v>0.65</v>
      </c>
    </row>
    <row r="52" spans="1:25" x14ac:dyDescent="0.35">
      <c r="A52" s="5"/>
      <c r="V52" s="21" t="s">
        <v>38</v>
      </c>
      <c r="W52" s="22"/>
      <c r="X52" s="22"/>
      <c r="Y52" s="24">
        <f>MAX(Y34:Y48)</f>
        <v>1</v>
      </c>
    </row>
    <row r="53" spans="1:25" x14ac:dyDescent="0.35">
      <c r="A53" s="69" t="s">
        <v>57</v>
      </c>
      <c r="B53" s="70"/>
      <c r="V53" s="37" t="s">
        <v>43</v>
      </c>
      <c r="W53" s="38">
        <f>_xlfn.T.TEST(W6:W20,W34:W48,2,1)</f>
        <v>2.2979944011000527E-3</v>
      </c>
      <c r="X53" s="68" t="s">
        <v>44</v>
      </c>
      <c r="Y53" s="67"/>
    </row>
    <row r="54" spans="1:25" x14ac:dyDescent="0.35">
      <c r="A54" s="66" t="s">
        <v>56</v>
      </c>
      <c r="B54" s="67"/>
      <c r="Y54" s="6"/>
    </row>
    <row r="55" spans="1:25" x14ac:dyDescent="0.35">
      <c r="A55" s="45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2"/>
    </row>
    <row r="59" spans="1:25" x14ac:dyDescent="0.35">
      <c r="A59" s="1" t="s">
        <v>48</v>
      </c>
      <c r="B59" s="2"/>
      <c r="C59" s="2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4"/>
    </row>
    <row r="60" spans="1:25" x14ac:dyDescent="0.35">
      <c r="A60" s="5"/>
      <c r="Y60" s="6"/>
    </row>
    <row r="61" spans="1:25" x14ac:dyDescent="0.35">
      <c r="A61" s="5"/>
      <c r="B61" s="7" t="s">
        <v>40</v>
      </c>
      <c r="Y61" s="6"/>
    </row>
    <row r="62" spans="1:25" x14ac:dyDescent="0.35">
      <c r="A62" s="5" t="s">
        <v>5</v>
      </c>
      <c r="B62" s="9" t="s">
        <v>6</v>
      </c>
      <c r="C62" s="9" t="s">
        <v>7</v>
      </c>
      <c r="D62" s="9" t="s">
        <v>8</v>
      </c>
      <c r="E62" s="9" t="s">
        <v>9</v>
      </c>
      <c r="F62" s="9" t="s">
        <v>10</v>
      </c>
      <c r="G62" s="9" t="s">
        <v>11</v>
      </c>
      <c r="H62" s="9" t="s">
        <v>12</v>
      </c>
      <c r="I62" s="9" t="s">
        <v>13</v>
      </c>
      <c r="J62" s="9" t="s">
        <v>14</v>
      </c>
      <c r="K62" s="9" t="s">
        <v>15</v>
      </c>
      <c r="L62" s="9" t="s">
        <v>16</v>
      </c>
      <c r="M62" s="9" t="s">
        <v>17</v>
      </c>
      <c r="N62" s="9" t="s">
        <v>18</v>
      </c>
      <c r="O62" s="9" t="s">
        <v>19</v>
      </c>
      <c r="P62" s="9" t="s">
        <v>20</v>
      </c>
      <c r="Q62" s="9" t="s">
        <v>21</v>
      </c>
      <c r="R62" s="9" t="s">
        <v>22</v>
      </c>
      <c r="S62" s="9" t="s">
        <v>23</v>
      </c>
      <c r="T62" s="9" t="s">
        <v>24</v>
      </c>
      <c r="U62" s="9" t="s">
        <v>25</v>
      </c>
      <c r="W62" s="7" t="s">
        <v>26</v>
      </c>
      <c r="X62" s="7" t="s">
        <v>27</v>
      </c>
      <c r="Y62" s="6" t="s">
        <v>28</v>
      </c>
    </row>
    <row r="63" spans="1:25" x14ac:dyDescent="0.35">
      <c r="A63" s="5">
        <v>1</v>
      </c>
      <c r="B63" s="46" t="s">
        <v>2</v>
      </c>
      <c r="C63" s="46" t="s">
        <v>3</v>
      </c>
      <c r="D63" s="46" t="s">
        <v>3</v>
      </c>
      <c r="E63" s="46" t="s">
        <v>2</v>
      </c>
      <c r="F63" s="46" t="s">
        <v>2</v>
      </c>
      <c r="G63" s="46" t="s">
        <v>2</v>
      </c>
      <c r="H63" s="46" t="s">
        <v>3</v>
      </c>
      <c r="I63" s="46" t="s">
        <v>2</v>
      </c>
      <c r="J63" s="46" t="s">
        <v>49</v>
      </c>
      <c r="K63" s="46" t="s">
        <v>2</v>
      </c>
      <c r="L63" s="46" t="s">
        <v>2</v>
      </c>
      <c r="M63" s="46" t="s">
        <v>2</v>
      </c>
      <c r="N63" s="46" t="s">
        <v>3</v>
      </c>
      <c r="O63" s="46" t="s">
        <v>2</v>
      </c>
      <c r="P63" s="46" t="s">
        <v>49</v>
      </c>
      <c r="Q63" s="46" t="s">
        <v>3</v>
      </c>
      <c r="R63" s="46" t="s">
        <v>2</v>
      </c>
      <c r="S63" s="46" t="s">
        <v>2</v>
      </c>
      <c r="T63" s="46" t="s">
        <v>3</v>
      </c>
      <c r="U63" s="46" t="s">
        <v>2</v>
      </c>
      <c r="W63" s="10">
        <f t="array" ref="W63">SUM(--(B63:U63=Key))</f>
        <v>18</v>
      </c>
      <c r="X63" s="7">
        <f t="array" ref="X63">SUM(--(B63:U63&lt;&gt;Key))</f>
        <v>2</v>
      </c>
      <c r="Y63" s="6">
        <f>W63/COUNTA(Key)</f>
        <v>0.9</v>
      </c>
    </row>
    <row r="64" spans="1:25" x14ac:dyDescent="0.35">
      <c r="A64" s="5">
        <v>2</v>
      </c>
      <c r="B64" s="7" t="s">
        <v>2</v>
      </c>
      <c r="C64" s="7" t="s">
        <v>2</v>
      </c>
      <c r="D64" s="7" t="s">
        <v>3</v>
      </c>
      <c r="E64" s="7" t="s">
        <v>2</v>
      </c>
      <c r="F64" s="7" t="s">
        <v>3</v>
      </c>
      <c r="G64" s="7" t="s">
        <v>2</v>
      </c>
      <c r="H64" s="7" t="s">
        <v>3</v>
      </c>
      <c r="I64" s="7" t="s">
        <v>2</v>
      </c>
      <c r="J64" s="7" t="s">
        <v>4</v>
      </c>
      <c r="K64" s="7" t="s">
        <v>2</v>
      </c>
      <c r="L64" s="7" t="s">
        <v>2</v>
      </c>
      <c r="M64" s="7" t="s">
        <v>2</v>
      </c>
      <c r="N64" s="7" t="s">
        <v>3</v>
      </c>
      <c r="O64" s="7" t="s">
        <v>2</v>
      </c>
      <c r="P64" s="7" t="s">
        <v>49</v>
      </c>
      <c r="Q64" s="7" t="s">
        <v>29</v>
      </c>
      <c r="R64" s="7" t="s">
        <v>2</v>
      </c>
      <c r="S64" s="7" t="s">
        <v>2</v>
      </c>
      <c r="T64" s="7" t="s">
        <v>3</v>
      </c>
      <c r="U64" s="7" t="s">
        <v>2</v>
      </c>
      <c r="W64" s="10">
        <f t="array" ref="W64">SUM(--(B64:U64=Key))</f>
        <v>16</v>
      </c>
      <c r="X64" s="7">
        <f t="array" ref="X64">SUM(--(B64:U64&lt;&gt;Key))</f>
        <v>4</v>
      </c>
      <c r="Y64" s="6">
        <f t="array" ref="Y64">W64/COUNTA(Key)</f>
        <v>0.8</v>
      </c>
    </row>
    <row r="65" spans="1:25" x14ac:dyDescent="0.35">
      <c r="A65" s="5">
        <v>3</v>
      </c>
      <c r="B65" s="46" t="s">
        <v>2</v>
      </c>
      <c r="C65" s="46" t="s">
        <v>3</v>
      </c>
      <c r="D65" s="46" t="s">
        <v>3</v>
      </c>
      <c r="E65" s="46" t="s">
        <v>2</v>
      </c>
      <c r="F65" s="46" t="s">
        <v>2</v>
      </c>
      <c r="G65" s="46" t="s">
        <v>2</v>
      </c>
      <c r="H65" s="46" t="s">
        <v>3</v>
      </c>
      <c r="I65" s="46" t="s">
        <v>2</v>
      </c>
      <c r="J65" s="46" t="s">
        <v>4</v>
      </c>
      <c r="K65" s="46" t="s">
        <v>2</v>
      </c>
      <c r="L65" s="46" t="s">
        <v>49</v>
      </c>
      <c r="M65" s="46" t="s">
        <v>2</v>
      </c>
      <c r="N65" s="46" t="s">
        <v>3</v>
      </c>
      <c r="O65" s="46" t="s">
        <v>2</v>
      </c>
      <c r="P65" s="46" t="s">
        <v>4</v>
      </c>
      <c r="Q65" s="46" t="s">
        <v>3</v>
      </c>
      <c r="R65" s="46" t="s">
        <v>2</v>
      </c>
      <c r="S65" s="46" t="s">
        <v>2</v>
      </c>
      <c r="T65" s="46" t="s">
        <v>3</v>
      </c>
      <c r="U65" s="46" t="s">
        <v>2</v>
      </c>
      <c r="W65" s="10">
        <f t="array" ref="W65">SUM(--(B65:U65=Key))</f>
        <v>19</v>
      </c>
      <c r="X65" s="7">
        <f t="array" ref="X65">SUM(--(B65:U65&lt;&gt;Key))</f>
        <v>1</v>
      </c>
      <c r="Y65" s="6">
        <f t="array" ref="Y65">W65/COUNTA(Key)</f>
        <v>0.95</v>
      </c>
    </row>
    <row r="66" spans="1:25" x14ac:dyDescent="0.35">
      <c r="A66" s="5">
        <v>4</v>
      </c>
      <c r="B66" s="7" t="s">
        <v>2</v>
      </c>
      <c r="C66" s="7" t="s">
        <v>3</v>
      </c>
      <c r="D66" s="7" t="s">
        <v>3</v>
      </c>
      <c r="E66" s="7" t="s">
        <v>2</v>
      </c>
      <c r="F66" s="7" t="s">
        <v>2</v>
      </c>
      <c r="G66" s="7" t="s">
        <v>2</v>
      </c>
      <c r="H66" s="7" t="s">
        <v>3</v>
      </c>
      <c r="I66" s="7" t="s">
        <v>2</v>
      </c>
      <c r="J66" s="7" t="s">
        <v>4</v>
      </c>
      <c r="K66" s="7" t="s">
        <v>2</v>
      </c>
      <c r="L66" s="7" t="s">
        <v>2</v>
      </c>
      <c r="M66" s="7" t="s">
        <v>2</v>
      </c>
      <c r="N66" s="7" t="s">
        <v>3</v>
      </c>
      <c r="O66" s="7" t="s">
        <v>2</v>
      </c>
      <c r="P66" s="7" t="s">
        <v>4</v>
      </c>
      <c r="Q66" s="7" t="s">
        <v>29</v>
      </c>
      <c r="R66" s="7" t="s">
        <v>2</v>
      </c>
      <c r="S66" s="7" t="s">
        <v>2</v>
      </c>
      <c r="T66" s="7" t="s">
        <v>3</v>
      </c>
      <c r="U66" s="7" t="s">
        <v>2</v>
      </c>
      <c r="W66" s="10">
        <f t="array" ref="W66">SUM(--(B66:U66=Key))</f>
        <v>19</v>
      </c>
      <c r="X66" s="7">
        <f t="array" ref="X66">SUM(--(B66:U66&lt;&gt;Key))</f>
        <v>1</v>
      </c>
      <c r="Y66" s="6">
        <f t="array" ref="Y66">W66/COUNTA(Key)</f>
        <v>0.95</v>
      </c>
    </row>
    <row r="67" spans="1:25" x14ac:dyDescent="0.35">
      <c r="A67" s="5">
        <v>5</v>
      </c>
      <c r="B67" s="7" t="s">
        <v>2</v>
      </c>
      <c r="C67" s="7" t="s">
        <v>3</v>
      </c>
      <c r="D67" s="7" t="s">
        <v>3</v>
      </c>
      <c r="E67" s="7" t="s">
        <v>2</v>
      </c>
      <c r="F67" s="7" t="s">
        <v>2</v>
      </c>
      <c r="G67" s="7" t="s">
        <v>2</v>
      </c>
      <c r="H67" s="7" t="s">
        <v>3</v>
      </c>
      <c r="I67" s="7" t="s">
        <v>2</v>
      </c>
      <c r="J67" s="7" t="s">
        <v>4</v>
      </c>
      <c r="K67" s="7" t="s">
        <v>2</v>
      </c>
      <c r="L67" s="7" t="s">
        <v>2</v>
      </c>
      <c r="M67" s="7" t="s">
        <v>2</v>
      </c>
      <c r="N67" s="7" t="s">
        <v>3</v>
      </c>
      <c r="O67" s="7" t="s">
        <v>2</v>
      </c>
      <c r="P67" s="7" t="s">
        <v>2</v>
      </c>
      <c r="Q67" s="7" t="s">
        <v>29</v>
      </c>
      <c r="R67" s="7" t="s">
        <v>2</v>
      </c>
      <c r="S67" s="7" t="s">
        <v>2</v>
      </c>
      <c r="T67" s="7" t="s">
        <v>3</v>
      </c>
      <c r="U67" s="7" t="s">
        <v>2</v>
      </c>
      <c r="W67" s="10">
        <f t="array" ref="W67">SUM(--(B67:U67=Key))</f>
        <v>18</v>
      </c>
      <c r="X67" s="7">
        <f t="array" ref="X67">SUM(--(B67:U67&lt;&gt;Key))</f>
        <v>2</v>
      </c>
      <c r="Y67" s="6">
        <f t="array" ref="Y67">W67/COUNTA(Key)</f>
        <v>0.9</v>
      </c>
    </row>
    <row r="68" spans="1:25" x14ac:dyDescent="0.35">
      <c r="A68" s="5">
        <v>7</v>
      </c>
      <c r="B68" s="7" t="s">
        <v>2</v>
      </c>
      <c r="C68" s="7" t="s">
        <v>3</v>
      </c>
      <c r="D68" s="7" t="s">
        <v>3</v>
      </c>
      <c r="E68" s="7" t="s">
        <v>2</v>
      </c>
      <c r="F68" s="7" t="s">
        <v>2</v>
      </c>
      <c r="G68" s="7" t="s">
        <v>2</v>
      </c>
      <c r="H68" s="7" t="s">
        <v>3</v>
      </c>
      <c r="I68" s="7" t="s">
        <v>2</v>
      </c>
      <c r="J68" s="7" t="s">
        <v>4</v>
      </c>
      <c r="K68" s="7" t="s">
        <v>2</v>
      </c>
      <c r="L68" s="7" t="s">
        <v>2</v>
      </c>
      <c r="M68" s="7" t="s">
        <v>2</v>
      </c>
      <c r="N68" s="7" t="s">
        <v>3</v>
      </c>
      <c r="O68" s="7" t="s">
        <v>2</v>
      </c>
      <c r="P68" s="7" t="s">
        <v>4</v>
      </c>
      <c r="Q68" s="7" t="s">
        <v>2</v>
      </c>
      <c r="R68" s="7" t="s">
        <v>2</v>
      </c>
      <c r="S68" s="7" t="s">
        <v>2</v>
      </c>
      <c r="T68" s="7" t="s">
        <v>3</v>
      </c>
      <c r="U68" s="7" t="s">
        <v>2</v>
      </c>
      <c r="W68" s="10">
        <f t="array" ref="W68">SUM(--(B68:U68=Key))</f>
        <v>19</v>
      </c>
      <c r="X68" s="7">
        <f t="array" ref="X68">SUM(--(B68:U68&lt;&gt;Key))</f>
        <v>1</v>
      </c>
      <c r="Y68" s="6">
        <f t="array" ref="Y68">W68/COUNTA(Key)</f>
        <v>0.95</v>
      </c>
    </row>
    <row r="69" spans="1:25" x14ac:dyDescent="0.35">
      <c r="A69" s="5">
        <v>11</v>
      </c>
      <c r="B69" s="7" t="s">
        <v>2</v>
      </c>
      <c r="C69" s="7" t="s">
        <v>2</v>
      </c>
      <c r="D69" s="7" t="s">
        <v>3</v>
      </c>
      <c r="E69" s="7" t="s">
        <v>3</v>
      </c>
      <c r="F69" s="7" t="s">
        <v>2</v>
      </c>
      <c r="G69" s="7" t="s">
        <v>2</v>
      </c>
      <c r="H69" s="7" t="s">
        <v>3</v>
      </c>
      <c r="I69" s="7" t="s">
        <v>2</v>
      </c>
      <c r="J69" s="7" t="s">
        <v>4</v>
      </c>
      <c r="K69" s="7" t="s">
        <v>2</v>
      </c>
      <c r="L69" s="7" t="s">
        <v>29</v>
      </c>
      <c r="M69" s="7" t="s">
        <v>2</v>
      </c>
      <c r="N69" s="7" t="s">
        <v>3</v>
      </c>
      <c r="O69" s="7" t="s">
        <v>2</v>
      </c>
      <c r="P69" s="7" t="s">
        <v>3</v>
      </c>
      <c r="Q69" s="7" t="s">
        <v>2</v>
      </c>
      <c r="R69" s="7" t="s">
        <v>2</v>
      </c>
      <c r="S69" s="7" t="s">
        <v>2</v>
      </c>
      <c r="T69" s="7" t="s">
        <v>3</v>
      </c>
      <c r="U69" s="7" t="s">
        <v>2</v>
      </c>
      <c r="W69" s="10">
        <f t="array" ref="W69">SUM(--(B69:U69=Key))</f>
        <v>15</v>
      </c>
      <c r="X69" s="7">
        <f t="array" ref="X69">SUM(--(B69:U69&lt;&gt;Key))</f>
        <v>5</v>
      </c>
      <c r="Y69" s="6">
        <f t="array" ref="Y69">W69/COUNTA(Key)</f>
        <v>0.75</v>
      </c>
    </row>
    <row r="70" spans="1:25" x14ac:dyDescent="0.35">
      <c r="A70" s="5">
        <v>12</v>
      </c>
      <c r="B70" s="7" t="s">
        <v>2</v>
      </c>
      <c r="C70" s="7" t="s">
        <v>3</v>
      </c>
      <c r="D70" s="7" t="s">
        <v>3</v>
      </c>
      <c r="E70" s="7" t="s">
        <v>2</v>
      </c>
      <c r="F70" s="7" t="s">
        <v>2</v>
      </c>
      <c r="G70" s="7" t="s">
        <v>2</v>
      </c>
      <c r="H70" s="7" t="s">
        <v>3</v>
      </c>
      <c r="I70" s="7" t="s">
        <v>2</v>
      </c>
      <c r="J70" s="7" t="s">
        <v>4</v>
      </c>
      <c r="K70" s="7" t="s">
        <v>2</v>
      </c>
      <c r="L70" s="7" t="s">
        <v>2</v>
      </c>
      <c r="M70" s="7" t="s">
        <v>2</v>
      </c>
      <c r="N70" s="7" t="s">
        <v>3</v>
      </c>
      <c r="O70" s="7" t="s">
        <v>2</v>
      </c>
      <c r="P70" s="7" t="s">
        <v>4</v>
      </c>
      <c r="Q70" s="7" t="s">
        <v>3</v>
      </c>
      <c r="R70" s="7" t="s">
        <v>2</v>
      </c>
      <c r="S70" s="7" t="s">
        <v>2</v>
      </c>
      <c r="T70" s="7" t="s">
        <v>3</v>
      </c>
      <c r="U70" s="7" t="s">
        <v>2</v>
      </c>
      <c r="W70" s="10">
        <f t="array" ref="W70">SUM(--(B70:U70=Key))</f>
        <v>20</v>
      </c>
      <c r="X70" s="7">
        <f t="array" ref="X70">SUM(--(B70:U70&lt;&gt;Key))</f>
        <v>0</v>
      </c>
      <c r="Y70" s="6">
        <f t="array" ref="Y70">W70/COUNTA(Key)</f>
        <v>1</v>
      </c>
    </row>
    <row r="71" spans="1:25" x14ac:dyDescent="0.35">
      <c r="A71" s="5">
        <v>13</v>
      </c>
      <c r="B71" s="7" t="s">
        <v>2</v>
      </c>
      <c r="C71" s="7" t="s">
        <v>2</v>
      </c>
      <c r="D71" s="7" t="s">
        <v>3</v>
      </c>
      <c r="E71" s="7" t="s">
        <v>2</v>
      </c>
      <c r="F71" s="7" t="s">
        <v>2</v>
      </c>
      <c r="G71" s="7" t="s">
        <v>2</v>
      </c>
      <c r="H71" s="7" t="s">
        <v>3</v>
      </c>
      <c r="I71" s="7" t="s">
        <v>2</v>
      </c>
      <c r="J71" s="7" t="s">
        <v>4</v>
      </c>
      <c r="K71" s="7" t="s">
        <v>2</v>
      </c>
      <c r="L71" s="7" t="s">
        <v>2</v>
      </c>
      <c r="M71" s="7" t="s">
        <v>2</v>
      </c>
      <c r="N71" s="7" t="s">
        <v>3</v>
      </c>
      <c r="O71" s="7" t="s">
        <v>2</v>
      </c>
      <c r="P71" s="7" t="s">
        <v>4</v>
      </c>
      <c r="Q71" s="7" t="s">
        <v>3</v>
      </c>
      <c r="R71" s="7" t="s">
        <v>2</v>
      </c>
      <c r="S71" s="7" t="s">
        <v>2</v>
      </c>
      <c r="T71" s="7" t="s">
        <v>3</v>
      </c>
      <c r="U71" s="7" t="s">
        <v>2</v>
      </c>
      <c r="W71" s="10">
        <f t="array" ref="W71">SUM(--(B71:U71=Key))</f>
        <v>19</v>
      </c>
      <c r="X71" s="7">
        <f t="array" ref="X71">SUM(--(B71:U71&lt;&gt;Key))</f>
        <v>1</v>
      </c>
      <c r="Y71" s="6">
        <f t="array" ref="Y71">W71/COUNTA(Key)</f>
        <v>0.95</v>
      </c>
    </row>
    <row r="72" spans="1:25" x14ac:dyDescent="0.35">
      <c r="A72" s="5">
        <v>14</v>
      </c>
      <c r="B72" s="7" t="s">
        <v>2</v>
      </c>
      <c r="C72" s="7" t="s">
        <v>3</v>
      </c>
      <c r="D72" s="7" t="s">
        <v>3</v>
      </c>
      <c r="E72" s="7" t="s">
        <v>2</v>
      </c>
      <c r="F72" s="7" t="s">
        <v>2</v>
      </c>
      <c r="G72" s="7" t="s">
        <v>2</v>
      </c>
      <c r="H72" s="7" t="s">
        <v>3</v>
      </c>
      <c r="I72" s="7" t="s">
        <v>2</v>
      </c>
      <c r="J72" s="7" t="s">
        <v>4</v>
      </c>
      <c r="K72" s="7" t="s">
        <v>2</v>
      </c>
      <c r="L72" s="7" t="s">
        <v>2</v>
      </c>
      <c r="M72" s="7" t="s">
        <v>2</v>
      </c>
      <c r="N72" s="7" t="s">
        <v>3</v>
      </c>
      <c r="O72" s="7" t="s">
        <v>2</v>
      </c>
      <c r="P72" s="7" t="s">
        <v>4</v>
      </c>
      <c r="Q72" s="7" t="s">
        <v>3</v>
      </c>
      <c r="R72" s="7" t="s">
        <v>2</v>
      </c>
      <c r="S72" s="7" t="s">
        <v>2</v>
      </c>
      <c r="T72" s="7" t="s">
        <v>3</v>
      </c>
      <c r="U72" s="7" t="s">
        <v>2</v>
      </c>
      <c r="W72" s="10">
        <f t="array" ref="W72">SUM(--(B72:U72=Key))</f>
        <v>20</v>
      </c>
      <c r="X72" s="7">
        <f t="array" ref="X72">SUM(--(B72:U72&lt;&gt;Key))</f>
        <v>0</v>
      </c>
      <c r="Y72" s="6">
        <f t="array" ref="Y72">W72/COUNTA(Key)</f>
        <v>1</v>
      </c>
    </row>
    <row r="73" spans="1:25" x14ac:dyDescent="0.35">
      <c r="A73" s="5">
        <v>15</v>
      </c>
      <c r="B73" s="7" t="s">
        <v>2</v>
      </c>
      <c r="C73" s="7" t="s">
        <v>3</v>
      </c>
      <c r="D73" s="7" t="s">
        <v>3</v>
      </c>
      <c r="E73" s="7" t="s">
        <v>2</v>
      </c>
      <c r="F73" s="7" t="s">
        <v>2</v>
      </c>
      <c r="G73" s="7" t="s">
        <v>2</v>
      </c>
      <c r="H73" s="7" t="s">
        <v>3</v>
      </c>
      <c r="I73" s="7" t="s">
        <v>2</v>
      </c>
      <c r="J73" s="7" t="s">
        <v>29</v>
      </c>
      <c r="K73" s="7" t="s">
        <v>2</v>
      </c>
      <c r="L73" s="7" t="s">
        <v>3</v>
      </c>
      <c r="M73" s="7" t="s">
        <v>2</v>
      </c>
      <c r="N73" s="7" t="s">
        <v>3</v>
      </c>
      <c r="O73" s="7" t="s">
        <v>2</v>
      </c>
      <c r="P73" s="7" t="s">
        <v>2</v>
      </c>
      <c r="Q73" s="7" t="s">
        <v>2</v>
      </c>
      <c r="R73" s="7" t="s">
        <v>2</v>
      </c>
      <c r="S73" s="7" t="s">
        <v>2</v>
      </c>
      <c r="T73" s="7" t="s">
        <v>29</v>
      </c>
      <c r="U73" s="7" t="s">
        <v>2</v>
      </c>
      <c r="W73" s="10">
        <f t="array" ref="W73">SUM(--(B73:U73=Key))</f>
        <v>15</v>
      </c>
      <c r="X73" s="7">
        <f t="array" ref="X73">SUM(--(B73:U73&lt;&gt;Key))</f>
        <v>5</v>
      </c>
      <c r="Y73" s="6">
        <f t="array" ref="Y73">W73/COUNTA(Key)</f>
        <v>0.75</v>
      </c>
    </row>
    <row r="74" spans="1:25" x14ac:dyDescent="0.35">
      <c r="A74" s="5">
        <v>16</v>
      </c>
      <c r="B74" s="7" t="s">
        <v>2</v>
      </c>
      <c r="C74" s="7" t="s">
        <v>3</v>
      </c>
      <c r="D74" s="7" t="s">
        <v>3</v>
      </c>
      <c r="E74" s="7" t="s">
        <v>2</v>
      </c>
      <c r="F74" s="7" t="s">
        <v>3</v>
      </c>
      <c r="G74" s="7" t="s">
        <v>2</v>
      </c>
      <c r="H74" s="7" t="s">
        <v>3</v>
      </c>
      <c r="I74" s="7" t="s">
        <v>2</v>
      </c>
      <c r="J74" s="7" t="s">
        <v>29</v>
      </c>
      <c r="K74" s="7" t="s">
        <v>2</v>
      </c>
      <c r="L74" s="7" t="s">
        <v>29</v>
      </c>
      <c r="M74" s="7" t="s">
        <v>2</v>
      </c>
      <c r="N74" s="7" t="s">
        <v>3</v>
      </c>
      <c r="O74" s="7" t="s">
        <v>2</v>
      </c>
      <c r="P74" s="7" t="s">
        <v>29</v>
      </c>
      <c r="Q74" s="7" t="s">
        <v>2</v>
      </c>
      <c r="R74" s="7" t="s">
        <v>2</v>
      </c>
      <c r="S74" s="7" t="s">
        <v>2</v>
      </c>
      <c r="T74" s="7" t="s">
        <v>3</v>
      </c>
      <c r="U74" s="7" t="s">
        <v>2</v>
      </c>
      <c r="W74" s="10">
        <f t="array" ref="W74">SUM(--(B74:U74=Key))</f>
        <v>15</v>
      </c>
      <c r="X74" s="7">
        <f t="array" ref="X74">SUM(--(B74:U74&lt;&gt;Key))</f>
        <v>5</v>
      </c>
      <c r="Y74" s="6">
        <f t="array" ref="Y74">W74/COUNTA(Key)</f>
        <v>0.75</v>
      </c>
    </row>
    <row r="75" spans="1:25" x14ac:dyDescent="0.35">
      <c r="A75" s="5">
        <v>17</v>
      </c>
      <c r="B75" s="7" t="s">
        <v>2</v>
      </c>
      <c r="C75" s="7" t="s">
        <v>3</v>
      </c>
      <c r="D75" s="7" t="s">
        <v>3</v>
      </c>
      <c r="E75" s="7" t="s">
        <v>2</v>
      </c>
      <c r="F75" s="7" t="s">
        <v>2</v>
      </c>
      <c r="G75" s="7" t="s">
        <v>2</v>
      </c>
      <c r="H75" s="7" t="s">
        <v>3</v>
      </c>
      <c r="I75" s="7" t="s">
        <v>2</v>
      </c>
      <c r="J75" s="7" t="s">
        <v>29</v>
      </c>
      <c r="K75" s="7" t="s">
        <v>2</v>
      </c>
      <c r="L75" s="7" t="s">
        <v>2</v>
      </c>
      <c r="M75" s="7" t="s">
        <v>2</v>
      </c>
      <c r="N75" s="7" t="s">
        <v>3</v>
      </c>
      <c r="O75" s="7" t="s">
        <v>2</v>
      </c>
      <c r="P75" s="7" t="s">
        <v>4</v>
      </c>
      <c r="Q75" s="7" t="s">
        <v>3</v>
      </c>
      <c r="R75" s="7" t="s">
        <v>29</v>
      </c>
      <c r="S75" s="7" t="s">
        <v>2</v>
      </c>
      <c r="T75" s="7" t="s">
        <v>29</v>
      </c>
      <c r="U75" s="7" t="s">
        <v>2</v>
      </c>
      <c r="W75" s="10">
        <f t="array" ref="W75">SUM(--(B75:U75=Key))</f>
        <v>17</v>
      </c>
      <c r="X75" s="7">
        <f t="array" ref="X75">SUM(--(B75:U75&lt;&gt;Key))</f>
        <v>3</v>
      </c>
      <c r="Y75" s="6">
        <f t="array" ref="Y75">W75/COUNTA(Key)</f>
        <v>0.85</v>
      </c>
    </row>
    <row r="76" spans="1:25" x14ac:dyDescent="0.35">
      <c r="A76" s="5">
        <v>18</v>
      </c>
      <c r="B76" s="7" t="s">
        <v>2</v>
      </c>
      <c r="C76" s="7" t="s">
        <v>2</v>
      </c>
      <c r="D76" s="7" t="s">
        <v>3</v>
      </c>
      <c r="E76" s="7" t="s">
        <v>2</v>
      </c>
      <c r="F76" s="7" t="s">
        <v>2</v>
      </c>
      <c r="G76" s="7" t="s">
        <v>2</v>
      </c>
      <c r="H76" s="7" t="s">
        <v>3</v>
      </c>
      <c r="I76" s="7" t="s">
        <v>2</v>
      </c>
      <c r="J76" s="7" t="s">
        <v>4</v>
      </c>
      <c r="K76" s="7" t="s">
        <v>2</v>
      </c>
      <c r="L76" s="7" t="s">
        <v>29</v>
      </c>
      <c r="M76" s="7" t="s">
        <v>2</v>
      </c>
      <c r="N76" s="7" t="s">
        <v>3</v>
      </c>
      <c r="O76" s="7" t="s">
        <v>2</v>
      </c>
      <c r="P76" s="7" t="s">
        <v>4</v>
      </c>
      <c r="Q76" s="7" t="s">
        <v>3</v>
      </c>
      <c r="R76" s="7" t="s">
        <v>2</v>
      </c>
      <c r="S76" s="7" t="s">
        <v>2</v>
      </c>
      <c r="T76" s="7" t="s">
        <v>3</v>
      </c>
      <c r="U76" s="7" t="s">
        <v>2</v>
      </c>
      <c r="W76" s="10">
        <f t="array" ref="W76">SUM(--(B76:U76=Key))</f>
        <v>18</v>
      </c>
      <c r="X76" s="7">
        <f t="array" ref="X76">SUM(--(B76:U76&lt;&gt;Key))</f>
        <v>2</v>
      </c>
      <c r="Y76" s="6">
        <f t="array" ref="Y76">W76/COUNTA(Key)</f>
        <v>0.9</v>
      </c>
    </row>
    <row r="77" spans="1:25" x14ac:dyDescent="0.35">
      <c r="A77" s="5">
        <v>19</v>
      </c>
      <c r="B77" s="7" t="s">
        <v>2</v>
      </c>
      <c r="C77" s="7" t="s">
        <v>3</v>
      </c>
      <c r="D77" s="7" t="s">
        <v>3</v>
      </c>
      <c r="E77" s="7" t="s">
        <v>2</v>
      </c>
      <c r="F77" s="7" t="s">
        <v>2</v>
      </c>
      <c r="G77" s="7" t="s">
        <v>3</v>
      </c>
      <c r="H77" s="7" t="s">
        <v>3</v>
      </c>
      <c r="I77" s="7" t="s">
        <v>2</v>
      </c>
      <c r="J77" s="7" t="s">
        <v>4</v>
      </c>
      <c r="K77" s="7" t="s">
        <v>2</v>
      </c>
      <c r="L77" s="7" t="s">
        <v>2</v>
      </c>
      <c r="M77" s="7" t="s">
        <v>3</v>
      </c>
      <c r="N77" s="7" t="s">
        <v>3</v>
      </c>
      <c r="O77" s="7" t="s">
        <v>2</v>
      </c>
      <c r="P77" s="7" t="s">
        <v>4</v>
      </c>
      <c r="Q77" s="7" t="s">
        <v>29</v>
      </c>
      <c r="R77" s="7" t="s">
        <v>2</v>
      </c>
      <c r="S77" s="7" t="s">
        <v>2</v>
      </c>
      <c r="T77" s="7" t="s">
        <v>3</v>
      </c>
      <c r="U77" s="7" t="s">
        <v>2</v>
      </c>
      <c r="W77" s="10">
        <f t="array" ref="W77">SUM(--(B77:U77=Key))</f>
        <v>17</v>
      </c>
      <c r="X77" s="7">
        <f t="array" ref="X77">SUM(--(B77:U77&lt;&gt;Key))</f>
        <v>3</v>
      </c>
      <c r="Y77" s="6">
        <f t="array" ref="Y77">W77/COUNTA(Key)</f>
        <v>0.85</v>
      </c>
    </row>
    <row r="78" spans="1:25" x14ac:dyDescent="0.35">
      <c r="A78" s="15" t="s">
        <v>32</v>
      </c>
      <c r="B78" s="16">
        <f t="array" ref="B78">SUM(--(B63:B77=B3))</f>
        <v>15</v>
      </c>
      <c r="C78" s="16">
        <f t="array" ref="C78">SUM(--(C63:C77=C3))</f>
        <v>11</v>
      </c>
      <c r="D78" s="16">
        <f t="array" ref="D78">SUM(--(D63:D77=D3))</f>
        <v>15</v>
      </c>
      <c r="E78" s="16">
        <f t="array" ref="E78">SUM(--(E63:E77=E3))</f>
        <v>14</v>
      </c>
      <c r="F78" s="16">
        <f t="array" ref="F78">SUM(--(F63:F77=F3))</f>
        <v>13</v>
      </c>
      <c r="G78" s="16">
        <f t="array" ref="G78">SUM(--(G63:G77=G3))</f>
        <v>14</v>
      </c>
      <c r="H78" s="16">
        <f t="array" ref="H78">SUM(--(H63:H77=H3))</f>
        <v>15</v>
      </c>
      <c r="I78" s="16">
        <f t="array" ref="I78">SUM(--(I63:I77=I3))</f>
        <v>15</v>
      </c>
      <c r="J78" s="16">
        <f t="array" ref="J78">SUM(--(J63:J77=J3))</f>
        <v>11</v>
      </c>
      <c r="K78" s="16">
        <f t="array" ref="K78">SUM(--(K63:K77=K3))</f>
        <v>15</v>
      </c>
      <c r="L78" s="16">
        <f t="array" ref="L78">SUM(--(L63:L77=L3))</f>
        <v>10</v>
      </c>
      <c r="M78" s="16">
        <f t="array" ref="M78">SUM(--(M63:M77=M3))</f>
        <v>14</v>
      </c>
      <c r="N78" s="16">
        <f t="array" ref="N78">SUM(--(N63:N77=N3))</f>
        <v>15</v>
      </c>
      <c r="O78" s="16">
        <f t="array" ref="O78">SUM(--(O63:O77=O3))</f>
        <v>15</v>
      </c>
      <c r="P78" s="16">
        <f t="array" ref="P78">SUM(--(P63:P77=P3))</f>
        <v>9</v>
      </c>
      <c r="Q78" s="16">
        <f t="array" ref="Q78">SUM(--(Q63:Q77=Q3))</f>
        <v>7</v>
      </c>
      <c r="R78" s="16">
        <f t="array" ref="R78">SUM(--(R63:R77=R3))</f>
        <v>14</v>
      </c>
      <c r="S78" s="16">
        <f t="array" ref="S78">SUM(--(S63:S77=S3))</f>
        <v>15</v>
      </c>
      <c r="T78" s="16">
        <f t="array" ref="T78">SUM(--(T63:T77=T3))</f>
        <v>13</v>
      </c>
      <c r="U78" s="17">
        <f t="array" ref="U78">SUM(--(U63:U77=U3))</f>
        <v>15</v>
      </c>
      <c r="V78" s="16" t="s">
        <v>33</v>
      </c>
      <c r="W78" s="16">
        <f t="shared" ref="W78:Y78" si="9">AVERAGE(W63:W77)</f>
        <v>17.666666666666668</v>
      </c>
      <c r="X78" s="16">
        <f t="shared" si="9"/>
        <v>2.3333333333333335</v>
      </c>
      <c r="Y78" s="17">
        <f t="shared" si="9"/>
        <v>0.8833333333333333</v>
      </c>
    </row>
    <row r="79" spans="1:25" x14ac:dyDescent="0.35">
      <c r="A79" s="21" t="s">
        <v>34</v>
      </c>
      <c r="B79" s="33">
        <f t="shared" ref="B79:U79" si="10">B78/15</f>
        <v>1</v>
      </c>
      <c r="C79" s="33">
        <f t="shared" si="10"/>
        <v>0.73333333333333328</v>
      </c>
      <c r="D79" s="33">
        <f t="shared" si="10"/>
        <v>1</v>
      </c>
      <c r="E79" s="33">
        <f t="shared" si="10"/>
        <v>0.93333333333333335</v>
      </c>
      <c r="F79" s="33">
        <f t="shared" si="10"/>
        <v>0.8666666666666667</v>
      </c>
      <c r="G79" s="33">
        <f t="shared" si="10"/>
        <v>0.93333333333333335</v>
      </c>
      <c r="H79" s="33">
        <f t="shared" si="10"/>
        <v>1</v>
      </c>
      <c r="I79" s="33">
        <f t="shared" si="10"/>
        <v>1</v>
      </c>
      <c r="J79" s="33">
        <f t="shared" si="10"/>
        <v>0.73333333333333328</v>
      </c>
      <c r="K79" s="33">
        <f t="shared" si="10"/>
        <v>1</v>
      </c>
      <c r="L79" s="33">
        <f t="shared" si="10"/>
        <v>0.66666666666666663</v>
      </c>
      <c r="M79" s="33">
        <f t="shared" si="10"/>
        <v>0.93333333333333335</v>
      </c>
      <c r="N79" s="33">
        <f t="shared" si="10"/>
        <v>1</v>
      </c>
      <c r="O79" s="33">
        <f t="shared" si="10"/>
        <v>1</v>
      </c>
      <c r="P79" s="33">
        <f t="shared" si="10"/>
        <v>0.6</v>
      </c>
      <c r="Q79" s="33">
        <f t="shared" si="10"/>
        <v>0.46666666666666667</v>
      </c>
      <c r="R79" s="33">
        <f t="shared" si="10"/>
        <v>0.93333333333333335</v>
      </c>
      <c r="S79" s="33">
        <f t="shared" si="10"/>
        <v>1</v>
      </c>
      <c r="T79" s="33">
        <f t="shared" si="10"/>
        <v>0.8666666666666667</v>
      </c>
      <c r="U79" s="34">
        <f t="shared" si="10"/>
        <v>1</v>
      </c>
      <c r="V79" s="22" t="s">
        <v>35</v>
      </c>
      <c r="W79" s="22"/>
      <c r="X79" s="22"/>
      <c r="Y79" s="23">
        <f>_xlfn.STDEV.S(Y63:Y77)</f>
        <v>8.796644381862459E-2</v>
      </c>
    </row>
    <row r="80" spans="1:25" x14ac:dyDescent="0.35">
      <c r="A80" s="47" t="s">
        <v>42</v>
      </c>
      <c r="B80" s="22">
        <f t="shared" ref="B80:U80" si="11">B78-B21</f>
        <v>4</v>
      </c>
      <c r="C80" s="22">
        <f t="shared" si="11"/>
        <v>-2</v>
      </c>
      <c r="D80" s="22">
        <f t="shared" si="11"/>
        <v>0</v>
      </c>
      <c r="E80" s="22">
        <f t="shared" si="11"/>
        <v>2</v>
      </c>
      <c r="F80" s="22">
        <f t="shared" si="11"/>
        <v>0</v>
      </c>
      <c r="G80" s="22">
        <f t="shared" si="11"/>
        <v>-1</v>
      </c>
      <c r="H80" s="22">
        <f t="shared" si="11"/>
        <v>0</v>
      </c>
      <c r="I80" s="22">
        <f t="shared" si="11"/>
        <v>1</v>
      </c>
      <c r="J80" s="22">
        <f t="shared" si="11"/>
        <v>-1</v>
      </c>
      <c r="K80" s="22">
        <f t="shared" si="11"/>
        <v>0</v>
      </c>
      <c r="L80" s="22">
        <f t="shared" si="11"/>
        <v>0</v>
      </c>
      <c r="M80" s="22">
        <f t="shared" si="11"/>
        <v>1</v>
      </c>
      <c r="N80" s="22">
        <f t="shared" si="11"/>
        <v>3</v>
      </c>
      <c r="O80" s="22">
        <f t="shared" si="11"/>
        <v>0</v>
      </c>
      <c r="P80" s="22">
        <f t="shared" si="11"/>
        <v>3</v>
      </c>
      <c r="Q80" s="22">
        <f t="shared" si="11"/>
        <v>6</v>
      </c>
      <c r="R80" s="22">
        <f t="shared" si="11"/>
        <v>1</v>
      </c>
      <c r="S80" s="22">
        <f t="shared" si="11"/>
        <v>6</v>
      </c>
      <c r="T80" s="22">
        <f t="shared" si="11"/>
        <v>-1</v>
      </c>
      <c r="U80" s="23">
        <f t="shared" si="11"/>
        <v>0</v>
      </c>
      <c r="V80" s="22" t="s">
        <v>36</v>
      </c>
      <c r="W80" s="22"/>
      <c r="X80" s="22"/>
      <c r="Y80" s="24">
        <f>MIN(Y63:Y77)</f>
        <v>0.75</v>
      </c>
    </row>
    <row r="81" spans="1:25" x14ac:dyDescent="0.35">
      <c r="A81" s="35" t="s">
        <v>50</v>
      </c>
      <c r="B81" s="27">
        <f t="shared" ref="B81:U81" si="12">B78-B49</f>
        <v>0</v>
      </c>
      <c r="C81" s="27">
        <f t="shared" si="12"/>
        <v>0</v>
      </c>
      <c r="D81" s="27">
        <f t="shared" si="12"/>
        <v>0</v>
      </c>
      <c r="E81" s="27">
        <f t="shared" si="12"/>
        <v>3</v>
      </c>
      <c r="F81" s="27">
        <f t="shared" si="12"/>
        <v>0</v>
      </c>
      <c r="G81" s="27">
        <f t="shared" si="12"/>
        <v>0</v>
      </c>
      <c r="H81" s="27">
        <f t="shared" si="12"/>
        <v>0</v>
      </c>
      <c r="I81" s="27">
        <f t="shared" si="12"/>
        <v>1</v>
      </c>
      <c r="J81" s="27">
        <f t="shared" si="12"/>
        <v>-3</v>
      </c>
      <c r="K81" s="27">
        <f t="shared" si="12"/>
        <v>0</v>
      </c>
      <c r="L81" s="27">
        <f t="shared" si="12"/>
        <v>0</v>
      </c>
      <c r="M81" s="27">
        <f t="shared" si="12"/>
        <v>0</v>
      </c>
      <c r="N81" s="27">
        <f t="shared" si="12"/>
        <v>0</v>
      </c>
      <c r="O81" s="27">
        <f t="shared" si="12"/>
        <v>0</v>
      </c>
      <c r="P81" s="27">
        <f t="shared" si="12"/>
        <v>-3</v>
      </c>
      <c r="Q81" s="27">
        <f t="shared" si="12"/>
        <v>-2</v>
      </c>
      <c r="R81" s="27">
        <f t="shared" si="12"/>
        <v>4</v>
      </c>
      <c r="S81" s="27">
        <f t="shared" si="12"/>
        <v>0</v>
      </c>
      <c r="T81" s="27">
        <f t="shared" si="12"/>
        <v>-1</v>
      </c>
      <c r="U81" s="36">
        <f t="shared" si="12"/>
        <v>0</v>
      </c>
      <c r="V81" s="22" t="s">
        <v>38</v>
      </c>
      <c r="W81" s="22"/>
      <c r="X81" s="22"/>
      <c r="Y81" s="24">
        <f>MAX(Y63:Y77)</f>
        <v>1</v>
      </c>
    </row>
    <row r="82" spans="1:25" x14ac:dyDescent="0.35">
      <c r="A82" s="5"/>
      <c r="V82" s="37" t="s">
        <v>43</v>
      </c>
      <c r="W82" s="38">
        <f>_xlfn.T.TEST(W6:W20,W63:W77,2,1)</f>
        <v>6.2452505616907962E-3</v>
      </c>
      <c r="X82" s="68" t="s">
        <v>51</v>
      </c>
      <c r="Y82" s="67"/>
    </row>
    <row r="83" spans="1:25" x14ac:dyDescent="0.35">
      <c r="A83" s="69" t="s">
        <v>57</v>
      </c>
      <c r="B83" s="70"/>
      <c r="Y83" s="6"/>
    </row>
    <row r="84" spans="1:25" x14ac:dyDescent="0.35">
      <c r="A84" s="66" t="s">
        <v>56</v>
      </c>
      <c r="B84" s="67"/>
      <c r="Y84" s="6"/>
    </row>
    <row r="85" spans="1:25" x14ac:dyDescent="0.35">
      <c r="A85" s="45"/>
      <c r="B85" s="31"/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  <c r="P85" s="31"/>
      <c r="Q85" s="31"/>
      <c r="R85" s="31"/>
      <c r="S85" s="31"/>
      <c r="T85" s="31"/>
      <c r="U85" s="31"/>
      <c r="V85" s="31"/>
      <c r="W85" s="31"/>
      <c r="X85" s="31"/>
      <c r="Y85" s="32"/>
    </row>
  </sheetData>
  <mergeCells count="7">
    <mergeCell ref="A83:B83"/>
    <mergeCell ref="A84:B84"/>
    <mergeCell ref="A25:B25"/>
    <mergeCell ref="A53:B53"/>
    <mergeCell ref="X53:Y53"/>
    <mergeCell ref="A54:B54"/>
    <mergeCell ref="X82:Y8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Y48"/>
  <sheetViews>
    <sheetView workbookViewId="0">
      <selection activeCell="Y6" sqref="Y6:Y7"/>
    </sheetView>
  </sheetViews>
  <sheetFormatPr defaultColWidth="14.453125" defaultRowHeight="15" customHeight="1" x14ac:dyDescent="0.35"/>
  <cols>
    <col min="1" max="25" width="8.7265625" customWidth="1"/>
  </cols>
  <sheetData>
    <row r="1" spans="1:25" ht="14.5" x14ac:dyDescent="0.3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4"/>
    </row>
    <row r="2" spans="1:25" ht="14.5" x14ac:dyDescent="0.35">
      <c r="A2" s="5"/>
      <c r="Y2" s="6"/>
    </row>
    <row r="3" spans="1:25" ht="14.5" x14ac:dyDescent="0.35">
      <c r="A3" s="5" t="s">
        <v>1</v>
      </c>
      <c r="B3" s="7" t="s">
        <v>2</v>
      </c>
      <c r="C3" s="7" t="s">
        <v>3</v>
      </c>
      <c r="D3" s="7" t="s">
        <v>3</v>
      </c>
      <c r="E3" s="7" t="s">
        <v>2</v>
      </c>
      <c r="F3" s="7" t="s">
        <v>2</v>
      </c>
      <c r="G3" s="7" t="s">
        <v>2</v>
      </c>
      <c r="H3" s="7" t="s">
        <v>3</v>
      </c>
      <c r="I3" s="7" t="s">
        <v>2</v>
      </c>
      <c r="J3" s="7" t="s">
        <v>4</v>
      </c>
      <c r="K3" s="7" t="s">
        <v>2</v>
      </c>
      <c r="L3" s="7" t="s">
        <v>2</v>
      </c>
      <c r="M3" s="7" t="s">
        <v>2</v>
      </c>
      <c r="N3" s="7" t="s">
        <v>3</v>
      </c>
      <c r="O3" s="7" t="s">
        <v>2</v>
      </c>
      <c r="P3" s="7" t="s">
        <v>4</v>
      </c>
      <c r="Q3" s="7" t="s">
        <v>3</v>
      </c>
      <c r="R3" s="7" t="s">
        <v>2</v>
      </c>
      <c r="S3" s="7" t="s">
        <v>2</v>
      </c>
      <c r="T3" s="7" t="s">
        <v>3</v>
      </c>
      <c r="U3" s="7" t="s">
        <v>2</v>
      </c>
      <c r="W3" s="8"/>
      <c r="Y3" s="6"/>
    </row>
    <row r="4" spans="1:25" ht="14.5" x14ac:dyDescent="0.35">
      <c r="A4" s="5"/>
      <c r="Y4" s="6"/>
    </row>
    <row r="5" spans="1:25" ht="14.5" x14ac:dyDescent="0.35">
      <c r="A5" s="5" t="s">
        <v>5</v>
      </c>
      <c r="B5" s="9" t="s">
        <v>6</v>
      </c>
      <c r="C5" s="9" t="s">
        <v>7</v>
      </c>
      <c r="D5" s="9" t="s">
        <v>8</v>
      </c>
      <c r="E5" s="9" t="s">
        <v>9</v>
      </c>
      <c r="F5" s="9" t="s">
        <v>10</v>
      </c>
      <c r="G5" s="9" t="s">
        <v>11</v>
      </c>
      <c r="H5" s="9" t="s">
        <v>12</v>
      </c>
      <c r="I5" s="9" t="s">
        <v>13</v>
      </c>
      <c r="J5" s="9" t="s">
        <v>14</v>
      </c>
      <c r="K5" s="9" t="s">
        <v>15</v>
      </c>
      <c r="L5" s="9" t="s">
        <v>16</v>
      </c>
      <c r="M5" s="9" t="s">
        <v>17</v>
      </c>
      <c r="N5" s="9" t="s">
        <v>18</v>
      </c>
      <c r="O5" s="9" t="s">
        <v>19</v>
      </c>
      <c r="P5" s="9" t="s">
        <v>20</v>
      </c>
      <c r="Q5" s="9" t="s">
        <v>21</v>
      </c>
      <c r="R5" s="9" t="s">
        <v>22</v>
      </c>
      <c r="S5" s="9" t="s">
        <v>23</v>
      </c>
      <c r="T5" s="9" t="s">
        <v>24</v>
      </c>
      <c r="U5" s="9" t="s">
        <v>25</v>
      </c>
      <c r="W5" s="7" t="s">
        <v>26</v>
      </c>
      <c r="X5" s="7" t="s">
        <v>27</v>
      </c>
      <c r="Y5" s="6" t="s">
        <v>28</v>
      </c>
    </row>
    <row r="6" spans="1:25" ht="14.5" x14ac:dyDescent="0.35">
      <c r="A6" s="11" t="s">
        <v>30</v>
      </c>
      <c r="B6" s="7" t="s">
        <v>2</v>
      </c>
      <c r="C6" s="7" t="s">
        <v>2</v>
      </c>
      <c r="D6" s="7" t="s">
        <v>3</v>
      </c>
      <c r="E6" s="7" t="s">
        <v>3</v>
      </c>
      <c r="F6" s="7" t="s">
        <v>2</v>
      </c>
      <c r="G6" s="7" t="s">
        <v>2</v>
      </c>
      <c r="H6" s="7" t="s">
        <v>3</v>
      </c>
      <c r="I6" s="7" t="s">
        <v>2</v>
      </c>
      <c r="J6" s="7" t="s">
        <v>2</v>
      </c>
      <c r="K6" s="7" t="s">
        <v>2</v>
      </c>
      <c r="L6" s="7" t="s">
        <v>29</v>
      </c>
      <c r="M6" s="7" t="s">
        <v>3</v>
      </c>
      <c r="N6" s="7" t="s">
        <v>2</v>
      </c>
      <c r="O6" s="7" t="s">
        <v>3</v>
      </c>
      <c r="P6" s="7" t="s">
        <v>4</v>
      </c>
      <c r="Q6" s="7" t="s">
        <v>3</v>
      </c>
      <c r="R6" s="7" t="s">
        <v>2</v>
      </c>
      <c r="S6" s="7" t="s">
        <v>2</v>
      </c>
      <c r="T6" s="7" t="s">
        <v>3</v>
      </c>
      <c r="U6" s="7" t="s">
        <v>2</v>
      </c>
      <c r="W6" s="10">
        <f t="array" ref="W6">SUM(--(B6:U6=Key))</f>
        <v>13</v>
      </c>
      <c r="X6" s="7">
        <f t="shared" ref="X6:X7" si="0">20-W6</f>
        <v>7</v>
      </c>
      <c r="Y6" s="6">
        <f t="shared" ref="Y6:Y7" si="1">W6/20</f>
        <v>0.65</v>
      </c>
    </row>
    <row r="7" spans="1:25" ht="14.5" x14ac:dyDescent="0.35">
      <c r="A7" s="11" t="s">
        <v>31</v>
      </c>
      <c r="B7" s="7" t="s">
        <v>2</v>
      </c>
      <c r="C7" s="7" t="s">
        <v>2</v>
      </c>
      <c r="D7" s="7" t="s">
        <v>3</v>
      </c>
      <c r="E7" s="7" t="s">
        <v>3</v>
      </c>
      <c r="F7" s="7" t="s">
        <v>2</v>
      </c>
      <c r="G7" s="7" t="s">
        <v>2</v>
      </c>
      <c r="H7" s="7" t="s">
        <v>3</v>
      </c>
      <c r="I7" s="7" t="s">
        <v>2</v>
      </c>
      <c r="J7" s="7" t="s">
        <v>3</v>
      </c>
      <c r="K7" s="7" t="s">
        <v>2</v>
      </c>
      <c r="L7" s="7" t="s">
        <v>29</v>
      </c>
      <c r="M7" s="7" t="s">
        <v>3</v>
      </c>
      <c r="N7" s="7" t="s">
        <v>3</v>
      </c>
      <c r="O7" s="7" t="s">
        <v>3</v>
      </c>
      <c r="P7" s="7" t="s">
        <v>4</v>
      </c>
      <c r="Q7" s="7" t="s">
        <v>3</v>
      </c>
      <c r="R7" s="7" t="s">
        <v>2</v>
      </c>
      <c r="S7" s="7" t="s">
        <v>2</v>
      </c>
      <c r="T7" s="7" t="s">
        <v>2</v>
      </c>
      <c r="U7" s="7" t="s">
        <v>2</v>
      </c>
      <c r="W7" s="10">
        <f t="array" ref="W7">SUM(--(B7:U7=Key))</f>
        <v>13</v>
      </c>
      <c r="X7" s="7">
        <f t="shared" si="0"/>
        <v>7</v>
      </c>
      <c r="Y7" s="6">
        <f t="shared" si="1"/>
        <v>0.65</v>
      </c>
    </row>
    <row r="8" spans="1:25" ht="14.5" x14ac:dyDescent="0.35">
      <c r="A8" s="12" t="s">
        <v>32</v>
      </c>
      <c r="B8" s="13">
        <f t="array" ref="B8">SUM(--(B6:B7=B3))</f>
        <v>2</v>
      </c>
      <c r="C8" s="13">
        <f t="array" ref="C8">SUM(--(C6:C7=C3))</f>
        <v>0</v>
      </c>
      <c r="D8" s="13">
        <f t="array" ref="D8">SUM(--(D6:D7=D3))</f>
        <v>2</v>
      </c>
      <c r="E8" s="13">
        <f t="array" ref="E8">SUM(--(E6:E7=E3))</f>
        <v>0</v>
      </c>
      <c r="F8" s="13">
        <f t="array" ref="F8">SUM(--(F6:F7=F3))</f>
        <v>2</v>
      </c>
      <c r="G8" s="13">
        <f t="array" ref="G8">SUM(--(G6:G7=G3))</f>
        <v>2</v>
      </c>
      <c r="H8" s="13">
        <f t="array" ref="H8">SUM(--(H6:H7=H3))</f>
        <v>2</v>
      </c>
      <c r="I8" s="13">
        <f t="array" ref="I8">SUM(--(I6:I7=I3))</f>
        <v>2</v>
      </c>
      <c r="J8" s="13">
        <f t="array" ref="J8">SUM(--(J6:J7=J3))</f>
        <v>0</v>
      </c>
      <c r="K8" s="13">
        <f t="array" ref="K8">SUM(--(K6:K7=K3))</f>
        <v>2</v>
      </c>
      <c r="L8" s="13">
        <f t="array" ref="L8">SUM(--(L6:L7=L3))</f>
        <v>0</v>
      </c>
      <c r="M8" s="13">
        <f t="array" ref="M8">SUM(--(M6:M7=M3))</f>
        <v>0</v>
      </c>
      <c r="N8" s="13">
        <f t="array" ref="N8">SUM(--(N6:N7=N3))</f>
        <v>1</v>
      </c>
      <c r="O8" s="13">
        <f t="array" ref="O8">SUM(--(O6:O7=O3))</f>
        <v>0</v>
      </c>
      <c r="P8" s="13">
        <f t="array" ref="P8">SUM(--(P6:P7=P3))</f>
        <v>2</v>
      </c>
      <c r="Q8" s="13">
        <f t="array" ref="Q8">SUM(--(Q6:Q7=Q3))</f>
        <v>2</v>
      </c>
      <c r="R8" s="13">
        <f t="array" ref="R8">SUM(--(R6:R7=R3))</f>
        <v>2</v>
      </c>
      <c r="S8" s="13">
        <f t="array" ref="S8">SUM(--(S6:S7=S3))</f>
        <v>2</v>
      </c>
      <c r="T8" s="13">
        <f t="array" ref="T8">SUM(--(T6:T7=T3))</f>
        <v>1</v>
      </c>
      <c r="U8" s="14">
        <f t="array" ref="U8">SUM(--(U6:U7=U3))</f>
        <v>2</v>
      </c>
      <c r="V8" s="15" t="s">
        <v>33</v>
      </c>
      <c r="W8" s="16">
        <f t="shared" ref="W8:Y8" si="2">AVERAGE(W6:W7)</f>
        <v>13</v>
      </c>
      <c r="X8" s="16">
        <f t="shared" si="2"/>
        <v>7</v>
      </c>
      <c r="Y8" s="17">
        <f t="shared" si="2"/>
        <v>0.65</v>
      </c>
    </row>
    <row r="9" spans="1:25" ht="14.5" x14ac:dyDescent="0.35">
      <c r="A9" s="18" t="s">
        <v>34</v>
      </c>
      <c r="B9" s="19">
        <f t="shared" ref="B9:U9" si="3">B8/2</f>
        <v>1</v>
      </c>
      <c r="C9" s="19">
        <f t="shared" si="3"/>
        <v>0</v>
      </c>
      <c r="D9" s="19">
        <f t="shared" si="3"/>
        <v>1</v>
      </c>
      <c r="E9" s="19">
        <f t="shared" si="3"/>
        <v>0</v>
      </c>
      <c r="F9" s="19">
        <f t="shared" si="3"/>
        <v>1</v>
      </c>
      <c r="G9" s="19">
        <f t="shared" si="3"/>
        <v>1</v>
      </c>
      <c r="H9" s="19">
        <f t="shared" si="3"/>
        <v>1</v>
      </c>
      <c r="I9" s="19">
        <f t="shared" si="3"/>
        <v>1</v>
      </c>
      <c r="J9" s="19">
        <f t="shared" si="3"/>
        <v>0</v>
      </c>
      <c r="K9" s="19">
        <f t="shared" si="3"/>
        <v>1</v>
      </c>
      <c r="L9" s="19">
        <f t="shared" si="3"/>
        <v>0</v>
      </c>
      <c r="M9" s="19">
        <f t="shared" si="3"/>
        <v>0</v>
      </c>
      <c r="N9" s="19">
        <f t="shared" si="3"/>
        <v>0.5</v>
      </c>
      <c r="O9" s="19">
        <f t="shared" si="3"/>
        <v>0</v>
      </c>
      <c r="P9" s="19">
        <f t="shared" si="3"/>
        <v>1</v>
      </c>
      <c r="Q9" s="19">
        <f t="shared" si="3"/>
        <v>1</v>
      </c>
      <c r="R9" s="19">
        <f t="shared" si="3"/>
        <v>1</v>
      </c>
      <c r="S9" s="19">
        <f t="shared" si="3"/>
        <v>1</v>
      </c>
      <c r="T9" s="19">
        <f t="shared" si="3"/>
        <v>0.5</v>
      </c>
      <c r="U9" s="19">
        <f t="shared" si="3"/>
        <v>1</v>
      </c>
      <c r="V9" s="21" t="s">
        <v>35</v>
      </c>
      <c r="W9" s="22"/>
      <c r="X9" s="22"/>
      <c r="Y9" s="23">
        <f>_xlfn.STDEV.S(Y6:Y7)</f>
        <v>0</v>
      </c>
    </row>
    <row r="10" spans="1:25" ht="14.5" x14ac:dyDescent="0.35">
      <c r="A10" s="5"/>
      <c r="V10" s="21" t="s">
        <v>36</v>
      </c>
      <c r="W10" s="22"/>
      <c r="X10" s="22"/>
      <c r="Y10" s="24">
        <f>MIN(Y6:Y7)</f>
        <v>0.65</v>
      </c>
    </row>
    <row r="11" spans="1:25" ht="14.5" x14ac:dyDescent="0.35">
      <c r="A11" s="69" t="s">
        <v>57</v>
      </c>
      <c r="B11" s="70"/>
      <c r="V11" s="18" t="s">
        <v>38</v>
      </c>
      <c r="W11" s="27"/>
      <c r="X11" s="27"/>
      <c r="Y11" s="28">
        <f>MAX(Y6:Y7)</f>
        <v>0.65</v>
      </c>
    </row>
    <row r="12" spans="1:25" ht="14.5" x14ac:dyDescent="0.35">
      <c r="A12" s="66" t="s">
        <v>58</v>
      </c>
      <c r="B12" s="67"/>
      <c r="Y12" s="6"/>
    </row>
    <row r="13" spans="1:25" ht="14.5" x14ac:dyDescent="0.35">
      <c r="A13" s="30"/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2"/>
    </row>
    <row r="17" spans="1:25" ht="14.5" x14ac:dyDescent="0.35">
      <c r="A17" s="1" t="s">
        <v>39</v>
      </c>
      <c r="B17" s="2"/>
      <c r="C17" s="2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4"/>
    </row>
    <row r="18" spans="1:25" ht="14.5" x14ac:dyDescent="0.35">
      <c r="A18" s="5"/>
      <c r="Y18" s="6"/>
    </row>
    <row r="19" spans="1:25" ht="14.5" x14ac:dyDescent="0.35">
      <c r="A19" s="5"/>
      <c r="B19" s="7" t="s">
        <v>40</v>
      </c>
      <c r="Y19" s="6"/>
    </row>
    <row r="20" spans="1:25" ht="14.5" x14ac:dyDescent="0.35">
      <c r="A20" s="5" t="s">
        <v>5</v>
      </c>
      <c r="B20" s="9" t="s">
        <v>6</v>
      </c>
      <c r="C20" s="9" t="s">
        <v>7</v>
      </c>
      <c r="D20" s="9" t="s">
        <v>8</v>
      </c>
      <c r="E20" s="9" t="s">
        <v>9</v>
      </c>
      <c r="F20" s="9" t="s">
        <v>10</v>
      </c>
      <c r="G20" s="9" t="s">
        <v>11</v>
      </c>
      <c r="H20" s="9" t="s">
        <v>12</v>
      </c>
      <c r="I20" s="9" t="s">
        <v>13</v>
      </c>
      <c r="J20" s="9" t="s">
        <v>14</v>
      </c>
      <c r="K20" s="9" t="s">
        <v>15</v>
      </c>
      <c r="L20" s="9" t="s">
        <v>16</v>
      </c>
      <c r="M20" s="9" t="s">
        <v>17</v>
      </c>
      <c r="N20" s="9" t="s">
        <v>18</v>
      </c>
      <c r="O20" s="9" t="s">
        <v>19</v>
      </c>
      <c r="P20" s="9" t="s">
        <v>20</v>
      </c>
      <c r="Q20" s="9" t="s">
        <v>21</v>
      </c>
      <c r="R20" s="9" t="s">
        <v>22</v>
      </c>
      <c r="S20" s="9" t="s">
        <v>23</v>
      </c>
      <c r="T20" s="9" t="s">
        <v>24</v>
      </c>
      <c r="U20" s="9" t="s">
        <v>25</v>
      </c>
      <c r="W20" s="7" t="s">
        <v>26</v>
      </c>
      <c r="X20" s="7" t="s">
        <v>27</v>
      </c>
      <c r="Y20" s="6" t="s">
        <v>28</v>
      </c>
    </row>
    <row r="21" spans="1:25" ht="14.25" customHeight="1" x14ac:dyDescent="0.35">
      <c r="A21" s="49" t="s">
        <v>47</v>
      </c>
      <c r="B21" s="7" t="s">
        <v>2</v>
      </c>
      <c r="C21" s="7" t="s">
        <v>3</v>
      </c>
      <c r="D21" s="7" t="s">
        <v>3</v>
      </c>
      <c r="E21" s="7" t="s">
        <v>3</v>
      </c>
      <c r="F21" s="7" t="s">
        <v>2</v>
      </c>
      <c r="G21" s="7" t="s">
        <v>2</v>
      </c>
      <c r="H21" s="7" t="s">
        <v>3</v>
      </c>
      <c r="I21" s="7" t="s">
        <v>3</v>
      </c>
      <c r="J21" s="7" t="s">
        <v>4</v>
      </c>
      <c r="K21" s="7" t="s">
        <v>2</v>
      </c>
      <c r="L21" s="7" t="s">
        <v>29</v>
      </c>
      <c r="M21" s="7" t="s">
        <v>2</v>
      </c>
      <c r="N21" s="7" t="s">
        <v>3</v>
      </c>
      <c r="O21" s="7" t="s">
        <v>3</v>
      </c>
      <c r="P21" s="7" t="s">
        <v>4</v>
      </c>
      <c r="Q21" s="7" t="s">
        <v>3</v>
      </c>
      <c r="R21" s="7" t="s">
        <v>2</v>
      </c>
      <c r="S21" s="7" t="s">
        <v>2</v>
      </c>
      <c r="T21" s="7" t="s">
        <v>2</v>
      </c>
      <c r="U21" s="7" t="s">
        <v>2</v>
      </c>
      <c r="W21" s="10">
        <f t="array" ref="W21">SUM(--(B21:U21=Key))</f>
        <v>15</v>
      </c>
      <c r="X21" s="7">
        <f t="array" ref="X21">SUM(--(B21:U21&lt;&gt;Key))</f>
        <v>5</v>
      </c>
      <c r="Y21" s="6">
        <f t="array" ref="Y21">W21/COUNTA(Key)</f>
        <v>0.75</v>
      </c>
    </row>
    <row r="22" spans="1:25" ht="14.5" x14ac:dyDescent="0.35">
      <c r="A22" s="11" t="s">
        <v>30</v>
      </c>
      <c r="B22" s="7" t="s">
        <v>2</v>
      </c>
      <c r="C22" s="7" t="s">
        <v>2</v>
      </c>
      <c r="D22" s="7" t="s">
        <v>3</v>
      </c>
      <c r="E22" s="7" t="s">
        <v>2</v>
      </c>
      <c r="F22" s="7" t="s">
        <v>2</v>
      </c>
      <c r="G22" s="7" t="s">
        <v>2</v>
      </c>
      <c r="H22" s="7" t="s">
        <v>3</v>
      </c>
      <c r="I22" s="7" t="s">
        <v>2</v>
      </c>
      <c r="J22" s="7" t="s">
        <v>4</v>
      </c>
      <c r="K22" s="7" t="s">
        <v>2</v>
      </c>
      <c r="L22" s="7" t="s">
        <v>2</v>
      </c>
      <c r="M22" s="7" t="s">
        <v>3</v>
      </c>
      <c r="N22" s="7" t="s">
        <v>3</v>
      </c>
      <c r="O22" s="7" t="s">
        <v>2</v>
      </c>
      <c r="P22" s="7" t="s">
        <v>29</v>
      </c>
      <c r="Q22" s="7" t="s">
        <v>3</v>
      </c>
      <c r="R22" s="7" t="s">
        <v>3</v>
      </c>
      <c r="S22" s="7" t="s">
        <v>2</v>
      </c>
      <c r="T22" s="7" t="s">
        <v>2</v>
      </c>
      <c r="U22" s="7" t="s">
        <v>2</v>
      </c>
      <c r="W22" s="10">
        <f t="array" ref="W22">SUM(--(B22:U22=Key))</f>
        <v>15</v>
      </c>
      <c r="X22" s="7">
        <f t="shared" ref="X22:X23" si="4">20-W22</f>
        <v>5</v>
      </c>
      <c r="Y22" s="6">
        <f t="shared" ref="Y22:Y23" si="5">W22/20</f>
        <v>0.75</v>
      </c>
    </row>
    <row r="23" spans="1:25" ht="14.5" x14ac:dyDescent="0.35">
      <c r="A23" s="11" t="s">
        <v>31</v>
      </c>
      <c r="B23" s="7" t="s">
        <v>2</v>
      </c>
      <c r="C23" s="7" t="s">
        <v>2</v>
      </c>
      <c r="D23" s="7" t="s">
        <v>3</v>
      </c>
      <c r="E23" s="7" t="s">
        <v>2</v>
      </c>
      <c r="F23" s="7" t="s">
        <v>2</v>
      </c>
      <c r="G23" s="7" t="s">
        <v>2</v>
      </c>
      <c r="H23" s="7" t="s">
        <v>3</v>
      </c>
      <c r="I23" s="7" t="s">
        <v>3</v>
      </c>
      <c r="J23" s="7" t="s">
        <v>4</v>
      </c>
      <c r="K23" s="7" t="s">
        <v>2</v>
      </c>
      <c r="L23" s="7" t="s">
        <v>2</v>
      </c>
      <c r="M23" s="7" t="s">
        <v>3</v>
      </c>
      <c r="N23" s="7" t="s">
        <v>3</v>
      </c>
      <c r="O23" s="7" t="s">
        <v>2</v>
      </c>
      <c r="P23" s="7" t="s">
        <v>29</v>
      </c>
      <c r="Q23" s="7" t="s">
        <v>3</v>
      </c>
      <c r="R23" s="7" t="s">
        <v>3</v>
      </c>
      <c r="S23" s="7" t="s">
        <v>3</v>
      </c>
      <c r="T23" s="7" t="s">
        <v>29</v>
      </c>
      <c r="U23" s="7" t="s">
        <v>2</v>
      </c>
      <c r="W23" s="10">
        <f t="array" ref="W23">SUM(--(B23:U23=Key))</f>
        <v>13</v>
      </c>
      <c r="X23" s="7">
        <f t="shared" si="4"/>
        <v>7</v>
      </c>
      <c r="Y23" s="6">
        <f t="shared" si="5"/>
        <v>0.65</v>
      </c>
    </row>
    <row r="24" spans="1:25" ht="14.5" x14ac:dyDescent="0.35">
      <c r="A24" s="15" t="s">
        <v>32</v>
      </c>
      <c r="B24" s="16">
        <f t="array" ref="B24">SUM(--(B21:B23=B3))</f>
        <v>3</v>
      </c>
      <c r="C24" s="16">
        <f t="array" ref="C24">SUM(--(C21:C23=C3))</f>
        <v>1</v>
      </c>
      <c r="D24" s="16">
        <f t="array" ref="D24">SUM(--(D21:D23=D3))</f>
        <v>3</v>
      </c>
      <c r="E24" s="16">
        <f t="array" ref="E24">SUM(--(E21:E23=E3))</f>
        <v>2</v>
      </c>
      <c r="F24" s="16">
        <f t="array" ref="F24">SUM(--(F21:F23=F3))</f>
        <v>3</v>
      </c>
      <c r="G24" s="16">
        <f t="array" ref="G24">SUM(--(G21:G23=G3))</f>
        <v>3</v>
      </c>
      <c r="H24" s="16">
        <f t="array" ref="H24">SUM(--(H21:H23=H3))</f>
        <v>3</v>
      </c>
      <c r="I24" s="16">
        <f t="array" ref="I24">SUM(--(I21:I23=I3))</f>
        <v>1</v>
      </c>
      <c r="J24" s="16">
        <f t="array" ref="J24">SUM(--(J21:J23=J3))</f>
        <v>3</v>
      </c>
      <c r="K24" s="16">
        <f t="array" ref="K24">SUM(--(K21:K23=K3))</f>
        <v>3</v>
      </c>
      <c r="L24" s="16">
        <f t="array" ref="L24">SUM(--(L21:L23=L3))</f>
        <v>2</v>
      </c>
      <c r="M24" s="16">
        <f t="array" ref="M24">SUM(--(M21:M23=M3))</f>
        <v>1</v>
      </c>
      <c r="N24" s="16">
        <f t="array" ref="N24">SUM(--(N21:N23=N3))</f>
        <v>3</v>
      </c>
      <c r="O24" s="16">
        <f t="array" ref="O24">SUM(--(O21:O23=O3))</f>
        <v>2</v>
      </c>
      <c r="P24" s="16">
        <f t="array" ref="P24">SUM(--(P21:P23=P3))</f>
        <v>1</v>
      </c>
      <c r="Q24" s="16">
        <f t="array" ref="Q24">SUM(--(Q21:Q23=Q3))</f>
        <v>3</v>
      </c>
      <c r="R24" s="16">
        <f t="array" ref="R24">SUM(--(R21:R23=R3))</f>
        <v>1</v>
      </c>
      <c r="S24" s="16">
        <f t="array" ref="S24">SUM(--(S21:S23=S3))</f>
        <v>2</v>
      </c>
      <c r="T24" s="16">
        <f t="array" ref="T24">SUM(--(T21:T23=T3))</f>
        <v>0</v>
      </c>
      <c r="U24" s="17">
        <f t="array" ref="U24">SUM(--(U21:U23=U3))</f>
        <v>3</v>
      </c>
      <c r="V24" s="16" t="s">
        <v>33</v>
      </c>
      <c r="W24" s="16">
        <f t="shared" ref="W24:Y24" si="6">AVERAGE(W21:W23)</f>
        <v>14.333333333333334</v>
      </c>
      <c r="X24" s="16">
        <f t="shared" si="6"/>
        <v>5.666666666666667</v>
      </c>
      <c r="Y24" s="17">
        <f t="shared" si="6"/>
        <v>0.71666666666666667</v>
      </c>
    </row>
    <row r="25" spans="1:25" ht="14.5" x14ac:dyDescent="0.35">
      <c r="A25" s="21" t="s">
        <v>34</v>
      </c>
      <c r="B25" s="33">
        <f t="shared" ref="B25:U25" si="7">B24/3</f>
        <v>1</v>
      </c>
      <c r="C25" s="33">
        <f t="shared" si="7"/>
        <v>0.33333333333333331</v>
      </c>
      <c r="D25" s="33">
        <f t="shared" si="7"/>
        <v>1</v>
      </c>
      <c r="E25" s="33">
        <f t="shared" si="7"/>
        <v>0.66666666666666663</v>
      </c>
      <c r="F25" s="33">
        <f t="shared" si="7"/>
        <v>1</v>
      </c>
      <c r="G25" s="33">
        <f t="shared" si="7"/>
        <v>1</v>
      </c>
      <c r="H25" s="33">
        <f t="shared" si="7"/>
        <v>1</v>
      </c>
      <c r="I25" s="33">
        <f t="shared" si="7"/>
        <v>0.33333333333333331</v>
      </c>
      <c r="J25" s="33">
        <f t="shared" si="7"/>
        <v>1</v>
      </c>
      <c r="K25" s="33">
        <f t="shared" si="7"/>
        <v>1</v>
      </c>
      <c r="L25" s="33">
        <f t="shared" si="7"/>
        <v>0.66666666666666663</v>
      </c>
      <c r="M25" s="33">
        <f t="shared" si="7"/>
        <v>0.33333333333333331</v>
      </c>
      <c r="N25" s="33">
        <f t="shared" si="7"/>
        <v>1</v>
      </c>
      <c r="O25" s="33">
        <f t="shared" si="7"/>
        <v>0.66666666666666663</v>
      </c>
      <c r="P25" s="33">
        <f t="shared" si="7"/>
        <v>0.33333333333333331</v>
      </c>
      <c r="Q25" s="33">
        <f t="shared" si="7"/>
        <v>1</v>
      </c>
      <c r="R25" s="33">
        <f t="shared" si="7"/>
        <v>0.33333333333333331</v>
      </c>
      <c r="S25" s="33">
        <f t="shared" si="7"/>
        <v>0.66666666666666663</v>
      </c>
      <c r="T25" s="33">
        <f t="shared" si="7"/>
        <v>0</v>
      </c>
      <c r="U25" s="33">
        <f t="shared" si="7"/>
        <v>1</v>
      </c>
      <c r="V25" s="22" t="s">
        <v>35</v>
      </c>
      <c r="W25" s="22"/>
      <c r="X25" s="22"/>
      <c r="Y25" s="23">
        <f>_xlfn.STDEV.S(Y21:Y23)</f>
        <v>5.7735026918962568E-2</v>
      </c>
    </row>
    <row r="26" spans="1:25" ht="14.5" x14ac:dyDescent="0.35">
      <c r="A26" s="35" t="s">
        <v>42</v>
      </c>
      <c r="B26" s="27">
        <f t="shared" ref="B26:U26" si="8">B24-B8</f>
        <v>1</v>
      </c>
      <c r="C26" s="27">
        <f t="shared" si="8"/>
        <v>1</v>
      </c>
      <c r="D26" s="27">
        <f t="shared" si="8"/>
        <v>1</v>
      </c>
      <c r="E26" s="27">
        <f t="shared" si="8"/>
        <v>2</v>
      </c>
      <c r="F26" s="27">
        <f t="shared" si="8"/>
        <v>1</v>
      </c>
      <c r="G26" s="27">
        <f t="shared" si="8"/>
        <v>1</v>
      </c>
      <c r="H26" s="27">
        <f t="shared" si="8"/>
        <v>1</v>
      </c>
      <c r="I26" s="27">
        <f t="shared" si="8"/>
        <v>-1</v>
      </c>
      <c r="J26" s="27">
        <f t="shared" si="8"/>
        <v>3</v>
      </c>
      <c r="K26" s="27">
        <f t="shared" si="8"/>
        <v>1</v>
      </c>
      <c r="L26" s="27">
        <f t="shared" si="8"/>
        <v>2</v>
      </c>
      <c r="M26" s="27">
        <f t="shared" si="8"/>
        <v>1</v>
      </c>
      <c r="N26" s="27">
        <f t="shared" si="8"/>
        <v>2</v>
      </c>
      <c r="O26" s="27">
        <f t="shared" si="8"/>
        <v>2</v>
      </c>
      <c r="P26" s="27">
        <f t="shared" si="8"/>
        <v>-1</v>
      </c>
      <c r="Q26" s="27">
        <f t="shared" si="8"/>
        <v>1</v>
      </c>
      <c r="R26" s="27">
        <f t="shared" si="8"/>
        <v>-1</v>
      </c>
      <c r="S26" s="27">
        <f t="shared" si="8"/>
        <v>0</v>
      </c>
      <c r="T26" s="27">
        <f t="shared" si="8"/>
        <v>-1</v>
      </c>
      <c r="U26" s="36">
        <f t="shared" si="8"/>
        <v>1</v>
      </c>
      <c r="V26" s="22" t="s">
        <v>36</v>
      </c>
      <c r="W26" s="22"/>
      <c r="X26" s="22"/>
      <c r="Y26" s="24">
        <f>MIN(Y21:Y23)</f>
        <v>0.65</v>
      </c>
    </row>
    <row r="27" spans="1:25" ht="14.5" x14ac:dyDescent="0.35">
      <c r="A27" s="5"/>
      <c r="V27" s="21" t="s">
        <v>38</v>
      </c>
      <c r="W27" s="22"/>
      <c r="X27" s="22"/>
      <c r="Y27" s="24">
        <f>MAX(Y21:Y23)</f>
        <v>0.75</v>
      </c>
    </row>
    <row r="28" spans="1:25" ht="14.5" x14ac:dyDescent="0.35">
      <c r="A28" s="69" t="s">
        <v>57</v>
      </c>
      <c r="B28" s="70"/>
      <c r="V28" s="37" t="s">
        <v>43</v>
      </c>
      <c r="W28" s="38">
        <f>_xlfn.T.TEST(W6:W7,W22:W23,2,1)</f>
        <v>0.50000000000000011</v>
      </c>
      <c r="X28" s="68" t="s">
        <v>44</v>
      </c>
      <c r="Y28" s="67"/>
    </row>
    <row r="29" spans="1:25" ht="14.5" x14ac:dyDescent="0.35">
      <c r="A29" s="66" t="s">
        <v>59</v>
      </c>
      <c r="B29" s="67"/>
      <c r="Y29" s="6"/>
    </row>
    <row r="30" spans="1:25" ht="14.5" x14ac:dyDescent="0.35">
      <c r="A30" s="45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2"/>
    </row>
    <row r="34" spans="1:25" ht="14.5" x14ac:dyDescent="0.35">
      <c r="A34" s="1" t="s">
        <v>48</v>
      </c>
      <c r="B34" s="2"/>
      <c r="C34" s="2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4"/>
    </row>
    <row r="35" spans="1:25" ht="14.5" x14ac:dyDescent="0.35">
      <c r="A35" s="5"/>
      <c r="Y35" s="6"/>
    </row>
    <row r="36" spans="1:25" ht="14.5" x14ac:dyDescent="0.35">
      <c r="A36" s="5"/>
      <c r="B36" s="7" t="s">
        <v>40</v>
      </c>
      <c r="Y36" s="6"/>
    </row>
    <row r="37" spans="1:25" ht="14.5" x14ac:dyDescent="0.35">
      <c r="A37" s="5" t="s">
        <v>5</v>
      </c>
      <c r="B37" s="9" t="s">
        <v>6</v>
      </c>
      <c r="C37" s="9" t="s">
        <v>7</v>
      </c>
      <c r="D37" s="9" t="s">
        <v>8</v>
      </c>
      <c r="E37" s="9" t="s">
        <v>9</v>
      </c>
      <c r="F37" s="9" t="s">
        <v>10</v>
      </c>
      <c r="G37" s="9" t="s">
        <v>11</v>
      </c>
      <c r="H37" s="9" t="s">
        <v>12</v>
      </c>
      <c r="I37" s="9" t="s">
        <v>13</v>
      </c>
      <c r="J37" s="9" t="s">
        <v>14</v>
      </c>
      <c r="K37" s="9" t="s">
        <v>15</v>
      </c>
      <c r="L37" s="9" t="s">
        <v>16</v>
      </c>
      <c r="M37" s="9" t="s">
        <v>17</v>
      </c>
      <c r="N37" s="9" t="s">
        <v>18</v>
      </c>
      <c r="O37" s="9" t="s">
        <v>19</v>
      </c>
      <c r="P37" s="9" t="s">
        <v>20</v>
      </c>
      <c r="Q37" s="9" t="s">
        <v>21</v>
      </c>
      <c r="R37" s="9" t="s">
        <v>22</v>
      </c>
      <c r="S37" s="9" t="s">
        <v>23</v>
      </c>
      <c r="T37" s="9" t="s">
        <v>24</v>
      </c>
      <c r="U37" s="9" t="s">
        <v>25</v>
      </c>
      <c r="W37" s="7" t="s">
        <v>26</v>
      </c>
      <c r="X37" s="7" t="s">
        <v>27</v>
      </c>
      <c r="Y37" s="6" t="s">
        <v>28</v>
      </c>
    </row>
    <row r="38" spans="1:25" ht="14.5" x14ac:dyDescent="0.35">
      <c r="A38" s="50" t="s">
        <v>60</v>
      </c>
      <c r="B38" s="7" t="s">
        <v>2</v>
      </c>
      <c r="C38" s="7" t="s">
        <v>3</v>
      </c>
      <c r="D38" s="7" t="s">
        <v>3</v>
      </c>
      <c r="E38" s="7" t="s">
        <v>2</v>
      </c>
      <c r="F38" s="7" t="s">
        <v>2</v>
      </c>
      <c r="G38" s="7" t="s">
        <v>2</v>
      </c>
      <c r="H38" s="7" t="s">
        <v>3</v>
      </c>
      <c r="I38" s="7" t="s">
        <v>3</v>
      </c>
      <c r="J38" s="7" t="s">
        <v>4</v>
      </c>
      <c r="K38" s="7" t="s">
        <v>2</v>
      </c>
      <c r="L38" s="7" t="s">
        <v>29</v>
      </c>
      <c r="M38" s="7" t="s">
        <v>2</v>
      </c>
      <c r="N38" s="7" t="s">
        <v>3</v>
      </c>
      <c r="O38" s="7" t="s">
        <v>2</v>
      </c>
      <c r="P38" s="7" t="s">
        <v>2</v>
      </c>
      <c r="Q38" s="7" t="s">
        <v>3</v>
      </c>
      <c r="R38" s="7" t="s">
        <v>2</v>
      </c>
      <c r="S38" s="7" t="s">
        <v>2</v>
      </c>
      <c r="T38" s="7" t="s">
        <v>29</v>
      </c>
      <c r="U38" s="7" t="s">
        <v>2</v>
      </c>
      <c r="W38" s="10">
        <f t="array" ref="W38">SUM(--(B38:U38=Key))</f>
        <v>16</v>
      </c>
      <c r="X38" s="7">
        <f t="array" ref="X38">SUM(--(B38:U38&lt;&gt;Key))</f>
        <v>4</v>
      </c>
      <c r="Y38" s="6">
        <f>W38/COUNTA(Key)</f>
        <v>0.8</v>
      </c>
    </row>
    <row r="39" spans="1:25" ht="14.5" x14ac:dyDescent="0.35">
      <c r="A39" s="11" t="s">
        <v>30</v>
      </c>
      <c r="B39" s="7" t="s">
        <v>2</v>
      </c>
      <c r="C39" s="7" t="s">
        <v>2</v>
      </c>
      <c r="D39" s="7" t="s">
        <v>3</v>
      </c>
      <c r="E39" s="7" t="s">
        <v>2</v>
      </c>
      <c r="F39" s="7" t="s">
        <v>2</v>
      </c>
      <c r="G39" s="7" t="s">
        <v>2</v>
      </c>
      <c r="H39" s="7" t="s">
        <v>3</v>
      </c>
      <c r="I39" s="7" t="s">
        <v>2</v>
      </c>
      <c r="J39" s="7" t="s">
        <v>29</v>
      </c>
      <c r="K39" s="7" t="s">
        <v>2</v>
      </c>
      <c r="L39" s="7" t="s">
        <v>2</v>
      </c>
      <c r="M39" s="7" t="s">
        <v>2</v>
      </c>
      <c r="N39" s="7" t="s">
        <v>3</v>
      </c>
      <c r="O39" s="7" t="s">
        <v>2</v>
      </c>
      <c r="P39" s="7" t="s">
        <v>29</v>
      </c>
      <c r="Q39" s="7" t="s">
        <v>3</v>
      </c>
      <c r="R39" s="7" t="s">
        <v>2</v>
      </c>
      <c r="S39" s="7" t="s">
        <v>2</v>
      </c>
      <c r="T39" s="7" t="s">
        <v>2</v>
      </c>
      <c r="U39" s="7" t="s">
        <v>2</v>
      </c>
      <c r="W39" s="10">
        <f t="array" ref="W39">SUM(--(B39:U39=Key))</f>
        <v>16</v>
      </c>
      <c r="X39" s="7">
        <f t="array" ref="X39">SUM(--(B39:U39&lt;&gt;Key))</f>
        <v>4</v>
      </c>
      <c r="Y39" s="6">
        <f t="array" ref="Y39">W39/COUNTA(Key)</f>
        <v>0.8</v>
      </c>
    </row>
    <row r="40" spans="1:25" ht="14.5" x14ac:dyDescent="0.35">
      <c r="A40" s="11" t="s">
        <v>31</v>
      </c>
      <c r="B40" s="7" t="s">
        <v>2</v>
      </c>
      <c r="C40" s="7" t="s">
        <v>3</v>
      </c>
      <c r="D40" s="7" t="s">
        <v>3</v>
      </c>
      <c r="E40" s="7" t="s">
        <v>2</v>
      </c>
      <c r="F40" s="7" t="s">
        <v>2</v>
      </c>
      <c r="G40" s="7" t="s">
        <v>2</v>
      </c>
      <c r="H40" s="7" t="s">
        <v>3</v>
      </c>
      <c r="I40" s="7" t="s">
        <v>2</v>
      </c>
      <c r="J40" s="7" t="s">
        <v>2</v>
      </c>
      <c r="K40" s="7" t="s">
        <v>2</v>
      </c>
      <c r="L40" s="7" t="s">
        <v>29</v>
      </c>
      <c r="M40" s="7" t="s">
        <v>2</v>
      </c>
      <c r="N40" s="7" t="s">
        <v>3</v>
      </c>
      <c r="O40" s="7" t="s">
        <v>2</v>
      </c>
      <c r="P40" s="7" t="s">
        <v>4</v>
      </c>
      <c r="Q40" s="7" t="s">
        <v>2</v>
      </c>
      <c r="R40" s="7" t="s">
        <v>29</v>
      </c>
      <c r="S40" s="7" t="s">
        <v>2</v>
      </c>
      <c r="T40" s="7" t="s">
        <v>3</v>
      </c>
      <c r="U40" s="7" t="s">
        <v>2</v>
      </c>
      <c r="W40" s="10">
        <f t="array" ref="W40">SUM(--(B40:U40=Key))</f>
        <v>16</v>
      </c>
      <c r="X40" s="7">
        <f t="array" ref="X40">SUM(--(B40:U40&lt;&gt;Key))</f>
        <v>4</v>
      </c>
      <c r="Y40" s="6">
        <f t="array" ref="Y40">W40/COUNTA(Key)</f>
        <v>0.8</v>
      </c>
    </row>
    <row r="41" spans="1:25" ht="14.5" x14ac:dyDescent="0.35">
      <c r="A41" s="15" t="s">
        <v>32</v>
      </c>
      <c r="B41" s="16">
        <f t="array" ref="B41">SUM(--(B38:B40=B3))</f>
        <v>3</v>
      </c>
      <c r="C41" s="16">
        <f t="array" ref="C41">SUM(--(C38:C40=C3))</f>
        <v>2</v>
      </c>
      <c r="D41" s="16">
        <f t="array" ref="D41">SUM(--(D38:D40=D3))</f>
        <v>3</v>
      </c>
      <c r="E41" s="16">
        <f t="array" ref="E41">SUM(--(E38:E40=E3))</f>
        <v>3</v>
      </c>
      <c r="F41" s="16">
        <f t="array" ref="F41">SUM(--(F38:F40=F3))</f>
        <v>3</v>
      </c>
      <c r="G41" s="16">
        <f t="array" ref="G41">SUM(--(G38:G40=G3))</f>
        <v>3</v>
      </c>
      <c r="H41" s="16">
        <f t="array" ref="H41">SUM(--(H38:H40=H3))</f>
        <v>3</v>
      </c>
      <c r="I41" s="16">
        <f t="array" ref="I41">SUM(--(I38:I40=I3))</f>
        <v>2</v>
      </c>
      <c r="J41" s="16">
        <f t="array" ref="J41">SUM(--(J38:J40=J3))</f>
        <v>1</v>
      </c>
      <c r="K41" s="16">
        <f t="array" ref="K41">SUM(--(K38:K40=K3))</f>
        <v>3</v>
      </c>
      <c r="L41" s="16">
        <f t="array" ref="L41">SUM(--(L38:L40=L3))</f>
        <v>1</v>
      </c>
      <c r="M41" s="16">
        <f t="array" ref="M41">SUM(--(M38:M40=M3))</f>
        <v>3</v>
      </c>
      <c r="N41" s="16">
        <f t="array" ref="N41">SUM(--(N38:N40=N3))</f>
        <v>3</v>
      </c>
      <c r="O41" s="16">
        <f t="array" ref="O41">SUM(--(O38:O40=O3))</f>
        <v>3</v>
      </c>
      <c r="P41" s="16">
        <f t="array" ref="P41">SUM(--(P38:P40=P3))</f>
        <v>1</v>
      </c>
      <c r="Q41" s="16">
        <f t="array" ref="Q41">SUM(--(Q38:Q40=Q3))</f>
        <v>2</v>
      </c>
      <c r="R41" s="16">
        <f t="array" ref="R41">SUM(--(R38:R40=R3))</f>
        <v>2</v>
      </c>
      <c r="S41" s="16">
        <f t="array" ref="S41">SUM(--(S38:S40=S3))</f>
        <v>3</v>
      </c>
      <c r="T41" s="16">
        <f t="array" ref="T41">SUM(--(T38:T40=T3))</f>
        <v>1</v>
      </c>
      <c r="U41" s="17">
        <f t="array" ref="U41">SUM(--(U38:U40=U3))</f>
        <v>3</v>
      </c>
      <c r="V41" s="16" t="s">
        <v>33</v>
      </c>
      <c r="W41" s="16">
        <f t="shared" ref="W41:Y41" si="9">AVERAGE(W38:W40)</f>
        <v>16</v>
      </c>
      <c r="X41" s="16">
        <f t="shared" si="9"/>
        <v>4</v>
      </c>
      <c r="Y41" s="17">
        <f t="shared" si="9"/>
        <v>0.80000000000000016</v>
      </c>
    </row>
    <row r="42" spans="1:25" ht="14.5" x14ac:dyDescent="0.35">
      <c r="A42" s="21" t="s">
        <v>34</v>
      </c>
      <c r="B42" s="33">
        <f t="shared" ref="B42:U42" si="10">B41/17</f>
        <v>0.17647058823529413</v>
      </c>
      <c r="C42" s="33">
        <f t="shared" si="10"/>
        <v>0.11764705882352941</v>
      </c>
      <c r="D42" s="33">
        <f t="shared" si="10"/>
        <v>0.17647058823529413</v>
      </c>
      <c r="E42" s="33">
        <f t="shared" si="10"/>
        <v>0.17647058823529413</v>
      </c>
      <c r="F42" s="33">
        <f t="shared" si="10"/>
        <v>0.17647058823529413</v>
      </c>
      <c r="G42" s="33">
        <f t="shared" si="10"/>
        <v>0.17647058823529413</v>
      </c>
      <c r="H42" s="33">
        <f t="shared" si="10"/>
        <v>0.17647058823529413</v>
      </c>
      <c r="I42" s="33">
        <f t="shared" si="10"/>
        <v>0.11764705882352941</v>
      </c>
      <c r="J42" s="33">
        <f t="shared" si="10"/>
        <v>5.8823529411764705E-2</v>
      </c>
      <c r="K42" s="33">
        <f t="shared" si="10"/>
        <v>0.17647058823529413</v>
      </c>
      <c r="L42" s="33">
        <f t="shared" si="10"/>
        <v>5.8823529411764705E-2</v>
      </c>
      <c r="M42" s="33">
        <f t="shared" si="10"/>
        <v>0.17647058823529413</v>
      </c>
      <c r="N42" s="33">
        <f t="shared" si="10"/>
        <v>0.17647058823529413</v>
      </c>
      <c r="O42" s="33">
        <f t="shared" si="10"/>
        <v>0.17647058823529413</v>
      </c>
      <c r="P42" s="33">
        <f t="shared" si="10"/>
        <v>5.8823529411764705E-2</v>
      </c>
      <c r="Q42" s="33">
        <f t="shared" si="10"/>
        <v>0.11764705882352941</v>
      </c>
      <c r="R42" s="33">
        <f t="shared" si="10"/>
        <v>0.11764705882352941</v>
      </c>
      <c r="S42" s="33">
        <f t="shared" si="10"/>
        <v>0.17647058823529413</v>
      </c>
      <c r="T42" s="33">
        <f t="shared" si="10"/>
        <v>5.8823529411764705E-2</v>
      </c>
      <c r="U42" s="34">
        <f t="shared" si="10"/>
        <v>0.17647058823529413</v>
      </c>
      <c r="V42" s="22" t="s">
        <v>35</v>
      </c>
      <c r="W42" s="22"/>
      <c r="X42" s="22"/>
      <c r="Y42" s="23">
        <f>_xlfn.STDEV.S(Y38:Y40)</f>
        <v>1.3597399555105182E-16</v>
      </c>
    </row>
    <row r="43" spans="1:25" ht="14.5" x14ac:dyDescent="0.35">
      <c r="A43" s="47" t="s">
        <v>42</v>
      </c>
      <c r="B43" s="22">
        <f t="shared" ref="B43:U43" si="11">B41-B8</f>
        <v>1</v>
      </c>
      <c r="C43" s="22">
        <f t="shared" si="11"/>
        <v>2</v>
      </c>
      <c r="D43" s="22">
        <f t="shared" si="11"/>
        <v>1</v>
      </c>
      <c r="E43" s="22">
        <f t="shared" si="11"/>
        <v>3</v>
      </c>
      <c r="F43" s="22">
        <f t="shared" si="11"/>
        <v>1</v>
      </c>
      <c r="G43" s="22">
        <f t="shared" si="11"/>
        <v>1</v>
      </c>
      <c r="H43" s="22">
        <f t="shared" si="11"/>
        <v>1</v>
      </c>
      <c r="I43" s="22">
        <f t="shared" si="11"/>
        <v>0</v>
      </c>
      <c r="J43" s="22">
        <f t="shared" si="11"/>
        <v>1</v>
      </c>
      <c r="K43" s="22">
        <f t="shared" si="11"/>
        <v>1</v>
      </c>
      <c r="L43" s="22">
        <f t="shared" si="11"/>
        <v>1</v>
      </c>
      <c r="M43" s="22">
        <f t="shared" si="11"/>
        <v>3</v>
      </c>
      <c r="N43" s="22">
        <f t="shared" si="11"/>
        <v>2</v>
      </c>
      <c r="O43" s="22">
        <f t="shared" si="11"/>
        <v>3</v>
      </c>
      <c r="P43" s="22">
        <f t="shared" si="11"/>
        <v>-1</v>
      </c>
      <c r="Q43" s="22">
        <f t="shared" si="11"/>
        <v>0</v>
      </c>
      <c r="R43" s="22">
        <f t="shared" si="11"/>
        <v>0</v>
      </c>
      <c r="S43" s="22">
        <f t="shared" si="11"/>
        <v>1</v>
      </c>
      <c r="T43" s="22">
        <f t="shared" si="11"/>
        <v>0</v>
      </c>
      <c r="U43" s="23">
        <f t="shared" si="11"/>
        <v>1</v>
      </c>
      <c r="V43" s="22" t="s">
        <v>36</v>
      </c>
      <c r="W43" s="22"/>
      <c r="X43" s="22"/>
      <c r="Y43" s="24">
        <f>MIN(Y38:Y40)</f>
        <v>0.8</v>
      </c>
    </row>
    <row r="44" spans="1:25" ht="14.5" x14ac:dyDescent="0.35">
      <c r="A44" s="35" t="s">
        <v>50</v>
      </c>
      <c r="B44" s="27">
        <f t="shared" ref="B44:U44" si="12">B41-B24</f>
        <v>0</v>
      </c>
      <c r="C44" s="27">
        <f t="shared" si="12"/>
        <v>1</v>
      </c>
      <c r="D44" s="27">
        <f t="shared" si="12"/>
        <v>0</v>
      </c>
      <c r="E44" s="27">
        <f t="shared" si="12"/>
        <v>1</v>
      </c>
      <c r="F44" s="27">
        <f t="shared" si="12"/>
        <v>0</v>
      </c>
      <c r="G44" s="27">
        <f t="shared" si="12"/>
        <v>0</v>
      </c>
      <c r="H44" s="27">
        <f t="shared" si="12"/>
        <v>0</v>
      </c>
      <c r="I44" s="27">
        <f t="shared" si="12"/>
        <v>1</v>
      </c>
      <c r="J44" s="27">
        <f t="shared" si="12"/>
        <v>-2</v>
      </c>
      <c r="K44" s="27">
        <f t="shared" si="12"/>
        <v>0</v>
      </c>
      <c r="L44" s="27">
        <f t="shared" si="12"/>
        <v>-1</v>
      </c>
      <c r="M44" s="27">
        <f t="shared" si="12"/>
        <v>2</v>
      </c>
      <c r="N44" s="27">
        <f t="shared" si="12"/>
        <v>0</v>
      </c>
      <c r="O44" s="27">
        <f t="shared" si="12"/>
        <v>1</v>
      </c>
      <c r="P44" s="27">
        <f t="shared" si="12"/>
        <v>0</v>
      </c>
      <c r="Q44" s="27">
        <f t="shared" si="12"/>
        <v>-1</v>
      </c>
      <c r="R44" s="27">
        <f t="shared" si="12"/>
        <v>1</v>
      </c>
      <c r="S44" s="27">
        <f t="shared" si="12"/>
        <v>1</v>
      </c>
      <c r="T44" s="27">
        <f t="shared" si="12"/>
        <v>1</v>
      </c>
      <c r="U44" s="36">
        <f t="shared" si="12"/>
        <v>0</v>
      </c>
      <c r="V44" s="22" t="s">
        <v>38</v>
      </c>
      <c r="W44" s="22"/>
      <c r="X44" s="22"/>
      <c r="Y44" s="24">
        <f>MAX(Y38:Y40)</f>
        <v>0.8</v>
      </c>
    </row>
    <row r="45" spans="1:25" ht="14.5" x14ac:dyDescent="0.35">
      <c r="A45" s="5"/>
      <c r="V45" s="37" t="s">
        <v>43</v>
      </c>
      <c r="W45" s="38" t="e">
        <f>_xlfn.T.TEST(W6:W7,W39:W40,2,1)</f>
        <v>#DIV/0!</v>
      </c>
      <c r="X45" s="68" t="s">
        <v>51</v>
      </c>
      <c r="Y45" s="67"/>
    </row>
    <row r="46" spans="1:25" ht="14.5" x14ac:dyDescent="0.35">
      <c r="A46" s="69" t="s">
        <v>57</v>
      </c>
      <c r="B46" s="70"/>
      <c r="Y46" s="6"/>
    </row>
    <row r="47" spans="1:25" ht="14.5" x14ac:dyDescent="0.35">
      <c r="A47" s="66" t="s">
        <v>59</v>
      </c>
      <c r="B47" s="67"/>
      <c r="Y47" s="6"/>
    </row>
    <row r="48" spans="1:25" ht="14.5" x14ac:dyDescent="0.35">
      <c r="A48" s="45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  <c r="Y48" s="32"/>
    </row>
  </sheetData>
  <mergeCells count="8">
    <mergeCell ref="X45:Y45"/>
    <mergeCell ref="A46:B46"/>
    <mergeCell ref="A47:B47"/>
    <mergeCell ref="A11:B11"/>
    <mergeCell ref="A12:B12"/>
    <mergeCell ref="A28:B28"/>
    <mergeCell ref="X28:Y28"/>
    <mergeCell ref="A29:B2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1:Y29"/>
  <sheetViews>
    <sheetView topLeftCell="B1" workbookViewId="0">
      <selection activeCell="Y15" sqref="Y15"/>
    </sheetView>
  </sheetViews>
  <sheetFormatPr defaultColWidth="14.453125" defaultRowHeight="15" customHeight="1" x14ac:dyDescent="0.35"/>
  <cols>
    <col min="2" max="25" width="9.26953125" customWidth="1"/>
  </cols>
  <sheetData>
    <row r="1" spans="1:25" ht="14.5" x14ac:dyDescent="0.35">
      <c r="A1" s="1" t="s">
        <v>74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4"/>
    </row>
    <row r="2" spans="1:25" ht="14.5" x14ac:dyDescent="0.35">
      <c r="A2" s="5"/>
      <c r="Y2" s="6"/>
    </row>
    <row r="3" spans="1:25" ht="14.5" x14ac:dyDescent="0.35">
      <c r="A3" s="5" t="s">
        <v>1</v>
      </c>
      <c r="B3" s="7" t="s">
        <v>2</v>
      </c>
      <c r="C3" s="7" t="s">
        <v>3</v>
      </c>
      <c r="D3" s="7" t="s">
        <v>3</v>
      </c>
      <c r="E3" s="7" t="s">
        <v>2</v>
      </c>
      <c r="F3" s="7" t="s">
        <v>2</v>
      </c>
      <c r="G3" s="7" t="s">
        <v>2</v>
      </c>
      <c r="H3" s="7" t="s">
        <v>3</v>
      </c>
      <c r="I3" s="7" t="s">
        <v>2</v>
      </c>
      <c r="J3" s="7" t="s">
        <v>4</v>
      </c>
      <c r="K3" s="7" t="s">
        <v>2</v>
      </c>
      <c r="L3" s="7" t="s">
        <v>2</v>
      </c>
      <c r="M3" s="7" t="s">
        <v>2</v>
      </c>
      <c r="N3" s="7" t="s">
        <v>3</v>
      </c>
      <c r="O3" s="7" t="s">
        <v>2</v>
      </c>
      <c r="P3" s="7" t="s">
        <v>4</v>
      </c>
      <c r="Q3" s="7" t="s">
        <v>3</v>
      </c>
      <c r="R3" s="7" t="s">
        <v>2</v>
      </c>
      <c r="S3" s="7" t="s">
        <v>2</v>
      </c>
      <c r="T3" s="7" t="s">
        <v>3</v>
      </c>
      <c r="U3" s="7" t="s">
        <v>2</v>
      </c>
      <c r="W3" s="8"/>
      <c r="Y3" s="6"/>
    </row>
    <row r="4" spans="1:25" ht="14.5" x14ac:dyDescent="0.35">
      <c r="A4" s="5"/>
      <c r="Y4" s="6"/>
    </row>
    <row r="5" spans="1:25" ht="14.5" x14ac:dyDescent="0.35">
      <c r="A5" s="5" t="s">
        <v>5</v>
      </c>
      <c r="B5" s="9" t="s">
        <v>6</v>
      </c>
      <c r="C5" s="9" t="s">
        <v>7</v>
      </c>
      <c r="D5" s="9" t="s">
        <v>8</v>
      </c>
      <c r="E5" s="9" t="s">
        <v>9</v>
      </c>
      <c r="F5" s="9" t="s">
        <v>10</v>
      </c>
      <c r="G5" s="9" t="s">
        <v>11</v>
      </c>
      <c r="H5" s="9" t="s">
        <v>12</v>
      </c>
      <c r="I5" s="9" t="s">
        <v>13</v>
      </c>
      <c r="J5" s="9" t="s">
        <v>14</v>
      </c>
      <c r="K5" s="9" t="s">
        <v>15</v>
      </c>
      <c r="L5" s="9" t="s">
        <v>16</v>
      </c>
      <c r="M5" s="9" t="s">
        <v>17</v>
      </c>
      <c r="N5" s="9" t="s">
        <v>18</v>
      </c>
      <c r="O5" s="9" t="s">
        <v>19</v>
      </c>
      <c r="P5" s="9" t="s">
        <v>20</v>
      </c>
      <c r="Q5" s="9" t="s">
        <v>21</v>
      </c>
      <c r="R5" s="9" t="s">
        <v>22</v>
      </c>
      <c r="S5" s="9" t="s">
        <v>23</v>
      </c>
      <c r="T5" s="9" t="s">
        <v>24</v>
      </c>
      <c r="U5" s="9" t="s">
        <v>25</v>
      </c>
      <c r="W5" s="7" t="s">
        <v>26</v>
      </c>
      <c r="X5" s="7" t="s">
        <v>27</v>
      </c>
      <c r="Y5" s="6" t="s">
        <v>28</v>
      </c>
    </row>
    <row r="6" spans="1:25" ht="14.5" x14ac:dyDescent="0.35">
      <c r="A6" s="5">
        <v>1</v>
      </c>
      <c r="B6" s="7" t="s">
        <v>2</v>
      </c>
      <c r="C6" s="7" t="s">
        <v>3</v>
      </c>
      <c r="D6" s="7" t="s">
        <v>3</v>
      </c>
      <c r="E6" s="7" t="s">
        <v>2</v>
      </c>
      <c r="F6" s="7" t="s">
        <v>2</v>
      </c>
      <c r="G6" s="7" t="s">
        <v>2</v>
      </c>
      <c r="H6" s="7" t="s">
        <v>3</v>
      </c>
      <c r="I6" s="7" t="s">
        <v>2</v>
      </c>
      <c r="J6" s="7" t="s">
        <v>4</v>
      </c>
      <c r="K6" s="7" t="s">
        <v>2</v>
      </c>
      <c r="L6" s="7" t="s">
        <v>2</v>
      </c>
      <c r="M6" s="7" t="s">
        <v>2</v>
      </c>
      <c r="N6" s="7" t="s">
        <v>3</v>
      </c>
      <c r="O6" s="7" t="s">
        <v>2</v>
      </c>
      <c r="P6" s="7" t="s">
        <v>3</v>
      </c>
      <c r="Q6" s="7" t="s">
        <v>2</v>
      </c>
      <c r="R6" s="7" t="s">
        <v>2</v>
      </c>
      <c r="S6" s="7" t="s">
        <v>2</v>
      </c>
      <c r="T6" s="7" t="s">
        <v>3</v>
      </c>
      <c r="U6" s="7" t="s">
        <v>2</v>
      </c>
      <c r="W6" s="10">
        <f t="array" ref="W6">SUM(--(B6:U6=Key))</f>
        <v>18</v>
      </c>
      <c r="X6" s="7">
        <f t="shared" ref="X6:X14" si="0">20-W6</f>
        <v>2</v>
      </c>
      <c r="Y6" s="6">
        <f t="shared" ref="Y6:Y14" si="1">W6/20</f>
        <v>0.9</v>
      </c>
    </row>
    <row r="7" spans="1:25" ht="14.5" x14ac:dyDescent="0.35">
      <c r="A7" s="5">
        <v>2</v>
      </c>
      <c r="B7" s="7" t="s">
        <v>2</v>
      </c>
      <c r="C7" s="7" t="s">
        <v>2</v>
      </c>
      <c r="D7" s="7" t="s">
        <v>3</v>
      </c>
      <c r="E7" s="7" t="s">
        <v>2</v>
      </c>
      <c r="F7" s="7" t="s">
        <v>3</v>
      </c>
      <c r="G7" s="7" t="s">
        <v>2</v>
      </c>
      <c r="H7" s="7" t="s">
        <v>3</v>
      </c>
      <c r="I7" s="7" t="s">
        <v>2</v>
      </c>
      <c r="J7" s="7" t="s">
        <v>4</v>
      </c>
      <c r="K7" s="7" t="s">
        <v>2</v>
      </c>
      <c r="L7" s="7" t="s">
        <v>2</v>
      </c>
      <c r="M7" s="7" t="s">
        <v>2</v>
      </c>
      <c r="N7" s="7" t="s">
        <v>3</v>
      </c>
      <c r="O7" s="7" t="s">
        <v>2</v>
      </c>
      <c r="P7" s="7" t="s">
        <v>2</v>
      </c>
      <c r="Q7" s="7" t="s">
        <v>2</v>
      </c>
      <c r="R7" s="7" t="s">
        <v>2</v>
      </c>
      <c r="S7" s="7" t="s">
        <v>2</v>
      </c>
      <c r="T7" s="7" t="s">
        <v>3</v>
      </c>
      <c r="U7" s="7" t="s">
        <v>2</v>
      </c>
      <c r="W7" s="10">
        <f t="array" ref="W7">SUM(--(B7:U7=Key))</f>
        <v>16</v>
      </c>
      <c r="X7" s="7">
        <f t="shared" si="0"/>
        <v>4</v>
      </c>
      <c r="Y7" s="6">
        <f t="shared" si="1"/>
        <v>0.8</v>
      </c>
    </row>
    <row r="8" spans="1:25" ht="14.5" x14ac:dyDescent="0.35">
      <c r="A8" s="5">
        <v>3</v>
      </c>
      <c r="B8" s="7" t="s">
        <v>2</v>
      </c>
      <c r="C8" s="7" t="s">
        <v>3</v>
      </c>
      <c r="D8" s="7" t="s">
        <v>3</v>
      </c>
      <c r="E8" s="7" t="s">
        <v>2</v>
      </c>
      <c r="F8" s="7" t="s">
        <v>2</v>
      </c>
      <c r="G8" s="7" t="s">
        <v>2</v>
      </c>
      <c r="H8" s="7" t="s">
        <v>3</v>
      </c>
      <c r="I8" s="7" t="s">
        <v>2</v>
      </c>
      <c r="J8" s="7" t="s">
        <v>4</v>
      </c>
      <c r="K8" s="7" t="s">
        <v>2</v>
      </c>
      <c r="L8" s="7" t="s">
        <v>2</v>
      </c>
      <c r="M8" s="7" t="s">
        <v>2</v>
      </c>
      <c r="N8" s="7" t="s">
        <v>3</v>
      </c>
      <c r="O8" s="7" t="s">
        <v>2</v>
      </c>
      <c r="P8" s="7" t="s">
        <v>4</v>
      </c>
      <c r="Q8" s="7" t="s">
        <v>3</v>
      </c>
      <c r="R8" s="7" t="s">
        <v>2</v>
      </c>
      <c r="S8" s="7" t="s">
        <v>2</v>
      </c>
      <c r="T8" s="7" t="s">
        <v>3</v>
      </c>
      <c r="U8" s="7" t="s">
        <v>2</v>
      </c>
      <c r="W8" s="10">
        <f t="array" ref="W8">SUM(--(B8:U8=Key))</f>
        <v>20</v>
      </c>
      <c r="X8" s="7">
        <f t="shared" si="0"/>
        <v>0</v>
      </c>
      <c r="Y8" s="6">
        <f t="shared" si="1"/>
        <v>1</v>
      </c>
    </row>
    <row r="9" spans="1:25" ht="14.5" x14ac:dyDescent="0.35">
      <c r="A9" s="5">
        <v>4</v>
      </c>
      <c r="B9" s="7" t="s">
        <v>2</v>
      </c>
      <c r="C9" s="7" t="s">
        <v>2</v>
      </c>
      <c r="D9" s="7" t="s">
        <v>3</v>
      </c>
      <c r="E9" s="7" t="s">
        <v>2</v>
      </c>
      <c r="F9" s="7" t="s">
        <v>2</v>
      </c>
      <c r="G9" s="7" t="s">
        <v>2</v>
      </c>
      <c r="H9" s="7" t="s">
        <v>3</v>
      </c>
      <c r="I9" s="7" t="s">
        <v>2</v>
      </c>
      <c r="J9" s="7" t="s">
        <v>4</v>
      </c>
      <c r="K9" s="7" t="s">
        <v>2</v>
      </c>
      <c r="L9" s="7" t="s">
        <v>2</v>
      </c>
      <c r="M9" s="7" t="s">
        <v>2</v>
      </c>
      <c r="N9" s="7" t="s">
        <v>3</v>
      </c>
      <c r="O9" s="7" t="s">
        <v>2</v>
      </c>
      <c r="P9" s="7" t="s">
        <v>4</v>
      </c>
      <c r="Q9" s="7" t="s">
        <v>29</v>
      </c>
      <c r="R9" s="7" t="s">
        <v>2</v>
      </c>
      <c r="S9" s="7" t="s">
        <v>2</v>
      </c>
      <c r="T9" s="7" t="s">
        <v>3</v>
      </c>
      <c r="U9" s="7" t="s">
        <v>2</v>
      </c>
      <c r="W9" s="10">
        <f t="array" ref="W9">SUM(--(B9:U9=Key))</f>
        <v>18</v>
      </c>
      <c r="X9" s="7">
        <f t="shared" si="0"/>
        <v>2</v>
      </c>
      <c r="Y9" s="6">
        <f t="shared" si="1"/>
        <v>0.9</v>
      </c>
    </row>
    <row r="10" spans="1:25" ht="14.5" x14ac:dyDescent="0.35">
      <c r="A10" s="5">
        <v>5</v>
      </c>
      <c r="B10" s="7" t="s">
        <v>2</v>
      </c>
      <c r="C10" s="7" t="s">
        <v>3</v>
      </c>
      <c r="D10" s="7" t="s">
        <v>3</v>
      </c>
      <c r="E10" s="7" t="s">
        <v>2</v>
      </c>
      <c r="F10" s="7" t="s">
        <v>2</v>
      </c>
      <c r="G10" s="7" t="s">
        <v>2</v>
      </c>
      <c r="H10" s="7" t="s">
        <v>3</v>
      </c>
      <c r="I10" s="7" t="s">
        <v>2</v>
      </c>
      <c r="J10" s="7" t="s">
        <v>4</v>
      </c>
      <c r="K10" s="7" t="s">
        <v>2</v>
      </c>
      <c r="L10" s="7" t="s">
        <v>2</v>
      </c>
      <c r="M10" s="7" t="s">
        <v>2</v>
      </c>
      <c r="N10" s="7" t="s">
        <v>3</v>
      </c>
      <c r="O10" s="7" t="s">
        <v>2</v>
      </c>
      <c r="P10" s="7" t="s">
        <v>2</v>
      </c>
      <c r="Q10" s="7" t="s">
        <v>2</v>
      </c>
      <c r="R10" s="7" t="s">
        <v>2</v>
      </c>
      <c r="S10" s="7" t="s">
        <v>2</v>
      </c>
      <c r="T10" s="7" t="s">
        <v>3</v>
      </c>
      <c r="U10" s="7" t="s">
        <v>2</v>
      </c>
      <c r="W10" s="10">
        <f t="array" ref="W10">SUM(--(B10:U10=Key))</f>
        <v>18</v>
      </c>
      <c r="X10" s="7">
        <f t="shared" si="0"/>
        <v>2</v>
      </c>
      <c r="Y10" s="6">
        <f t="shared" si="1"/>
        <v>0.9</v>
      </c>
    </row>
    <row r="11" spans="1:25" ht="14.5" x14ac:dyDescent="0.35">
      <c r="A11" s="5">
        <v>7</v>
      </c>
      <c r="B11" s="7" t="s">
        <v>2</v>
      </c>
      <c r="C11" s="7" t="s">
        <v>3</v>
      </c>
      <c r="D11" s="7" t="s">
        <v>3</v>
      </c>
      <c r="E11" s="7" t="s">
        <v>2</v>
      </c>
      <c r="F11" s="7" t="s">
        <v>2</v>
      </c>
      <c r="G11" s="7" t="s">
        <v>2</v>
      </c>
      <c r="H11" s="7" t="s">
        <v>3</v>
      </c>
      <c r="I11" s="7" t="s">
        <v>2</v>
      </c>
      <c r="J11" s="7" t="s">
        <v>4</v>
      </c>
      <c r="K11" s="7" t="s">
        <v>2</v>
      </c>
      <c r="L11" s="7" t="s">
        <v>2</v>
      </c>
      <c r="M11" s="7" t="s">
        <v>2</v>
      </c>
      <c r="N11" s="7" t="s">
        <v>3</v>
      </c>
      <c r="O11" s="7" t="s">
        <v>2</v>
      </c>
      <c r="P11" s="7" t="s">
        <v>4</v>
      </c>
      <c r="Q11" s="7" t="s">
        <v>3</v>
      </c>
      <c r="R11" s="7" t="s">
        <v>2</v>
      </c>
      <c r="S11" s="7" t="s">
        <v>2</v>
      </c>
      <c r="T11" s="7" t="s">
        <v>3</v>
      </c>
      <c r="U11" s="7" t="s">
        <v>2</v>
      </c>
      <c r="W11" s="10">
        <f t="array" ref="W11">SUM(--(B11:U11=Key))</f>
        <v>20</v>
      </c>
      <c r="X11" s="7">
        <f t="shared" si="0"/>
        <v>0</v>
      </c>
      <c r="Y11" s="6">
        <f t="shared" si="1"/>
        <v>1</v>
      </c>
    </row>
    <row r="12" spans="1:25" ht="14.5" x14ac:dyDescent="0.35">
      <c r="A12" s="11" t="s">
        <v>60</v>
      </c>
      <c r="B12" s="7" t="s">
        <v>2</v>
      </c>
      <c r="C12" s="7" t="s">
        <v>3</v>
      </c>
      <c r="D12" s="7" t="s">
        <v>3</v>
      </c>
      <c r="E12" s="7" t="s">
        <v>2</v>
      </c>
      <c r="F12" s="7" t="s">
        <v>2</v>
      </c>
      <c r="G12" s="7" t="s">
        <v>2</v>
      </c>
      <c r="H12" s="7" t="s">
        <v>3</v>
      </c>
      <c r="I12" s="7" t="s">
        <v>2</v>
      </c>
      <c r="J12" s="7" t="s">
        <v>4</v>
      </c>
      <c r="K12" s="7" t="s">
        <v>2</v>
      </c>
      <c r="L12" s="7" t="s">
        <v>2</v>
      </c>
      <c r="M12" s="7" t="s">
        <v>2</v>
      </c>
      <c r="N12" s="7" t="s">
        <v>3</v>
      </c>
      <c r="O12" s="7" t="s">
        <v>2</v>
      </c>
      <c r="P12" s="7" t="s">
        <v>2</v>
      </c>
      <c r="Q12" s="7" t="s">
        <v>3</v>
      </c>
      <c r="R12" s="7" t="s">
        <v>2</v>
      </c>
      <c r="S12" s="7" t="s">
        <v>2</v>
      </c>
      <c r="T12" s="7" t="s">
        <v>3</v>
      </c>
      <c r="U12" s="7" t="s">
        <v>2</v>
      </c>
      <c r="W12" s="10">
        <f t="array" ref="W12">SUM(--(B12:U12=Key))</f>
        <v>19</v>
      </c>
      <c r="X12" s="7">
        <f t="shared" si="0"/>
        <v>1</v>
      </c>
      <c r="Y12" s="6">
        <f t="shared" si="1"/>
        <v>0.95</v>
      </c>
    </row>
    <row r="13" spans="1:25" ht="14.5" x14ac:dyDescent="0.35">
      <c r="A13" s="11" t="s">
        <v>30</v>
      </c>
      <c r="B13" s="7" t="s">
        <v>2</v>
      </c>
      <c r="C13" s="7" t="s">
        <v>2</v>
      </c>
      <c r="D13" s="7" t="s">
        <v>3</v>
      </c>
      <c r="E13" s="7" t="s">
        <v>2</v>
      </c>
      <c r="F13" s="7" t="s">
        <v>2</v>
      </c>
      <c r="G13" s="7" t="s">
        <v>2</v>
      </c>
      <c r="H13" s="7" t="s">
        <v>3</v>
      </c>
      <c r="I13" s="7" t="s">
        <v>2</v>
      </c>
      <c r="J13" s="7" t="s">
        <v>2</v>
      </c>
      <c r="K13" s="7" t="s">
        <v>2</v>
      </c>
      <c r="L13" s="7" t="s">
        <v>2</v>
      </c>
      <c r="M13" s="7" t="s">
        <v>2</v>
      </c>
      <c r="N13" s="7" t="s">
        <v>2</v>
      </c>
      <c r="O13" s="7" t="s">
        <v>2</v>
      </c>
      <c r="P13" s="7" t="s">
        <v>2</v>
      </c>
      <c r="Q13" s="7" t="s">
        <v>3</v>
      </c>
      <c r="R13" s="7" t="s">
        <v>29</v>
      </c>
      <c r="S13" s="7" t="s">
        <v>2</v>
      </c>
      <c r="T13" s="7" t="s">
        <v>2</v>
      </c>
      <c r="U13" s="7" t="s">
        <v>2</v>
      </c>
      <c r="W13" s="10">
        <f t="array" ref="W13">SUM(--(B13:U13=Key))</f>
        <v>14</v>
      </c>
      <c r="X13" s="7">
        <f t="shared" si="0"/>
        <v>6</v>
      </c>
      <c r="Y13" s="6">
        <f t="shared" si="1"/>
        <v>0.7</v>
      </c>
    </row>
    <row r="14" spans="1:25" thickBot="1" x14ac:dyDescent="0.4">
      <c r="A14" s="11" t="s">
        <v>31</v>
      </c>
      <c r="B14" s="7" t="s">
        <v>2</v>
      </c>
      <c r="C14" s="7" t="s">
        <v>3</v>
      </c>
      <c r="D14" s="7" t="s">
        <v>3</v>
      </c>
      <c r="E14" s="7" t="s">
        <v>2</v>
      </c>
      <c r="F14" s="7" t="s">
        <v>2</v>
      </c>
      <c r="G14" s="7" t="s">
        <v>2</v>
      </c>
      <c r="H14" s="7" t="s">
        <v>3</v>
      </c>
      <c r="I14" s="7" t="s">
        <v>2</v>
      </c>
      <c r="J14" s="7" t="s">
        <v>4</v>
      </c>
      <c r="K14" s="7" t="s">
        <v>2</v>
      </c>
      <c r="L14" s="7" t="s">
        <v>29</v>
      </c>
      <c r="M14" s="7" t="s">
        <v>2</v>
      </c>
      <c r="N14" s="7" t="s">
        <v>3</v>
      </c>
      <c r="O14" s="7" t="s">
        <v>2</v>
      </c>
      <c r="P14" s="7" t="s">
        <v>4</v>
      </c>
      <c r="Q14" s="7" t="s">
        <v>3</v>
      </c>
      <c r="R14" s="7" t="s">
        <v>2</v>
      </c>
      <c r="S14" s="7" t="s">
        <v>2</v>
      </c>
      <c r="T14" s="7" t="s">
        <v>3</v>
      </c>
      <c r="U14" s="7" t="s">
        <v>2</v>
      </c>
      <c r="W14" s="10">
        <f t="array" ref="W14">SUM(--(B14:U14=Key))</f>
        <v>19</v>
      </c>
      <c r="X14" s="7">
        <f t="shared" si="0"/>
        <v>1</v>
      </c>
      <c r="Y14" s="6">
        <f t="shared" si="1"/>
        <v>0.95</v>
      </c>
    </row>
    <row r="15" spans="1:25" thickBot="1" x14ac:dyDescent="0.4">
      <c r="A15" s="5">
        <v>11</v>
      </c>
      <c r="B15" s="57" t="s">
        <v>2</v>
      </c>
      <c r="C15" s="57" t="s">
        <v>2</v>
      </c>
      <c r="D15" s="57" t="s">
        <v>3</v>
      </c>
      <c r="E15" s="57" t="s">
        <v>3</v>
      </c>
      <c r="F15" s="57" t="s">
        <v>2</v>
      </c>
      <c r="G15" s="57" t="s">
        <v>2</v>
      </c>
      <c r="H15" s="57" t="s">
        <v>3</v>
      </c>
      <c r="I15" s="57" t="s">
        <v>2</v>
      </c>
      <c r="J15" s="57" t="s">
        <v>4</v>
      </c>
      <c r="K15" s="57" t="s">
        <v>2</v>
      </c>
      <c r="L15" s="57" t="s">
        <v>2</v>
      </c>
      <c r="M15" s="57" t="s">
        <v>2</v>
      </c>
      <c r="N15" s="57" t="s">
        <v>3</v>
      </c>
      <c r="O15" s="57" t="s">
        <v>2</v>
      </c>
      <c r="P15" s="57" t="s">
        <v>3</v>
      </c>
      <c r="Q15" s="57" t="s">
        <v>2</v>
      </c>
      <c r="R15" s="57" t="s">
        <v>2</v>
      </c>
      <c r="S15" s="57" t="s">
        <v>3</v>
      </c>
      <c r="T15" s="57" t="s">
        <v>3</v>
      </c>
      <c r="U15" s="57" t="s">
        <v>2</v>
      </c>
      <c r="V15" s="57"/>
      <c r="W15" s="58">
        <v>15</v>
      </c>
      <c r="X15" s="59">
        <v>5</v>
      </c>
      <c r="Y15" s="60">
        <v>0.75</v>
      </c>
    </row>
    <row r="16" spans="1:25" ht="14.5" x14ac:dyDescent="0.35">
      <c r="A16" s="5">
        <v>12</v>
      </c>
      <c r="B16" s="7" t="s">
        <v>2</v>
      </c>
      <c r="C16" s="7" t="s">
        <v>3</v>
      </c>
      <c r="D16" s="7" t="s">
        <v>3</v>
      </c>
      <c r="E16" s="7" t="s">
        <v>2</v>
      </c>
      <c r="F16" s="7" t="s">
        <v>2</v>
      </c>
      <c r="G16" s="7" t="s">
        <v>2</v>
      </c>
      <c r="H16" s="7" t="s">
        <v>3</v>
      </c>
      <c r="I16" s="7" t="s">
        <v>2</v>
      </c>
      <c r="J16" s="7" t="s">
        <v>4</v>
      </c>
      <c r="K16" s="7" t="s">
        <v>2</v>
      </c>
      <c r="L16" s="7" t="s">
        <v>2</v>
      </c>
      <c r="M16" s="7" t="s">
        <v>2</v>
      </c>
      <c r="N16" s="7" t="s">
        <v>3</v>
      </c>
      <c r="O16" s="7" t="s">
        <v>2</v>
      </c>
      <c r="P16" s="7" t="s">
        <v>4</v>
      </c>
      <c r="Q16" s="7" t="s">
        <v>2</v>
      </c>
      <c r="R16" s="7" t="s">
        <v>2</v>
      </c>
      <c r="S16" s="7" t="s">
        <v>2</v>
      </c>
      <c r="T16" s="7" t="s">
        <v>3</v>
      </c>
      <c r="U16" s="7" t="s">
        <v>2</v>
      </c>
      <c r="W16" s="10">
        <f t="array" ref="W16">SUM(--(B16:U16=Key))</f>
        <v>19</v>
      </c>
      <c r="X16" s="7">
        <f t="shared" ref="X16:X23" si="2">20-W16</f>
        <v>1</v>
      </c>
      <c r="Y16" s="6">
        <f t="shared" ref="Y16:Y23" si="3">W16/20</f>
        <v>0.95</v>
      </c>
    </row>
    <row r="17" spans="1:25" ht="14.5" x14ac:dyDescent="0.35">
      <c r="A17" s="5">
        <v>13</v>
      </c>
      <c r="B17" s="7" t="s">
        <v>2</v>
      </c>
      <c r="C17" s="7" t="s">
        <v>2</v>
      </c>
      <c r="D17" s="7" t="s">
        <v>3</v>
      </c>
      <c r="E17" s="7" t="s">
        <v>2</v>
      </c>
      <c r="F17" s="7" t="s">
        <v>3</v>
      </c>
      <c r="G17" s="7" t="s">
        <v>2</v>
      </c>
      <c r="H17" s="7" t="s">
        <v>3</v>
      </c>
      <c r="I17" s="7" t="s">
        <v>2</v>
      </c>
      <c r="J17" s="7" t="s">
        <v>4</v>
      </c>
      <c r="K17" s="7" t="s">
        <v>2</v>
      </c>
      <c r="L17" s="7" t="s">
        <v>2</v>
      </c>
      <c r="M17" s="7" t="s">
        <v>2</v>
      </c>
      <c r="N17" s="7" t="s">
        <v>3</v>
      </c>
      <c r="O17" s="7" t="s">
        <v>2</v>
      </c>
      <c r="P17" s="7" t="s">
        <v>4</v>
      </c>
      <c r="Q17" s="7" t="s">
        <v>3</v>
      </c>
      <c r="R17" s="7" t="s">
        <v>2</v>
      </c>
      <c r="S17" s="7" t="s">
        <v>2</v>
      </c>
      <c r="T17" s="7" t="s">
        <v>3</v>
      </c>
      <c r="U17" s="7" t="s">
        <v>2</v>
      </c>
      <c r="W17" s="10">
        <f t="array" ref="W17">SUM(--(B17:U17=Key))</f>
        <v>18</v>
      </c>
      <c r="X17" s="7">
        <f t="shared" si="2"/>
        <v>2</v>
      </c>
      <c r="Y17" s="6">
        <f t="shared" si="3"/>
        <v>0.9</v>
      </c>
    </row>
    <row r="18" spans="1:25" ht="14.5" x14ac:dyDescent="0.35">
      <c r="A18" s="5">
        <v>14</v>
      </c>
      <c r="B18" s="7" t="s">
        <v>2</v>
      </c>
      <c r="C18" s="7" t="s">
        <v>3</v>
      </c>
      <c r="D18" s="7" t="s">
        <v>3</v>
      </c>
      <c r="E18" s="7" t="s">
        <v>2</v>
      </c>
      <c r="F18" s="7" t="s">
        <v>2</v>
      </c>
      <c r="G18" s="7" t="s">
        <v>2</v>
      </c>
      <c r="H18" s="7" t="s">
        <v>3</v>
      </c>
      <c r="I18" s="7" t="s">
        <v>2</v>
      </c>
      <c r="J18" s="7" t="s">
        <v>3</v>
      </c>
      <c r="K18" s="7" t="s">
        <v>2</v>
      </c>
      <c r="L18" s="7" t="s">
        <v>2</v>
      </c>
      <c r="M18" s="7" t="s">
        <v>2</v>
      </c>
      <c r="N18" s="7" t="s">
        <v>3</v>
      </c>
      <c r="O18" s="7" t="s">
        <v>2</v>
      </c>
      <c r="P18" s="7" t="s">
        <v>4</v>
      </c>
      <c r="Q18" s="7" t="s">
        <v>2</v>
      </c>
      <c r="R18" s="7" t="s">
        <v>2</v>
      </c>
      <c r="S18" s="7" t="s">
        <v>2</v>
      </c>
      <c r="T18" s="7" t="s">
        <v>3</v>
      </c>
      <c r="U18" s="7" t="s">
        <v>2</v>
      </c>
      <c r="W18" s="10">
        <f t="array" ref="W18">SUM(--(B18:U18=Key))</f>
        <v>18</v>
      </c>
      <c r="X18" s="7">
        <f t="shared" si="2"/>
        <v>2</v>
      </c>
      <c r="Y18" s="6">
        <f t="shared" si="3"/>
        <v>0.9</v>
      </c>
    </row>
    <row r="19" spans="1:25" ht="14.5" x14ac:dyDescent="0.35">
      <c r="A19" s="5">
        <v>15</v>
      </c>
      <c r="B19" s="7" t="s">
        <v>2</v>
      </c>
      <c r="C19" s="7" t="s">
        <v>3</v>
      </c>
      <c r="D19" s="7" t="s">
        <v>3</v>
      </c>
      <c r="E19" s="7" t="s">
        <v>2</v>
      </c>
      <c r="F19" s="7" t="s">
        <v>2</v>
      </c>
      <c r="G19" s="7" t="s">
        <v>2</v>
      </c>
      <c r="H19" s="7" t="s">
        <v>3</v>
      </c>
      <c r="I19" s="7" t="s">
        <v>2</v>
      </c>
      <c r="J19" s="7" t="s">
        <v>4</v>
      </c>
      <c r="K19" s="7" t="s">
        <v>2</v>
      </c>
      <c r="L19" s="7" t="s">
        <v>3</v>
      </c>
      <c r="M19" s="7" t="s">
        <v>2</v>
      </c>
      <c r="N19" s="7" t="s">
        <v>3</v>
      </c>
      <c r="O19" s="7" t="s">
        <v>3</v>
      </c>
      <c r="P19" s="7" t="s">
        <v>2</v>
      </c>
      <c r="Q19" s="7" t="s">
        <v>3</v>
      </c>
      <c r="R19" s="7" t="s">
        <v>2</v>
      </c>
      <c r="S19" s="7" t="s">
        <v>2</v>
      </c>
      <c r="T19" s="7" t="s">
        <v>3</v>
      </c>
      <c r="U19" s="7" t="s">
        <v>2</v>
      </c>
      <c r="W19" s="10">
        <f t="array" ref="W19">SUM(--(B19:U19=Key))</f>
        <v>17</v>
      </c>
      <c r="X19" s="7">
        <f t="shared" si="2"/>
        <v>3</v>
      </c>
      <c r="Y19" s="6">
        <f t="shared" si="3"/>
        <v>0.85</v>
      </c>
    </row>
    <row r="20" spans="1:25" ht="14.5" x14ac:dyDescent="0.35">
      <c r="A20" s="5">
        <v>16</v>
      </c>
      <c r="B20" s="7" t="s">
        <v>2</v>
      </c>
      <c r="C20" s="7" t="s">
        <v>3</v>
      </c>
      <c r="D20" s="7" t="s">
        <v>3</v>
      </c>
      <c r="E20" s="7" t="s">
        <v>2</v>
      </c>
      <c r="F20" s="7" t="s">
        <v>2</v>
      </c>
      <c r="G20" s="7" t="s">
        <v>2</v>
      </c>
      <c r="H20" s="7" t="s">
        <v>3</v>
      </c>
      <c r="I20" s="7" t="s">
        <v>2</v>
      </c>
      <c r="J20" s="7" t="s">
        <v>4</v>
      </c>
      <c r="K20" s="7" t="s">
        <v>2</v>
      </c>
      <c r="L20" s="7" t="s">
        <v>3</v>
      </c>
      <c r="M20" s="7" t="s">
        <v>2</v>
      </c>
      <c r="N20" s="7" t="s">
        <v>3</v>
      </c>
      <c r="O20" s="7" t="s">
        <v>2</v>
      </c>
      <c r="P20" s="7" t="s">
        <v>4</v>
      </c>
      <c r="Q20" s="7" t="s">
        <v>2</v>
      </c>
      <c r="R20" s="7" t="s">
        <v>29</v>
      </c>
      <c r="S20" s="7" t="s">
        <v>2</v>
      </c>
      <c r="T20" s="7" t="s">
        <v>3</v>
      </c>
      <c r="U20" s="7" t="s">
        <v>2</v>
      </c>
      <c r="W20" s="10">
        <f t="array" ref="W20">SUM(--(B20:U20=Key))</f>
        <v>17</v>
      </c>
      <c r="X20" s="7">
        <f t="shared" si="2"/>
        <v>3</v>
      </c>
      <c r="Y20" s="6">
        <f t="shared" si="3"/>
        <v>0.85</v>
      </c>
    </row>
    <row r="21" spans="1:25" ht="14.5" x14ac:dyDescent="0.35">
      <c r="A21" s="5">
        <v>17</v>
      </c>
      <c r="B21" s="7" t="s">
        <v>2</v>
      </c>
      <c r="C21" s="7" t="s">
        <v>3</v>
      </c>
      <c r="D21" s="7" t="s">
        <v>3</v>
      </c>
      <c r="E21" s="7" t="s">
        <v>2</v>
      </c>
      <c r="F21" s="7" t="s">
        <v>2</v>
      </c>
      <c r="G21" s="7" t="s">
        <v>2</v>
      </c>
      <c r="H21" s="7" t="s">
        <v>3</v>
      </c>
      <c r="I21" s="7" t="s">
        <v>2</v>
      </c>
      <c r="J21" s="7" t="s">
        <v>29</v>
      </c>
      <c r="K21" s="7" t="s">
        <v>2</v>
      </c>
      <c r="L21" s="7" t="s">
        <v>2</v>
      </c>
      <c r="M21" s="7" t="s">
        <v>2</v>
      </c>
      <c r="N21" s="7" t="s">
        <v>3</v>
      </c>
      <c r="O21" s="7" t="s">
        <v>2</v>
      </c>
      <c r="P21" s="7" t="s">
        <v>4</v>
      </c>
      <c r="Q21" s="7" t="s">
        <v>3</v>
      </c>
      <c r="R21" s="7" t="s">
        <v>29</v>
      </c>
      <c r="S21" s="7" t="s">
        <v>2</v>
      </c>
      <c r="T21" s="7" t="s">
        <v>3</v>
      </c>
      <c r="U21" s="7" t="s">
        <v>2</v>
      </c>
      <c r="W21" s="10">
        <f t="array" ref="W21">SUM(--(B21:U21=Key))</f>
        <v>18</v>
      </c>
      <c r="X21" s="7">
        <f t="shared" si="2"/>
        <v>2</v>
      </c>
      <c r="Y21" s="6">
        <f t="shared" si="3"/>
        <v>0.9</v>
      </c>
    </row>
    <row r="22" spans="1:25" ht="14.5" x14ac:dyDescent="0.35">
      <c r="A22" s="5">
        <v>18</v>
      </c>
      <c r="B22" s="7" t="s">
        <v>2</v>
      </c>
      <c r="C22" s="7" t="s">
        <v>2</v>
      </c>
      <c r="D22" s="7" t="s">
        <v>3</v>
      </c>
      <c r="E22" s="7" t="s">
        <v>2</v>
      </c>
      <c r="F22" s="7" t="s">
        <v>2</v>
      </c>
      <c r="G22" s="7" t="s">
        <v>2</v>
      </c>
      <c r="H22" s="7" t="s">
        <v>3</v>
      </c>
      <c r="I22" s="7" t="s">
        <v>2</v>
      </c>
      <c r="J22" s="7" t="s">
        <v>4</v>
      </c>
      <c r="K22" s="7" t="s">
        <v>2</v>
      </c>
      <c r="L22" s="7" t="s">
        <v>3</v>
      </c>
      <c r="M22" s="7" t="s">
        <v>2</v>
      </c>
      <c r="N22" s="7" t="s">
        <v>3</v>
      </c>
      <c r="O22" s="7" t="s">
        <v>2</v>
      </c>
      <c r="P22" s="7" t="s">
        <v>4</v>
      </c>
      <c r="Q22" s="7" t="s">
        <v>3</v>
      </c>
      <c r="R22" s="7" t="s">
        <v>2</v>
      </c>
      <c r="S22" s="7" t="s">
        <v>2</v>
      </c>
      <c r="T22" s="7" t="s">
        <v>3</v>
      </c>
      <c r="U22" s="7" t="s">
        <v>2</v>
      </c>
      <c r="W22" s="10">
        <f t="array" ref="W22">SUM(--(B22:U22=Key))</f>
        <v>18</v>
      </c>
      <c r="X22" s="7">
        <f t="shared" si="2"/>
        <v>2</v>
      </c>
      <c r="Y22" s="6">
        <f t="shared" si="3"/>
        <v>0.9</v>
      </c>
    </row>
    <row r="23" spans="1:25" ht="14.5" x14ac:dyDescent="0.35">
      <c r="A23" s="5">
        <v>19</v>
      </c>
      <c r="B23" s="7" t="s">
        <v>2</v>
      </c>
      <c r="C23" s="7" t="s">
        <v>3</v>
      </c>
      <c r="D23" s="7" t="s">
        <v>3</v>
      </c>
      <c r="E23" s="7" t="s">
        <v>2</v>
      </c>
      <c r="F23" s="7" t="s">
        <v>2</v>
      </c>
      <c r="G23" s="7" t="s">
        <v>2</v>
      </c>
      <c r="H23" s="7" t="s">
        <v>3</v>
      </c>
      <c r="I23" s="7" t="s">
        <v>2</v>
      </c>
      <c r="J23" s="7" t="s">
        <v>4</v>
      </c>
      <c r="K23" s="7" t="s">
        <v>2</v>
      </c>
      <c r="L23" s="7" t="s">
        <v>2</v>
      </c>
      <c r="M23" s="7" t="s">
        <v>2</v>
      </c>
      <c r="N23" s="7" t="s">
        <v>3</v>
      </c>
      <c r="O23" s="7" t="s">
        <v>2</v>
      </c>
      <c r="P23" s="7" t="s">
        <v>2</v>
      </c>
      <c r="Q23" s="7" t="s">
        <v>3</v>
      </c>
      <c r="R23" s="7" t="s">
        <v>2</v>
      </c>
      <c r="S23" s="7" t="s">
        <v>2</v>
      </c>
      <c r="T23" s="7" t="s">
        <v>3</v>
      </c>
      <c r="U23" s="7" t="s">
        <v>2</v>
      </c>
      <c r="W23" s="10">
        <f t="array" ref="W23">SUM(--(B23:U23=Key))</f>
        <v>19</v>
      </c>
      <c r="X23" s="7">
        <f t="shared" si="2"/>
        <v>1</v>
      </c>
      <c r="Y23" s="6">
        <f t="shared" si="3"/>
        <v>0.95</v>
      </c>
    </row>
    <row r="24" spans="1:25" ht="14.5" x14ac:dyDescent="0.35">
      <c r="A24" s="12" t="s">
        <v>32</v>
      </c>
      <c r="B24" s="13" cm="1">
        <f t="array" ref="B24">SUM(--(B6:B23=B3))</f>
        <v>18</v>
      </c>
      <c r="C24" s="13">
        <f t="array" ref="C24">SUM(--(C7:C23=C3))</f>
        <v>11</v>
      </c>
      <c r="D24" s="13">
        <f t="array" ref="D24">SUM(--(D7:D23=D3))</f>
        <v>17</v>
      </c>
      <c r="E24" s="13">
        <f t="array" ref="E24">SUM(--(E7:E23=E3))</f>
        <v>16</v>
      </c>
      <c r="F24" s="13">
        <f t="array" ref="F24">SUM(--(F6:F23=F3))</f>
        <v>16</v>
      </c>
      <c r="G24" s="13">
        <f t="array" ref="G24">SUM(--(G6:G23=G3))</f>
        <v>18</v>
      </c>
      <c r="H24" s="13">
        <f t="array" ref="H24">SUM(--(H6:H23=H3))</f>
        <v>18</v>
      </c>
      <c r="I24" s="13">
        <f t="array" ref="I24">SUM(--(I6:I23=I3))</f>
        <v>18</v>
      </c>
      <c r="J24" s="13">
        <f t="array" ref="J24">SUM(--(J6:J23=J3))</f>
        <v>15</v>
      </c>
      <c r="K24" s="13">
        <f t="array" ref="K24">SUM(--(K6:K23=K3))</f>
        <v>18</v>
      </c>
      <c r="L24" s="13">
        <f t="array" ref="L24">SUM(--(L6:L23=L3))</f>
        <v>14</v>
      </c>
      <c r="M24" s="13">
        <f t="array" ref="M24">SUM(--(M6:M23=M3))</f>
        <v>18</v>
      </c>
      <c r="N24" s="13">
        <f t="array" ref="N24">SUM(--(N6:N23=N3))</f>
        <v>17</v>
      </c>
      <c r="O24" s="13">
        <f t="array" ref="O24">SUM(--(O6:O23=O3))</f>
        <v>17</v>
      </c>
      <c r="P24" s="13">
        <f t="array" ref="P24">SUM(--(P6:P23=P3))</f>
        <v>10</v>
      </c>
      <c r="Q24" s="13">
        <f t="array" ref="Q24">SUM(--(Q6:Q23=Q3))</f>
        <v>10</v>
      </c>
      <c r="R24" s="13">
        <f t="array" ref="R24">SUM(--(R6:R23=R3))</f>
        <v>15</v>
      </c>
      <c r="S24" s="13">
        <f t="array" ref="S24">SUM(--(S6:S23=S3))</f>
        <v>17</v>
      </c>
      <c r="T24" s="13">
        <f t="array" ref="T24">SUM(--(T6:T23=T3))</f>
        <v>17</v>
      </c>
      <c r="U24" s="14">
        <f t="array" ref="U24">SUM(--(U6:U23=U3))</f>
        <v>18</v>
      </c>
      <c r="V24" s="15" t="s">
        <v>33</v>
      </c>
      <c r="W24" s="16">
        <f t="shared" ref="W24:Y24" si="4">AVERAGE(W6:W23)</f>
        <v>17.833333333333332</v>
      </c>
      <c r="X24" s="16">
        <f t="shared" si="4"/>
        <v>2.1666666666666665</v>
      </c>
      <c r="Y24" s="61">
        <f t="shared" si="4"/>
        <v>0.89166666666666672</v>
      </c>
    </row>
    <row r="25" spans="1:25" ht="14.5" x14ac:dyDescent="0.35">
      <c r="A25" s="18" t="s">
        <v>34</v>
      </c>
      <c r="B25" s="20">
        <f>B24/18</f>
        <v>1</v>
      </c>
      <c r="C25" s="20">
        <f t="shared" ref="C25:U25" si="5">C24/18</f>
        <v>0.61111111111111116</v>
      </c>
      <c r="D25" s="20">
        <f t="shared" si="5"/>
        <v>0.94444444444444442</v>
      </c>
      <c r="E25" s="20">
        <f t="shared" si="5"/>
        <v>0.88888888888888884</v>
      </c>
      <c r="F25" s="20">
        <f t="shared" si="5"/>
        <v>0.88888888888888884</v>
      </c>
      <c r="G25" s="20">
        <f t="shared" si="5"/>
        <v>1</v>
      </c>
      <c r="H25" s="20">
        <f t="shared" si="5"/>
        <v>1</v>
      </c>
      <c r="I25" s="20">
        <f t="shared" si="5"/>
        <v>1</v>
      </c>
      <c r="J25" s="20">
        <f t="shared" si="5"/>
        <v>0.83333333333333337</v>
      </c>
      <c r="K25" s="20">
        <f t="shared" si="5"/>
        <v>1</v>
      </c>
      <c r="L25" s="20">
        <f t="shared" si="5"/>
        <v>0.77777777777777779</v>
      </c>
      <c r="M25" s="20">
        <f t="shared" si="5"/>
        <v>1</v>
      </c>
      <c r="N25" s="20">
        <f t="shared" si="5"/>
        <v>0.94444444444444442</v>
      </c>
      <c r="O25" s="20">
        <f t="shared" si="5"/>
        <v>0.94444444444444442</v>
      </c>
      <c r="P25" s="20">
        <f t="shared" si="5"/>
        <v>0.55555555555555558</v>
      </c>
      <c r="Q25" s="20">
        <f t="shared" si="5"/>
        <v>0.55555555555555558</v>
      </c>
      <c r="R25" s="20">
        <f t="shared" si="5"/>
        <v>0.83333333333333337</v>
      </c>
      <c r="S25" s="20">
        <f t="shared" si="5"/>
        <v>0.94444444444444442</v>
      </c>
      <c r="T25" s="20">
        <f t="shared" si="5"/>
        <v>0.94444444444444442</v>
      </c>
      <c r="U25" s="20">
        <f t="shared" si="5"/>
        <v>1</v>
      </c>
      <c r="V25" s="21" t="s">
        <v>35</v>
      </c>
      <c r="W25" s="22">
        <f t="shared" ref="W25:Y25" si="6">STDEV(W6:W8,W10:W14,W16:W23)</f>
        <v>1.505545305418162</v>
      </c>
      <c r="X25" s="22">
        <f t="shared" si="6"/>
        <v>1.505545305418162</v>
      </c>
      <c r="Y25" s="22">
        <f t="shared" si="6"/>
        <v>7.5277265270908097E-2</v>
      </c>
    </row>
    <row r="26" spans="1:25" ht="14.5" x14ac:dyDescent="0.35">
      <c r="A26" s="5"/>
      <c r="V26" s="21" t="s">
        <v>36</v>
      </c>
      <c r="W26" s="22">
        <f t="shared" ref="W26:Y26" si="7">MIN(W6:W23)</f>
        <v>14</v>
      </c>
      <c r="X26" s="22">
        <f t="shared" si="7"/>
        <v>0</v>
      </c>
      <c r="Y26" s="22">
        <f t="shared" si="7"/>
        <v>0.7</v>
      </c>
    </row>
    <row r="27" spans="1:25" ht="14.5" x14ac:dyDescent="0.35">
      <c r="A27" s="56"/>
      <c r="B27" s="56"/>
      <c r="V27" s="18" t="s">
        <v>38</v>
      </c>
      <c r="W27" s="27">
        <f t="shared" ref="W27:Y27" si="8">MAX(W6:W23)</f>
        <v>20</v>
      </c>
      <c r="X27" s="27">
        <f t="shared" si="8"/>
        <v>6</v>
      </c>
      <c r="Y27" s="27">
        <f t="shared" si="8"/>
        <v>1</v>
      </c>
    </row>
    <row r="28" spans="1:25" ht="14.5" x14ac:dyDescent="0.35">
      <c r="A28" s="71"/>
      <c r="B28" s="72"/>
      <c r="Y28" s="6"/>
    </row>
    <row r="29" spans="1:25" ht="14.5" x14ac:dyDescent="0.35">
      <c r="A29" s="71"/>
      <c r="B29" s="72"/>
      <c r="Y29" s="6"/>
    </row>
  </sheetData>
  <mergeCells count="2">
    <mergeCell ref="A28:B28"/>
    <mergeCell ref="A29:B2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Q21"/>
  <sheetViews>
    <sheetView workbookViewId="0">
      <selection activeCell="A21" sqref="A21"/>
    </sheetView>
  </sheetViews>
  <sheetFormatPr defaultColWidth="14.453125" defaultRowHeight="15" customHeight="1" x14ac:dyDescent="0.35"/>
  <cols>
    <col min="1" max="1" width="19.453125" customWidth="1"/>
    <col min="2" max="2" width="17.81640625" customWidth="1"/>
    <col min="3" max="3" width="25.08984375" customWidth="1"/>
    <col min="4" max="4" width="26.453125" customWidth="1"/>
    <col min="7" max="8" width="18.54296875" customWidth="1"/>
    <col min="9" max="9" width="23.7265625" customWidth="1"/>
    <col min="10" max="10" width="26.54296875" customWidth="1"/>
    <col min="13" max="13" width="22.7265625" customWidth="1"/>
    <col min="14" max="14" width="17.81640625" customWidth="1"/>
    <col min="15" max="15" width="24.08984375" customWidth="1"/>
    <col min="16" max="16" width="26" customWidth="1"/>
  </cols>
  <sheetData>
    <row r="1" spans="1:17" ht="14.5" x14ac:dyDescent="0.35">
      <c r="A1" s="51" t="s">
        <v>61</v>
      </c>
      <c r="B1" s="52" t="s">
        <v>62</v>
      </c>
      <c r="C1" s="52" t="s">
        <v>63</v>
      </c>
      <c r="D1" s="52" t="s">
        <v>64</v>
      </c>
      <c r="E1" s="53" t="s">
        <v>65</v>
      </c>
      <c r="G1" s="51" t="s">
        <v>66</v>
      </c>
      <c r="H1" s="52" t="s">
        <v>67</v>
      </c>
      <c r="I1" s="52" t="s">
        <v>68</v>
      </c>
      <c r="J1" s="52" t="s">
        <v>69</v>
      </c>
      <c r="K1" s="53" t="s">
        <v>75</v>
      </c>
      <c r="M1" s="51" t="s">
        <v>70</v>
      </c>
      <c r="N1" s="52" t="s">
        <v>71</v>
      </c>
      <c r="O1" s="52" t="s">
        <v>72</v>
      </c>
      <c r="P1" s="52" t="s">
        <v>73</v>
      </c>
      <c r="Q1" s="53" t="s">
        <v>76</v>
      </c>
    </row>
    <row r="2" spans="1:17" ht="14.5" x14ac:dyDescent="0.35">
      <c r="A2" s="5">
        <v>1</v>
      </c>
      <c r="B2" s="7">
        <v>0.7</v>
      </c>
      <c r="C2" s="7">
        <v>0.85</v>
      </c>
      <c r="D2" s="7">
        <v>0.9</v>
      </c>
      <c r="E2" s="6">
        <v>0.9</v>
      </c>
      <c r="G2" s="5">
        <v>1</v>
      </c>
      <c r="H2" s="7">
        <v>0.7</v>
      </c>
      <c r="I2" s="7">
        <v>0.85</v>
      </c>
      <c r="J2" s="7">
        <v>0.9</v>
      </c>
      <c r="K2" s="6">
        <v>0.9</v>
      </c>
      <c r="M2" s="11" t="s">
        <v>60</v>
      </c>
      <c r="O2" s="7">
        <v>0.75</v>
      </c>
      <c r="P2" s="7">
        <v>0.8</v>
      </c>
      <c r="Q2" s="6">
        <v>0.95</v>
      </c>
    </row>
    <row r="3" spans="1:17" ht="14.5" x14ac:dyDescent="0.35">
      <c r="A3" s="5">
        <v>2</v>
      </c>
      <c r="B3" s="7">
        <v>0.85</v>
      </c>
      <c r="C3" s="7">
        <v>0.85</v>
      </c>
      <c r="D3" s="7">
        <v>0.8</v>
      </c>
      <c r="E3" s="6">
        <v>0.8</v>
      </c>
      <c r="G3" s="5">
        <v>2</v>
      </c>
      <c r="H3" s="7">
        <v>0.85</v>
      </c>
      <c r="I3" s="7">
        <v>0.85</v>
      </c>
      <c r="J3" s="7">
        <v>0.8</v>
      </c>
      <c r="K3" s="6">
        <v>0.8</v>
      </c>
      <c r="M3" s="54" t="s">
        <v>30</v>
      </c>
      <c r="N3" s="6">
        <v>0.65</v>
      </c>
      <c r="O3" s="7">
        <v>0.75</v>
      </c>
      <c r="P3" s="7">
        <v>0.8</v>
      </c>
      <c r="Q3" s="6">
        <v>0.7</v>
      </c>
    </row>
    <row r="4" spans="1:17" ht="14.5" x14ac:dyDescent="0.35">
      <c r="A4" s="5">
        <v>3</v>
      </c>
      <c r="B4" s="7">
        <v>0.8</v>
      </c>
      <c r="C4" s="7">
        <v>0.95</v>
      </c>
      <c r="D4" s="7">
        <v>0.95</v>
      </c>
      <c r="E4" s="6">
        <v>1</v>
      </c>
      <c r="G4" s="5">
        <v>3</v>
      </c>
      <c r="H4" s="7">
        <v>0.8</v>
      </c>
      <c r="I4" s="7">
        <v>0.95</v>
      </c>
      <c r="J4" s="7">
        <v>0.95</v>
      </c>
      <c r="K4" s="6">
        <v>1</v>
      </c>
      <c r="M4" s="55" t="s">
        <v>31</v>
      </c>
      <c r="N4" s="6">
        <v>0.65</v>
      </c>
      <c r="O4" s="31">
        <v>0.65</v>
      </c>
      <c r="P4" s="31">
        <v>0.8</v>
      </c>
      <c r="Q4" s="32">
        <v>0.95</v>
      </c>
    </row>
    <row r="5" spans="1:17" ht="14.5" x14ac:dyDescent="0.35">
      <c r="A5" s="5">
        <v>4</v>
      </c>
      <c r="B5" s="7">
        <v>0.75</v>
      </c>
      <c r="C5" s="7">
        <v>0.9</v>
      </c>
      <c r="D5" s="7">
        <v>0.95</v>
      </c>
      <c r="E5" s="6">
        <v>0.9</v>
      </c>
      <c r="G5" s="5">
        <v>4</v>
      </c>
      <c r="H5" s="7">
        <v>0.75</v>
      </c>
      <c r="I5" s="7">
        <v>0.9</v>
      </c>
      <c r="J5" s="7">
        <v>0.95</v>
      </c>
      <c r="K5" s="6">
        <v>0.9</v>
      </c>
    </row>
    <row r="6" spans="1:17" ht="14.5" x14ac:dyDescent="0.35">
      <c r="A6" s="5">
        <v>5</v>
      </c>
      <c r="B6" s="7">
        <v>0.8</v>
      </c>
      <c r="C6" s="7">
        <v>0.95</v>
      </c>
      <c r="D6" s="7">
        <v>0.9</v>
      </c>
      <c r="E6" s="6">
        <v>0.9</v>
      </c>
      <c r="G6" s="5">
        <v>5</v>
      </c>
      <c r="H6" s="7">
        <v>0.8</v>
      </c>
      <c r="I6" s="7">
        <v>0.95</v>
      </c>
      <c r="J6" s="7">
        <v>0.9</v>
      </c>
      <c r="K6" s="6">
        <v>0.9</v>
      </c>
    </row>
    <row r="7" spans="1:17" thickBot="1" x14ac:dyDescent="0.4">
      <c r="A7" s="5">
        <v>7</v>
      </c>
      <c r="B7" s="7">
        <v>0.9</v>
      </c>
      <c r="C7" s="7">
        <v>1</v>
      </c>
      <c r="D7" s="7">
        <v>0.95</v>
      </c>
      <c r="E7" s="6">
        <v>1</v>
      </c>
      <c r="G7" s="5">
        <v>7</v>
      </c>
      <c r="H7" s="7">
        <v>0.9</v>
      </c>
      <c r="I7" s="7">
        <v>1</v>
      </c>
      <c r="J7" s="7">
        <v>0.95</v>
      </c>
      <c r="K7" s="6">
        <v>1</v>
      </c>
    </row>
    <row r="8" spans="1:17" thickBot="1" x14ac:dyDescent="0.4">
      <c r="A8" s="11" t="s">
        <v>60</v>
      </c>
      <c r="C8" s="7">
        <v>0.75</v>
      </c>
      <c r="D8" s="7">
        <v>0.8</v>
      </c>
      <c r="E8" s="6">
        <v>0.95</v>
      </c>
      <c r="G8" s="11">
        <v>11</v>
      </c>
      <c r="H8" s="7">
        <v>0.65</v>
      </c>
      <c r="I8" s="7">
        <v>0.7</v>
      </c>
      <c r="J8" s="7">
        <v>0.75</v>
      </c>
      <c r="K8" s="60">
        <v>0.75</v>
      </c>
    </row>
    <row r="9" spans="1:17" ht="14.5" x14ac:dyDescent="0.35">
      <c r="A9" s="11" t="s">
        <v>30</v>
      </c>
      <c r="B9" s="7">
        <v>0.65</v>
      </c>
      <c r="C9" s="7">
        <v>0.75</v>
      </c>
      <c r="D9" s="7">
        <v>0.8</v>
      </c>
      <c r="E9" s="6">
        <v>0.7</v>
      </c>
      <c r="G9" s="11">
        <v>12</v>
      </c>
      <c r="H9" s="7">
        <v>0.9</v>
      </c>
      <c r="I9" s="7">
        <v>1</v>
      </c>
      <c r="J9" s="7">
        <v>1</v>
      </c>
      <c r="K9" s="6">
        <v>0.95</v>
      </c>
    </row>
    <row r="10" spans="1:17" thickBot="1" x14ac:dyDescent="0.4">
      <c r="A10" s="11" t="s">
        <v>31</v>
      </c>
      <c r="B10" s="7">
        <v>0.65</v>
      </c>
      <c r="C10" s="7">
        <v>0.65</v>
      </c>
      <c r="D10" s="7">
        <v>0.8</v>
      </c>
      <c r="E10" s="6">
        <v>0.95</v>
      </c>
      <c r="G10" s="5">
        <v>13</v>
      </c>
      <c r="H10" s="7">
        <v>0.9</v>
      </c>
      <c r="I10" s="7">
        <v>0.85</v>
      </c>
      <c r="J10" s="7">
        <v>0.95</v>
      </c>
      <c r="K10" s="6">
        <v>0.9</v>
      </c>
    </row>
    <row r="11" spans="1:17" thickBot="1" x14ac:dyDescent="0.4">
      <c r="A11" s="5">
        <v>11</v>
      </c>
      <c r="B11" s="7">
        <v>0.65</v>
      </c>
      <c r="C11" s="7">
        <v>0.7</v>
      </c>
      <c r="D11" s="7">
        <v>0.75</v>
      </c>
      <c r="E11" s="60">
        <v>0.75</v>
      </c>
      <c r="G11" s="5">
        <v>14</v>
      </c>
      <c r="H11" s="7">
        <v>0.95</v>
      </c>
      <c r="I11" s="7">
        <v>0.95</v>
      </c>
      <c r="J11" s="7">
        <v>1</v>
      </c>
      <c r="K11" s="6">
        <v>0.9</v>
      </c>
    </row>
    <row r="12" spans="1:17" ht="14.5" x14ac:dyDescent="0.35">
      <c r="A12" s="5">
        <v>12</v>
      </c>
      <c r="B12" s="7">
        <v>0.9</v>
      </c>
      <c r="C12" s="7">
        <v>1</v>
      </c>
      <c r="D12" s="7">
        <v>1</v>
      </c>
      <c r="E12" s="6">
        <v>0.95</v>
      </c>
      <c r="G12" s="5">
        <v>15</v>
      </c>
      <c r="H12" s="7">
        <v>0.65</v>
      </c>
      <c r="I12" s="7">
        <v>0.65</v>
      </c>
      <c r="J12" s="7">
        <v>0.75</v>
      </c>
      <c r="K12" s="6">
        <v>0.85</v>
      </c>
    </row>
    <row r="13" spans="1:17" ht="14.5" x14ac:dyDescent="0.35">
      <c r="A13" s="5">
        <v>13</v>
      </c>
      <c r="B13" s="7">
        <v>0.9</v>
      </c>
      <c r="C13" s="7">
        <v>0.85</v>
      </c>
      <c r="D13" s="7">
        <v>0.95</v>
      </c>
      <c r="E13" s="6">
        <v>0.9</v>
      </c>
      <c r="G13" s="5">
        <v>16</v>
      </c>
      <c r="H13" s="7">
        <v>0.85</v>
      </c>
      <c r="I13" s="7">
        <v>0.85</v>
      </c>
      <c r="J13" s="7">
        <v>0.75</v>
      </c>
      <c r="K13" s="6">
        <v>0.85</v>
      </c>
    </row>
    <row r="14" spans="1:17" ht="14.5" x14ac:dyDescent="0.35">
      <c r="A14" s="5">
        <v>14</v>
      </c>
      <c r="B14" s="7">
        <v>0.95</v>
      </c>
      <c r="C14" s="7">
        <v>0.95</v>
      </c>
      <c r="D14" s="7">
        <v>1</v>
      </c>
      <c r="E14" s="6">
        <v>0.9</v>
      </c>
      <c r="G14" s="5">
        <v>17</v>
      </c>
      <c r="H14" s="7">
        <v>0.8</v>
      </c>
      <c r="I14" s="7">
        <v>1</v>
      </c>
      <c r="J14" s="7">
        <v>0.85</v>
      </c>
      <c r="K14" s="6">
        <v>0.9</v>
      </c>
    </row>
    <row r="15" spans="1:17" ht="14.5" x14ac:dyDescent="0.35">
      <c r="A15" s="5">
        <v>15</v>
      </c>
      <c r="B15" s="7">
        <v>0.65</v>
      </c>
      <c r="C15" s="7">
        <v>0.65</v>
      </c>
      <c r="D15" s="7">
        <v>0.75</v>
      </c>
      <c r="E15" s="6">
        <v>0.85</v>
      </c>
      <c r="G15" s="5">
        <v>18</v>
      </c>
      <c r="H15" s="7">
        <v>0.75</v>
      </c>
      <c r="I15" s="7">
        <v>0.9</v>
      </c>
      <c r="J15" s="7">
        <v>0.9</v>
      </c>
      <c r="K15" s="6">
        <v>0.9</v>
      </c>
    </row>
    <row r="16" spans="1:17" ht="14.5" x14ac:dyDescent="0.35">
      <c r="A16" s="5">
        <v>16</v>
      </c>
      <c r="B16" s="7">
        <v>0.85</v>
      </c>
      <c r="C16" s="7">
        <v>0.85</v>
      </c>
      <c r="D16" s="7">
        <v>0.75</v>
      </c>
      <c r="E16" s="6">
        <v>0.85</v>
      </c>
      <c r="G16" s="45">
        <v>19</v>
      </c>
      <c r="H16" s="31">
        <v>0.9</v>
      </c>
      <c r="I16" s="31">
        <v>0.9</v>
      </c>
      <c r="J16" s="31">
        <v>0.85</v>
      </c>
      <c r="K16" s="32">
        <v>0.95</v>
      </c>
    </row>
    <row r="17" spans="1:11" ht="14.5" x14ac:dyDescent="0.35">
      <c r="A17" s="5">
        <v>17</v>
      </c>
      <c r="B17" s="7">
        <v>0.8</v>
      </c>
      <c r="C17" s="7">
        <v>1</v>
      </c>
      <c r="D17" s="7">
        <v>0.85</v>
      </c>
      <c r="E17" s="6">
        <v>0.9</v>
      </c>
      <c r="H17" s="62"/>
      <c r="I17" s="62"/>
      <c r="J17" s="62"/>
      <c r="K17" s="62"/>
    </row>
    <row r="18" spans="1:11" ht="14.5" x14ac:dyDescent="0.35">
      <c r="A18" s="5">
        <v>18</v>
      </c>
      <c r="B18" s="7">
        <v>0.75</v>
      </c>
      <c r="C18" s="7">
        <v>0.9</v>
      </c>
      <c r="D18" s="7">
        <v>0.9</v>
      </c>
      <c r="E18" s="6">
        <v>0.9</v>
      </c>
      <c r="H18" s="62"/>
      <c r="I18" s="62"/>
      <c r="J18" s="62"/>
      <c r="K18" s="62"/>
    </row>
    <row r="19" spans="1:11" ht="14.5" x14ac:dyDescent="0.35">
      <c r="A19" s="45">
        <v>19</v>
      </c>
      <c r="B19" s="31">
        <v>0.9</v>
      </c>
      <c r="C19" s="31">
        <v>0.9</v>
      </c>
      <c r="D19" s="31">
        <v>0.85</v>
      </c>
      <c r="E19" s="32">
        <v>0.95</v>
      </c>
    </row>
    <row r="20" spans="1:11" ht="15" customHeight="1" x14ac:dyDescent="0.35">
      <c r="B20" s="62"/>
      <c r="C20" s="62"/>
      <c r="D20" s="62"/>
      <c r="E20" s="62"/>
    </row>
    <row r="21" spans="1:11" ht="15" customHeight="1" x14ac:dyDescent="0.35">
      <c r="B21" s="62"/>
      <c r="C21" s="62"/>
      <c r="D21" s="62"/>
      <c r="E21" s="63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C0C2F2-B6BA-4810-86A1-364716C463D2}">
  <sheetPr>
    <outlinePr summaryBelow="0" summaryRight="0"/>
  </sheetPr>
  <dimension ref="A1:Q21"/>
  <sheetViews>
    <sheetView workbookViewId="0">
      <selection activeCell="A20" sqref="A20:E21"/>
    </sheetView>
  </sheetViews>
  <sheetFormatPr defaultColWidth="14.453125" defaultRowHeight="15" customHeight="1" x14ac:dyDescent="0.35"/>
  <cols>
    <col min="1" max="1" width="19.453125" customWidth="1"/>
    <col min="2" max="2" width="17.81640625" customWidth="1"/>
    <col min="3" max="3" width="25.08984375" customWidth="1"/>
    <col min="4" max="4" width="26.453125" customWidth="1"/>
    <col min="7" max="8" width="18.54296875" customWidth="1"/>
    <col min="9" max="9" width="23.7265625" customWidth="1"/>
    <col min="10" max="10" width="26.54296875" customWidth="1"/>
    <col min="13" max="13" width="22.7265625" customWidth="1"/>
    <col min="14" max="14" width="17.81640625" customWidth="1"/>
    <col min="15" max="15" width="24.08984375" customWidth="1"/>
    <col min="16" max="16" width="26" customWidth="1"/>
  </cols>
  <sheetData>
    <row r="1" spans="1:17" ht="14.5" x14ac:dyDescent="0.35">
      <c r="A1" s="51" t="s">
        <v>61</v>
      </c>
      <c r="B1" s="52" t="s">
        <v>62</v>
      </c>
      <c r="C1" s="52" t="s">
        <v>63</v>
      </c>
      <c r="D1" s="52" t="s">
        <v>64</v>
      </c>
      <c r="E1" s="53" t="s">
        <v>65</v>
      </c>
      <c r="G1" s="51" t="s">
        <v>66</v>
      </c>
      <c r="H1" s="52" t="s">
        <v>67</v>
      </c>
      <c r="I1" s="52" t="s">
        <v>68</v>
      </c>
      <c r="J1" s="52" t="s">
        <v>69</v>
      </c>
      <c r="K1" s="53" t="s">
        <v>75</v>
      </c>
      <c r="M1" s="51" t="s">
        <v>70</v>
      </c>
      <c r="N1" s="52" t="s">
        <v>71</v>
      </c>
      <c r="O1" s="52" t="s">
        <v>72</v>
      </c>
      <c r="P1" s="52" t="s">
        <v>73</v>
      </c>
      <c r="Q1" s="53" t="s">
        <v>76</v>
      </c>
    </row>
    <row r="2" spans="1:17" ht="14.5" x14ac:dyDescent="0.35">
      <c r="A2" s="5">
        <v>1</v>
      </c>
      <c r="B2" s="7">
        <v>0.7</v>
      </c>
      <c r="C2" s="7">
        <v>0.85</v>
      </c>
      <c r="D2" s="7">
        <v>0.9</v>
      </c>
      <c r="E2" s="6">
        <v>0.9</v>
      </c>
      <c r="G2" s="5">
        <v>1</v>
      </c>
      <c r="H2" s="7">
        <v>0.7</v>
      </c>
      <c r="I2" s="7">
        <v>0.85</v>
      </c>
      <c r="J2" s="7">
        <v>0.9</v>
      </c>
      <c r="K2" s="6">
        <v>0.9</v>
      </c>
      <c r="M2" s="11" t="s">
        <v>60</v>
      </c>
      <c r="O2" s="7">
        <v>0.75</v>
      </c>
      <c r="P2" s="7">
        <v>0.8</v>
      </c>
      <c r="Q2" s="6">
        <v>0.95</v>
      </c>
    </row>
    <row r="3" spans="1:17" ht="14.5" x14ac:dyDescent="0.35">
      <c r="A3" s="5">
        <v>2</v>
      </c>
      <c r="B3" s="7">
        <v>0.85</v>
      </c>
      <c r="C3" s="7">
        <v>0.85</v>
      </c>
      <c r="D3" s="7">
        <v>0.8</v>
      </c>
      <c r="E3" s="6">
        <v>0.8</v>
      </c>
      <c r="G3" s="5">
        <v>2</v>
      </c>
      <c r="H3" s="7">
        <v>0.85</v>
      </c>
      <c r="I3" s="7">
        <v>0.85</v>
      </c>
      <c r="J3" s="7">
        <v>0.8</v>
      </c>
      <c r="K3" s="6">
        <v>0.8</v>
      </c>
      <c r="M3" s="54" t="s">
        <v>30</v>
      </c>
      <c r="N3" s="6">
        <v>0.65</v>
      </c>
      <c r="O3" s="7">
        <v>0.75</v>
      </c>
      <c r="P3" s="7">
        <v>0.8</v>
      </c>
      <c r="Q3" s="6">
        <v>0.7</v>
      </c>
    </row>
    <row r="4" spans="1:17" ht="14.5" x14ac:dyDescent="0.35">
      <c r="A4" s="5">
        <v>3</v>
      </c>
      <c r="B4" s="7">
        <v>0.8</v>
      </c>
      <c r="C4" s="7">
        <v>0.95</v>
      </c>
      <c r="D4" s="7">
        <v>0.95</v>
      </c>
      <c r="E4" s="6">
        <v>1</v>
      </c>
      <c r="G4" s="5">
        <v>3</v>
      </c>
      <c r="H4" s="7">
        <v>0.8</v>
      </c>
      <c r="I4" s="7">
        <v>0.95</v>
      </c>
      <c r="J4" s="7">
        <v>0.95</v>
      </c>
      <c r="K4" s="6">
        <v>1</v>
      </c>
      <c r="M4" s="55" t="s">
        <v>31</v>
      </c>
      <c r="N4" s="6">
        <v>0.65</v>
      </c>
      <c r="O4" s="31">
        <v>0.65</v>
      </c>
      <c r="P4" s="31">
        <v>0.8</v>
      </c>
      <c r="Q4" s="32">
        <v>0.95</v>
      </c>
    </row>
    <row r="5" spans="1:17" ht="14.5" x14ac:dyDescent="0.35">
      <c r="A5" s="5">
        <v>4</v>
      </c>
      <c r="B5" s="7">
        <v>0.75</v>
      </c>
      <c r="C5" s="7">
        <v>0.9</v>
      </c>
      <c r="D5" s="7">
        <v>0.95</v>
      </c>
      <c r="E5" s="6">
        <v>0.9</v>
      </c>
      <c r="G5" s="5">
        <v>4</v>
      </c>
      <c r="H5" s="7">
        <v>0.75</v>
      </c>
      <c r="I5" s="7">
        <v>0.9</v>
      </c>
      <c r="J5" s="7">
        <v>0.95</v>
      </c>
      <c r="K5" s="6">
        <v>0.9</v>
      </c>
      <c r="M5" t="s">
        <v>33</v>
      </c>
      <c r="N5">
        <f>AVERAGE(N2:N4)</f>
        <v>0.65</v>
      </c>
      <c r="O5">
        <f t="shared" ref="O5:Q5" si="0">AVERAGE(O2:O4)</f>
        <v>0.71666666666666667</v>
      </c>
      <c r="P5">
        <f t="shared" si="0"/>
        <v>0.80000000000000016</v>
      </c>
      <c r="Q5">
        <f t="shared" si="0"/>
        <v>0.86666666666666659</v>
      </c>
    </row>
    <row r="6" spans="1:17" ht="14.5" x14ac:dyDescent="0.35">
      <c r="A6" s="5">
        <v>5</v>
      </c>
      <c r="B6" s="7">
        <v>0.8</v>
      </c>
      <c r="C6" s="7">
        <v>0.95</v>
      </c>
      <c r="D6" s="7">
        <v>0.9</v>
      </c>
      <c r="E6" s="6">
        <v>0.9</v>
      </c>
      <c r="G6" s="5">
        <v>5</v>
      </c>
      <c r="H6" s="7">
        <v>0.8</v>
      </c>
      <c r="I6" s="7">
        <v>0.95</v>
      </c>
      <c r="J6" s="7">
        <v>0.9</v>
      </c>
      <c r="K6" s="6">
        <v>0.9</v>
      </c>
      <c r="M6" t="s">
        <v>35</v>
      </c>
      <c r="N6">
        <f>_xlfn.STDEV.S(N2:N4)</f>
        <v>0</v>
      </c>
      <c r="O6">
        <f t="shared" ref="O6:Q6" si="1">_xlfn.STDEV.S(O2:O4)</f>
        <v>5.7735026918962568E-2</v>
      </c>
      <c r="P6">
        <f t="shared" si="1"/>
        <v>1.3597399555105182E-16</v>
      </c>
      <c r="Q6">
        <f t="shared" si="1"/>
        <v>0.14433756729740771</v>
      </c>
    </row>
    <row r="7" spans="1:17" thickBot="1" x14ac:dyDescent="0.4">
      <c r="A7" s="5">
        <v>7</v>
      </c>
      <c r="B7" s="7">
        <v>0.9</v>
      </c>
      <c r="C7" s="7">
        <v>1</v>
      </c>
      <c r="D7" s="7">
        <v>0.95</v>
      </c>
      <c r="E7" s="6">
        <v>1</v>
      </c>
      <c r="G7" s="5">
        <v>7</v>
      </c>
      <c r="H7" s="7">
        <v>0.9</v>
      </c>
      <c r="I7" s="7">
        <v>1</v>
      </c>
      <c r="J7" s="7">
        <v>0.95</v>
      </c>
      <c r="K7" s="6">
        <v>1</v>
      </c>
    </row>
    <row r="8" spans="1:17" thickBot="1" x14ac:dyDescent="0.4">
      <c r="A8" s="11" t="s">
        <v>60</v>
      </c>
      <c r="C8" s="7">
        <v>0.75</v>
      </c>
      <c r="D8" s="7">
        <v>0.8</v>
      </c>
      <c r="E8" s="6">
        <v>0.95</v>
      </c>
      <c r="G8" s="11">
        <v>11</v>
      </c>
      <c r="H8" s="7">
        <v>0.65</v>
      </c>
      <c r="I8" s="7">
        <v>0.7</v>
      </c>
      <c r="J8" s="7">
        <v>0.75</v>
      </c>
      <c r="K8" s="60">
        <v>0.75</v>
      </c>
    </row>
    <row r="9" spans="1:17" ht="14.5" x14ac:dyDescent="0.35">
      <c r="A9" s="11" t="s">
        <v>30</v>
      </c>
      <c r="B9" s="7">
        <v>0.65</v>
      </c>
      <c r="C9" s="7">
        <v>0.75</v>
      </c>
      <c r="D9" s="7">
        <v>0.8</v>
      </c>
      <c r="E9" s="6">
        <v>0.7</v>
      </c>
      <c r="G9" s="11">
        <v>12</v>
      </c>
      <c r="H9" s="7">
        <v>0.9</v>
      </c>
      <c r="I9" s="7">
        <v>1</v>
      </c>
      <c r="J9" s="7">
        <v>1</v>
      </c>
      <c r="K9" s="6">
        <v>0.95</v>
      </c>
    </row>
    <row r="10" spans="1:17" thickBot="1" x14ac:dyDescent="0.4">
      <c r="A10" s="11" t="s">
        <v>31</v>
      </c>
      <c r="B10" s="7">
        <v>0.65</v>
      </c>
      <c r="C10" s="7">
        <v>0.65</v>
      </c>
      <c r="D10" s="7">
        <v>0.8</v>
      </c>
      <c r="E10" s="6">
        <v>0.95</v>
      </c>
      <c r="G10" s="5">
        <v>13</v>
      </c>
      <c r="H10" s="7">
        <v>0.9</v>
      </c>
      <c r="I10" s="7">
        <v>0.85</v>
      </c>
      <c r="J10" s="7">
        <v>0.95</v>
      </c>
      <c r="K10" s="6">
        <v>0.9</v>
      </c>
    </row>
    <row r="11" spans="1:17" thickBot="1" x14ac:dyDescent="0.4">
      <c r="A11" s="5">
        <v>11</v>
      </c>
      <c r="B11" s="7">
        <v>0.65</v>
      </c>
      <c r="C11" s="7">
        <v>0.7</v>
      </c>
      <c r="D11" s="7">
        <v>0.75</v>
      </c>
      <c r="E11" s="60">
        <v>0.75</v>
      </c>
      <c r="G11" s="5">
        <v>14</v>
      </c>
      <c r="H11" s="7">
        <v>0.95</v>
      </c>
      <c r="I11" s="7">
        <v>0.95</v>
      </c>
      <c r="J11" s="7">
        <v>1</v>
      </c>
      <c r="K11" s="6">
        <v>0.9</v>
      </c>
    </row>
    <row r="12" spans="1:17" ht="14.5" x14ac:dyDescent="0.35">
      <c r="A12" s="5">
        <v>12</v>
      </c>
      <c r="B12" s="7">
        <v>0.9</v>
      </c>
      <c r="C12" s="7">
        <v>1</v>
      </c>
      <c r="D12" s="7">
        <v>1</v>
      </c>
      <c r="E12" s="6">
        <v>0.95</v>
      </c>
      <c r="G12" s="5">
        <v>15</v>
      </c>
      <c r="H12" s="7">
        <v>0.65</v>
      </c>
      <c r="I12" s="7">
        <v>0.65</v>
      </c>
      <c r="J12" s="7">
        <v>0.75</v>
      </c>
      <c r="K12" s="6">
        <v>0.85</v>
      </c>
    </row>
    <row r="13" spans="1:17" ht="14.5" x14ac:dyDescent="0.35">
      <c r="A13" s="5">
        <v>13</v>
      </c>
      <c r="B13" s="7">
        <v>0.9</v>
      </c>
      <c r="C13" s="7">
        <v>0.85</v>
      </c>
      <c r="D13" s="7">
        <v>0.95</v>
      </c>
      <c r="E13" s="6">
        <v>0.9</v>
      </c>
      <c r="G13" s="5">
        <v>16</v>
      </c>
      <c r="H13" s="7">
        <v>0.85</v>
      </c>
      <c r="I13" s="7">
        <v>0.85</v>
      </c>
      <c r="J13" s="7">
        <v>0.75</v>
      </c>
      <c r="K13" s="6">
        <v>0.85</v>
      </c>
    </row>
    <row r="14" spans="1:17" ht="14.5" x14ac:dyDescent="0.35">
      <c r="A14" s="5">
        <v>14</v>
      </c>
      <c r="B14" s="7">
        <v>0.95</v>
      </c>
      <c r="C14" s="7">
        <v>0.95</v>
      </c>
      <c r="D14" s="7">
        <v>1</v>
      </c>
      <c r="E14" s="6">
        <v>0.9</v>
      </c>
      <c r="G14" s="5">
        <v>17</v>
      </c>
      <c r="H14" s="7">
        <v>0.8</v>
      </c>
      <c r="I14" s="7">
        <v>1</v>
      </c>
      <c r="J14" s="7">
        <v>0.85</v>
      </c>
      <c r="K14" s="6">
        <v>0.9</v>
      </c>
    </row>
    <row r="15" spans="1:17" ht="14.5" x14ac:dyDescent="0.35">
      <c r="A15" s="5">
        <v>15</v>
      </c>
      <c r="B15" s="7">
        <v>0.65</v>
      </c>
      <c r="C15" s="7">
        <v>0.65</v>
      </c>
      <c r="D15" s="7">
        <v>0.75</v>
      </c>
      <c r="E15" s="6">
        <v>0.85</v>
      </c>
      <c r="G15" s="5">
        <v>18</v>
      </c>
      <c r="H15" s="7">
        <v>0.75</v>
      </c>
      <c r="I15" s="7">
        <v>0.9</v>
      </c>
      <c r="J15" s="7">
        <v>0.9</v>
      </c>
      <c r="K15" s="6">
        <v>0.9</v>
      </c>
    </row>
    <row r="16" spans="1:17" ht="14.5" x14ac:dyDescent="0.35">
      <c r="A16" s="5">
        <v>16</v>
      </c>
      <c r="B16" s="7">
        <v>0.85</v>
      </c>
      <c r="C16" s="7">
        <v>0.85</v>
      </c>
      <c r="D16" s="7">
        <v>0.75</v>
      </c>
      <c r="E16" s="6">
        <v>0.85</v>
      </c>
      <c r="G16" s="45">
        <v>19</v>
      </c>
      <c r="H16" s="31">
        <v>0.9</v>
      </c>
      <c r="I16" s="31">
        <v>0.9</v>
      </c>
      <c r="J16" s="31">
        <v>0.85</v>
      </c>
      <c r="K16" s="32">
        <v>0.95</v>
      </c>
    </row>
    <row r="17" spans="1:11" ht="14.5" x14ac:dyDescent="0.35">
      <c r="A17" s="5">
        <v>17</v>
      </c>
      <c r="B17" s="7">
        <v>0.8</v>
      </c>
      <c r="C17" s="7">
        <v>1</v>
      </c>
      <c r="D17" s="7">
        <v>0.85</v>
      </c>
      <c r="E17" s="6">
        <v>0.9</v>
      </c>
      <c r="G17" t="s">
        <v>33</v>
      </c>
      <c r="H17" s="62">
        <f>AVERAGE(H2:H16)</f>
        <v>0.81000000000000016</v>
      </c>
      <c r="I17" s="62">
        <f t="shared" ref="I17:K17" si="2">AVERAGE(I2:I16)</f>
        <v>0.88666666666666671</v>
      </c>
      <c r="J17" s="62">
        <f t="shared" si="2"/>
        <v>0.8833333333333333</v>
      </c>
      <c r="K17" s="62">
        <f t="shared" si="2"/>
        <v>0.89666666666666661</v>
      </c>
    </row>
    <row r="18" spans="1:11" ht="14.5" x14ac:dyDescent="0.35">
      <c r="A18" s="5">
        <v>18</v>
      </c>
      <c r="B18" s="7">
        <v>0.75</v>
      </c>
      <c r="C18" s="7">
        <v>0.9</v>
      </c>
      <c r="D18" s="7">
        <v>0.9</v>
      </c>
      <c r="E18" s="6">
        <v>0.9</v>
      </c>
      <c r="G18" t="s">
        <v>35</v>
      </c>
      <c r="H18" s="62">
        <f t="shared" ref="H18:J18" si="3">_xlfn.STDEV.S(H2:H16)</f>
        <v>9.48683298050505E-2</v>
      </c>
      <c r="I18" s="62">
        <f t="shared" si="3"/>
        <v>0.10258562045340258</v>
      </c>
      <c r="J18" s="62">
        <f t="shared" si="3"/>
        <v>8.796644381862459E-2</v>
      </c>
      <c r="K18" s="62">
        <f>_xlfn.STDEV.S(K2:K16)</f>
        <v>6.6726163926760784E-2</v>
      </c>
    </row>
    <row r="19" spans="1:11" ht="14.5" x14ac:dyDescent="0.35">
      <c r="A19" s="45">
        <v>19</v>
      </c>
      <c r="B19" s="31">
        <v>0.9</v>
      </c>
      <c r="C19" s="31">
        <v>0.9</v>
      </c>
      <c r="D19" s="31">
        <v>0.85</v>
      </c>
      <c r="E19" s="32">
        <v>0.95</v>
      </c>
    </row>
    <row r="20" spans="1:11" ht="15" customHeight="1" x14ac:dyDescent="0.35">
      <c r="A20" t="s">
        <v>33</v>
      </c>
      <c r="B20" s="62">
        <f>AVERAGE(B2:B19)</f>
        <v>0.79117647058823537</v>
      </c>
      <c r="C20" s="62">
        <f t="shared" ref="C20:E20" si="4">AVERAGE(C2:C19)</f>
        <v>0.85833333333333328</v>
      </c>
      <c r="D20" s="62">
        <f t="shared" si="4"/>
        <v>0.86944444444444446</v>
      </c>
      <c r="E20" s="62">
        <f t="shared" si="4"/>
        <v>0.89166666666666672</v>
      </c>
    </row>
    <row r="21" spans="1:11" ht="15" customHeight="1" x14ac:dyDescent="0.35">
      <c r="A21" t="s">
        <v>35</v>
      </c>
      <c r="B21" s="62">
        <f>_xlfn.STDEV.S(B2:B19)</f>
        <v>0.10343369572709246</v>
      </c>
      <c r="C21" s="62">
        <f t="shared" ref="C21:E21" si="5">_xlfn.STDEV.S(C2:C19)</f>
        <v>0.11536387445561928</v>
      </c>
      <c r="D21" s="62">
        <f t="shared" si="5"/>
        <v>8.5987155143505009E-2</v>
      </c>
      <c r="E21" s="63">
        <f t="shared" si="5"/>
        <v>7.9056941504209485E-2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</vt:i4>
      </vt:variant>
    </vt:vector>
  </HeadingPairs>
  <TitlesOfParts>
    <vt:vector size="7" baseType="lpstr">
      <vt:lpstr>Test results - Shirati course -</vt:lpstr>
      <vt:lpstr>Sub-group analysis FHW</vt:lpstr>
      <vt:lpstr>Sub-group analysis TBSs</vt:lpstr>
      <vt:lpstr>1 Y post-course test results - </vt:lpstr>
      <vt:lpstr>R analysis</vt:lpstr>
      <vt:lpstr>Excel analysis </vt:lpstr>
      <vt:lpstr>Key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Joost Binnerts</dc:creator>
  <cp:lastModifiedBy>Joost Binnerts</cp:lastModifiedBy>
  <dcterms:created xsi:type="dcterms:W3CDTF">2025-01-29T20:31:33Z</dcterms:created>
  <dcterms:modified xsi:type="dcterms:W3CDTF">2025-01-29T20:54:39Z</dcterms:modified>
</cp:coreProperties>
</file>