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aujedu-my.sharepoint.com/personal/mohammad_zedan_aaup_edu/Documents/PhD thesis/Top predictors/Submissions/BMC Medical Informatics and Decision Making/Peer Review 1/Supp files/"/>
    </mc:Choice>
  </mc:AlternateContent>
  <xr:revisionPtr revIDLastSave="43" documentId="8_{4F5B8388-7319-4FFC-BE88-2A5DEE7BC5E3}" xr6:coauthVersionLast="47" xr6:coauthVersionMax="47" xr10:uidLastSave="{10DC4A6F-0148-49D3-87AC-1C9BF2FF461D}"/>
  <bookViews>
    <workbookView xWindow="-108" yWindow="-108" windowWidth="23256" windowHeight="12456" xr2:uid="{56DD5DBB-F6BA-4665-8259-AD8748EFA70F}"/>
  </bookViews>
  <sheets>
    <sheet name="FullData|WithSD" sheetId="2" r:id="rId1"/>
    <sheet name="AUC" sheetId="4" r:id="rId2"/>
    <sheet name="Accuracy" sheetId="3" r:id="rId3"/>
  </sheets>
  <definedNames>
    <definedName name="_xlnm._FilterDatabase" localSheetId="1" hidden="1">AUC!$A$1:$A$122</definedName>
    <definedName name="_xlnm._FilterDatabase" localSheetId="0" hidden="1">'FullData|WithSD'!$A$2:$X$112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2" i="4" l="1"/>
  <c r="H14" i="4"/>
  <c r="I3" i="4"/>
  <c r="H3" i="4"/>
  <c r="H17" i="4"/>
  <c r="I12" i="4"/>
  <c r="I11" i="4"/>
  <c r="H11" i="4"/>
  <c r="I10" i="4"/>
  <c r="H10" i="4"/>
  <c r="I9" i="4"/>
  <c r="H9" i="4"/>
  <c r="I8" i="4"/>
  <c r="H8" i="4"/>
  <c r="I7" i="4"/>
  <c r="H7" i="4"/>
  <c r="I6" i="4"/>
  <c r="H6" i="4"/>
  <c r="I5" i="4"/>
  <c r="H5" i="4"/>
  <c r="I4" i="4"/>
  <c r="H4" i="4"/>
  <c r="H17" i="3"/>
  <c r="H14" i="3"/>
  <c r="I4" i="3"/>
  <c r="I5" i="3"/>
  <c r="I6" i="3"/>
  <c r="I7" i="3"/>
  <c r="I8" i="3"/>
  <c r="I9" i="3"/>
  <c r="I10" i="3"/>
  <c r="I11" i="3"/>
  <c r="I12" i="3"/>
  <c r="I3" i="3"/>
  <c r="H4" i="3"/>
  <c r="H5" i="3"/>
  <c r="H6" i="3"/>
  <c r="H7" i="3"/>
  <c r="H8" i="3"/>
  <c r="H9" i="3"/>
  <c r="H10" i="3"/>
  <c r="H11" i="3"/>
  <c r="H12" i="3"/>
  <c r="H3" i="3"/>
  <c r="O19" i="2"/>
  <c r="U112" i="2"/>
  <c r="Q112" i="2"/>
  <c r="O112" i="2"/>
  <c r="M112" i="2"/>
  <c r="H112" i="2"/>
  <c r="K112" i="2" s="1"/>
  <c r="W112" i="2" s="1"/>
  <c r="U111" i="2"/>
  <c r="Q111" i="2"/>
  <c r="O111" i="2"/>
  <c r="M111" i="2"/>
  <c r="H111" i="2"/>
  <c r="K111" i="2" s="1"/>
  <c r="W111" i="2" s="1"/>
  <c r="U110" i="2"/>
  <c r="Q110" i="2"/>
  <c r="O110" i="2"/>
  <c r="M110" i="2"/>
  <c r="H110" i="2"/>
  <c r="K110" i="2" s="1"/>
  <c r="W110" i="2" s="1"/>
  <c r="U109" i="2"/>
  <c r="Q109" i="2"/>
  <c r="O109" i="2"/>
  <c r="M109" i="2"/>
  <c r="H109" i="2"/>
  <c r="K109" i="2" s="1"/>
  <c r="W109" i="2" s="1"/>
  <c r="U108" i="2"/>
  <c r="Q108" i="2"/>
  <c r="O108" i="2"/>
  <c r="M108" i="2"/>
  <c r="H108" i="2"/>
  <c r="K108" i="2" s="1"/>
  <c r="W108" i="2" s="1"/>
  <c r="U107" i="2"/>
  <c r="Q107" i="2"/>
  <c r="O107" i="2"/>
  <c r="M107" i="2"/>
  <c r="H107" i="2"/>
  <c r="K107" i="2" s="1"/>
  <c r="W107" i="2" s="1"/>
  <c r="U106" i="2"/>
  <c r="Q106" i="2"/>
  <c r="O106" i="2"/>
  <c r="M106" i="2"/>
  <c r="H106" i="2"/>
  <c r="K106" i="2" s="1"/>
  <c r="W106" i="2" s="1"/>
  <c r="U105" i="2"/>
  <c r="Q105" i="2"/>
  <c r="O105" i="2"/>
  <c r="M105" i="2"/>
  <c r="H105" i="2"/>
  <c r="K105" i="2" s="1"/>
  <c r="W105" i="2" s="1"/>
  <c r="U104" i="2"/>
  <c r="Q104" i="2"/>
  <c r="O104" i="2"/>
  <c r="M104" i="2"/>
  <c r="H104" i="2"/>
  <c r="K104" i="2" s="1"/>
  <c r="W104" i="2" s="1"/>
  <c r="U103" i="2"/>
  <c r="Q103" i="2"/>
  <c r="O103" i="2"/>
  <c r="M103" i="2"/>
  <c r="H103" i="2"/>
  <c r="K103" i="2" s="1"/>
  <c r="W103" i="2" s="1"/>
  <c r="U102" i="2"/>
  <c r="Q102" i="2"/>
  <c r="O102" i="2"/>
  <c r="M102" i="2"/>
  <c r="H102" i="2"/>
  <c r="K102" i="2" s="1"/>
  <c r="W102" i="2" s="1"/>
  <c r="U101" i="2"/>
  <c r="Q101" i="2"/>
  <c r="O101" i="2"/>
  <c r="M101" i="2"/>
  <c r="H101" i="2"/>
  <c r="K101" i="2" s="1"/>
  <c r="W101" i="2" s="1"/>
  <c r="U100" i="2"/>
  <c r="Q100" i="2"/>
  <c r="O100" i="2"/>
  <c r="M100" i="2"/>
  <c r="H100" i="2"/>
  <c r="K100" i="2" s="1"/>
  <c r="W100" i="2" s="1"/>
  <c r="U99" i="2"/>
  <c r="Q99" i="2"/>
  <c r="O99" i="2"/>
  <c r="M99" i="2"/>
  <c r="H99" i="2"/>
  <c r="K99" i="2" s="1"/>
  <c r="W99" i="2" s="1"/>
  <c r="U98" i="2"/>
  <c r="Q98" i="2"/>
  <c r="O98" i="2"/>
  <c r="M98" i="2"/>
  <c r="H98" i="2"/>
  <c r="K98" i="2" s="1"/>
  <c r="W98" i="2" s="1"/>
  <c r="U97" i="2"/>
  <c r="Q97" i="2"/>
  <c r="O97" i="2"/>
  <c r="M97" i="2"/>
  <c r="H97" i="2"/>
  <c r="K97" i="2" s="1"/>
  <c r="W97" i="2" s="1"/>
  <c r="U96" i="2"/>
  <c r="Q96" i="2"/>
  <c r="O96" i="2"/>
  <c r="M96" i="2"/>
  <c r="H96" i="2"/>
  <c r="K96" i="2" s="1"/>
  <c r="W96" i="2" s="1"/>
  <c r="U95" i="2"/>
  <c r="Q95" i="2"/>
  <c r="O95" i="2"/>
  <c r="M95" i="2"/>
  <c r="H95" i="2"/>
  <c r="K95" i="2" s="1"/>
  <c r="W95" i="2" s="1"/>
  <c r="U94" i="2"/>
  <c r="Q94" i="2"/>
  <c r="O94" i="2"/>
  <c r="M94" i="2"/>
  <c r="H94" i="2"/>
  <c r="K94" i="2" s="1"/>
  <c r="W94" i="2" s="1"/>
  <c r="U93" i="2"/>
  <c r="Q93" i="2"/>
  <c r="O93" i="2"/>
  <c r="M93" i="2"/>
  <c r="H93" i="2"/>
  <c r="K93" i="2" s="1"/>
  <c r="W93" i="2" s="1"/>
  <c r="U92" i="2"/>
  <c r="Q92" i="2"/>
  <c r="O92" i="2"/>
  <c r="M92" i="2"/>
  <c r="H92" i="2"/>
  <c r="K92" i="2" s="1"/>
  <c r="W92" i="2" s="1"/>
  <c r="U91" i="2"/>
  <c r="Q91" i="2"/>
  <c r="O91" i="2"/>
  <c r="M91" i="2"/>
  <c r="H91" i="2"/>
  <c r="K91" i="2" s="1"/>
  <c r="W91" i="2" s="1"/>
  <c r="U90" i="2"/>
  <c r="Q90" i="2"/>
  <c r="O90" i="2"/>
  <c r="M90" i="2"/>
  <c r="H90" i="2"/>
  <c r="K90" i="2" s="1"/>
  <c r="W90" i="2" s="1"/>
  <c r="U89" i="2"/>
  <c r="Q89" i="2"/>
  <c r="O89" i="2"/>
  <c r="M89" i="2"/>
  <c r="H89" i="2"/>
  <c r="K89" i="2" s="1"/>
  <c r="W89" i="2" s="1"/>
  <c r="U88" i="2"/>
  <c r="Q88" i="2"/>
  <c r="O88" i="2"/>
  <c r="M88" i="2"/>
  <c r="H88" i="2"/>
  <c r="K88" i="2" s="1"/>
  <c r="W88" i="2" s="1"/>
  <c r="U87" i="2"/>
  <c r="Q87" i="2"/>
  <c r="O87" i="2"/>
  <c r="M87" i="2"/>
  <c r="H87" i="2"/>
  <c r="K87" i="2" s="1"/>
  <c r="W87" i="2" s="1"/>
  <c r="U86" i="2"/>
  <c r="Q86" i="2"/>
  <c r="O86" i="2"/>
  <c r="M86" i="2"/>
  <c r="H86" i="2"/>
  <c r="K86" i="2" s="1"/>
  <c r="W86" i="2" s="1"/>
  <c r="U85" i="2"/>
  <c r="Q85" i="2"/>
  <c r="O85" i="2"/>
  <c r="M85" i="2"/>
  <c r="H85" i="2"/>
  <c r="K85" i="2" s="1"/>
  <c r="W85" i="2" s="1"/>
  <c r="U84" i="2"/>
  <c r="Q84" i="2"/>
  <c r="O84" i="2"/>
  <c r="M84" i="2"/>
  <c r="H84" i="2"/>
  <c r="K84" i="2" s="1"/>
  <c r="W84" i="2" s="1"/>
  <c r="U83" i="2"/>
  <c r="Q83" i="2"/>
  <c r="O83" i="2"/>
  <c r="M83" i="2"/>
  <c r="H83" i="2"/>
  <c r="K83" i="2" s="1"/>
  <c r="W83" i="2" s="1"/>
  <c r="U82" i="2"/>
  <c r="Q82" i="2"/>
  <c r="O82" i="2"/>
  <c r="M82" i="2"/>
  <c r="H82" i="2"/>
  <c r="K82" i="2" s="1"/>
  <c r="W82" i="2" s="1"/>
  <c r="U81" i="2"/>
  <c r="Q81" i="2"/>
  <c r="O81" i="2"/>
  <c r="M81" i="2"/>
  <c r="H81" i="2"/>
  <c r="K81" i="2" s="1"/>
  <c r="W81" i="2" s="1"/>
  <c r="U80" i="2"/>
  <c r="Q80" i="2"/>
  <c r="O80" i="2"/>
  <c r="M80" i="2"/>
  <c r="H80" i="2"/>
  <c r="K80" i="2" s="1"/>
  <c r="W80" i="2" s="1"/>
  <c r="U79" i="2"/>
  <c r="Q79" i="2"/>
  <c r="O79" i="2"/>
  <c r="M79" i="2"/>
  <c r="H79" i="2"/>
  <c r="K79" i="2" s="1"/>
  <c r="W79" i="2" s="1"/>
  <c r="U78" i="2"/>
  <c r="Q78" i="2"/>
  <c r="O78" i="2"/>
  <c r="M78" i="2"/>
  <c r="H78" i="2"/>
  <c r="K78" i="2" s="1"/>
  <c r="W78" i="2" s="1"/>
  <c r="U77" i="2"/>
  <c r="Q77" i="2"/>
  <c r="O77" i="2"/>
  <c r="M77" i="2"/>
  <c r="H77" i="2"/>
  <c r="K77" i="2" s="1"/>
  <c r="W77" i="2" s="1"/>
  <c r="U76" i="2"/>
  <c r="Q76" i="2"/>
  <c r="O76" i="2"/>
  <c r="M76" i="2"/>
  <c r="H76" i="2"/>
  <c r="K76" i="2" s="1"/>
  <c r="W76" i="2" s="1"/>
  <c r="U75" i="2"/>
  <c r="Q75" i="2"/>
  <c r="O75" i="2"/>
  <c r="M75" i="2"/>
  <c r="H75" i="2"/>
  <c r="K75" i="2" s="1"/>
  <c r="W75" i="2" s="1"/>
  <c r="U74" i="2"/>
  <c r="Q74" i="2"/>
  <c r="O74" i="2"/>
  <c r="M74" i="2"/>
  <c r="H74" i="2"/>
  <c r="K74" i="2" s="1"/>
  <c r="W74" i="2" s="1"/>
  <c r="U73" i="2"/>
  <c r="Q73" i="2"/>
  <c r="O73" i="2"/>
  <c r="M73" i="2"/>
  <c r="H73" i="2"/>
  <c r="K73" i="2" s="1"/>
  <c r="W73" i="2" s="1"/>
  <c r="U72" i="2"/>
  <c r="Q72" i="2"/>
  <c r="O72" i="2"/>
  <c r="M72" i="2"/>
  <c r="H72" i="2"/>
  <c r="K72" i="2" s="1"/>
  <c r="W72" i="2" s="1"/>
  <c r="U71" i="2"/>
  <c r="Q71" i="2"/>
  <c r="O71" i="2"/>
  <c r="M71" i="2"/>
  <c r="H71" i="2"/>
  <c r="K71" i="2" s="1"/>
  <c r="W71" i="2" s="1"/>
  <c r="U70" i="2"/>
  <c r="Q70" i="2"/>
  <c r="O70" i="2"/>
  <c r="M70" i="2"/>
  <c r="H70" i="2"/>
  <c r="K70" i="2" s="1"/>
  <c r="W70" i="2" s="1"/>
  <c r="U69" i="2"/>
  <c r="Q69" i="2"/>
  <c r="O69" i="2"/>
  <c r="M69" i="2"/>
  <c r="H69" i="2"/>
  <c r="K69" i="2" s="1"/>
  <c r="W69" i="2" s="1"/>
  <c r="U68" i="2"/>
  <c r="Q68" i="2"/>
  <c r="O68" i="2"/>
  <c r="M68" i="2"/>
  <c r="H68" i="2"/>
  <c r="K68" i="2" s="1"/>
  <c r="W68" i="2" s="1"/>
  <c r="U67" i="2"/>
  <c r="Q67" i="2"/>
  <c r="O67" i="2"/>
  <c r="M67" i="2"/>
  <c r="H67" i="2"/>
  <c r="K67" i="2" s="1"/>
  <c r="W67" i="2" s="1"/>
  <c r="U66" i="2"/>
  <c r="Q66" i="2"/>
  <c r="O66" i="2"/>
  <c r="M66" i="2"/>
  <c r="H66" i="2"/>
  <c r="K66" i="2" s="1"/>
  <c r="W66" i="2" s="1"/>
  <c r="U65" i="2"/>
  <c r="Q65" i="2"/>
  <c r="O65" i="2"/>
  <c r="M65" i="2"/>
  <c r="H65" i="2"/>
  <c r="K65" i="2" s="1"/>
  <c r="W65" i="2" s="1"/>
  <c r="U64" i="2"/>
  <c r="Q64" i="2"/>
  <c r="O64" i="2"/>
  <c r="M64" i="2"/>
  <c r="H64" i="2"/>
  <c r="K64" i="2" s="1"/>
  <c r="W64" i="2" s="1"/>
  <c r="U63" i="2"/>
  <c r="Q63" i="2"/>
  <c r="O63" i="2"/>
  <c r="M63" i="2"/>
  <c r="H63" i="2"/>
  <c r="K63" i="2" s="1"/>
  <c r="W63" i="2" s="1"/>
  <c r="U62" i="2"/>
  <c r="Q62" i="2"/>
  <c r="O62" i="2"/>
  <c r="M62" i="2"/>
  <c r="H62" i="2"/>
  <c r="K62" i="2" s="1"/>
  <c r="W62" i="2" s="1"/>
  <c r="U61" i="2"/>
  <c r="Q61" i="2"/>
  <c r="O61" i="2"/>
  <c r="M61" i="2"/>
  <c r="H61" i="2"/>
  <c r="K61" i="2" s="1"/>
  <c r="W61" i="2" s="1"/>
  <c r="U60" i="2"/>
  <c r="Q60" i="2"/>
  <c r="O60" i="2"/>
  <c r="M60" i="2"/>
  <c r="H60" i="2"/>
  <c r="K60" i="2" s="1"/>
  <c r="W60" i="2" s="1"/>
  <c r="U59" i="2"/>
  <c r="Q59" i="2"/>
  <c r="O59" i="2"/>
  <c r="M59" i="2"/>
  <c r="H59" i="2"/>
  <c r="K59" i="2" s="1"/>
  <c r="W59" i="2" s="1"/>
  <c r="U58" i="2"/>
  <c r="Q58" i="2"/>
  <c r="O58" i="2"/>
  <c r="M58" i="2"/>
  <c r="H58" i="2"/>
  <c r="K58" i="2" s="1"/>
  <c r="W58" i="2" s="1"/>
  <c r="U57" i="2"/>
  <c r="Q57" i="2"/>
  <c r="O57" i="2"/>
  <c r="M57" i="2"/>
  <c r="H57" i="2"/>
  <c r="K57" i="2" s="1"/>
  <c r="W57" i="2" s="1"/>
  <c r="U56" i="2"/>
  <c r="Q56" i="2"/>
  <c r="O56" i="2"/>
  <c r="M56" i="2"/>
  <c r="H56" i="2"/>
  <c r="K56" i="2" s="1"/>
  <c r="W56" i="2" s="1"/>
  <c r="U55" i="2"/>
  <c r="Q55" i="2"/>
  <c r="O55" i="2"/>
  <c r="M55" i="2"/>
  <c r="H55" i="2"/>
  <c r="K55" i="2" s="1"/>
  <c r="W55" i="2" s="1"/>
  <c r="U54" i="2"/>
  <c r="Q54" i="2"/>
  <c r="O54" i="2"/>
  <c r="M54" i="2"/>
  <c r="H54" i="2"/>
  <c r="K54" i="2" s="1"/>
  <c r="W54" i="2" s="1"/>
  <c r="U53" i="2"/>
  <c r="Q53" i="2"/>
  <c r="O53" i="2"/>
  <c r="M53" i="2"/>
  <c r="H53" i="2"/>
  <c r="K53" i="2" s="1"/>
  <c r="W53" i="2" s="1"/>
  <c r="U52" i="2"/>
  <c r="Q52" i="2"/>
  <c r="O52" i="2"/>
  <c r="M52" i="2"/>
  <c r="H52" i="2"/>
  <c r="K52" i="2" s="1"/>
  <c r="W52" i="2" s="1"/>
  <c r="U51" i="2"/>
  <c r="Q51" i="2"/>
  <c r="O51" i="2"/>
  <c r="M51" i="2"/>
  <c r="H51" i="2"/>
  <c r="K51" i="2" s="1"/>
  <c r="W51" i="2" s="1"/>
  <c r="U50" i="2"/>
  <c r="Q50" i="2"/>
  <c r="O50" i="2"/>
  <c r="M50" i="2"/>
  <c r="H50" i="2"/>
  <c r="K50" i="2" s="1"/>
  <c r="W50" i="2" s="1"/>
  <c r="U49" i="2"/>
  <c r="Q49" i="2"/>
  <c r="O49" i="2"/>
  <c r="M49" i="2"/>
  <c r="H49" i="2"/>
  <c r="K49" i="2" s="1"/>
  <c r="W49" i="2" s="1"/>
  <c r="U48" i="2"/>
  <c r="Q48" i="2"/>
  <c r="O48" i="2"/>
  <c r="M48" i="2"/>
  <c r="H48" i="2"/>
  <c r="K48" i="2" s="1"/>
  <c r="W48" i="2" s="1"/>
  <c r="U47" i="2"/>
  <c r="Q47" i="2"/>
  <c r="O47" i="2"/>
  <c r="M47" i="2"/>
  <c r="H47" i="2"/>
  <c r="K47" i="2" s="1"/>
  <c r="W47" i="2" s="1"/>
  <c r="U46" i="2"/>
  <c r="Q46" i="2"/>
  <c r="O46" i="2"/>
  <c r="M46" i="2"/>
  <c r="H46" i="2"/>
  <c r="K46" i="2" s="1"/>
  <c r="W46" i="2" s="1"/>
  <c r="U45" i="2"/>
  <c r="Q45" i="2"/>
  <c r="O45" i="2"/>
  <c r="M45" i="2"/>
  <c r="H45" i="2"/>
  <c r="K45" i="2" s="1"/>
  <c r="W45" i="2" s="1"/>
  <c r="U44" i="2"/>
  <c r="Q44" i="2"/>
  <c r="O44" i="2"/>
  <c r="M44" i="2"/>
  <c r="H44" i="2"/>
  <c r="K44" i="2" s="1"/>
  <c r="W44" i="2" s="1"/>
  <c r="U43" i="2"/>
  <c r="Q43" i="2"/>
  <c r="O43" i="2"/>
  <c r="M43" i="2"/>
  <c r="H43" i="2"/>
  <c r="K43" i="2" s="1"/>
  <c r="W43" i="2" s="1"/>
  <c r="U42" i="2"/>
  <c r="Q42" i="2"/>
  <c r="O42" i="2"/>
  <c r="M42" i="2"/>
  <c r="H42" i="2"/>
  <c r="K42" i="2" s="1"/>
  <c r="W42" i="2" s="1"/>
  <c r="U41" i="2"/>
  <c r="Q41" i="2"/>
  <c r="O41" i="2"/>
  <c r="M41" i="2"/>
  <c r="H41" i="2"/>
  <c r="K41" i="2" s="1"/>
  <c r="W41" i="2" s="1"/>
  <c r="U40" i="2"/>
  <c r="Q40" i="2"/>
  <c r="O40" i="2"/>
  <c r="M40" i="2"/>
  <c r="H40" i="2"/>
  <c r="K40" i="2" s="1"/>
  <c r="W40" i="2" s="1"/>
  <c r="U39" i="2"/>
  <c r="Q39" i="2"/>
  <c r="O39" i="2"/>
  <c r="M39" i="2"/>
  <c r="H39" i="2"/>
  <c r="K39" i="2" s="1"/>
  <c r="W39" i="2" s="1"/>
  <c r="U38" i="2"/>
  <c r="Q38" i="2"/>
  <c r="O38" i="2"/>
  <c r="M38" i="2"/>
  <c r="H38" i="2"/>
  <c r="K38" i="2" s="1"/>
  <c r="W38" i="2" s="1"/>
  <c r="U37" i="2"/>
  <c r="Q37" i="2"/>
  <c r="O37" i="2"/>
  <c r="M37" i="2"/>
  <c r="H37" i="2"/>
  <c r="K37" i="2" s="1"/>
  <c r="W37" i="2" s="1"/>
  <c r="U36" i="2"/>
  <c r="Q36" i="2"/>
  <c r="O36" i="2"/>
  <c r="M36" i="2"/>
  <c r="H36" i="2"/>
  <c r="K36" i="2" s="1"/>
  <c r="W36" i="2" s="1"/>
  <c r="U35" i="2"/>
  <c r="Q35" i="2"/>
  <c r="O35" i="2"/>
  <c r="M35" i="2"/>
  <c r="H35" i="2"/>
  <c r="K35" i="2" s="1"/>
  <c r="W35" i="2" s="1"/>
  <c r="U34" i="2"/>
  <c r="Q34" i="2"/>
  <c r="O34" i="2"/>
  <c r="M34" i="2"/>
  <c r="H34" i="2"/>
  <c r="K34" i="2" s="1"/>
  <c r="W34" i="2" s="1"/>
  <c r="U33" i="2"/>
  <c r="Q33" i="2"/>
  <c r="O33" i="2"/>
  <c r="M33" i="2"/>
  <c r="H33" i="2"/>
  <c r="K33" i="2" s="1"/>
  <c r="W33" i="2" s="1"/>
  <c r="U32" i="2"/>
  <c r="Q32" i="2"/>
  <c r="O32" i="2"/>
  <c r="M32" i="2"/>
  <c r="H32" i="2"/>
  <c r="K32" i="2" s="1"/>
  <c r="W32" i="2" s="1"/>
  <c r="U31" i="2"/>
  <c r="Q31" i="2"/>
  <c r="O31" i="2"/>
  <c r="M31" i="2"/>
  <c r="H31" i="2"/>
  <c r="K31" i="2" s="1"/>
  <c r="W31" i="2" s="1"/>
  <c r="U30" i="2"/>
  <c r="Q30" i="2"/>
  <c r="O30" i="2"/>
  <c r="M30" i="2"/>
  <c r="H30" i="2"/>
  <c r="K30" i="2" s="1"/>
  <c r="W30" i="2" s="1"/>
  <c r="U29" i="2"/>
  <c r="Q29" i="2"/>
  <c r="O29" i="2"/>
  <c r="M29" i="2"/>
  <c r="H29" i="2"/>
  <c r="K29" i="2" s="1"/>
  <c r="W29" i="2" s="1"/>
  <c r="U28" i="2"/>
  <c r="Q28" i="2"/>
  <c r="O28" i="2"/>
  <c r="M28" i="2"/>
  <c r="H28" i="2"/>
  <c r="K28" i="2" s="1"/>
  <c r="W28" i="2" s="1"/>
  <c r="U27" i="2"/>
  <c r="Q27" i="2"/>
  <c r="O27" i="2"/>
  <c r="M27" i="2"/>
  <c r="H27" i="2"/>
  <c r="K27" i="2" s="1"/>
  <c r="W27" i="2" s="1"/>
  <c r="U26" i="2"/>
  <c r="Q26" i="2"/>
  <c r="O26" i="2"/>
  <c r="M26" i="2"/>
  <c r="H26" i="2"/>
  <c r="K26" i="2" s="1"/>
  <c r="W26" i="2" s="1"/>
  <c r="U25" i="2"/>
  <c r="Q25" i="2"/>
  <c r="O25" i="2"/>
  <c r="M25" i="2"/>
  <c r="H25" i="2"/>
  <c r="K25" i="2" s="1"/>
  <c r="W25" i="2" s="1"/>
  <c r="U24" i="2"/>
  <c r="Q24" i="2"/>
  <c r="O24" i="2"/>
  <c r="M24" i="2"/>
  <c r="H24" i="2"/>
  <c r="K24" i="2" s="1"/>
  <c r="W24" i="2" s="1"/>
  <c r="U23" i="2"/>
  <c r="Q23" i="2"/>
  <c r="O23" i="2"/>
  <c r="M23" i="2"/>
  <c r="H23" i="2"/>
  <c r="K23" i="2" s="1"/>
  <c r="W23" i="2" s="1"/>
  <c r="U22" i="2"/>
  <c r="Q22" i="2"/>
  <c r="O22" i="2"/>
  <c r="M22" i="2"/>
  <c r="H22" i="2"/>
  <c r="K22" i="2" s="1"/>
  <c r="W22" i="2" s="1"/>
  <c r="U21" i="2"/>
  <c r="Q21" i="2"/>
  <c r="O21" i="2"/>
  <c r="M21" i="2"/>
  <c r="H21" i="2"/>
  <c r="K21" i="2" s="1"/>
  <c r="W21" i="2" s="1"/>
  <c r="U20" i="2"/>
  <c r="Q20" i="2"/>
  <c r="O20" i="2"/>
  <c r="M20" i="2"/>
  <c r="H20" i="2"/>
  <c r="K20" i="2" s="1"/>
  <c r="W20" i="2" s="1"/>
  <c r="U19" i="2"/>
  <c r="Q19" i="2"/>
  <c r="M19" i="2"/>
  <c r="H19" i="2"/>
  <c r="K19" i="2" s="1"/>
  <c r="W19" i="2" s="1"/>
  <c r="U18" i="2"/>
  <c r="Q18" i="2"/>
  <c r="O18" i="2"/>
  <c r="M18" i="2"/>
  <c r="H18" i="2"/>
  <c r="K18" i="2" s="1"/>
  <c r="W18" i="2" s="1"/>
  <c r="U17" i="2"/>
  <c r="Q17" i="2"/>
  <c r="O17" i="2"/>
  <c r="M17" i="2"/>
  <c r="H17" i="2"/>
  <c r="K17" i="2" s="1"/>
  <c r="W17" i="2" s="1"/>
  <c r="U16" i="2"/>
  <c r="Q16" i="2"/>
  <c r="O16" i="2"/>
  <c r="M16" i="2"/>
  <c r="H16" i="2"/>
  <c r="K16" i="2" s="1"/>
  <c r="W16" i="2" s="1"/>
  <c r="U15" i="2"/>
  <c r="Q15" i="2"/>
  <c r="O15" i="2"/>
  <c r="M15" i="2"/>
  <c r="H15" i="2"/>
  <c r="K15" i="2" s="1"/>
  <c r="W15" i="2" s="1"/>
  <c r="U14" i="2"/>
  <c r="Q14" i="2"/>
  <c r="O14" i="2"/>
  <c r="M14" i="2"/>
  <c r="H14" i="2"/>
  <c r="K14" i="2" s="1"/>
  <c r="W14" i="2" s="1"/>
  <c r="U13" i="2"/>
  <c r="Q13" i="2"/>
  <c r="O13" i="2"/>
  <c r="M13" i="2"/>
  <c r="H13" i="2"/>
  <c r="K13" i="2" s="1"/>
  <c r="W13" i="2" s="1"/>
  <c r="U12" i="2"/>
  <c r="Q12" i="2"/>
  <c r="O12" i="2"/>
  <c r="M12" i="2"/>
  <c r="H12" i="2"/>
  <c r="K12" i="2" s="1"/>
  <c r="W12" i="2" s="1"/>
  <c r="U11" i="2"/>
  <c r="Q11" i="2"/>
  <c r="O11" i="2"/>
  <c r="M11" i="2"/>
  <c r="H11" i="2"/>
  <c r="K11" i="2" s="1"/>
  <c r="W11" i="2" s="1"/>
  <c r="U10" i="2"/>
  <c r="Q10" i="2"/>
  <c r="O10" i="2"/>
  <c r="M10" i="2"/>
  <c r="H10" i="2"/>
  <c r="K10" i="2" s="1"/>
  <c r="W10" i="2" s="1"/>
  <c r="U9" i="2"/>
  <c r="Q9" i="2"/>
  <c r="O9" i="2"/>
  <c r="M9" i="2"/>
  <c r="H9" i="2"/>
  <c r="K9" i="2" s="1"/>
  <c r="W9" i="2" s="1"/>
  <c r="U8" i="2"/>
  <c r="Q8" i="2"/>
  <c r="O8" i="2"/>
  <c r="M8" i="2"/>
  <c r="H8" i="2"/>
  <c r="K8" i="2" s="1"/>
  <c r="W8" i="2" s="1"/>
  <c r="U7" i="2"/>
  <c r="Q7" i="2"/>
  <c r="O7" i="2"/>
  <c r="M7" i="2"/>
  <c r="H7" i="2"/>
  <c r="K7" i="2" s="1"/>
  <c r="W7" i="2" s="1"/>
  <c r="U6" i="2"/>
  <c r="Q6" i="2"/>
  <c r="O6" i="2"/>
  <c r="M6" i="2"/>
  <c r="H6" i="2"/>
  <c r="K6" i="2" s="1"/>
  <c r="W6" i="2" s="1"/>
  <c r="U5" i="2"/>
  <c r="Q5" i="2"/>
  <c r="O5" i="2"/>
  <c r="M5" i="2"/>
  <c r="H5" i="2"/>
  <c r="K5" i="2" s="1"/>
  <c r="W5" i="2" s="1"/>
  <c r="U4" i="2"/>
  <c r="Q4" i="2"/>
  <c r="O4" i="2"/>
  <c r="M4" i="2"/>
  <c r="H4" i="2"/>
  <c r="K4" i="2" s="1"/>
  <c r="W4" i="2" s="1"/>
  <c r="U3" i="2"/>
  <c r="Q3" i="2"/>
  <c r="O3" i="2"/>
  <c r="M3" i="2"/>
  <c r="H3" i="2"/>
  <c r="K3" i="2" s="1"/>
  <c r="W3" i="2" s="1"/>
  <c r="S67" i="2" l="1"/>
  <c r="S91" i="2"/>
  <c r="S84" i="2"/>
  <c r="S109" i="2"/>
  <c r="S60" i="2"/>
  <c r="S34" i="2"/>
  <c r="S82" i="2"/>
  <c r="S8" i="2"/>
  <c r="S108" i="2"/>
  <c r="S58" i="2"/>
  <c r="S12" i="2"/>
  <c r="S26" i="2"/>
  <c r="S17" i="2"/>
  <c r="S43" i="2"/>
  <c r="S69" i="2"/>
  <c r="S87" i="2"/>
  <c r="S21" i="2"/>
  <c r="S49" i="2"/>
  <c r="S80" i="2"/>
  <c r="S47" i="2"/>
  <c r="S73" i="2"/>
  <c r="S71" i="2"/>
  <c r="S45" i="2"/>
  <c r="S10" i="2"/>
  <c r="S36" i="2"/>
  <c r="S93" i="2"/>
  <c r="S52" i="2"/>
  <c r="S15" i="2"/>
  <c r="S106" i="2"/>
  <c r="S19" i="2"/>
  <c r="S102" i="2"/>
  <c r="S13" i="2"/>
  <c r="S41" i="2"/>
  <c r="S78" i="2"/>
  <c r="S11" i="2"/>
  <c r="S39" i="2"/>
  <c r="S111" i="2"/>
  <c r="S32" i="2"/>
  <c r="S65" i="2"/>
  <c r="S30" i="2"/>
  <c r="S63" i="2"/>
  <c r="S6" i="2"/>
  <c r="S28" i="2"/>
  <c r="S56" i="2"/>
  <c r="S104" i="2"/>
  <c r="S89" i="2"/>
  <c r="S50" i="2"/>
  <c r="S4" i="2"/>
  <c r="S54" i="2"/>
  <c r="S74" i="2"/>
  <c r="S76" i="2"/>
  <c r="S98" i="2"/>
  <c r="S100" i="2"/>
  <c r="S35" i="2"/>
  <c r="S37" i="2"/>
  <c r="S59" i="2"/>
  <c r="S61" i="2"/>
  <c r="S83" i="2"/>
  <c r="S85" i="2"/>
  <c r="S107" i="2"/>
  <c r="S22" i="2"/>
  <c r="S24" i="2"/>
  <c r="S46" i="2"/>
  <c r="S48" i="2"/>
  <c r="S70" i="2"/>
  <c r="S72" i="2"/>
  <c r="S94" i="2"/>
  <c r="S96" i="2"/>
  <c r="S7" i="2"/>
  <c r="S9" i="2"/>
  <c r="S31" i="2"/>
  <c r="S33" i="2"/>
  <c r="S55" i="2"/>
  <c r="S57" i="2"/>
  <c r="S79" i="2"/>
  <c r="S81" i="2"/>
  <c r="S103" i="2"/>
  <c r="S18" i="2"/>
  <c r="S20" i="2"/>
  <c r="S42" i="2"/>
  <c r="S44" i="2"/>
  <c r="S66" i="2"/>
  <c r="S90" i="2"/>
  <c r="S3" i="2"/>
  <c r="S5" i="2"/>
  <c r="S27" i="2"/>
  <c r="S29" i="2"/>
  <c r="S51" i="2"/>
  <c r="S53" i="2"/>
  <c r="S75" i="2"/>
  <c r="S77" i="2"/>
  <c r="S99" i="2"/>
  <c r="S101" i="2"/>
  <c r="S14" i="2"/>
  <c r="S16" i="2"/>
  <c r="S38" i="2"/>
  <c r="S40" i="2"/>
  <c r="S62" i="2"/>
  <c r="S64" i="2"/>
  <c r="S86" i="2"/>
  <c r="S88" i="2"/>
  <c r="S110" i="2"/>
  <c r="S112" i="2"/>
  <c r="S68" i="2"/>
  <c r="S92" i="2"/>
  <c r="S23" i="2"/>
  <c r="S25" i="2"/>
  <c r="S95" i="2"/>
  <c r="S97" i="2"/>
  <c r="S105" i="2"/>
</calcChain>
</file>

<file path=xl/sharedStrings.xml><?xml version="1.0" encoding="utf-8"?>
<sst xmlns="http://schemas.openxmlformats.org/spreadsheetml/2006/main" count="846" uniqueCount="144">
  <si>
    <t>Model</t>
  </si>
  <si>
    <t>Feature Selection Method</t>
  </si>
  <si>
    <t>Number of Features</t>
  </si>
  <si>
    <t>TP</t>
  </si>
  <si>
    <t>FN</t>
  </si>
  <si>
    <t>FP</t>
  </si>
  <si>
    <t>TN</t>
  </si>
  <si>
    <t>Total Observations</t>
  </si>
  <si>
    <t>AUC Mean</t>
  </si>
  <si>
    <t>Accuracy Mean</t>
  </si>
  <si>
    <t>Sensitivity Mean</t>
  </si>
  <si>
    <t>Specificity Mean</t>
  </si>
  <si>
    <t>Precision Mean</t>
  </si>
  <si>
    <t>F1-score Mean</t>
  </si>
  <si>
    <t>MCC Mean</t>
  </si>
  <si>
    <t>Error Rate Mean</t>
  </si>
  <si>
    <t>Optimized Neural Network</t>
  </si>
  <si>
    <t>Backward Elimination</t>
  </si>
  <si>
    <t>Optimized Ensemble</t>
  </si>
  <si>
    <t>Optimized Kernel</t>
  </si>
  <si>
    <t>Optimized KNN</t>
  </si>
  <si>
    <t>Optimized Efficient Linear</t>
  </si>
  <si>
    <t>Optimizable SVM</t>
  </si>
  <si>
    <t>Optimized Naive Bayes</t>
  </si>
  <si>
    <t>Efficient Logistic Regression</t>
  </si>
  <si>
    <t>Optimized Discriminant</t>
  </si>
  <si>
    <t>Optimized Tree</t>
  </si>
  <si>
    <t>ElasticNet</t>
  </si>
  <si>
    <t>Optimized SVM</t>
  </si>
  <si>
    <t>Forward Selection</t>
  </si>
  <si>
    <t>Gradient Boosting</t>
  </si>
  <si>
    <t>mRMR</t>
  </si>
  <si>
    <t>Hybrid (LASSO+GA)</t>
  </si>
  <si>
    <t>Hybrid (mRMR+PSO)</t>
  </si>
  <si>
    <t>No Feature Selection</t>
  </si>
  <si>
    <t>Random Forest</t>
  </si>
  <si>
    <t>ReliefF</t>
  </si>
  <si>
    <t>RFE</t>
  </si>
  <si>
    <t>AUC SD</t>
  </si>
  <si>
    <t>Accuracy SD</t>
  </si>
  <si>
    <t>Sensitivity SD</t>
  </si>
  <si>
    <t>Specificity SD</t>
  </si>
  <si>
    <t>Precision SD</t>
  </si>
  <si>
    <t>F1-score SD</t>
  </si>
  <si>
    <t>MCC SD</t>
  </si>
  <si>
    <t>Error Rate SD</t>
  </si>
  <si>
    <t>Pooled Confusion Matrix</t>
  </si>
  <si>
    <t xml:space="preserve">top </t>
  </si>
  <si>
    <t>Least</t>
  </si>
  <si>
    <t xml:space="preserve">KNN </t>
  </si>
  <si>
    <t>Accuracy, mean ± SD (%)</t>
  </si>
  <si>
    <t>87 ± 2.9</t>
  </si>
  <si>
    <t>89 ± 3.9</t>
  </si>
  <si>
    <t>84 ± 5.8</t>
  </si>
  <si>
    <t>89 ± 4.8</t>
  </si>
  <si>
    <t>88 ± 4.7</t>
  </si>
  <si>
    <t>89 ± 6.3</t>
  </si>
  <si>
    <t>82 ± 4.3</t>
  </si>
  <si>
    <t>88 ± 3.9</t>
  </si>
  <si>
    <t>88 ± 4.1</t>
  </si>
  <si>
    <t>88 ± 6.2</t>
  </si>
  <si>
    <t>89 ± 5.1</t>
  </si>
  <si>
    <t>90 ± 5.4</t>
  </si>
  <si>
    <t>87 ± 5.9</t>
  </si>
  <si>
    <t>87 ± 3.3</t>
  </si>
  <si>
    <t>58 ± 3.8</t>
  </si>
  <si>
    <t>89 ± 5.8</t>
  </si>
  <si>
    <t>88 ± 3.6</t>
  </si>
  <si>
    <t>88 ± 5.0</t>
  </si>
  <si>
    <t>90 ± 2.8</t>
  </si>
  <si>
    <t>90 ± 4.3</t>
  </si>
  <si>
    <t>89 ± 4.4</t>
  </si>
  <si>
    <t>90 ± 5.5</t>
  </si>
  <si>
    <t>88 ± 4.5</t>
  </si>
  <si>
    <t>88 ± 3.3</t>
  </si>
  <si>
    <t>88 ± 4.8</t>
  </si>
  <si>
    <t>87 ± 5.6</t>
  </si>
  <si>
    <t>89 ± 3.5</t>
  </si>
  <si>
    <t>83 ± 4.7</t>
  </si>
  <si>
    <t>88 ± 3.5</t>
  </si>
  <si>
    <t>81 ± 3.2</t>
  </si>
  <si>
    <t>88 ± 4.0</t>
  </si>
  <si>
    <t>87 ± 4.5</t>
  </si>
  <si>
    <t>88 ± 2.7</t>
  </si>
  <si>
    <t>87 ± 6.1</t>
  </si>
  <si>
    <t>88 ± 6.1</t>
  </si>
  <si>
    <t>89 ± 2.7</t>
  </si>
  <si>
    <t>85 ± 4.0</t>
  </si>
  <si>
    <t>88 ± 3.4</t>
  </si>
  <si>
    <t>67 ± 6.2</t>
  </si>
  <si>
    <t>88 ± 5.3</t>
  </si>
  <si>
    <t>89 ± 5.5</t>
  </si>
  <si>
    <t>88 ± 2.6</t>
  </si>
  <si>
    <t>90 ± 2.9</t>
  </si>
  <si>
    <t>84 ± 6.1</t>
  </si>
  <si>
    <t>87 ± 3.5</t>
  </si>
  <si>
    <t>88 ± 3.0</t>
  </si>
  <si>
    <t>87 ± 3.6</t>
  </si>
  <si>
    <t>84 ± 2.7</t>
  </si>
  <si>
    <t>88 ± 3.2</t>
  </si>
  <si>
    <t>85 ± 3.4</t>
  </si>
  <si>
    <t>88 ± 4.3</t>
  </si>
  <si>
    <t>81 ± 4.8</t>
  </si>
  <si>
    <t>81 ± 3.3</t>
  </si>
  <si>
    <t>90 ± 3.1</t>
  </si>
  <si>
    <t>87 ± 5.0</t>
  </si>
  <si>
    <t>60 ± 3.9</t>
  </si>
  <si>
    <t>89 ± 6.0</t>
  </si>
  <si>
    <t>88 ± 4.4</t>
  </si>
  <si>
    <t>78 ± 4.8</t>
  </si>
  <si>
    <t>73 ± 5.9</t>
  </si>
  <si>
    <t>73 ± 6.4</t>
  </si>
  <si>
    <t>81 ± 4.6</t>
  </si>
  <si>
    <t>77 ± 2.9</t>
  </si>
  <si>
    <t>79 ± 4.6</t>
  </si>
  <si>
    <t>79 ± 6.0</t>
  </si>
  <si>
    <t>79 ± 4.7</t>
  </si>
  <si>
    <t>54 ± 5.8</t>
  </si>
  <si>
    <t>79 ± 6.1</t>
  </si>
  <si>
    <t>86 ± 4.8</t>
  </si>
  <si>
    <t>84 ± 6.0</t>
  </si>
  <si>
    <t>82 ± 5.4</t>
  </si>
  <si>
    <t>89 ± 4.5</t>
  </si>
  <si>
    <t>86 ± 4.1</t>
  </si>
  <si>
    <t>89 ± 4.1</t>
  </si>
  <si>
    <t>86 ± 4.6</t>
  </si>
  <si>
    <t>87 ± 3.7</t>
  </si>
  <si>
    <t>90 ± 5.9</t>
  </si>
  <si>
    <t>79 ± 5.5</t>
  </si>
  <si>
    <t>86 ± 3.2</t>
  </si>
  <si>
    <t>89 ± 3.6</t>
  </si>
  <si>
    <t>88 ± 4.9</t>
  </si>
  <si>
    <t>86 ± 4.9</t>
  </si>
  <si>
    <t>89 ± 5.7</t>
  </si>
  <si>
    <t>87 ± 5.4</t>
  </si>
  <si>
    <t>88 ± 5.2</t>
  </si>
  <si>
    <t>86 ± 3.0</t>
  </si>
  <si>
    <t>84 ± 4.8</t>
  </si>
  <si>
    <t>89 ± 5.2</t>
  </si>
  <si>
    <t>81 ± 5.6</t>
  </si>
  <si>
    <t>87 ± 5.3</t>
  </si>
  <si>
    <t>86 ± 4.0</t>
  </si>
  <si>
    <t>75 ± 3.8</t>
  </si>
  <si>
    <t>84 ± 5.4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</si>
</sst>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"/>
    <numFmt numFmtId="166" formatCode="0.0%"/>
    <numFmt numFmtId="167" formatCode="0.0"/>
  </numFmts>
  <fonts count="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1F1F1F"/>
      <name val="Carlito"/>
    </font>
    <font>
      <sz val="11"/>
      <name val="Carlito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FFFF00"/>
        <bgColor indexed="64"/>
      </patternFill>
    </fill>
    <fill>
      <patternFill patternType="solid">
        <fgColor rgb="FF1F4E78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1" applyNumberFormat="1" applyFont="1" applyBorder="1" applyAlignment="1">
      <alignment horizontal="center" vertical="center"/>
    </xf>
    <xf numFmtId="10" fontId="0" fillId="0" borderId="0" xfId="1" applyNumberFormat="1" applyFont="1" applyBorder="1" applyAlignment="1">
      <alignment horizontal="center" vertical="center"/>
    </xf>
    <xf numFmtId="0" fontId="3" fillId="0" borderId="0" xfId="2"/>
    <xf numFmtId="0" fontId="3" fillId="0" borderId="0" xfId="2" applyAlignment="1">
      <alignment horizontal="center" vertical="center"/>
    </xf>
    <xf numFmtId="9" fontId="0" fillId="0" borderId="0" xfId="1" applyFont="1"/>
    <xf numFmtId="166" fontId="0" fillId="0" borderId="0" xfId="1" applyNumberFormat="1" applyFont="1"/>
    <xf numFmtId="0" fontId="0" fillId="3" borderId="0" xfId="0" applyFill="1"/>
    <xf numFmtId="0" fontId="0" fillId="3" borderId="0" xfId="0" applyFill="1" applyAlignment="1">
      <alignment horizontal="center"/>
    </xf>
    <xf numFmtId="164" fontId="0" fillId="3" borderId="0" xfId="1" applyNumberFormat="1" applyFont="1" applyFill="1" applyBorder="1" applyAlignment="1">
      <alignment horizontal="center" vertical="center"/>
    </xf>
    <xf numFmtId="164" fontId="0" fillId="3" borderId="0" xfId="0" applyNumberFormat="1" applyFill="1" applyAlignment="1">
      <alignment horizontal="center" vertical="center"/>
    </xf>
    <xf numFmtId="2" fontId="0" fillId="0" borderId="0" xfId="1" applyNumberFormat="1" applyFont="1"/>
    <xf numFmtId="165" fontId="0" fillId="0" borderId="0" xfId="1" applyNumberFormat="1" applyFont="1"/>
    <xf numFmtId="165" fontId="2" fillId="2" borderId="0" xfId="0" applyNumberFormat="1" applyFont="1" applyFill="1" applyAlignment="1">
      <alignment horizontal="center" vertical="center" wrapText="1"/>
    </xf>
    <xf numFmtId="165" fontId="0" fillId="0" borderId="0" xfId="0" applyNumberFormat="1"/>
    <xf numFmtId="166" fontId="0" fillId="0" borderId="0" xfId="1" applyNumberFormat="1" applyFont="1" applyBorder="1" applyAlignment="1">
      <alignment horizontal="center" vertical="center"/>
    </xf>
    <xf numFmtId="166" fontId="0" fillId="3" borderId="0" xfId="1" applyNumberFormat="1" applyFont="1" applyFill="1" applyBorder="1" applyAlignment="1">
      <alignment horizontal="center" vertical="center"/>
    </xf>
    <xf numFmtId="167" fontId="0" fillId="0" borderId="0" xfId="0" applyNumberFormat="1"/>
    <xf numFmtId="167" fontId="0" fillId="3" borderId="0" xfId="0" applyNumberFormat="1" applyFill="1"/>
    <xf numFmtId="0" fontId="4" fillId="4" borderId="0" xfId="0" applyFon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166" fontId="2" fillId="2" borderId="0" xfId="0" applyNumberFormat="1" applyFont="1" applyFill="1" applyAlignment="1">
      <alignment horizontal="center" vertical="center" wrapText="1"/>
    </xf>
    <xf numFmtId="166" fontId="0" fillId="0" borderId="0" xfId="0" applyNumberFormat="1"/>
    <xf numFmtId="164" fontId="0" fillId="0" borderId="0" xfId="1" applyNumberFormat="1" applyFont="1" applyFill="1" applyBorder="1" applyAlignment="1">
      <alignment horizontal="center" vertical="center"/>
    </xf>
    <xf numFmtId="10" fontId="0" fillId="0" borderId="0" xfId="1" applyNumberFormat="1" applyFont="1" applyFill="1" applyBorder="1" applyAlignment="1">
      <alignment horizontal="center" vertical="center"/>
    </xf>
    <xf numFmtId="165" fontId="0" fillId="0" borderId="0" xfId="1" applyNumberFormat="1" applyFont="1" applyFill="1"/>
    <xf numFmtId="0" fontId="0" fillId="0" borderId="0" xfId="0" applyAlignment="1">
      <alignment horizontal="center"/>
    </xf>
  </cellXfs>
  <cellStyles count="3">
    <cellStyle name="Normal" xfId="0" builtinId="0"/>
    <cellStyle name="Normal 2" xfId="2" xr:uid="{ECDCEF52-1544-4E78-A3F2-CA93FB56DB3F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12F38-811E-424A-8DBA-05C1C9179C06}">
  <sheetPr filterMode="1"/>
  <dimension ref="A1:X112"/>
  <sheetViews>
    <sheetView tabSelected="1" workbookViewId="0">
      <selection activeCell="A16" sqref="A16:XFD16"/>
    </sheetView>
  </sheetViews>
  <sheetFormatPr defaultRowHeight="14.4"/>
  <cols>
    <col min="1" max="1" width="26.5546875" bestFit="1" customWidth="1"/>
    <col min="2" max="2" width="18.44140625" bestFit="1" customWidth="1"/>
    <col min="3" max="3" width="11" customWidth="1"/>
    <col min="4" max="5" width="7.6640625" customWidth="1"/>
    <col min="6" max="6" width="8.33203125" customWidth="1"/>
    <col min="7" max="7" width="8.109375" customWidth="1"/>
    <col min="8" max="8" width="13.88671875" customWidth="1"/>
    <col min="10" max="10" width="11" customWidth="1"/>
    <col min="11" max="11" width="10.5546875" customWidth="1"/>
    <col min="12" max="12" width="11" customWidth="1"/>
    <col min="13" max="13" width="11.88671875" customWidth="1"/>
    <col min="14" max="14" width="11.5546875" customWidth="1"/>
    <col min="15" max="15" width="12.88671875" customWidth="1"/>
    <col min="16" max="16" width="11.77734375" customWidth="1"/>
    <col min="17" max="17" width="11.5546875" customWidth="1"/>
    <col min="18" max="18" width="11.21875" customWidth="1"/>
    <col min="20" max="20" width="11.109375" customWidth="1"/>
    <col min="22" max="22" width="7.21875" customWidth="1"/>
    <col min="24" max="24" width="8.88671875" style="19" customWidth="1"/>
  </cols>
  <sheetData>
    <row r="1" spans="1:24">
      <c r="D1" s="33" t="s">
        <v>46</v>
      </c>
      <c r="E1" s="33"/>
      <c r="F1" s="33"/>
      <c r="G1" s="33"/>
    </row>
    <row r="2" spans="1:24" ht="41.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4" t="s">
        <v>8</v>
      </c>
      <c r="J2" s="4" t="s">
        <v>38</v>
      </c>
      <c r="K2" s="3" t="s">
        <v>9</v>
      </c>
      <c r="L2" s="3" t="s">
        <v>39</v>
      </c>
      <c r="M2" s="3" t="s">
        <v>10</v>
      </c>
      <c r="N2" s="3" t="s">
        <v>40</v>
      </c>
      <c r="O2" s="3" t="s">
        <v>11</v>
      </c>
      <c r="P2" s="3" t="s">
        <v>41</v>
      </c>
      <c r="Q2" s="3" t="s">
        <v>12</v>
      </c>
      <c r="R2" s="3" t="s">
        <v>42</v>
      </c>
      <c r="S2" s="3" t="s">
        <v>13</v>
      </c>
      <c r="T2" s="3" t="s">
        <v>43</v>
      </c>
      <c r="U2" s="3" t="s">
        <v>14</v>
      </c>
      <c r="V2" s="3" t="s">
        <v>44</v>
      </c>
      <c r="W2" s="3" t="s">
        <v>15</v>
      </c>
      <c r="X2" s="18" t="s">
        <v>45</v>
      </c>
    </row>
    <row r="3" spans="1:24" hidden="1">
      <c r="A3" t="s">
        <v>16</v>
      </c>
      <c r="B3" t="s">
        <v>17</v>
      </c>
      <c r="C3" s="5">
        <v>15</v>
      </c>
      <c r="D3" s="1">
        <v>90</v>
      </c>
      <c r="E3" s="1">
        <v>18</v>
      </c>
      <c r="F3" s="1">
        <v>11</v>
      </c>
      <c r="G3" s="1">
        <v>97</v>
      </c>
      <c r="H3" s="1">
        <f t="shared" ref="H3:H32" si="0">SUM(D3:G3)</f>
        <v>216</v>
      </c>
      <c r="I3" s="6">
        <v>0.94289999999999996</v>
      </c>
      <c r="J3">
        <v>2.5000000000000001E-2</v>
      </c>
      <c r="K3" s="7">
        <f t="shared" ref="K3:K34" si="1">(D3+G3)/H3</f>
        <v>0.8657407407407407</v>
      </c>
      <c r="L3">
        <v>2.93</v>
      </c>
      <c r="M3" s="7">
        <f t="shared" ref="M3:M34" si="2">D3/(D3+E3)</f>
        <v>0.83333333333333337</v>
      </c>
      <c r="N3">
        <v>5.3</v>
      </c>
      <c r="O3" s="7">
        <f t="shared" ref="O3:O34" si="3">G3/(G3+F3)</f>
        <v>0.89814814814814814</v>
      </c>
      <c r="P3">
        <v>5.93</v>
      </c>
      <c r="Q3" s="2">
        <f t="shared" ref="Q3:Q34" si="4">D3/(D3+F3)</f>
        <v>0.8910891089108911</v>
      </c>
      <c r="R3">
        <v>0.04</v>
      </c>
      <c r="S3" s="2">
        <f t="shared" ref="S3:S22" si="5">2*Q3*M3/(Q3+M3)</f>
        <v>0.86124401913875592</v>
      </c>
      <c r="T3">
        <v>3.3000000000000002E-2</v>
      </c>
      <c r="U3" s="2">
        <f t="shared" ref="U3:U34" si="6">((D3*G3)-(F3*E3))/SQRT((D3+F3)*(D3+E3)*(G3+F3)*(G3+E3))</f>
        <v>0.73302280175650969</v>
      </c>
      <c r="V3">
        <v>7.4999999999999997E-2</v>
      </c>
      <c r="W3" s="2">
        <f t="shared" ref="W3:W12" si="7">1-K3</f>
        <v>0.1342592592592593</v>
      </c>
      <c r="X3" s="17">
        <v>2.1999999999999999E-2</v>
      </c>
    </row>
    <row r="4" spans="1:24" hidden="1">
      <c r="A4" t="s">
        <v>18</v>
      </c>
      <c r="B4" t="s">
        <v>17</v>
      </c>
      <c r="C4" s="5">
        <v>15</v>
      </c>
      <c r="D4" s="1">
        <v>94</v>
      </c>
      <c r="E4" s="1">
        <v>14</v>
      </c>
      <c r="F4" s="1">
        <v>9</v>
      </c>
      <c r="G4" s="1">
        <v>99</v>
      </c>
      <c r="H4" s="1">
        <f t="shared" si="0"/>
        <v>216</v>
      </c>
      <c r="I4" s="6">
        <v>0.92750999999999995</v>
      </c>
      <c r="J4">
        <v>2.5999999999999999E-2</v>
      </c>
      <c r="K4" s="7">
        <f t="shared" si="1"/>
        <v>0.89351851851851849</v>
      </c>
      <c r="L4">
        <v>3.88</v>
      </c>
      <c r="M4" s="7">
        <f t="shared" si="2"/>
        <v>0.87037037037037035</v>
      </c>
      <c r="N4">
        <v>4.88</v>
      </c>
      <c r="O4" s="7">
        <f t="shared" si="3"/>
        <v>0.91666666666666663</v>
      </c>
      <c r="P4">
        <v>5.85</v>
      </c>
      <c r="Q4" s="2">
        <f t="shared" si="4"/>
        <v>0.91262135922330101</v>
      </c>
      <c r="R4">
        <v>3.1E-2</v>
      </c>
      <c r="S4" s="2">
        <f t="shared" si="5"/>
        <v>0.8909952606635072</v>
      </c>
      <c r="T4">
        <v>6.2E-2</v>
      </c>
      <c r="U4" s="2">
        <f t="shared" si="6"/>
        <v>0.78788184206872236</v>
      </c>
      <c r="V4">
        <v>3.3000000000000002E-2</v>
      </c>
      <c r="W4" s="2">
        <f t="shared" si="7"/>
        <v>0.10648148148148151</v>
      </c>
      <c r="X4" s="17">
        <v>1.9E-2</v>
      </c>
    </row>
    <row r="5" spans="1:24" hidden="1">
      <c r="A5" t="s">
        <v>19</v>
      </c>
      <c r="B5" t="s">
        <v>17</v>
      </c>
      <c r="C5" s="5">
        <v>15</v>
      </c>
      <c r="D5" s="1">
        <v>95</v>
      </c>
      <c r="E5" s="1">
        <v>13</v>
      </c>
      <c r="F5" s="1">
        <v>21</v>
      </c>
      <c r="G5" s="1">
        <v>87</v>
      </c>
      <c r="H5" s="1">
        <f t="shared" si="0"/>
        <v>216</v>
      </c>
      <c r="I5" s="6">
        <v>0.92978000000000005</v>
      </c>
      <c r="J5">
        <v>6.4000000000000001E-2</v>
      </c>
      <c r="K5" s="7">
        <f t="shared" si="1"/>
        <v>0.84259259259259256</v>
      </c>
      <c r="L5">
        <v>5.83</v>
      </c>
      <c r="M5" s="7">
        <f t="shared" si="2"/>
        <v>0.87962962962962965</v>
      </c>
      <c r="N5">
        <v>6.08</v>
      </c>
      <c r="O5" s="7">
        <f t="shared" si="3"/>
        <v>0.80555555555555558</v>
      </c>
      <c r="P5">
        <v>3.15</v>
      </c>
      <c r="Q5" s="2">
        <f t="shared" si="4"/>
        <v>0.81896551724137934</v>
      </c>
      <c r="R5">
        <v>0.06</v>
      </c>
      <c r="S5" s="2">
        <f t="shared" si="5"/>
        <v>0.84821428571428581</v>
      </c>
      <c r="T5">
        <v>7.4999999999999997E-2</v>
      </c>
      <c r="U5" s="2">
        <f t="shared" si="6"/>
        <v>0.68707275125509182</v>
      </c>
      <c r="V5">
        <v>5.7000000000000002E-2</v>
      </c>
      <c r="W5" s="2">
        <f t="shared" si="7"/>
        <v>0.15740740740740744</v>
      </c>
      <c r="X5" s="17">
        <v>3.6999999999999998E-2</v>
      </c>
    </row>
    <row r="6" spans="1:24" hidden="1">
      <c r="A6" t="s">
        <v>20</v>
      </c>
      <c r="B6" t="s">
        <v>17</v>
      </c>
      <c r="C6" s="5">
        <v>15</v>
      </c>
      <c r="D6" s="1">
        <v>91</v>
      </c>
      <c r="E6" s="1">
        <v>17</v>
      </c>
      <c r="F6" s="1">
        <v>6</v>
      </c>
      <c r="G6" s="1">
        <v>102</v>
      </c>
      <c r="H6" s="1">
        <f t="shared" si="0"/>
        <v>216</v>
      </c>
      <c r="I6" s="6">
        <v>0.97158</v>
      </c>
      <c r="J6">
        <v>0.04</v>
      </c>
      <c r="K6" s="7">
        <f t="shared" si="1"/>
        <v>0.89351851851851849</v>
      </c>
      <c r="L6">
        <v>4.76</v>
      </c>
      <c r="M6" s="7">
        <f t="shared" si="2"/>
        <v>0.84259259259259256</v>
      </c>
      <c r="N6">
        <v>3.88</v>
      </c>
      <c r="O6" s="7">
        <f t="shared" si="3"/>
        <v>0.94444444444444442</v>
      </c>
      <c r="P6">
        <v>4.4800000000000004</v>
      </c>
      <c r="Q6" s="2">
        <f t="shared" si="4"/>
        <v>0.93814432989690721</v>
      </c>
      <c r="R6">
        <v>4.5999999999999999E-2</v>
      </c>
      <c r="S6" s="2">
        <f t="shared" si="5"/>
        <v>0.88780487804878039</v>
      </c>
      <c r="T6">
        <v>4.7E-2</v>
      </c>
      <c r="U6" s="2">
        <f t="shared" si="6"/>
        <v>0.79115135801014458</v>
      </c>
      <c r="V6">
        <v>5.6000000000000001E-2</v>
      </c>
      <c r="W6" s="2">
        <f t="shared" si="7"/>
        <v>0.10648148148148151</v>
      </c>
      <c r="X6" s="17">
        <v>4.3999999999999997E-2</v>
      </c>
    </row>
    <row r="7" spans="1:24" hidden="1">
      <c r="A7" t="s">
        <v>21</v>
      </c>
      <c r="B7" t="s">
        <v>17</v>
      </c>
      <c r="C7" s="5">
        <v>15</v>
      </c>
      <c r="D7" s="1">
        <v>93</v>
      </c>
      <c r="E7" s="1">
        <v>15</v>
      </c>
      <c r="F7" s="1">
        <v>11</v>
      </c>
      <c r="G7" s="1">
        <v>97</v>
      </c>
      <c r="H7" s="1">
        <f t="shared" si="0"/>
        <v>216</v>
      </c>
      <c r="I7" s="6">
        <v>0.93793000000000004</v>
      </c>
      <c r="J7">
        <v>2.5000000000000001E-2</v>
      </c>
      <c r="K7" s="7">
        <f t="shared" si="1"/>
        <v>0.87962962962962965</v>
      </c>
      <c r="L7">
        <v>4.7</v>
      </c>
      <c r="M7" s="7">
        <f t="shared" si="2"/>
        <v>0.86111111111111116</v>
      </c>
      <c r="N7">
        <v>3.11</v>
      </c>
      <c r="O7" s="7">
        <f t="shared" si="3"/>
        <v>0.89814814814814814</v>
      </c>
      <c r="P7">
        <v>2.85</v>
      </c>
      <c r="Q7" s="2">
        <f t="shared" si="4"/>
        <v>0.89423076923076927</v>
      </c>
      <c r="R7">
        <v>7.9000000000000001E-2</v>
      </c>
      <c r="S7" s="2">
        <f t="shared" si="5"/>
        <v>0.87735849056603776</v>
      </c>
      <c r="T7">
        <v>3.7999999999999999E-2</v>
      </c>
      <c r="U7" s="2">
        <f t="shared" si="6"/>
        <v>0.75978054957762864</v>
      </c>
      <c r="V7">
        <v>7.4999999999999997E-2</v>
      </c>
      <c r="W7" s="2">
        <f t="shared" si="7"/>
        <v>0.12037037037037035</v>
      </c>
      <c r="X7" s="17">
        <v>0.03</v>
      </c>
    </row>
    <row r="8" spans="1:24" hidden="1">
      <c r="A8" t="s">
        <v>28</v>
      </c>
      <c r="B8" t="s">
        <v>17</v>
      </c>
      <c r="C8" s="5">
        <v>15</v>
      </c>
      <c r="D8" s="1">
        <v>94</v>
      </c>
      <c r="E8" s="1">
        <v>14</v>
      </c>
      <c r="F8" s="1">
        <v>10</v>
      </c>
      <c r="G8" s="1">
        <v>98</v>
      </c>
      <c r="H8" s="1">
        <f t="shared" si="0"/>
        <v>216</v>
      </c>
      <c r="I8" s="6">
        <v>0.93681000000000003</v>
      </c>
      <c r="J8">
        <v>3.4000000000000002E-2</v>
      </c>
      <c r="K8" s="7">
        <f t="shared" si="1"/>
        <v>0.88888888888888884</v>
      </c>
      <c r="L8">
        <v>6.31</v>
      </c>
      <c r="M8" s="7">
        <f t="shared" si="2"/>
        <v>0.87037037037037035</v>
      </c>
      <c r="N8">
        <v>4.5999999999999996</v>
      </c>
      <c r="O8" s="7">
        <f t="shared" si="3"/>
        <v>0.90740740740740744</v>
      </c>
      <c r="P8">
        <v>3.2</v>
      </c>
      <c r="Q8" s="2">
        <f t="shared" si="4"/>
        <v>0.90384615384615385</v>
      </c>
      <c r="R8">
        <v>3.7999999999999999E-2</v>
      </c>
      <c r="S8" s="2">
        <f t="shared" si="5"/>
        <v>0.8867924528301887</v>
      </c>
      <c r="T8">
        <v>3.5000000000000003E-2</v>
      </c>
      <c r="U8" s="2">
        <f t="shared" si="6"/>
        <v>0.77831178249415622</v>
      </c>
      <c r="V8">
        <v>4.4999999999999998E-2</v>
      </c>
      <c r="W8" s="2">
        <f t="shared" si="7"/>
        <v>0.11111111111111116</v>
      </c>
      <c r="X8" s="17">
        <v>6.3E-2</v>
      </c>
    </row>
    <row r="9" spans="1:24" hidden="1">
      <c r="A9" t="s">
        <v>23</v>
      </c>
      <c r="B9" t="s">
        <v>17</v>
      </c>
      <c r="C9" s="5">
        <v>15</v>
      </c>
      <c r="D9" s="1">
        <v>85</v>
      </c>
      <c r="E9" s="1">
        <v>23</v>
      </c>
      <c r="F9" s="1">
        <v>15</v>
      </c>
      <c r="G9" s="1">
        <v>93</v>
      </c>
      <c r="H9" s="1">
        <f t="shared" si="0"/>
        <v>216</v>
      </c>
      <c r="I9" s="6">
        <v>0.90612000000000004</v>
      </c>
      <c r="J9">
        <v>3.4000000000000002E-2</v>
      </c>
      <c r="K9" s="7">
        <f t="shared" si="1"/>
        <v>0.82407407407407407</v>
      </c>
      <c r="L9">
        <v>4.34</v>
      </c>
      <c r="M9" s="7">
        <f t="shared" si="2"/>
        <v>0.78703703703703709</v>
      </c>
      <c r="N9">
        <v>2.64</v>
      </c>
      <c r="O9" s="7">
        <f t="shared" si="3"/>
        <v>0.86111111111111116</v>
      </c>
      <c r="P9">
        <v>3.89</v>
      </c>
      <c r="Q9" s="2">
        <f t="shared" si="4"/>
        <v>0.85</v>
      </c>
      <c r="R9">
        <v>8.1000000000000003E-2</v>
      </c>
      <c r="S9" s="2">
        <f t="shared" si="5"/>
        <v>0.81730769230769229</v>
      </c>
      <c r="T9">
        <v>6.9000000000000006E-2</v>
      </c>
      <c r="U9" s="2">
        <f t="shared" si="6"/>
        <v>0.64993368361968151</v>
      </c>
      <c r="V9">
        <v>4.1000000000000002E-2</v>
      </c>
      <c r="W9" s="2">
        <f t="shared" si="7"/>
        <v>0.17592592592592593</v>
      </c>
      <c r="X9" s="17">
        <v>2.5999999999999999E-2</v>
      </c>
    </row>
    <row r="10" spans="1:24" hidden="1">
      <c r="A10" t="s">
        <v>24</v>
      </c>
      <c r="B10" t="s">
        <v>17</v>
      </c>
      <c r="C10" s="5">
        <v>15</v>
      </c>
      <c r="D10" s="1">
        <v>93</v>
      </c>
      <c r="E10" s="1">
        <v>15</v>
      </c>
      <c r="F10" s="1">
        <v>11</v>
      </c>
      <c r="G10" s="1">
        <v>97</v>
      </c>
      <c r="H10" s="1">
        <f t="shared" si="0"/>
        <v>216</v>
      </c>
      <c r="I10" s="6">
        <v>0.93776000000000004</v>
      </c>
      <c r="J10">
        <v>2.3E-2</v>
      </c>
      <c r="K10" s="7">
        <f t="shared" si="1"/>
        <v>0.87962962962962965</v>
      </c>
      <c r="L10">
        <v>3.94</v>
      </c>
      <c r="M10" s="7">
        <f t="shared" si="2"/>
        <v>0.86111111111111116</v>
      </c>
      <c r="N10">
        <v>3.29</v>
      </c>
      <c r="O10" s="7">
        <f t="shared" si="3"/>
        <v>0.89814814814814814</v>
      </c>
      <c r="P10">
        <v>4.9400000000000004</v>
      </c>
      <c r="Q10" s="2">
        <f t="shared" si="4"/>
        <v>0.89423076923076927</v>
      </c>
      <c r="R10">
        <v>8.1000000000000003E-2</v>
      </c>
      <c r="S10" s="2">
        <f t="shared" si="5"/>
        <v>0.87735849056603776</v>
      </c>
      <c r="T10">
        <v>4.2999999999999997E-2</v>
      </c>
      <c r="U10" s="2">
        <f t="shared" si="6"/>
        <v>0.75978054957762864</v>
      </c>
      <c r="V10">
        <v>8.1000000000000003E-2</v>
      </c>
      <c r="W10" s="2">
        <f t="shared" si="7"/>
        <v>0.12037037037037035</v>
      </c>
      <c r="X10" s="17">
        <v>4.1000000000000002E-2</v>
      </c>
    </row>
    <row r="11" spans="1:24" hidden="1">
      <c r="A11" t="s">
        <v>25</v>
      </c>
      <c r="B11" t="s">
        <v>17</v>
      </c>
      <c r="C11" s="5">
        <v>15</v>
      </c>
      <c r="D11" s="1">
        <v>88</v>
      </c>
      <c r="E11" s="1">
        <v>20</v>
      </c>
      <c r="F11" s="1">
        <v>6</v>
      </c>
      <c r="G11" s="1">
        <v>102</v>
      </c>
      <c r="H11" s="1">
        <f t="shared" si="0"/>
        <v>216</v>
      </c>
      <c r="I11" s="6">
        <v>0.93603999999999998</v>
      </c>
      <c r="J11">
        <v>4.9000000000000002E-2</v>
      </c>
      <c r="K11" s="7">
        <f t="shared" si="1"/>
        <v>0.87962962962962965</v>
      </c>
      <c r="L11">
        <v>4.0599999999999996</v>
      </c>
      <c r="M11" s="7">
        <f t="shared" si="2"/>
        <v>0.81481481481481477</v>
      </c>
      <c r="N11">
        <v>4.99</v>
      </c>
      <c r="O11" s="7">
        <f t="shared" si="3"/>
        <v>0.94444444444444442</v>
      </c>
      <c r="P11">
        <v>5.29</v>
      </c>
      <c r="Q11" s="2">
        <f t="shared" si="4"/>
        <v>0.93617021276595747</v>
      </c>
      <c r="R11">
        <v>5.6000000000000001E-2</v>
      </c>
      <c r="S11" s="2">
        <f t="shared" si="5"/>
        <v>0.87128712871287128</v>
      </c>
      <c r="T11">
        <v>0.05</v>
      </c>
      <c r="U11" s="2">
        <f t="shared" si="6"/>
        <v>0.76572003451598158</v>
      </c>
      <c r="V11">
        <v>6.8000000000000005E-2</v>
      </c>
      <c r="W11" s="2">
        <f t="shared" si="7"/>
        <v>0.12037037037037035</v>
      </c>
      <c r="X11" s="17">
        <v>2.8000000000000001E-2</v>
      </c>
    </row>
    <row r="12" spans="1:24" hidden="1">
      <c r="A12" t="s">
        <v>26</v>
      </c>
      <c r="B12" t="s">
        <v>17</v>
      </c>
      <c r="C12" s="5">
        <v>15</v>
      </c>
      <c r="D12" s="1">
        <v>89</v>
      </c>
      <c r="E12" s="1">
        <v>19</v>
      </c>
      <c r="F12" s="1">
        <v>8</v>
      </c>
      <c r="G12" s="1">
        <v>100</v>
      </c>
      <c r="H12" s="1">
        <f t="shared" si="0"/>
        <v>216</v>
      </c>
      <c r="I12" s="6">
        <v>0.86733000000000005</v>
      </c>
      <c r="J12">
        <v>4.7E-2</v>
      </c>
      <c r="K12" s="7">
        <f t="shared" si="1"/>
        <v>0.875</v>
      </c>
      <c r="L12">
        <v>6.19</v>
      </c>
      <c r="M12" s="7">
        <f t="shared" si="2"/>
        <v>0.82407407407407407</v>
      </c>
      <c r="N12">
        <v>2.9</v>
      </c>
      <c r="O12" s="7">
        <f t="shared" si="3"/>
        <v>0.92592592592592593</v>
      </c>
      <c r="P12">
        <v>3.51</v>
      </c>
      <c r="Q12" s="2">
        <f t="shared" si="4"/>
        <v>0.91752577319587625</v>
      </c>
      <c r="R12">
        <v>4.2999999999999997E-2</v>
      </c>
      <c r="S12" s="2">
        <f t="shared" si="5"/>
        <v>0.86829268292682926</v>
      </c>
      <c r="T12">
        <v>5.3999999999999999E-2</v>
      </c>
      <c r="U12" s="2">
        <f t="shared" si="6"/>
        <v>0.75392070586849069</v>
      </c>
      <c r="V12">
        <v>3.4000000000000002E-2</v>
      </c>
      <c r="W12" s="2">
        <f t="shared" si="7"/>
        <v>0.125</v>
      </c>
      <c r="X12" s="17">
        <v>6.4000000000000001E-2</v>
      </c>
    </row>
    <row r="13" spans="1:24">
      <c r="A13" t="s">
        <v>16</v>
      </c>
      <c r="B13" t="s">
        <v>27</v>
      </c>
      <c r="C13" s="5">
        <v>17</v>
      </c>
      <c r="D13" s="1">
        <v>94</v>
      </c>
      <c r="E13" s="1">
        <v>14</v>
      </c>
      <c r="F13" s="1">
        <v>9</v>
      </c>
      <c r="G13" s="1">
        <v>99</v>
      </c>
      <c r="H13" s="1">
        <f t="shared" si="0"/>
        <v>216</v>
      </c>
      <c r="I13" s="6">
        <v>0.94023999999999996</v>
      </c>
      <c r="J13">
        <v>5.3999999999999999E-2</v>
      </c>
      <c r="K13" s="7">
        <f t="shared" si="1"/>
        <v>0.89351851851851849</v>
      </c>
      <c r="L13">
        <v>5.0999999999999996</v>
      </c>
      <c r="M13" s="7">
        <f t="shared" si="2"/>
        <v>0.87037037037037035</v>
      </c>
      <c r="N13">
        <v>4</v>
      </c>
      <c r="O13" s="7">
        <f t="shared" si="3"/>
        <v>0.91666666666666663</v>
      </c>
      <c r="P13">
        <v>4.66</v>
      </c>
      <c r="Q13" s="2">
        <f t="shared" si="4"/>
        <v>0.91262135922330101</v>
      </c>
      <c r="R13">
        <v>4.4999999999999998E-2</v>
      </c>
      <c r="S13" s="2">
        <f t="shared" si="5"/>
        <v>0.8909952606635072</v>
      </c>
      <c r="T13">
        <v>4.3999999999999997E-2</v>
      </c>
      <c r="U13" s="2">
        <f t="shared" si="6"/>
        <v>0.78788184206872236</v>
      </c>
      <c r="V13">
        <v>5.1999999999999998E-2</v>
      </c>
      <c r="W13" s="2">
        <f t="shared" ref="W13:W22" si="8">1-K13</f>
        <v>0.10648148148148151</v>
      </c>
      <c r="X13" s="17">
        <v>0.03</v>
      </c>
    </row>
    <row r="14" spans="1:24">
      <c r="A14" t="s">
        <v>18</v>
      </c>
      <c r="B14" t="s">
        <v>27</v>
      </c>
      <c r="C14" s="5">
        <v>17</v>
      </c>
      <c r="D14" s="1">
        <v>95</v>
      </c>
      <c r="E14" s="1">
        <v>13</v>
      </c>
      <c r="F14" s="1">
        <v>9</v>
      </c>
      <c r="G14" s="1">
        <v>99</v>
      </c>
      <c r="H14" s="1">
        <f t="shared" si="0"/>
        <v>216</v>
      </c>
      <c r="I14" s="6">
        <v>0.94482999999999995</v>
      </c>
      <c r="J14">
        <v>2.1000000000000001E-2</v>
      </c>
      <c r="K14" s="7">
        <f t="shared" si="1"/>
        <v>0.89814814814814814</v>
      </c>
      <c r="L14">
        <v>5.37</v>
      </c>
      <c r="M14" s="7">
        <f t="shared" si="2"/>
        <v>0.87962962962962965</v>
      </c>
      <c r="N14">
        <v>5.42</v>
      </c>
      <c r="O14" s="7">
        <f t="shared" si="3"/>
        <v>0.91666666666666663</v>
      </c>
      <c r="P14">
        <v>5.19</v>
      </c>
      <c r="Q14" s="2">
        <f t="shared" si="4"/>
        <v>0.91346153846153844</v>
      </c>
      <c r="R14">
        <v>0.05</v>
      </c>
      <c r="S14" s="2">
        <f t="shared" si="5"/>
        <v>0.89622641509433953</v>
      </c>
      <c r="T14">
        <v>5.8000000000000003E-2</v>
      </c>
      <c r="U14" s="2">
        <f t="shared" si="6"/>
        <v>0.7968430154106837</v>
      </c>
      <c r="V14">
        <v>6.5000000000000002E-2</v>
      </c>
      <c r="W14" s="2">
        <f t="shared" si="8"/>
        <v>0.10185185185185186</v>
      </c>
      <c r="X14" s="17">
        <v>4.7E-2</v>
      </c>
    </row>
    <row r="15" spans="1:24">
      <c r="A15" t="s">
        <v>19</v>
      </c>
      <c r="B15" t="s">
        <v>27</v>
      </c>
      <c r="C15" s="5">
        <v>17</v>
      </c>
      <c r="D15" s="1">
        <v>94</v>
      </c>
      <c r="E15" s="1">
        <v>14</v>
      </c>
      <c r="F15" s="1">
        <v>14</v>
      </c>
      <c r="G15" s="1">
        <v>94</v>
      </c>
      <c r="H15" s="1">
        <f t="shared" si="0"/>
        <v>216</v>
      </c>
      <c r="I15" s="6">
        <v>0.92893000000000003</v>
      </c>
      <c r="J15">
        <v>5.8000000000000003E-2</v>
      </c>
      <c r="K15" s="7">
        <f t="shared" si="1"/>
        <v>0.87037037037037035</v>
      </c>
      <c r="L15">
        <v>5.92</v>
      </c>
      <c r="M15" s="7">
        <f t="shared" si="2"/>
        <v>0.87037037037037035</v>
      </c>
      <c r="N15">
        <v>5.3</v>
      </c>
      <c r="O15" s="7">
        <f t="shared" si="3"/>
        <v>0.87037037037037035</v>
      </c>
      <c r="P15">
        <v>3.54</v>
      </c>
      <c r="Q15" s="2">
        <f t="shared" si="4"/>
        <v>0.87037037037037035</v>
      </c>
      <c r="R15">
        <v>7.9000000000000001E-2</v>
      </c>
      <c r="S15" s="2">
        <f t="shared" si="5"/>
        <v>0.87037037037037035</v>
      </c>
      <c r="T15">
        <v>6.3E-2</v>
      </c>
      <c r="U15" s="2">
        <f t="shared" si="6"/>
        <v>0.7407407407407407</v>
      </c>
      <c r="V15">
        <v>7.1999999999999995E-2</v>
      </c>
      <c r="W15" s="2">
        <f t="shared" si="8"/>
        <v>0.12962962962962965</v>
      </c>
      <c r="X15" s="17">
        <v>4.2999999999999997E-2</v>
      </c>
    </row>
    <row r="16" spans="1:24">
      <c r="A16" t="s">
        <v>20</v>
      </c>
      <c r="B16" t="s">
        <v>27</v>
      </c>
      <c r="C16" s="5">
        <v>17</v>
      </c>
      <c r="D16" s="1">
        <v>92</v>
      </c>
      <c r="E16" s="1">
        <v>16</v>
      </c>
      <c r="F16" s="1">
        <v>7</v>
      </c>
      <c r="G16" s="1">
        <v>101</v>
      </c>
      <c r="H16" s="1">
        <f t="shared" si="0"/>
        <v>216</v>
      </c>
      <c r="I16" s="6">
        <v>0.94667000000000001</v>
      </c>
      <c r="J16">
        <v>5.1999999999999998E-2</v>
      </c>
      <c r="K16" s="7">
        <f t="shared" si="1"/>
        <v>0.89351851851851849</v>
      </c>
      <c r="L16">
        <v>4.76</v>
      </c>
      <c r="M16" s="7">
        <f t="shared" si="2"/>
        <v>0.85185185185185186</v>
      </c>
      <c r="N16">
        <v>4.84</v>
      </c>
      <c r="O16" s="7">
        <f t="shared" si="3"/>
        <v>0.93518518518518523</v>
      </c>
      <c r="P16">
        <v>5.4</v>
      </c>
      <c r="Q16" s="2">
        <f t="shared" si="4"/>
        <v>0.92929292929292928</v>
      </c>
      <c r="R16">
        <v>0.04</v>
      </c>
      <c r="S16" s="2">
        <f t="shared" si="5"/>
        <v>0.88888888888888884</v>
      </c>
      <c r="T16">
        <v>3.2000000000000001E-2</v>
      </c>
      <c r="U16" s="2">
        <f t="shared" si="6"/>
        <v>0.78978412056225245</v>
      </c>
      <c r="V16">
        <v>7.1999999999999995E-2</v>
      </c>
      <c r="W16" s="2">
        <f t="shared" si="8"/>
        <v>0.10648148148148151</v>
      </c>
      <c r="X16" s="17">
        <v>5.8999999999999997E-2</v>
      </c>
    </row>
    <row r="17" spans="1:24">
      <c r="A17" t="s">
        <v>21</v>
      </c>
      <c r="B17" t="s">
        <v>27</v>
      </c>
      <c r="C17" s="5">
        <v>17</v>
      </c>
      <c r="D17" s="1">
        <v>92</v>
      </c>
      <c r="E17" s="1">
        <v>16</v>
      </c>
      <c r="F17" s="1">
        <v>7</v>
      </c>
      <c r="G17" s="1">
        <v>101</v>
      </c>
      <c r="H17" s="1">
        <f t="shared" si="0"/>
        <v>216</v>
      </c>
      <c r="I17" s="6">
        <v>0.94443999999999995</v>
      </c>
      <c r="J17">
        <v>4.8000000000000001E-2</v>
      </c>
      <c r="K17" s="7">
        <f t="shared" si="1"/>
        <v>0.89351851851851849</v>
      </c>
      <c r="L17">
        <v>5.07</v>
      </c>
      <c r="M17" s="7">
        <f t="shared" si="2"/>
        <v>0.85185185185185186</v>
      </c>
      <c r="N17">
        <v>6.13</v>
      </c>
      <c r="O17" s="7">
        <f t="shared" si="3"/>
        <v>0.93518518518518523</v>
      </c>
      <c r="P17">
        <v>2.99</v>
      </c>
      <c r="Q17" s="2">
        <f t="shared" si="4"/>
        <v>0.92929292929292928</v>
      </c>
      <c r="R17">
        <v>7.3999999999999996E-2</v>
      </c>
      <c r="S17" s="2">
        <f t="shared" si="5"/>
        <v>0.88888888888888884</v>
      </c>
      <c r="T17">
        <v>4.7E-2</v>
      </c>
      <c r="U17" s="2">
        <f t="shared" si="6"/>
        <v>0.78978412056225245</v>
      </c>
      <c r="V17">
        <v>0.04</v>
      </c>
      <c r="W17" s="2">
        <f t="shared" si="8"/>
        <v>0.10648148148148151</v>
      </c>
      <c r="X17" s="17">
        <v>4.2999999999999997E-2</v>
      </c>
    </row>
    <row r="18" spans="1:24">
      <c r="A18" t="s">
        <v>28</v>
      </c>
      <c r="B18" t="s">
        <v>27</v>
      </c>
      <c r="C18" s="5">
        <v>17</v>
      </c>
      <c r="D18" s="1">
        <v>93</v>
      </c>
      <c r="E18" s="1">
        <v>15</v>
      </c>
      <c r="F18" s="1">
        <v>13</v>
      </c>
      <c r="G18" s="1">
        <v>95</v>
      </c>
      <c r="H18" s="1">
        <f t="shared" si="0"/>
        <v>216</v>
      </c>
      <c r="I18" s="6">
        <v>0.94547000000000003</v>
      </c>
      <c r="J18">
        <v>5.1999999999999998E-2</v>
      </c>
      <c r="K18" s="7">
        <f t="shared" si="1"/>
        <v>0.87037037037037035</v>
      </c>
      <c r="L18">
        <v>3.26</v>
      </c>
      <c r="M18" s="7">
        <f t="shared" si="2"/>
        <v>0.86111111111111116</v>
      </c>
      <c r="N18">
        <v>4.28</v>
      </c>
      <c r="O18" s="7">
        <f t="shared" si="3"/>
        <v>0.87962962962962965</v>
      </c>
      <c r="P18">
        <v>6.12</v>
      </c>
      <c r="Q18" s="2">
        <f t="shared" si="4"/>
        <v>0.87735849056603776</v>
      </c>
      <c r="R18">
        <v>3.6999999999999998E-2</v>
      </c>
      <c r="S18" s="2">
        <f t="shared" si="5"/>
        <v>0.86915887850467299</v>
      </c>
      <c r="T18">
        <v>3.4000000000000002E-2</v>
      </c>
      <c r="U18" s="2">
        <f t="shared" si="6"/>
        <v>0.7408677865766361</v>
      </c>
      <c r="V18">
        <v>5.7000000000000002E-2</v>
      </c>
      <c r="W18" s="2">
        <f t="shared" si="8"/>
        <v>0.12962962962962965</v>
      </c>
      <c r="X18" s="17">
        <v>5.2999999999999999E-2</v>
      </c>
    </row>
    <row r="19" spans="1:24">
      <c r="A19" t="s">
        <v>23</v>
      </c>
      <c r="B19" t="s">
        <v>27</v>
      </c>
      <c r="C19" s="5">
        <v>17</v>
      </c>
      <c r="D19" s="1">
        <v>104</v>
      </c>
      <c r="E19" s="1">
        <v>4</v>
      </c>
      <c r="F19" s="1">
        <v>87</v>
      </c>
      <c r="G19" s="1">
        <v>21</v>
      </c>
      <c r="H19" s="1">
        <f t="shared" si="0"/>
        <v>216</v>
      </c>
      <c r="I19" s="6">
        <v>0.83462000000000003</v>
      </c>
      <c r="J19">
        <v>6.4000000000000001E-2</v>
      </c>
      <c r="K19" s="7">
        <f t="shared" si="1"/>
        <v>0.57870370370370372</v>
      </c>
      <c r="L19">
        <v>3.79</v>
      </c>
      <c r="M19" s="7">
        <f t="shared" si="2"/>
        <v>0.96296296296296291</v>
      </c>
      <c r="N19">
        <v>2.63</v>
      </c>
      <c r="O19" s="7">
        <f t="shared" si="3"/>
        <v>0.19444444444444445</v>
      </c>
      <c r="P19">
        <v>5.63</v>
      </c>
      <c r="Q19" s="2">
        <f t="shared" si="4"/>
        <v>0.54450261780104714</v>
      </c>
      <c r="R19">
        <v>0.08</v>
      </c>
      <c r="S19" s="2">
        <f t="shared" si="5"/>
        <v>0.69565217391304357</v>
      </c>
      <c r="T19">
        <v>5.3999999999999999E-2</v>
      </c>
      <c r="U19" s="2">
        <f t="shared" si="6"/>
        <v>0.24601536579942335</v>
      </c>
      <c r="V19">
        <v>4.2000000000000003E-2</v>
      </c>
      <c r="W19" s="2">
        <f t="shared" si="8"/>
        <v>0.42129629629629628</v>
      </c>
      <c r="X19" s="17">
        <v>5.0999999999999997E-2</v>
      </c>
    </row>
    <row r="20" spans="1:24">
      <c r="A20" t="s">
        <v>24</v>
      </c>
      <c r="B20" t="s">
        <v>27</v>
      </c>
      <c r="C20" s="5">
        <v>17</v>
      </c>
      <c r="D20" s="1">
        <v>92</v>
      </c>
      <c r="E20" s="1">
        <v>16</v>
      </c>
      <c r="F20" s="1">
        <v>7</v>
      </c>
      <c r="G20" s="1">
        <v>101</v>
      </c>
      <c r="H20" s="1">
        <f t="shared" si="0"/>
        <v>216</v>
      </c>
      <c r="I20" s="6">
        <v>0.94452999999999998</v>
      </c>
      <c r="J20">
        <v>0.04</v>
      </c>
      <c r="K20" s="7">
        <f t="shared" si="1"/>
        <v>0.89351851851851849</v>
      </c>
      <c r="L20">
        <v>5.77</v>
      </c>
      <c r="M20" s="7">
        <f t="shared" si="2"/>
        <v>0.85185185185185186</v>
      </c>
      <c r="N20">
        <v>2.78</v>
      </c>
      <c r="O20" s="7">
        <f t="shared" si="3"/>
        <v>0.93518518518518523</v>
      </c>
      <c r="P20">
        <v>5</v>
      </c>
      <c r="Q20" s="2">
        <f t="shared" si="4"/>
        <v>0.92929292929292928</v>
      </c>
      <c r="R20">
        <v>7.2999999999999995E-2</v>
      </c>
      <c r="S20" s="2">
        <f t="shared" si="5"/>
        <v>0.88888888888888884</v>
      </c>
      <c r="T20">
        <v>4.1000000000000002E-2</v>
      </c>
      <c r="U20" s="2">
        <f t="shared" si="6"/>
        <v>0.78978412056225245</v>
      </c>
      <c r="V20">
        <v>4.8000000000000001E-2</v>
      </c>
      <c r="W20" s="2">
        <f t="shared" si="8"/>
        <v>0.10648148148148151</v>
      </c>
      <c r="X20" s="17">
        <v>7.2999999999999995E-2</v>
      </c>
    </row>
    <row r="21" spans="1:24">
      <c r="A21" t="s">
        <v>25</v>
      </c>
      <c r="B21" t="s">
        <v>27</v>
      </c>
      <c r="C21" s="5">
        <v>17</v>
      </c>
      <c r="D21" s="1">
        <v>86</v>
      </c>
      <c r="E21" s="1">
        <v>22</v>
      </c>
      <c r="F21" s="1">
        <v>5</v>
      </c>
      <c r="G21" s="1">
        <v>103</v>
      </c>
      <c r="H21" s="1">
        <f t="shared" si="0"/>
        <v>216</v>
      </c>
      <c r="I21" s="6">
        <v>0.94581999999999999</v>
      </c>
      <c r="J21">
        <v>4.3999999999999997E-2</v>
      </c>
      <c r="K21" s="7">
        <f t="shared" si="1"/>
        <v>0.875</v>
      </c>
      <c r="L21">
        <v>3.61</v>
      </c>
      <c r="M21" s="7">
        <f t="shared" si="2"/>
        <v>0.79629629629629628</v>
      </c>
      <c r="N21">
        <v>3.03</v>
      </c>
      <c r="O21" s="7">
        <f t="shared" si="3"/>
        <v>0.95370370370370372</v>
      </c>
      <c r="P21">
        <v>4.6399999999999997</v>
      </c>
      <c r="Q21" s="2">
        <f t="shared" si="4"/>
        <v>0.94505494505494503</v>
      </c>
      <c r="R21">
        <v>5.3999999999999999E-2</v>
      </c>
      <c r="S21" s="2">
        <f t="shared" si="5"/>
        <v>0.86432160804020097</v>
      </c>
      <c r="T21">
        <v>3.6999999999999998E-2</v>
      </c>
      <c r="U21" s="2">
        <f t="shared" si="6"/>
        <v>0.75946771412036262</v>
      </c>
      <c r="V21">
        <v>7.9000000000000001E-2</v>
      </c>
      <c r="W21" s="2">
        <f t="shared" si="8"/>
        <v>0.125</v>
      </c>
      <c r="X21" s="17">
        <v>4.2999999999999997E-2</v>
      </c>
    </row>
    <row r="22" spans="1:24">
      <c r="A22" t="s">
        <v>26</v>
      </c>
      <c r="B22" t="s">
        <v>27</v>
      </c>
      <c r="C22" s="5">
        <v>17</v>
      </c>
      <c r="D22" s="1">
        <v>93</v>
      </c>
      <c r="E22" s="1">
        <v>15</v>
      </c>
      <c r="F22" s="1">
        <v>11</v>
      </c>
      <c r="G22" s="1">
        <v>97</v>
      </c>
      <c r="H22" s="1">
        <f t="shared" si="0"/>
        <v>216</v>
      </c>
      <c r="I22" s="6">
        <v>0.87016000000000004</v>
      </c>
      <c r="J22">
        <v>2.5999999999999999E-2</v>
      </c>
      <c r="K22" s="7">
        <f t="shared" si="1"/>
        <v>0.87962962962962965</v>
      </c>
      <c r="L22">
        <v>5</v>
      </c>
      <c r="M22" s="7">
        <f t="shared" si="2"/>
        <v>0.86111111111111116</v>
      </c>
      <c r="N22">
        <v>5.01</v>
      </c>
      <c r="O22" s="7">
        <f t="shared" si="3"/>
        <v>0.89814814814814814</v>
      </c>
      <c r="P22">
        <v>6.08</v>
      </c>
      <c r="Q22" s="2">
        <f t="shared" si="4"/>
        <v>0.89423076923076927</v>
      </c>
      <c r="R22">
        <v>6.5000000000000002E-2</v>
      </c>
      <c r="S22" s="2">
        <f t="shared" si="5"/>
        <v>0.87735849056603776</v>
      </c>
      <c r="T22">
        <v>4.8000000000000001E-2</v>
      </c>
      <c r="U22" s="2">
        <f t="shared" si="6"/>
        <v>0.75978054957762864</v>
      </c>
      <c r="V22">
        <v>0.06</v>
      </c>
      <c r="W22" s="2">
        <f t="shared" si="8"/>
        <v>0.12037037037037035</v>
      </c>
      <c r="X22" s="17">
        <v>3.5000000000000003E-2</v>
      </c>
    </row>
    <row r="23" spans="1:24" hidden="1">
      <c r="A23" t="s">
        <v>16</v>
      </c>
      <c r="B23" t="s">
        <v>29</v>
      </c>
      <c r="C23" s="5">
        <v>5</v>
      </c>
      <c r="D23" s="1">
        <v>95</v>
      </c>
      <c r="E23" s="1">
        <v>13</v>
      </c>
      <c r="F23" s="1">
        <v>8</v>
      </c>
      <c r="G23" s="1">
        <v>100</v>
      </c>
      <c r="H23" s="1">
        <f t="shared" si="0"/>
        <v>216</v>
      </c>
      <c r="I23" s="2">
        <v>0.93569999999999998</v>
      </c>
      <c r="J23">
        <v>3.2000000000000001E-2</v>
      </c>
      <c r="K23" s="7">
        <f t="shared" si="1"/>
        <v>0.90277777777777779</v>
      </c>
      <c r="L23">
        <v>2.76</v>
      </c>
      <c r="M23" s="7">
        <f t="shared" si="2"/>
        <v>0.87962962962962965</v>
      </c>
      <c r="N23">
        <v>4.75</v>
      </c>
      <c r="O23" s="7">
        <f t="shared" si="3"/>
        <v>0.92592592592592593</v>
      </c>
      <c r="P23">
        <v>3.82</v>
      </c>
      <c r="Q23" s="2">
        <f t="shared" si="4"/>
        <v>0.92233009708737868</v>
      </c>
      <c r="R23">
        <v>4.3999999999999997E-2</v>
      </c>
      <c r="S23" s="2">
        <f t="shared" ref="S23:S32" si="9">2*Q23*M23/(Q23+M23)</f>
        <v>0.90047393364928907</v>
      </c>
      <c r="T23">
        <v>4.8000000000000001E-2</v>
      </c>
      <c r="U23" s="2">
        <f t="shared" si="6"/>
        <v>0.80642023835269228</v>
      </c>
      <c r="V23">
        <v>7.0999999999999994E-2</v>
      </c>
      <c r="W23" s="2">
        <f t="shared" ref="W23:W32" si="10">1-K23</f>
        <v>9.722222222222221E-2</v>
      </c>
      <c r="X23" s="17">
        <v>2.5999999999999999E-2</v>
      </c>
    </row>
    <row r="24" spans="1:24" hidden="1">
      <c r="A24" t="s">
        <v>18</v>
      </c>
      <c r="B24" t="s">
        <v>29</v>
      </c>
      <c r="C24" s="5">
        <v>5</v>
      </c>
      <c r="D24" s="1">
        <v>97</v>
      </c>
      <c r="E24" s="1">
        <v>11</v>
      </c>
      <c r="F24" s="1">
        <v>10</v>
      </c>
      <c r="G24" s="1">
        <v>98</v>
      </c>
      <c r="H24" s="1">
        <f t="shared" si="0"/>
        <v>216</v>
      </c>
      <c r="I24" s="2">
        <v>0.93235999999999997</v>
      </c>
      <c r="J24">
        <v>4.3999999999999997E-2</v>
      </c>
      <c r="K24" s="7">
        <f t="shared" si="1"/>
        <v>0.90277777777777779</v>
      </c>
      <c r="L24">
        <v>4.26</v>
      </c>
      <c r="M24" s="7">
        <f t="shared" si="2"/>
        <v>0.89814814814814814</v>
      </c>
      <c r="N24">
        <v>5.59</v>
      </c>
      <c r="O24" s="7">
        <f t="shared" si="3"/>
        <v>0.90740740740740744</v>
      </c>
      <c r="P24">
        <v>4.18</v>
      </c>
      <c r="Q24" s="2">
        <f t="shared" si="4"/>
        <v>0.90654205607476634</v>
      </c>
      <c r="R24">
        <v>5.8000000000000003E-2</v>
      </c>
      <c r="S24" s="2">
        <f t="shared" si="9"/>
        <v>0.90232558139534891</v>
      </c>
      <c r="T24">
        <v>6.7000000000000004E-2</v>
      </c>
      <c r="U24" s="2">
        <f t="shared" si="6"/>
        <v>0.80559008947860122</v>
      </c>
      <c r="V24">
        <v>3.5999999999999997E-2</v>
      </c>
      <c r="W24" s="2">
        <f t="shared" si="10"/>
        <v>9.722222222222221E-2</v>
      </c>
      <c r="X24" s="17">
        <v>4.2999999999999997E-2</v>
      </c>
    </row>
    <row r="25" spans="1:24" hidden="1">
      <c r="A25" t="s">
        <v>19</v>
      </c>
      <c r="B25" t="s">
        <v>29</v>
      </c>
      <c r="C25" s="5">
        <v>5</v>
      </c>
      <c r="D25" s="1">
        <v>92</v>
      </c>
      <c r="E25" s="1">
        <v>16</v>
      </c>
      <c r="F25" s="1">
        <v>10</v>
      </c>
      <c r="G25" s="1">
        <v>98</v>
      </c>
      <c r="H25" s="1">
        <f t="shared" si="0"/>
        <v>216</v>
      </c>
      <c r="I25" s="2">
        <v>0.93603999999999998</v>
      </c>
      <c r="J25">
        <v>4.2000000000000003E-2</v>
      </c>
      <c r="K25" s="7">
        <f t="shared" si="1"/>
        <v>0.87962962962962965</v>
      </c>
      <c r="L25">
        <v>4.08</v>
      </c>
      <c r="M25" s="7">
        <f t="shared" si="2"/>
        <v>0.85185185185185186</v>
      </c>
      <c r="N25">
        <v>4.91</v>
      </c>
      <c r="O25" s="7">
        <f t="shared" si="3"/>
        <v>0.90740740740740744</v>
      </c>
      <c r="P25">
        <v>3</v>
      </c>
      <c r="Q25" s="2">
        <f t="shared" si="4"/>
        <v>0.90196078431372551</v>
      </c>
      <c r="R25">
        <v>5.5E-2</v>
      </c>
      <c r="S25" s="2">
        <f t="shared" si="9"/>
        <v>0.87619047619047608</v>
      </c>
      <c r="T25">
        <v>6.9000000000000006E-2</v>
      </c>
      <c r="U25" s="2">
        <f t="shared" si="6"/>
        <v>0.76043367490203151</v>
      </c>
      <c r="V25">
        <v>0.08</v>
      </c>
      <c r="W25" s="2">
        <f t="shared" si="10"/>
        <v>0.12037037037037035</v>
      </c>
      <c r="X25" s="17">
        <v>7.1999999999999995E-2</v>
      </c>
    </row>
    <row r="26" spans="1:24" hidden="1">
      <c r="A26" t="s">
        <v>20</v>
      </c>
      <c r="B26" t="s">
        <v>29</v>
      </c>
      <c r="C26" s="5">
        <v>5</v>
      </c>
      <c r="D26" s="1">
        <v>97</v>
      </c>
      <c r="E26" s="1">
        <v>11</v>
      </c>
      <c r="F26" s="1">
        <v>13</v>
      </c>
      <c r="G26" s="1">
        <v>95</v>
      </c>
      <c r="H26" s="1">
        <f t="shared" si="0"/>
        <v>216</v>
      </c>
      <c r="I26" s="2">
        <v>0.88888999999999996</v>
      </c>
      <c r="J26">
        <v>5.8999999999999997E-2</v>
      </c>
      <c r="K26" s="7">
        <f t="shared" si="1"/>
        <v>0.88888888888888884</v>
      </c>
      <c r="L26">
        <v>3.91</v>
      </c>
      <c r="M26" s="7">
        <f t="shared" si="2"/>
        <v>0.89814814814814814</v>
      </c>
      <c r="N26">
        <v>6.29</v>
      </c>
      <c r="O26" s="7">
        <f t="shared" si="3"/>
        <v>0.87962962962962965</v>
      </c>
      <c r="P26">
        <v>6.22</v>
      </c>
      <c r="Q26" s="2">
        <f t="shared" si="4"/>
        <v>0.88181818181818183</v>
      </c>
      <c r="R26">
        <v>4.2999999999999997E-2</v>
      </c>
      <c r="S26" s="2">
        <f t="shared" si="9"/>
        <v>0.88990825688073394</v>
      </c>
      <c r="T26">
        <v>4.4999999999999998E-2</v>
      </c>
      <c r="U26" s="2">
        <f t="shared" si="6"/>
        <v>0.77791117590546788</v>
      </c>
      <c r="V26">
        <v>7.8E-2</v>
      </c>
      <c r="W26" s="2">
        <f t="shared" si="10"/>
        <v>0.11111111111111116</v>
      </c>
      <c r="X26" s="17">
        <v>0.06</v>
      </c>
    </row>
    <row r="27" spans="1:24" hidden="1">
      <c r="A27" t="s">
        <v>21</v>
      </c>
      <c r="B27" t="s">
        <v>29</v>
      </c>
      <c r="C27" s="5">
        <v>5</v>
      </c>
      <c r="D27" s="1">
        <v>92</v>
      </c>
      <c r="E27" s="1">
        <v>16</v>
      </c>
      <c r="F27" s="1">
        <v>8</v>
      </c>
      <c r="G27" s="1">
        <v>100</v>
      </c>
      <c r="H27" s="1">
        <f t="shared" si="0"/>
        <v>216</v>
      </c>
      <c r="I27" s="2">
        <v>0.93561000000000005</v>
      </c>
      <c r="J27">
        <v>6.2E-2</v>
      </c>
      <c r="K27" s="7">
        <f t="shared" si="1"/>
        <v>0.88888888888888884</v>
      </c>
      <c r="L27">
        <v>3.88</v>
      </c>
      <c r="M27" s="7">
        <f t="shared" si="2"/>
        <v>0.85185185185185186</v>
      </c>
      <c r="N27">
        <v>5.89</v>
      </c>
      <c r="O27" s="7">
        <f t="shared" si="3"/>
        <v>0.92592592592592593</v>
      </c>
      <c r="P27">
        <v>6.03</v>
      </c>
      <c r="Q27" s="2">
        <f t="shared" si="4"/>
        <v>0.92</v>
      </c>
      <c r="R27">
        <v>5.3999999999999999E-2</v>
      </c>
      <c r="S27" s="2">
        <f t="shared" si="9"/>
        <v>0.88461538461538458</v>
      </c>
      <c r="T27">
        <v>4.8000000000000001E-2</v>
      </c>
      <c r="U27" s="2">
        <f t="shared" si="6"/>
        <v>0.77992042034361775</v>
      </c>
      <c r="V27">
        <v>8.4000000000000005E-2</v>
      </c>
      <c r="W27" s="2">
        <f t="shared" si="10"/>
        <v>0.11111111111111116</v>
      </c>
      <c r="X27" s="17">
        <v>4.1000000000000002E-2</v>
      </c>
    </row>
    <row r="28" spans="1:24" hidden="1">
      <c r="A28" t="s">
        <v>28</v>
      </c>
      <c r="B28" t="s">
        <v>29</v>
      </c>
      <c r="C28" s="5">
        <v>5</v>
      </c>
      <c r="D28" s="1">
        <v>95</v>
      </c>
      <c r="E28" s="1">
        <v>13</v>
      </c>
      <c r="F28" s="1">
        <v>11</v>
      </c>
      <c r="G28" s="1">
        <v>97</v>
      </c>
      <c r="H28" s="1">
        <f t="shared" si="0"/>
        <v>216</v>
      </c>
      <c r="I28" s="2">
        <v>0.92481000000000002</v>
      </c>
      <c r="J28">
        <v>4.4999999999999998E-2</v>
      </c>
      <c r="K28" s="7">
        <f t="shared" si="1"/>
        <v>0.88888888888888884</v>
      </c>
      <c r="L28">
        <v>4.3899999999999997</v>
      </c>
      <c r="M28" s="7">
        <f t="shared" si="2"/>
        <v>0.87962962962962965</v>
      </c>
      <c r="N28">
        <v>4.8499999999999996</v>
      </c>
      <c r="O28" s="7">
        <f t="shared" si="3"/>
        <v>0.89814814814814814</v>
      </c>
      <c r="P28">
        <v>3.24</v>
      </c>
      <c r="Q28" s="2">
        <f t="shared" si="4"/>
        <v>0.89622641509433965</v>
      </c>
      <c r="R28">
        <v>4.4999999999999998E-2</v>
      </c>
      <c r="S28" s="2">
        <f t="shared" si="9"/>
        <v>0.88785046728971961</v>
      </c>
      <c r="T28">
        <v>7.5999999999999998E-2</v>
      </c>
      <c r="U28" s="2">
        <f t="shared" si="6"/>
        <v>0.77791117590546788</v>
      </c>
      <c r="V28">
        <v>3.2000000000000001E-2</v>
      </c>
      <c r="W28" s="2">
        <f t="shared" si="10"/>
        <v>0.11111111111111116</v>
      </c>
      <c r="X28" s="17">
        <v>3.4000000000000002E-2</v>
      </c>
    </row>
    <row r="29" spans="1:24" hidden="1">
      <c r="A29" t="s">
        <v>23</v>
      </c>
      <c r="B29" t="s">
        <v>29</v>
      </c>
      <c r="C29" s="5">
        <v>5</v>
      </c>
      <c r="D29" s="1">
        <v>95</v>
      </c>
      <c r="E29" s="1">
        <v>13</v>
      </c>
      <c r="F29" s="1">
        <v>8</v>
      </c>
      <c r="G29" s="1">
        <v>100</v>
      </c>
      <c r="H29" s="1">
        <f t="shared" si="0"/>
        <v>216</v>
      </c>
      <c r="I29" s="2">
        <v>0.93630000000000002</v>
      </c>
      <c r="J29">
        <v>4.9000000000000002E-2</v>
      </c>
      <c r="K29" s="7">
        <f t="shared" si="1"/>
        <v>0.90277777777777779</v>
      </c>
      <c r="L29">
        <v>5.48</v>
      </c>
      <c r="M29" s="7">
        <f t="shared" si="2"/>
        <v>0.87962962962962965</v>
      </c>
      <c r="N29">
        <v>2.74</v>
      </c>
      <c r="O29" s="7">
        <f t="shared" si="3"/>
        <v>0.92592592592592593</v>
      </c>
      <c r="P29">
        <v>5.72</v>
      </c>
      <c r="Q29" s="2">
        <f t="shared" si="4"/>
        <v>0.92233009708737868</v>
      </c>
      <c r="R29">
        <v>0.08</v>
      </c>
      <c r="S29" s="2">
        <f t="shared" si="9"/>
        <v>0.90047393364928907</v>
      </c>
      <c r="T29">
        <v>7.4999999999999997E-2</v>
      </c>
      <c r="U29" s="2">
        <f t="shared" si="6"/>
        <v>0.80642023835269228</v>
      </c>
      <c r="V29">
        <v>8.1000000000000003E-2</v>
      </c>
      <c r="W29" s="2">
        <f t="shared" si="10"/>
        <v>9.722222222222221E-2</v>
      </c>
      <c r="X29" s="17">
        <v>6.6000000000000003E-2</v>
      </c>
    </row>
    <row r="30" spans="1:24" hidden="1">
      <c r="A30" t="s">
        <v>24</v>
      </c>
      <c r="B30" t="s">
        <v>29</v>
      </c>
      <c r="C30" s="5">
        <v>5</v>
      </c>
      <c r="D30" s="1">
        <v>94</v>
      </c>
      <c r="E30" s="1">
        <v>14</v>
      </c>
      <c r="F30" s="1">
        <v>11</v>
      </c>
      <c r="G30" s="1">
        <v>97</v>
      </c>
      <c r="H30" s="1">
        <f t="shared" si="0"/>
        <v>216</v>
      </c>
      <c r="I30" s="2">
        <v>0.93381000000000003</v>
      </c>
      <c r="J30">
        <v>6.0999999999999999E-2</v>
      </c>
      <c r="K30" s="7">
        <f t="shared" si="1"/>
        <v>0.8842592592592593</v>
      </c>
      <c r="L30">
        <v>4.53</v>
      </c>
      <c r="M30" s="7">
        <f t="shared" si="2"/>
        <v>0.87037037037037035</v>
      </c>
      <c r="N30">
        <v>6.23</v>
      </c>
      <c r="O30" s="7">
        <f t="shared" si="3"/>
        <v>0.89814814814814814</v>
      </c>
      <c r="P30">
        <v>5.91</v>
      </c>
      <c r="Q30" s="2">
        <f t="shared" si="4"/>
        <v>0.89523809523809528</v>
      </c>
      <c r="R30">
        <v>3.3000000000000002E-2</v>
      </c>
      <c r="S30" s="2">
        <f t="shared" si="9"/>
        <v>0.88262910798122074</v>
      </c>
      <c r="T30">
        <v>4.4999999999999998E-2</v>
      </c>
      <c r="U30" s="2">
        <f t="shared" si="6"/>
        <v>0.76881518655447423</v>
      </c>
      <c r="V30">
        <v>4.8000000000000001E-2</v>
      </c>
      <c r="W30" s="2">
        <f t="shared" si="10"/>
        <v>0.1157407407407407</v>
      </c>
      <c r="X30" s="17">
        <v>7.2999999999999995E-2</v>
      </c>
    </row>
    <row r="31" spans="1:24" hidden="1">
      <c r="A31" t="s">
        <v>25</v>
      </c>
      <c r="B31" t="s">
        <v>29</v>
      </c>
      <c r="C31" s="5">
        <v>5</v>
      </c>
      <c r="D31" s="1">
        <v>91</v>
      </c>
      <c r="E31" s="1">
        <v>17</v>
      </c>
      <c r="F31" s="1">
        <v>8</v>
      </c>
      <c r="G31" s="1">
        <v>100</v>
      </c>
      <c r="H31" s="1">
        <f t="shared" si="0"/>
        <v>216</v>
      </c>
      <c r="I31" s="2">
        <v>0.91268000000000005</v>
      </c>
      <c r="J31">
        <v>3.3000000000000002E-2</v>
      </c>
      <c r="K31" s="7">
        <f t="shared" si="1"/>
        <v>0.8842592592592593</v>
      </c>
      <c r="L31">
        <v>3.32</v>
      </c>
      <c r="M31" s="7">
        <f t="shared" si="2"/>
        <v>0.84259259259259256</v>
      </c>
      <c r="N31">
        <v>4.17</v>
      </c>
      <c r="O31" s="7">
        <f t="shared" si="3"/>
        <v>0.92592592592592593</v>
      </c>
      <c r="P31">
        <v>3.9</v>
      </c>
      <c r="Q31" s="2">
        <f t="shared" si="4"/>
        <v>0.91919191919191923</v>
      </c>
      <c r="R31">
        <v>7.4999999999999997E-2</v>
      </c>
      <c r="S31" s="2">
        <f t="shared" si="9"/>
        <v>0.87922705314009664</v>
      </c>
      <c r="T31">
        <v>5.3999999999999999E-2</v>
      </c>
      <c r="U31" s="2">
        <f t="shared" si="6"/>
        <v>0.7712009647843171</v>
      </c>
      <c r="V31">
        <v>6.8000000000000005E-2</v>
      </c>
      <c r="W31" s="2">
        <f t="shared" si="10"/>
        <v>0.1157407407407407</v>
      </c>
      <c r="X31" s="17">
        <v>6.2E-2</v>
      </c>
    </row>
    <row r="32" spans="1:24" hidden="1">
      <c r="A32" t="s">
        <v>26</v>
      </c>
      <c r="B32" t="s">
        <v>29</v>
      </c>
      <c r="C32" s="5">
        <v>5</v>
      </c>
      <c r="D32" s="1">
        <v>95</v>
      </c>
      <c r="E32" s="1">
        <v>13</v>
      </c>
      <c r="F32" s="1">
        <v>12</v>
      </c>
      <c r="G32" s="1">
        <v>96</v>
      </c>
      <c r="H32" s="1">
        <f t="shared" si="0"/>
        <v>216</v>
      </c>
      <c r="I32" s="2">
        <v>0.88053000000000003</v>
      </c>
      <c r="J32">
        <v>4.1000000000000002E-2</v>
      </c>
      <c r="K32" s="7">
        <f t="shared" si="1"/>
        <v>0.8842592592592593</v>
      </c>
      <c r="L32">
        <v>4.8099999999999996</v>
      </c>
      <c r="M32" s="7">
        <f t="shared" si="2"/>
        <v>0.87962962962962965</v>
      </c>
      <c r="N32">
        <v>4.0999999999999996</v>
      </c>
      <c r="O32" s="7">
        <f t="shared" si="3"/>
        <v>0.88888888888888884</v>
      </c>
      <c r="P32">
        <v>5.08</v>
      </c>
      <c r="Q32" s="2">
        <f t="shared" si="4"/>
        <v>0.88785046728971961</v>
      </c>
      <c r="R32">
        <v>4.4999999999999998E-2</v>
      </c>
      <c r="S32" s="2">
        <f t="shared" si="9"/>
        <v>0.88372093023255804</v>
      </c>
      <c r="T32">
        <v>4.7E-2</v>
      </c>
      <c r="U32" s="2">
        <f t="shared" si="6"/>
        <v>0.76855146467498736</v>
      </c>
      <c r="V32">
        <v>7.2999999999999995E-2</v>
      </c>
      <c r="W32" s="2">
        <f t="shared" si="10"/>
        <v>0.1157407407407407</v>
      </c>
      <c r="X32" s="17">
        <v>6.4000000000000001E-2</v>
      </c>
    </row>
    <row r="33" spans="1:24" hidden="1">
      <c r="A33" t="s">
        <v>16</v>
      </c>
      <c r="B33" t="s">
        <v>30</v>
      </c>
      <c r="C33" s="5">
        <v>25</v>
      </c>
      <c r="D33" s="1">
        <v>92</v>
      </c>
      <c r="E33" s="1">
        <v>16</v>
      </c>
      <c r="F33" s="1">
        <v>12</v>
      </c>
      <c r="G33" s="1">
        <v>96</v>
      </c>
      <c r="H33" s="1">
        <f t="shared" ref="H33:H42" si="11">SUM(D33:G33)</f>
        <v>216</v>
      </c>
      <c r="I33" s="2">
        <v>0.94872999999999996</v>
      </c>
      <c r="J33">
        <v>3.6999999999999998E-2</v>
      </c>
      <c r="K33" s="7">
        <f t="shared" si="1"/>
        <v>0.87037037037037035</v>
      </c>
      <c r="L33">
        <v>5.64</v>
      </c>
      <c r="M33" s="7">
        <f t="shared" si="2"/>
        <v>0.85185185185185186</v>
      </c>
      <c r="N33">
        <v>4.46</v>
      </c>
      <c r="O33" s="7">
        <f t="shared" si="3"/>
        <v>0.88888888888888884</v>
      </c>
      <c r="P33">
        <v>6.28</v>
      </c>
      <c r="Q33" s="2">
        <f t="shared" si="4"/>
        <v>0.88461538461538458</v>
      </c>
      <c r="R33">
        <v>7.3999999999999996E-2</v>
      </c>
      <c r="S33" s="2">
        <f t="shared" ref="S33:S42" si="12">2*Q33*M33/(Q33+M33)</f>
        <v>0.86792452830188682</v>
      </c>
      <c r="T33">
        <v>7.4999999999999997E-2</v>
      </c>
      <c r="U33" s="2">
        <f t="shared" si="6"/>
        <v>0.74124931666110117</v>
      </c>
      <c r="V33">
        <v>8.1000000000000003E-2</v>
      </c>
      <c r="W33" s="2">
        <f t="shared" ref="W33:W42" si="13">1-K33</f>
        <v>0.12962962962962965</v>
      </c>
      <c r="X33" s="17">
        <v>5.8000000000000003E-2</v>
      </c>
    </row>
    <row r="34" spans="1:24" hidden="1">
      <c r="A34" t="s">
        <v>18</v>
      </c>
      <c r="B34" t="s">
        <v>30</v>
      </c>
      <c r="C34" s="5">
        <v>25</v>
      </c>
      <c r="D34" s="1">
        <v>94</v>
      </c>
      <c r="E34" s="1">
        <v>14</v>
      </c>
      <c r="F34" s="1">
        <v>9</v>
      </c>
      <c r="G34" s="1">
        <v>99</v>
      </c>
      <c r="H34" s="1">
        <f t="shared" si="11"/>
        <v>216</v>
      </c>
      <c r="I34" s="2">
        <v>0.92906</v>
      </c>
      <c r="J34">
        <v>0.04</v>
      </c>
      <c r="K34" s="7">
        <f t="shared" si="1"/>
        <v>0.89351851851851849</v>
      </c>
      <c r="L34">
        <v>3.45</v>
      </c>
      <c r="M34" s="7">
        <f t="shared" si="2"/>
        <v>0.87037037037037035</v>
      </c>
      <c r="N34">
        <v>5.86</v>
      </c>
      <c r="O34" s="7">
        <f t="shared" si="3"/>
        <v>0.91666666666666663</v>
      </c>
      <c r="P34">
        <v>5.95</v>
      </c>
      <c r="Q34" s="2">
        <f t="shared" si="4"/>
        <v>0.91262135922330101</v>
      </c>
      <c r="R34">
        <v>6.9000000000000006E-2</v>
      </c>
      <c r="S34" s="2">
        <f t="shared" si="12"/>
        <v>0.8909952606635072</v>
      </c>
      <c r="T34">
        <v>8.1000000000000003E-2</v>
      </c>
      <c r="U34" s="2">
        <f t="shared" si="6"/>
        <v>0.78788184206872236</v>
      </c>
      <c r="V34">
        <v>6.8000000000000005E-2</v>
      </c>
      <c r="W34" s="2">
        <f t="shared" si="13"/>
        <v>0.10648148148148151</v>
      </c>
      <c r="X34" s="17">
        <v>7.3999999999999996E-2</v>
      </c>
    </row>
    <row r="35" spans="1:24" hidden="1">
      <c r="A35" t="s">
        <v>19</v>
      </c>
      <c r="B35" t="s">
        <v>30</v>
      </c>
      <c r="C35" s="5">
        <v>25</v>
      </c>
      <c r="D35" s="1">
        <v>96</v>
      </c>
      <c r="E35" s="1">
        <v>12</v>
      </c>
      <c r="F35" s="1">
        <v>25</v>
      </c>
      <c r="G35" s="1">
        <v>83</v>
      </c>
      <c r="H35" s="1">
        <f t="shared" si="11"/>
        <v>216</v>
      </c>
      <c r="I35" s="2">
        <v>0.92069999999999996</v>
      </c>
      <c r="J35">
        <v>2.9000000000000001E-2</v>
      </c>
      <c r="K35" s="7">
        <f t="shared" ref="K35:K66" si="14">(D35+G35)/H35</f>
        <v>0.82870370370370372</v>
      </c>
      <c r="L35">
        <v>4.7</v>
      </c>
      <c r="M35" s="7">
        <f t="shared" ref="M35:M66" si="15">D35/(D35+E35)</f>
        <v>0.88888888888888884</v>
      </c>
      <c r="N35">
        <v>3.33</v>
      </c>
      <c r="O35" s="7">
        <f t="shared" ref="O35:O66" si="16">G35/(G35+F35)</f>
        <v>0.76851851851851849</v>
      </c>
      <c r="P35">
        <v>4.3899999999999997</v>
      </c>
      <c r="Q35" s="2">
        <f t="shared" ref="Q35:Q66" si="17">D35/(D35+F35)</f>
        <v>0.79338842975206614</v>
      </c>
      <c r="R35">
        <v>0.03</v>
      </c>
      <c r="S35" s="2">
        <f t="shared" si="12"/>
        <v>0.83842794759825334</v>
      </c>
      <c r="T35">
        <v>4.4999999999999998E-2</v>
      </c>
      <c r="U35" s="2">
        <f t="shared" ref="U35:U66" si="18">((D35*G35)-(F35*E35))/SQRT((D35+F35)*(D35+E35)*(G35+F35)*(G35+E35))</f>
        <v>0.66222239089132673</v>
      </c>
      <c r="V35">
        <v>8.2000000000000003E-2</v>
      </c>
      <c r="W35" s="2">
        <f t="shared" si="13"/>
        <v>0.17129629629629628</v>
      </c>
      <c r="X35" s="17">
        <v>3.9E-2</v>
      </c>
    </row>
    <row r="36" spans="1:24" hidden="1">
      <c r="A36" t="s">
        <v>20</v>
      </c>
      <c r="B36" t="s">
        <v>30</v>
      </c>
      <c r="C36" s="5">
        <v>25</v>
      </c>
      <c r="D36" s="1">
        <v>91</v>
      </c>
      <c r="E36" s="1">
        <v>17</v>
      </c>
      <c r="F36" s="1">
        <v>17</v>
      </c>
      <c r="G36" s="1">
        <v>91</v>
      </c>
      <c r="H36" s="1">
        <f t="shared" si="11"/>
        <v>216</v>
      </c>
      <c r="I36" s="2">
        <v>0.92459999999999998</v>
      </c>
      <c r="J36">
        <v>6.3E-2</v>
      </c>
      <c r="K36" s="7">
        <f t="shared" si="14"/>
        <v>0.84259259259259256</v>
      </c>
      <c r="L36">
        <v>5.79</v>
      </c>
      <c r="M36" s="7">
        <f t="shared" si="15"/>
        <v>0.84259259259259256</v>
      </c>
      <c r="N36">
        <v>5.6</v>
      </c>
      <c r="O36" s="7">
        <f t="shared" si="16"/>
        <v>0.84259259259259256</v>
      </c>
      <c r="P36">
        <v>3.11</v>
      </c>
      <c r="Q36" s="2">
        <f t="shared" si="17"/>
        <v>0.84259259259259256</v>
      </c>
      <c r="R36">
        <v>6.8000000000000005E-2</v>
      </c>
      <c r="S36" s="2">
        <f t="shared" si="12"/>
        <v>0.84259259259259256</v>
      </c>
      <c r="T36">
        <v>7.0000000000000007E-2</v>
      </c>
      <c r="U36" s="2">
        <f t="shared" si="18"/>
        <v>0.68518518518518523</v>
      </c>
      <c r="V36">
        <v>3.2000000000000001E-2</v>
      </c>
      <c r="W36" s="2">
        <f t="shared" si="13"/>
        <v>0.15740740740740744</v>
      </c>
      <c r="X36" s="17">
        <v>5.5E-2</v>
      </c>
    </row>
    <row r="37" spans="1:24" hidden="1">
      <c r="A37" t="s">
        <v>21</v>
      </c>
      <c r="B37" t="s">
        <v>30</v>
      </c>
      <c r="C37" s="5">
        <v>25</v>
      </c>
      <c r="D37" s="1">
        <v>93</v>
      </c>
      <c r="E37" s="1">
        <v>15</v>
      </c>
      <c r="F37" s="1">
        <v>10</v>
      </c>
      <c r="G37" s="1">
        <v>98</v>
      </c>
      <c r="H37" s="1">
        <f t="shared" si="11"/>
        <v>216</v>
      </c>
      <c r="I37" s="2">
        <v>0.93176000000000003</v>
      </c>
      <c r="J37">
        <v>2.1999999999999999E-2</v>
      </c>
      <c r="K37" s="7">
        <f t="shared" si="14"/>
        <v>0.8842592592592593</v>
      </c>
      <c r="L37">
        <v>3.9</v>
      </c>
      <c r="M37" s="7">
        <f t="shared" si="15"/>
        <v>0.86111111111111116</v>
      </c>
      <c r="N37">
        <v>3.34</v>
      </c>
      <c r="O37" s="7">
        <f t="shared" si="16"/>
        <v>0.90740740740740744</v>
      </c>
      <c r="P37">
        <v>5.03</v>
      </c>
      <c r="Q37" s="2">
        <f t="shared" si="17"/>
        <v>0.90291262135922334</v>
      </c>
      <c r="R37">
        <v>7.2999999999999995E-2</v>
      </c>
      <c r="S37" s="2">
        <f t="shared" si="12"/>
        <v>0.88151658767772512</v>
      </c>
      <c r="T37">
        <v>3.3000000000000002E-2</v>
      </c>
      <c r="U37" s="2">
        <f t="shared" si="18"/>
        <v>0.76934344578475244</v>
      </c>
      <c r="V37">
        <v>4.5999999999999999E-2</v>
      </c>
      <c r="W37" s="2">
        <f t="shared" si="13"/>
        <v>0.1157407407407407</v>
      </c>
      <c r="X37" s="17">
        <v>4.2000000000000003E-2</v>
      </c>
    </row>
    <row r="38" spans="1:24" hidden="1">
      <c r="A38" t="s">
        <v>28</v>
      </c>
      <c r="B38" t="s">
        <v>30</v>
      </c>
      <c r="C38" s="5">
        <v>25</v>
      </c>
      <c r="D38" s="1">
        <v>89</v>
      </c>
      <c r="E38" s="1">
        <v>19</v>
      </c>
      <c r="F38" s="1">
        <v>8</v>
      </c>
      <c r="G38" s="1">
        <v>100</v>
      </c>
      <c r="H38" s="1">
        <f t="shared" si="11"/>
        <v>216</v>
      </c>
      <c r="I38" s="2">
        <v>0.92240999999999995</v>
      </c>
      <c r="J38">
        <v>3.7999999999999999E-2</v>
      </c>
      <c r="K38" s="7">
        <f t="shared" si="14"/>
        <v>0.875</v>
      </c>
      <c r="L38">
        <v>3.5</v>
      </c>
      <c r="M38" s="7">
        <f t="shared" si="15"/>
        <v>0.82407407407407407</v>
      </c>
      <c r="N38">
        <v>5.58</v>
      </c>
      <c r="O38" s="7">
        <f t="shared" si="16"/>
        <v>0.92592592592592593</v>
      </c>
      <c r="P38">
        <v>5.4</v>
      </c>
      <c r="Q38" s="2">
        <f t="shared" si="17"/>
        <v>0.91752577319587625</v>
      </c>
      <c r="R38">
        <v>4.8000000000000001E-2</v>
      </c>
      <c r="S38" s="2">
        <f t="shared" si="12"/>
        <v>0.86829268292682926</v>
      </c>
      <c r="T38">
        <v>5.6000000000000001E-2</v>
      </c>
      <c r="U38" s="2">
        <f t="shared" si="18"/>
        <v>0.75392070586849069</v>
      </c>
      <c r="V38">
        <v>5.7000000000000002E-2</v>
      </c>
      <c r="W38" s="2">
        <f t="shared" si="13"/>
        <v>0.125</v>
      </c>
      <c r="X38" s="17">
        <v>0.03</v>
      </c>
    </row>
    <row r="39" spans="1:24" hidden="1">
      <c r="A39" t="s">
        <v>23</v>
      </c>
      <c r="B39" t="s">
        <v>30</v>
      </c>
      <c r="C39" s="5">
        <v>25</v>
      </c>
      <c r="D39" s="1">
        <v>77</v>
      </c>
      <c r="E39" s="1">
        <v>31</v>
      </c>
      <c r="F39" s="1">
        <v>9</v>
      </c>
      <c r="G39" s="1">
        <v>99</v>
      </c>
      <c r="H39" s="1">
        <f t="shared" si="11"/>
        <v>216</v>
      </c>
      <c r="I39" s="2">
        <v>0.87495999999999996</v>
      </c>
      <c r="J39">
        <v>4.1000000000000002E-2</v>
      </c>
      <c r="K39" s="7">
        <f t="shared" si="14"/>
        <v>0.81481481481481477</v>
      </c>
      <c r="L39">
        <v>3.17</v>
      </c>
      <c r="M39" s="7">
        <f t="shared" si="15"/>
        <v>0.71296296296296291</v>
      </c>
      <c r="N39">
        <v>3.98</v>
      </c>
      <c r="O39" s="7">
        <f t="shared" si="16"/>
        <v>0.91666666666666663</v>
      </c>
      <c r="P39">
        <v>6.38</v>
      </c>
      <c r="Q39" s="2">
        <f t="shared" si="17"/>
        <v>0.89534883720930236</v>
      </c>
      <c r="R39">
        <v>6.3E-2</v>
      </c>
      <c r="S39" s="2">
        <f t="shared" si="12"/>
        <v>0.79381443298969057</v>
      </c>
      <c r="T39">
        <v>6.6000000000000003E-2</v>
      </c>
      <c r="U39" s="2">
        <f t="shared" si="18"/>
        <v>0.64311406967890417</v>
      </c>
      <c r="V39">
        <v>5.3999999999999999E-2</v>
      </c>
      <c r="W39" s="2">
        <f t="shared" si="13"/>
        <v>0.18518518518518523</v>
      </c>
      <c r="X39" s="17">
        <v>7.0999999999999994E-2</v>
      </c>
    </row>
    <row r="40" spans="1:24" hidden="1">
      <c r="A40" t="s">
        <v>24</v>
      </c>
      <c r="B40" t="s">
        <v>30</v>
      </c>
      <c r="C40" s="5">
        <v>25</v>
      </c>
      <c r="D40" s="1">
        <v>93</v>
      </c>
      <c r="E40" s="1">
        <v>15</v>
      </c>
      <c r="F40" s="1">
        <v>10</v>
      </c>
      <c r="G40" s="1">
        <v>98</v>
      </c>
      <c r="H40" s="1">
        <f t="shared" si="11"/>
        <v>216</v>
      </c>
      <c r="I40" s="2">
        <v>0.93201000000000001</v>
      </c>
      <c r="J40">
        <v>5.0999999999999997E-2</v>
      </c>
      <c r="K40" s="7">
        <f t="shared" si="14"/>
        <v>0.8842592592592593</v>
      </c>
      <c r="L40">
        <v>3.97</v>
      </c>
      <c r="M40" s="7">
        <f t="shared" si="15"/>
        <v>0.86111111111111116</v>
      </c>
      <c r="N40">
        <v>4.37</v>
      </c>
      <c r="O40" s="7">
        <f t="shared" si="16"/>
        <v>0.90740740740740744</v>
      </c>
      <c r="P40">
        <v>4.84</v>
      </c>
      <c r="Q40" s="2">
        <f t="shared" si="17"/>
        <v>0.90291262135922334</v>
      </c>
      <c r="R40">
        <v>7.9000000000000001E-2</v>
      </c>
      <c r="S40" s="2">
        <f t="shared" si="12"/>
        <v>0.88151658767772512</v>
      </c>
      <c r="T40">
        <v>4.1000000000000002E-2</v>
      </c>
      <c r="U40" s="2">
        <f t="shared" si="18"/>
        <v>0.76934344578475244</v>
      </c>
      <c r="V40">
        <v>7.3999999999999996E-2</v>
      </c>
      <c r="W40" s="2">
        <f t="shared" si="13"/>
        <v>0.1157407407407407</v>
      </c>
      <c r="X40" s="17">
        <v>6.8000000000000005E-2</v>
      </c>
    </row>
    <row r="41" spans="1:24" hidden="1">
      <c r="A41" t="s">
        <v>25</v>
      </c>
      <c r="B41" t="s">
        <v>30</v>
      </c>
      <c r="C41" s="5">
        <v>25</v>
      </c>
      <c r="D41" s="1">
        <v>86</v>
      </c>
      <c r="E41" s="1">
        <v>22</v>
      </c>
      <c r="F41" s="1">
        <v>6</v>
      </c>
      <c r="G41" s="1">
        <v>102</v>
      </c>
      <c r="H41" s="1">
        <f t="shared" si="11"/>
        <v>216</v>
      </c>
      <c r="I41" s="2">
        <v>0.93286999999999998</v>
      </c>
      <c r="J41">
        <v>2.8000000000000001E-2</v>
      </c>
      <c r="K41" s="7">
        <f t="shared" si="14"/>
        <v>0.87037037037037035</v>
      </c>
      <c r="L41">
        <v>4.54</v>
      </c>
      <c r="M41" s="7">
        <f t="shared" si="15"/>
        <v>0.79629629629629628</v>
      </c>
      <c r="N41">
        <v>5.07</v>
      </c>
      <c r="O41" s="7">
        <f t="shared" si="16"/>
        <v>0.94444444444444442</v>
      </c>
      <c r="P41">
        <v>4.99</v>
      </c>
      <c r="Q41" s="2">
        <f t="shared" si="17"/>
        <v>0.93478260869565222</v>
      </c>
      <c r="R41">
        <v>3.9E-2</v>
      </c>
      <c r="S41" s="2">
        <f t="shared" si="12"/>
        <v>0.85999999999999988</v>
      </c>
      <c r="T41">
        <v>7.6999999999999999E-2</v>
      </c>
      <c r="U41" s="2">
        <f t="shared" si="18"/>
        <v>0.74900588627313813</v>
      </c>
      <c r="V41">
        <v>6.3E-2</v>
      </c>
      <c r="W41" s="2">
        <f t="shared" si="13"/>
        <v>0.12962962962962965</v>
      </c>
      <c r="X41" s="17">
        <v>6.2E-2</v>
      </c>
    </row>
    <row r="42" spans="1:24" hidden="1">
      <c r="A42" t="s">
        <v>26</v>
      </c>
      <c r="B42" t="s">
        <v>30</v>
      </c>
      <c r="C42" s="5">
        <v>25</v>
      </c>
      <c r="D42" s="1">
        <v>89</v>
      </c>
      <c r="E42" s="1">
        <v>19</v>
      </c>
      <c r="F42" s="1">
        <v>8</v>
      </c>
      <c r="G42" s="1">
        <v>100</v>
      </c>
      <c r="H42" s="1">
        <f t="shared" si="11"/>
        <v>216</v>
      </c>
      <c r="I42" s="2">
        <v>0.86746000000000001</v>
      </c>
      <c r="J42">
        <v>5.1999999999999998E-2</v>
      </c>
      <c r="K42" s="7">
        <f t="shared" si="14"/>
        <v>0.875</v>
      </c>
      <c r="L42">
        <v>2.72</v>
      </c>
      <c r="M42" s="7">
        <f t="shared" si="15"/>
        <v>0.82407407407407407</v>
      </c>
      <c r="N42">
        <v>3.14</v>
      </c>
      <c r="O42" s="7">
        <f t="shared" si="16"/>
        <v>0.92592592592592593</v>
      </c>
      <c r="P42">
        <v>6.35</v>
      </c>
      <c r="Q42" s="2">
        <f t="shared" si="17"/>
        <v>0.91752577319587625</v>
      </c>
      <c r="R42">
        <v>8.4000000000000005E-2</v>
      </c>
      <c r="S42" s="2">
        <f t="shared" si="12"/>
        <v>0.86829268292682926</v>
      </c>
      <c r="T42">
        <v>7.3999999999999996E-2</v>
      </c>
      <c r="U42" s="2">
        <f t="shared" si="18"/>
        <v>0.75392070586849069</v>
      </c>
      <c r="V42">
        <v>6.6000000000000003E-2</v>
      </c>
      <c r="W42" s="2">
        <f t="shared" si="13"/>
        <v>0.125</v>
      </c>
      <c r="X42" s="17">
        <v>2.8000000000000001E-2</v>
      </c>
    </row>
    <row r="43" spans="1:24" hidden="1">
      <c r="A43" s="8" t="s">
        <v>16</v>
      </c>
      <c r="B43" t="s">
        <v>31</v>
      </c>
      <c r="C43" s="5">
        <v>20</v>
      </c>
      <c r="D43" s="9">
        <v>91</v>
      </c>
      <c r="E43" s="9">
        <v>17</v>
      </c>
      <c r="F43" s="9">
        <v>10</v>
      </c>
      <c r="G43" s="9">
        <v>98</v>
      </c>
      <c r="H43" s="1">
        <f t="shared" ref="H43:H52" si="19">SUM(D43:G43)</f>
        <v>216</v>
      </c>
      <c r="I43" s="2">
        <v>0.94144000000000005</v>
      </c>
      <c r="J43">
        <v>4.5999999999999999E-2</v>
      </c>
      <c r="K43" s="7">
        <f t="shared" si="14"/>
        <v>0.875</v>
      </c>
      <c r="L43">
        <v>3.9</v>
      </c>
      <c r="M43" s="7">
        <f t="shared" si="15"/>
        <v>0.84259259259259256</v>
      </c>
      <c r="N43">
        <v>5.42</v>
      </c>
      <c r="O43" s="7">
        <f t="shared" si="16"/>
        <v>0.90740740740740744</v>
      </c>
      <c r="P43">
        <v>5.99</v>
      </c>
      <c r="Q43" s="2">
        <f t="shared" si="17"/>
        <v>0.90099009900990101</v>
      </c>
      <c r="R43">
        <v>3.2000000000000001E-2</v>
      </c>
      <c r="S43" s="2">
        <f t="shared" ref="S43:S52" si="20">2*Q43*M43/(Q43+M43)</f>
        <v>0.87081339712918659</v>
      </c>
      <c r="T43">
        <v>7.8E-2</v>
      </c>
      <c r="U43" s="2">
        <f t="shared" si="18"/>
        <v>0.75158034104148463</v>
      </c>
      <c r="V43">
        <v>7.0999999999999994E-2</v>
      </c>
      <c r="W43" s="2">
        <f t="shared" ref="W43:W52" si="21">1-K43</f>
        <v>0.125</v>
      </c>
      <c r="X43" s="17">
        <v>4.2999999999999997E-2</v>
      </c>
    </row>
    <row r="44" spans="1:24" hidden="1">
      <c r="A44" s="8" t="s">
        <v>25</v>
      </c>
      <c r="B44" t="s">
        <v>31</v>
      </c>
      <c r="C44" s="5">
        <v>20</v>
      </c>
      <c r="D44" s="9">
        <v>88</v>
      </c>
      <c r="E44" s="9">
        <v>20</v>
      </c>
      <c r="F44" s="9">
        <v>9</v>
      </c>
      <c r="G44" s="9">
        <v>99</v>
      </c>
      <c r="H44" s="1">
        <f t="shared" si="19"/>
        <v>216</v>
      </c>
      <c r="I44" s="2">
        <v>0.93561000000000005</v>
      </c>
      <c r="J44">
        <v>5.8999999999999997E-2</v>
      </c>
      <c r="K44" s="7">
        <f t="shared" si="14"/>
        <v>0.8657407407407407</v>
      </c>
      <c r="L44">
        <v>6.13</v>
      </c>
      <c r="M44" s="7">
        <f t="shared" si="15"/>
        <v>0.81481481481481477</v>
      </c>
      <c r="N44">
        <v>5.1100000000000003</v>
      </c>
      <c r="O44" s="7">
        <f t="shared" si="16"/>
        <v>0.91666666666666663</v>
      </c>
      <c r="P44">
        <v>6.39</v>
      </c>
      <c r="Q44" s="2">
        <f t="shared" si="17"/>
        <v>0.90721649484536082</v>
      </c>
      <c r="R44">
        <v>3.4000000000000002E-2</v>
      </c>
      <c r="S44" s="2">
        <f t="shared" si="20"/>
        <v>0.85853658536585364</v>
      </c>
      <c r="T44">
        <v>5.8999999999999997E-2</v>
      </c>
      <c r="U44" s="2">
        <f t="shared" si="18"/>
        <v>0.73530537979766375</v>
      </c>
      <c r="V44">
        <v>5.3999999999999999E-2</v>
      </c>
      <c r="W44" s="2">
        <f t="shared" si="21"/>
        <v>0.1342592592592593</v>
      </c>
      <c r="X44" s="17">
        <v>6.7000000000000004E-2</v>
      </c>
    </row>
    <row r="45" spans="1:24" hidden="1">
      <c r="A45" s="8" t="s">
        <v>24</v>
      </c>
      <c r="B45" t="s">
        <v>31</v>
      </c>
      <c r="C45" s="5">
        <v>20</v>
      </c>
      <c r="D45" s="9">
        <v>90</v>
      </c>
      <c r="E45" s="9">
        <v>18</v>
      </c>
      <c r="F45" s="9">
        <v>9</v>
      </c>
      <c r="G45" s="9">
        <v>99</v>
      </c>
      <c r="H45" s="1">
        <f t="shared" si="19"/>
        <v>216</v>
      </c>
      <c r="I45" s="2">
        <v>0.93106999999999995</v>
      </c>
      <c r="J45">
        <v>6.2E-2</v>
      </c>
      <c r="K45" s="7">
        <f t="shared" si="14"/>
        <v>0.875</v>
      </c>
      <c r="L45">
        <v>6.1</v>
      </c>
      <c r="M45" s="7">
        <f t="shared" si="15"/>
        <v>0.83333333333333337</v>
      </c>
      <c r="N45">
        <v>5.0999999999999996</v>
      </c>
      <c r="O45" s="7">
        <f t="shared" si="16"/>
        <v>0.91666666666666663</v>
      </c>
      <c r="P45">
        <v>4.6900000000000004</v>
      </c>
      <c r="Q45" s="2">
        <f t="shared" si="17"/>
        <v>0.90909090909090906</v>
      </c>
      <c r="R45">
        <v>7.6999999999999999E-2</v>
      </c>
      <c r="S45" s="2">
        <f t="shared" si="20"/>
        <v>0.86956521739130432</v>
      </c>
      <c r="T45">
        <v>8.2000000000000003E-2</v>
      </c>
      <c r="U45" s="2">
        <f t="shared" si="18"/>
        <v>0.75261780900638175</v>
      </c>
      <c r="V45">
        <v>3.3000000000000002E-2</v>
      </c>
      <c r="W45" s="2">
        <f t="shared" si="21"/>
        <v>0.125</v>
      </c>
      <c r="X45" s="17">
        <v>4.7E-2</v>
      </c>
    </row>
    <row r="46" spans="1:24" hidden="1">
      <c r="A46" s="8" t="s">
        <v>18</v>
      </c>
      <c r="B46" t="s">
        <v>31</v>
      </c>
      <c r="C46" s="5">
        <v>20</v>
      </c>
      <c r="D46" s="9">
        <v>98</v>
      </c>
      <c r="E46" s="9">
        <v>10</v>
      </c>
      <c r="F46" s="9">
        <v>14</v>
      </c>
      <c r="G46" s="9">
        <v>94</v>
      </c>
      <c r="H46" s="1">
        <f t="shared" si="19"/>
        <v>216</v>
      </c>
      <c r="I46" s="2">
        <v>0.93086000000000002</v>
      </c>
      <c r="J46">
        <v>3.9E-2</v>
      </c>
      <c r="K46" s="7">
        <f t="shared" si="14"/>
        <v>0.88888888888888884</v>
      </c>
      <c r="L46">
        <v>2.73</v>
      </c>
      <c r="M46" s="7">
        <f t="shared" si="15"/>
        <v>0.90740740740740744</v>
      </c>
      <c r="N46">
        <v>3.71</v>
      </c>
      <c r="O46" s="7">
        <f t="shared" si="16"/>
        <v>0.87037037037037035</v>
      </c>
      <c r="P46">
        <v>4.55</v>
      </c>
      <c r="Q46" s="2">
        <f t="shared" si="17"/>
        <v>0.875</v>
      </c>
      <c r="R46">
        <v>8.1000000000000003E-2</v>
      </c>
      <c r="S46" s="2">
        <f t="shared" si="20"/>
        <v>0.89090909090909087</v>
      </c>
      <c r="T46">
        <v>4.7E-2</v>
      </c>
      <c r="U46" s="2">
        <f t="shared" si="18"/>
        <v>0.77831178249415622</v>
      </c>
      <c r="V46">
        <v>4.8000000000000001E-2</v>
      </c>
      <c r="W46" s="2">
        <f t="shared" si="21"/>
        <v>0.11111111111111116</v>
      </c>
      <c r="X46" s="17">
        <v>3.2000000000000001E-2</v>
      </c>
    </row>
    <row r="47" spans="1:24" hidden="1">
      <c r="A47" s="8" t="s">
        <v>19</v>
      </c>
      <c r="B47" t="s">
        <v>31</v>
      </c>
      <c r="C47" s="5">
        <v>20</v>
      </c>
      <c r="D47" s="9">
        <v>93</v>
      </c>
      <c r="E47" s="9">
        <v>15</v>
      </c>
      <c r="F47" s="9">
        <v>18</v>
      </c>
      <c r="G47" s="9">
        <v>90</v>
      </c>
      <c r="H47" s="1">
        <f t="shared" si="19"/>
        <v>216</v>
      </c>
      <c r="I47" s="2">
        <v>0.91220999999999997</v>
      </c>
      <c r="J47">
        <v>4.2999999999999997E-2</v>
      </c>
      <c r="K47" s="7">
        <f t="shared" si="14"/>
        <v>0.84722222222222221</v>
      </c>
      <c r="L47">
        <v>4.04</v>
      </c>
      <c r="M47" s="7">
        <f t="shared" si="15"/>
        <v>0.86111111111111116</v>
      </c>
      <c r="N47">
        <v>2.68</v>
      </c>
      <c r="O47" s="7">
        <f t="shared" si="16"/>
        <v>0.83333333333333337</v>
      </c>
      <c r="P47">
        <v>4.5999999999999996</v>
      </c>
      <c r="Q47" s="2">
        <f t="shared" si="17"/>
        <v>0.83783783783783783</v>
      </c>
      <c r="R47">
        <v>0.08</v>
      </c>
      <c r="S47" s="2">
        <f t="shared" si="20"/>
        <v>0.84931506849315075</v>
      </c>
      <c r="T47">
        <v>0.08</v>
      </c>
      <c r="U47" s="2">
        <f t="shared" si="18"/>
        <v>0.69471251797091049</v>
      </c>
      <c r="V47">
        <v>6.4000000000000001E-2</v>
      </c>
      <c r="W47" s="2">
        <f t="shared" si="21"/>
        <v>0.15277777777777779</v>
      </c>
      <c r="X47" s="17">
        <v>3.3000000000000002E-2</v>
      </c>
    </row>
    <row r="48" spans="1:24" hidden="1">
      <c r="A48" s="8" t="s">
        <v>20</v>
      </c>
      <c r="B48" t="s">
        <v>31</v>
      </c>
      <c r="C48" s="5">
        <v>20</v>
      </c>
      <c r="D48" s="9">
        <v>94</v>
      </c>
      <c r="E48" s="9">
        <v>14</v>
      </c>
      <c r="F48" s="9">
        <v>11</v>
      </c>
      <c r="G48" s="9">
        <v>97</v>
      </c>
      <c r="H48" s="1">
        <f t="shared" si="19"/>
        <v>216</v>
      </c>
      <c r="I48" s="2">
        <v>0.94376000000000004</v>
      </c>
      <c r="J48">
        <v>5.2999999999999999E-2</v>
      </c>
      <c r="K48" s="7">
        <f t="shared" si="14"/>
        <v>0.8842592592592593</v>
      </c>
      <c r="L48">
        <v>3.43</v>
      </c>
      <c r="M48" s="7">
        <f t="shared" si="15"/>
        <v>0.87037037037037035</v>
      </c>
      <c r="N48">
        <v>5.23</v>
      </c>
      <c r="O48" s="7">
        <f t="shared" si="16"/>
        <v>0.89814814814814814</v>
      </c>
      <c r="P48">
        <v>4.1500000000000004</v>
      </c>
      <c r="Q48" s="2">
        <f t="shared" si="17"/>
        <v>0.89523809523809528</v>
      </c>
      <c r="R48">
        <v>4.5999999999999999E-2</v>
      </c>
      <c r="S48" s="2">
        <f t="shared" si="20"/>
        <v>0.88262910798122074</v>
      </c>
      <c r="T48">
        <v>0.06</v>
      </c>
      <c r="U48" s="2">
        <f t="shared" si="18"/>
        <v>0.76881518655447423</v>
      </c>
      <c r="V48">
        <v>8.5000000000000006E-2</v>
      </c>
      <c r="W48" s="2">
        <f t="shared" si="21"/>
        <v>0.1157407407407407</v>
      </c>
      <c r="X48" s="17">
        <v>5.1999999999999998E-2</v>
      </c>
    </row>
    <row r="49" spans="1:24" hidden="1">
      <c r="A49" s="8" t="s">
        <v>21</v>
      </c>
      <c r="B49" t="s">
        <v>31</v>
      </c>
      <c r="C49" s="5">
        <v>20</v>
      </c>
      <c r="D49" s="9">
        <v>89</v>
      </c>
      <c r="E49" s="9">
        <v>19</v>
      </c>
      <c r="F49" s="9">
        <v>8</v>
      </c>
      <c r="G49" s="9">
        <v>100</v>
      </c>
      <c r="H49" s="1">
        <f t="shared" si="19"/>
        <v>216</v>
      </c>
      <c r="I49" s="2">
        <v>0.93115999999999999</v>
      </c>
      <c r="J49">
        <v>0.05</v>
      </c>
      <c r="K49" s="7">
        <f t="shared" si="14"/>
        <v>0.875</v>
      </c>
      <c r="L49">
        <v>4.7</v>
      </c>
      <c r="M49" s="7">
        <f t="shared" si="15"/>
        <v>0.82407407407407407</v>
      </c>
      <c r="N49">
        <v>5.4</v>
      </c>
      <c r="O49" s="7">
        <f t="shared" si="16"/>
        <v>0.92592592592592593</v>
      </c>
      <c r="P49">
        <v>5.77</v>
      </c>
      <c r="Q49" s="2">
        <f t="shared" si="17"/>
        <v>0.91752577319587625</v>
      </c>
      <c r="R49">
        <v>4.8000000000000001E-2</v>
      </c>
      <c r="S49" s="2">
        <f t="shared" si="20"/>
        <v>0.86829268292682926</v>
      </c>
      <c r="T49">
        <v>3.9E-2</v>
      </c>
      <c r="U49" s="2">
        <f t="shared" si="18"/>
        <v>0.75392070586849069</v>
      </c>
      <c r="V49">
        <v>5.1999999999999998E-2</v>
      </c>
      <c r="W49" s="2">
        <f t="shared" si="21"/>
        <v>0.125</v>
      </c>
      <c r="X49" s="17">
        <v>4.8000000000000001E-2</v>
      </c>
    </row>
    <row r="50" spans="1:24" hidden="1">
      <c r="A50" s="8" t="s">
        <v>23</v>
      </c>
      <c r="B50" t="s">
        <v>31</v>
      </c>
      <c r="C50" s="5">
        <v>20</v>
      </c>
      <c r="D50" s="9">
        <v>104</v>
      </c>
      <c r="E50" s="9">
        <v>4</v>
      </c>
      <c r="F50" s="9">
        <v>67</v>
      </c>
      <c r="G50" s="9">
        <v>41</v>
      </c>
      <c r="H50" s="1">
        <f t="shared" si="19"/>
        <v>216</v>
      </c>
      <c r="I50" s="2">
        <v>0.90398000000000001</v>
      </c>
      <c r="J50">
        <v>2.7E-2</v>
      </c>
      <c r="K50" s="7">
        <f t="shared" si="14"/>
        <v>0.67129629629629628</v>
      </c>
      <c r="L50">
        <v>6.2</v>
      </c>
      <c r="M50" s="7">
        <f t="shared" si="15"/>
        <v>0.96296296296296291</v>
      </c>
      <c r="N50">
        <v>3.92</v>
      </c>
      <c r="O50" s="7">
        <f t="shared" si="16"/>
        <v>0.37962962962962965</v>
      </c>
      <c r="P50">
        <v>4.67</v>
      </c>
      <c r="Q50" s="2">
        <f t="shared" si="17"/>
        <v>0.60818713450292394</v>
      </c>
      <c r="R50">
        <v>4.1000000000000002E-2</v>
      </c>
      <c r="S50" s="2">
        <f t="shared" si="20"/>
        <v>0.74551971326164868</v>
      </c>
      <c r="T50">
        <v>3.5000000000000003E-2</v>
      </c>
      <c r="U50" s="2">
        <f t="shared" si="18"/>
        <v>0.42179110030167449</v>
      </c>
      <c r="V50">
        <v>8.2000000000000003E-2</v>
      </c>
      <c r="W50" s="2">
        <f t="shared" si="21"/>
        <v>0.32870370370370372</v>
      </c>
      <c r="X50" s="17">
        <v>6.2E-2</v>
      </c>
    </row>
    <row r="51" spans="1:24" hidden="1">
      <c r="A51" s="8" t="s">
        <v>28</v>
      </c>
      <c r="B51" t="s">
        <v>31</v>
      </c>
      <c r="C51" s="5">
        <v>20</v>
      </c>
      <c r="D51" s="9">
        <v>90</v>
      </c>
      <c r="E51" s="9">
        <v>18</v>
      </c>
      <c r="F51" s="9">
        <v>9</v>
      </c>
      <c r="G51" s="9">
        <v>99</v>
      </c>
      <c r="H51" s="1">
        <f t="shared" si="19"/>
        <v>216</v>
      </c>
      <c r="I51" s="2">
        <v>0.93655999999999995</v>
      </c>
      <c r="J51">
        <v>4.8000000000000001E-2</v>
      </c>
      <c r="K51" s="7">
        <f t="shared" si="14"/>
        <v>0.875</v>
      </c>
      <c r="L51">
        <v>5.32</v>
      </c>
      <c r="M51" s="7">
        <f t="shared" si="15"/>
        <v>0.83333333333333337</v>
      </c>
      <c r="N51">
        <v>2.65</v>
      </c>
      <c r="O51" s="7">
        <f t="shared" si="16"/>
        <v>0.91666666666666663</v>
      </c>
      <c r="P51">
        <v>5.73</v>
      </c>
      <c r="Q51" s="2">
        <f t="shared" si="17"/>
        <v>0.90909090909090906</v>
      </c>
      <c r="R51">
        <v>7.9000000000000001E-2</v>
      </c>
      <c r="S51" s="2">
        <f t="shared" si="20"/>
        <v>0.86956521739130432</v>
      </c>
      <c r="T51">
        <v>5.7000000000000002E-2</v>
      </c>
      <c r="U51" s="2">
        <f t="shared" si="18"/>
        <v>0.75261780900638175</v>
      </c>
      <c r="V51">
        <v>5.7000000000000002E-2</v>
      </c>
      <c r="W51" s="2">
        <f t="shared" si="21"/>
        <v>0.125</v>
      </c>
      <c r="X51" s="17">
        <v>5.5E-2</v>
      </c>
    </row>
    <row r="52" spans="1:24" hidden="1">
      <c r="A52" s="8" t="s">
        <v>26</v>
      </c>
      <c r="B52" t="s">
        <v>31</v>
      </c>
      <c r="C52" s="5">
        <v>20</v>
      </c>
      <c r="D52" s="9">
        <v>99</v>
      </c>
      <c r="E52" s="9">
        <v>9</v>
      </c>
      <c r="F52" s="9">
        <v>15</v>
      </c>
      <c r="G52" s="9">
        <v>93</v>
      </c>
      <c r="H52" s="1">
        <f t="shared" si="19"/>
        <v>216</v>
      </c>
      <c r="I52" s="2">
        <v>0.90534999999999999</v>
      </c>
      <c r="J52">
        <v>0.03</v>
      </c>
      <c r="K52" s="7">
        <f t="shared" si="14"/>
        <v>0.88888888888888884</v>
      </c>
      <c r="L52">
        <v>5.51</v>
      </c>
      <c r="M52" s="7">
        <f t="shared" si="15"/>
        <v>0.91666666666666663</v>
      </c>
      <c r="N52">
        <v>4.66</v>
      </c>
      <c r="O52" s="7">
        <f t="shared" si="16"/>
        <v>0.86111111111111116</v>
      </c>
      <c r="P52">
        <v>6.1</v>
      </c>
      <c r="Q52" s="2">
        <f t="shared" si="17"/>
        <v>0.86842105263157898</v>
      </c>
      <c r="R52">
        <v>4.7E-2</v>
      </c>
      <c r="S52" s="2">
        <f t="shared" si="20"/>
        <v>0.89189189189189177</v>
      </c>
      <c r="T52">
        <v>5.0999999999999997E-2</v>
      </c>
      <c r="U52" s="2">
        <f t="shared" si="18"/>
        <v>0.77898083770452009</v>
      </c>
      <c r="V52">
        <v>6.2E-2</v>
      </c>
      <c r="W52" s="2">
        <f t="shared" si="21"/>
        <v>0.11111111111111116</v>
      </c>
      <c r="X52" s="17">
        <v>6.6000000000000003E-2</v>
      </c>
    </row>
    <row r="53" spans="1:24" hidden="1">
      <c r="A53" t="s">
        <v>16</v>
      </c>
      <c r="B53" t="s">
        <v>32</v>
      </c>
      <c r="C53" s="5">
        <v>13</v>
      </c>
      <c r="D53" s="1">
        <v>90</v>
      </c>
      <c r="E53" s="1">
        <v>18</v>
      </c>
      <c r="F53" s="1">
        <v>9</v>
      </c>
      <c r="G53" s="1">
        <v>99</v>
      </c>
      <c r="H53" s="1">
        <f t="shared" ref="H53:H82" si="22">SUM(D53:G53)</f>
        <v>216</v>
      </c>
      <c r="I53" s="2">
        <v>0.91074999999999995</v>
      </c>
      <c r="J53">
        <v>6.2E-2</v>
      </c>
      <c r="K53" s="7">
        <f t="shared" si="14"/>
        <v>0.875</v>
      </c>
      <c r="L53">
        <v>2.63</v>
      </c>
      <c r="M53" s="7">
        <f t="shared" si="15"/>
        <v>0.83333333333333337</v>
      </c>
      <c r="N53">
        <v>4.12</v>
      </c>
      <c r="O53" s="7">
        <f t="shared" si="16"/>
        <v>0.91666666666666663</v>
      </c>
      <c r="P53">
        <v>5.98</v>
      </c>
      <c r="Q53" s="2">
        <f t="shared" si="17"/>
        <v>0.90909090909090906</v>
      </c>
      <c r="R53">
        <v>5.5E-2</v>
      </c>
      <c r="S53" s="2">
        <f t="shared" ref="S53:S62" si="23">2*Q53*M53/(Q53+M53)</f>
        <v>0.86956521739130432</v>
      </c>
      <c r="T53">
        <v>7.8E-2</v>
      </c>
      <c r="U53" s="2">
        <f t="shared" si="18"/>
        <v>0.75261780900638175</v>
      </c>
      <c r="V53">
        <v>5.8999999999999997E-2</v>
      </c>
      <c r="W53" s="2">
        <f t="shared" ref="W53:W62" si="24">1-K53</f>
        <v>0.125</v>
      </c>
      <c r="X53" s="17">
        <v>5.3999999999999999E-2</v>
      </c>
    </row>
    <row r="54" spans="1:24" hidden="1">
      <c r="A54" t="s">
        <v>18</v>
      </c>
      <c r="B54" t="s">
        <v>32</v>
      </c>
      <c r="C54" s="5">
        <v>13</v>
      </c>
      <c r="D54" s="1">
        <v>94</v>
      </c>
      <c r="E54" s="1">
        <v>14</v>
      </c>
      <c r="F54" s="1">
        <v>8</v>
      </c>
      <c r="G54" s="1">
        <v>100</v>
      </c>
      <c r="H54" s="1">
        <f t="shared" si="22"/>
        <v>216</v>
      </c>
      <c r="I54" s="2">
        <v>0.89124999999999999</v>
      </c>
      <c r="J54">
        <v>1.7000000000000001E-2</v>
      </c>
      <c r="K54" s="31">
        <f t="shared" si="14"/>
        <v>0.89814814814814814</v>
      </c>
      <c r="L54">
        <v>2.92</v>
      </c>
      <c r="M54" s="31">
        <f t="shared" si="15"/>
        <v>0.87037037037037035</v>
      </c>
      <c r="N54">
        <v>3.56</v>
      </c>
      <c r="O54" s="31">
        <f t="shared" si="16"/>
        <v>0.92592592592592593</v>
      </c>
      <c r="P54">
        <v>2.12</v>
      </c>
      <c r="Q54" s="2">
        <f t="shared" si="17"/>
        <v>0.92156862745098034</v>
      </c>
      <c r="R54">
        <v>5.3999999999999999E-2</v>
      </c>
      <c r="S54" s="2">
        <f t="shared" si="23"/>
        <v>0.89523809523809517</v>
      </c>
      <c r="T54">
        <v>0.03</v>
      </c>
      <c r="U54" s="2">
        <f t="shared" si="18"/>
        <v>0.79752800050700867</v>
      </c>
      <c r="V54">
        <v>3.5000000000000003E-2</v>
      </c>
      <c r="W54" s="2">
        <f t="shared" si="24"/>
        <v>0.10185185185185186</v>
      </c>
      <c r="X54" s="32">
        <v>2.9000000000000001E-2</v>
      </c>
    </row>
    <row r="55" spans="1:24" hidden="1">
      <c r="A55" t="s">
        <v>19</v>
      </c>
      <c r="B55" t="s">
        <v>32</v>
      </c>
      <c r="C55" s="5">
        <v>13</v>
      </c>
      <c r="D55" s="1">
        <v>93</v>
      </c>
      <c r="E55" s="1">
        <v>15</v>
      </c>
      <c r="F55" s="1">
        <v>20</v>
      </c>
      <c r="G55" s="1">
        <v>88</v>
      </c>
      <c r="H55" s="1">
        <f t="shared" si="22"/>
        <v>216</v>
      </c>
      <c r="I55" s="2">
        <v>0.90217999999999998</v>
      </c>
      <c r="J55">
        <v>6.3E-2</v>
      </c>
      <c r="K55" s="7">
        <f t="shared" si="14"/>
        <v>0.83796296296296291</v>
      </c>
      <c r="L55">
        <v>6.05</v>
      </c>
      <c r="M55" s="7">
        <f t="shared" si="15"/>
        <v>0.86111111111111116</v>
      </c>
      <c r="N55">
        <v>4.5999999999999996</v>
      </c>
      <c r="O55" s="7">
        <f t="shared" si="16"/>
        <v>0.81481481481481477</v>
      </c>
      <c r="P55">
        <v>3.27</v>
      </c>
      <c r="Q55" s="2">
        <f t="shared" si="17"/>
        <v>0.82300884955752207</v>
      </c>
      <c r="R55">
        <v>6.8000000000000005E-2</v>
      </c>
      <c r="S55" s="2">
        <f t="shared" si="23"/>
        <v>0.84162895927601811</v>
      </c>
      <c r="T55">
        <v>7.3999999999999996E-2</v>
      </c>
      <c r="U55" s="2">
        <f t="shared" si="18"/>
        <v>0.67665146436490275</v>
      </c>
      <c r="V55">
        <v>4.4999999999999998E-2</v>
      </c>
      <c r="W55" s="2">
        <f t="shared" si="24"/>
        <v>0.16203703703703709</v>
      </c>
      <c r="X55" s="17">
        <v>3.5999999999999997E-2</v>
      </c>
    </row>
    <row r="56" spans="1:24" hidden="1">
      <c r="A56" t="s">
        <v>20</v>
      </c>
      <c r="B56" t="s">
        <v>32</v>
      </c>
      <c r="C56" s="5">
        <v>13</v>
      </c>
      <c r="D56" s="1">
        <v>86</v>
      </c>
      <c r="E56" s="1">
        <v>22</v>
      </c>
      <c r="F56" s="1">
        <v>6</v>
      </c>
      <c r="G56" s="1">
        <v>102</v>
      </c>
      <c r="H56" s="1">
        <f t="shared" si="22"/>
        <v>216</v>
      </c>
      <c r="I56" s="2">
        <v>0.92430000000000001</v>
      </c>
      <c r="J56">
        <v>2.4E-2</v>
      </c>
      <c r="K56" s="7">
        <f t="shared" si="14"/>
        <v>0.87037037037037035</v>
      </c>
      <c r="L56">
        <v>3.46</v>
      </c>
      <c r="M56" s="7">
        <f t="shared" si="15"/>
        <v>0.79629629629629628</v>
      </c>
      <c r="N56">
        <v>2.63</v>
      </c>
      <c r="O56" s="7">
        <f t="shared" si="16"/>
        <v>0.94444444444444442</v>
      </c>
      <c r="P56">
        <v>3.46</v>
      </c>
      <c r="Q56" s="2">
        <f t="shared" si="17"/>
        <v>0.93478260869565222</v>
      </c>
      <c r="R56">
        <v>7.2999999999999995E-2</v>
      </c>
      <c r="S56" s="2">
        <f t="shared" si="23"/>
        <v>0.85999999999999988</v>
      </c>
      <c r="T56">
        <v>7.9000000000000001E-2</v>
      </c>
      <c r="U56" s="2">
        <f t="shared" si="18"/>
        <v>0.74900588627313813</v>
      </c>
      <c r="V56">
        <v>5.7000000000000002E-2</v>
      </c>
      <c r="W56" s="2">
        <f t="shared" si="24"/>
        <v>0.12962962962962965</v>
      </c>
      <c r="X56" s="17">
        <v>6.3E-2</v>
      </c>
    </row>
    <row r="57" spans="1:24" hidden="1">
      <c r="A57" t="s">
        <v>21</v>
      </c>
      <c r="B57" t="s">
        <v>32</v>
      </c>
      <c r="C57" s="5">
        <v>13</v>
      </c>
      <c r="D57" s="1">
        <v>90</v>
      </c>
      <c r="E57" s="1">
        <v>18</v>
      </c>
      <c r="F57" s="1">
        <v>8</v>
      </c>
      <c r="G57" s="1">
        <v>100</v>
      </c>
      <c r="H57" s="1">
        <f t="shared" si="22"/>
        <v>216</v>
      </c>
      <c r="I57" s="2">
        <v>0.91383999999999999</v>
      </c>
      <c r="J57">
        <v>0.05</v>
      </c>
      <c r="K57" s="7">
        <f t="shared" si="14"/>
        <v>0.87962962962962965</v>
      </c>
      <c r="L57">
        <v>2.96</v>
      </c>
      <c r="M57" s="7">
        <f t="shared" si="15"/>
        <v>0.83333333333333337</v>
      </c>
      <c r="N57">
        <v>6.31</v>
      </c>
      <c r="O57" s="7">
        <f t="shared" si="16"/>
        <v>0.92592592592592593</v>
      </c>
      <c r="P57">
        <v>3.04</v>
      </c>
      <c r="Q57" s="2">
        <f t="shared" si="17"/>
        <v>0.91836734693877553</v>
      </c>
      <c r="R57">
        <v>0.04</v>
      </c>
      <c r="S57" s="2">
        <f t="shared" si="23"/>
        <v>0.87378640776699035</v>
      </c>
      <c r="T57">
        <v>6.0999999999999999E-2</v>
      </c>
      <c r="U57" s="2">
        <f t="shared" si="18"/>
        <v>0.76253505003053978</v>
      </c>
      <c r="V57">
        <v>5.5E-2</v>
      </c>
      <c r="W57" s="2">
        <f t="shared" si="24"/>
        <v>0.12037037037037035</v>
      </c>
      <c r="X57" s="17">
        <v>6.3E-2</v>
      </c>
    </row>
    <row r="58" spans="1:24" hidden="1">
      <c r="A58" t="s">
        <v>28</v>
      </c>
      <c r="B58" t="s">
        <v>32</v>
      </c>
      <c r="C58" s="5">
        <v>13</v>
      </c>
      <c r="D58" s="1">
        <v>84</v>
      </c>
      <c r="E58" s="1">
        <v>24</v>
      </c>
      <c r="F58" s="1">
        <v>5</v>
      </c>
      <c r="G58" s="1">
        <v>103</v>
      </c>
      <c r="H58" s="1">
        <f t="shared" si="22"/>
        <v>216</v>
      </c>
      <c r="I58" s="2">
        <v>0.90286</v>
      </c>
      <c r="J58">
        <v>4.2999999999999997E-2</v>
      </c>
      <c r="K58" s="7">
        <f t="shared" si="14"/>
        <v>0.8657407407407407</v>
      </c>
      <c r="L58">
        <v>3.6</v>
      </c>
      <c r="M58" s="7">
        <f t="shared" si="15"/>
        <v>0.77777777777777779</v>
      </c>
      <c r="N58">
        <v>3.63</v>
      </c>
      <c r="O58" s="7">
        <f t="shared" si="16"/>
        <v>0.95370370370370372</v>
      </c>
      <c r="P58">
        <v>4.5599999999999996</v>
      </c>
      <c r="Q58" s="2">
        <f t="shared" si="17"/>
        <v>0.9438202247191011</v>
      </c>
      <c r="R58">
        <v>8.5000000000000006E-2</v>
      </c>
      <c r="S58" s="2">
        <f t="shared" si="23"/>
        <v>0.85279187817258884</v>
      </c>
      <c r="T58">
        <v>6.2E-2</v>
      </c>
      <c r="U58" s="2">
        <f t="shared" si="18"/>
        <v>0.74307085484483015</v>
      </c>
      <c r="V58">
        <v>6.2E-2</v>
      </c>
      <c r="W58" s="2">
        <f t="shared" si="24"/>
        <v>0.1342592592592593</v>
      </c>
      <c r="X58" s="17">
        <v>6.5000000000000002E-2</v>
      </c>
    </row>
    <row r="59" spans="1:24" hidden="1">
      <c r="A59" t="s">
        <v>23</v>
      </c>
      <c r="B59" t="s">
        <v>32</v>
      </c>
      <c r="C59" s="5">
        <v>13</v>
      </c>
      <c r="D59" s="1">
        <v>96</v>
      </c>
      <c r="E59" s="1">
        <v>12</v>
      </c>
      <c r="F59" s="1">
        <v>23</v>
      </c>
      <c r="G59" s="1">
        <v>85</v>
      </c>
      <c r="H59" s="1">
        <f t="shared" si="22"/>
        <v>216</v>
      </c>
      <c r="I59" s="2">
        <v>0.90346000000000004</v>
      </c>
      <c r="J59">
        <v>5.8000000000000003E-2</v>
      </c>
      <c r="K59" s="7">
        <f t="shared" si="14"/>
        <v>0.83796296296296291</v>
      </c>
      <c r="L59">
        <v>2.71</v>
      </c>
      <c r="M59" s="7">
        <f t="shared" si="15"/>
        <v>0.88888888888888884</v>
      </c>
      <c r="N59">
        <v>4.55</v>
      </c>
      <c r="O59" s="7">
        <f t="shared" si="16"/>
        <v>0.78703703703703709</v>
      </c>
      <c r="P59">
        <v>4.26</v>
      </c>
      <c r="Q59" s="2">
        <f t="shared" si="17"/>
        <v>0.80672268907563027</v>
      </c>
      <c r="R59">
        <v>5.7000000000000002E-2</v>
      </c>
      <c r="S59" s="2">
        <f t="shared" si="23"/>
        <v>0.8458149779735683</v>
      </c>
      <c r="T59">
        <v>7.4999999999999997E-2</v>
      </c>
      <c r="U59" s="2">
        <f t="shared" si="18"/>
        <v>0.67945940158518303</v>
      </c>
      <c r="V59">
        <v>5.2999999999999999E-2</v>
      </c>
      <c r="W59" s="2">
        <f t="shared" si="24"/>
        <v>0.16203703703703709</v>
      </c>
      <c r="X59" s="17">
        <v>6.7000000000000004E-2</v>
      </c>
    </row>
    <row r="60" spans="1:24" hidden="1">
      <c r="A60" t="s">
        <v>24</v>
      </c>
      <c r="B60" t="s">
        <v>32</v>
      </c>
      <c r="C60" s="5">
        <v>13</v>
      </c>
      <c r="D60" s="1">
        <v>90</v>
      </c>
      <c r="E60" s="1">
        <v>18</v>
      </c>
      <c r="F60" s="1">
        <v>8</v>
      </c>
      <c r="G60" s="1">
        <v>100</v>
      </c>
      <c r="H60" s="1">
        <f t="shared" si="22"/>
        <v>216</v>
      </c>
      <c r="I60" s="2">
        <v>0.91374999999999995</v>
      </c>
      <c r="J60">
        <v>2.5000000000000001E-2</v>
      </c>
      <c r="K60" s="7">
        <f t="shared" si="14"/>
        <v>0.87962962962962965</v>
      </c>
      <c r="L60">
        <v>3.24</v>
      </c>
      <c r="M60" s="7">
        <f t="shared" si="15"/>
        <v>0.83333333333333337</v>
      </c>
      <c r="N60">
        <v>5.63</v>
      </c>
      <c r="O60" s="7">
        <f t="shared" si="16"/>
        <v>0.92592592592592593</v>
      </c>
      <c r="P60">
        <v>5.5</v>
      </c>
      <c r="Q60" s="2">
        <f t="shared" si="17"/>
        <v>0.91836734693877553</v>
      </c>
      <c r="R60">
        <v>7.0999999999999994E-2</v>
      </c>
      <c r="S60" s="2">
        <f t="shared" si="23"/>
        <v>0.87378640776699035</v>
      </c>
      <c r="T60">
        <v>3.5999999999999997E-2</v>
      </c>
      <c r="U60" s="2">
        <f t="shared" si="18"/>
        <v>0.76253505003053978</v>
      </c>
      <c r="V60">
        <v>7.0999999999999994E-2</v>
      </c>
      <c r="W60" s="2">
        <f t="shared" si="24"/>
        <v>0.12037037037037035</v>
      </c>
      <c r="X60" s="17">
        <v>4.4999999999999998E-2</v>
      </c>
    </row>
    <row r="61" spans="1:24" hidden="1">
      <c r="A61" t="s">
        <v>25</v>
      </c>
      <c r="B61" t="s">
        <v>32</v>
      </c>
      <c r="C61" s="5">
        <v>13</v>
      </c>
      <c r="D61" s="1">
        <v>85</v>
      </c>
      <c r="E61" s="1">
        <v>23</v>
      </c>
      <c r="F61" s="1">
        <v>9</v>
      </c>
      <c r="G61" s="1">
        <v>99</v>
      </c>
      <c r="H61" s="1">
        <f t="shared" si="22"/>
        <v>216</v>
      </c>
      <c r="I61" s="2">
        <v>0.92361000000000004</v>
      </c>
      <c r="J61">
        <v>2.1999999999999999E-2</v>
      </c>
      <c r="K61" s="7">
        <f t="shared" si="14"/>
        <v>0.85185185185185186</v>
      </c>
      <c r="L61">
        <v>3.43</v>
      </c>
      <c r="M61" s="7">
        <f t="shared" si="15"/>
        <v>0.78703703703703709</v>
      </c>
      <c r="N61">
        <v>4.8600000000000003</v>
      </c>
      <c r="O61" s="7">
        <f t="shared" si="16"/>
        <v>0.91666666666666663</v>
      </c>
      <c r="P61">
        <v>3.31</v>
      </c>
      <c r="Q61" s="2">
        <f t="shared" si="17"/>
        <v>0.9042553191489362</v>
      </c>
      <c r="R61">
        <v>5.7000000000000002E-2</v>
      </c>
      <c r="S61" s="2">
        <f t="shared" si="23"/>
        <v>0.84158415841584167</v>
      </c>
      <c r="T61">
        <v>5.2999999999999999E-2</v>
      </c>
      <c r="U61" s="2">
        <f t="shared" si="18"/>
        <v>0.70969173930749507</v>
      </c>
      <c r="V61">
        <v>7.6999999999999999E-2</v>
      </c>
      <c r="W61" s="2">
        <f t="shared" si="24"/>
        <v>0.14814814814814814</v>
      </c>
      <c r="X61" s="17">
        <v>2.9000000000000001E-2</v>
      </c>
    </row>
    <row r="62" spans="1:24" hidden="1">
      <c r="A62" t="s">
        <v>26</v>
      </c>
      <c r="B62" t="s">
        <v>32</v>
      </c>
      <c r="C62" s="5">
        <v>13</v>
      </c>
      <c r="D62" s="1">
        <v>98</v>
      </c>
      <c r="E62" s="1">
        <v>10</v>
      </c>
      <c r="F62" s="1">
        <v>17</v>
      </c>
      <c r="G62" s="1">
        <v>91</v>
      </c>
      <c r="H62" s="1">
        <f t="shared" si="22"/>
        <v>216</v>
      </c>
      <c r="I62" s="2">
        <v>0.90754000000000001</v>
      </c>
      <c r="J62">
        <v>5.3999999999999999E-2</v>
      </c>
      <c r="K62" s="7">
        <f t="shared" si="14"/>
        <v>0.875</v>
      </c>
      <c r="L62">
        <v>4.2699999999999996</v>
      </c>
      <c r="M62" s="7">
        <f t="shared" si="15"/>
        <v>0.90740740740740744</v>
      </c>
      <c r="N62">
        <v>5.62</v>
      </c>
      <c r="O62" s="7">
        <f t="shared" si="16"/>
        <v>0.84259259259259256</v>
      </c>
      <c r="P62">
        <v>4.74</v>
      </c>
      <c r="Q62" s="2">
        <f t="shared" si="17"/>
        <v>0.85217391304347823</v>
      </c>
      <c r="R62">
        <v>0.08</v>
      </c>
      <c r="S62" s="2">
        <f t="shared" si="23"/>
        <v>0.87892376681614348</v>
      </c>
      <c r="T62">
        <v>7.3999999999999996E-2</v>
      </c>
      <c r="U62" s="2">
        <f t="shared" si="18"/>
        <v>0.75158034104148463</v>
      </c>
      <c r="V62">
        <v>6.0999999999999999E-2</v>
      </c>
      <c r="W62" s="2">
        <f t="shared" si="24"/>
        <v>0.125</v>
      </c>
      <c r="X62" s="17">
        <v>5.6000000000000001E-2</v>
      </c>
    </row>
    <row r="63" spans="1:24" hidden="1">
      <c r="A63" t="s">
        <v>16</v>
      </c>
      <c r="B63" t="s">
        <v>33</v>
      </c>
      <c r="C63" s="5">
        <v>20</v>
      </c>
      <c r="D63" s="1">
        <v>90</v>
      </c>
      <c r="E63" s="1">
        <v>18</v>
      </c>
      <c r="F63" s="1">
        <v>22</v>
      </c>
      <c r="G63" s="1">
        <v>86</v>
      </c>
      <c r="H63" s="1">
        <f t="shared" si="22"/>
        <v>216</v>
      </c>
      <c r="I63" s="6">
        <v>0.86351</v>
      </c>
      <c r="J63">
        <v>6.2E-2</v>
      </c>
      <c r="K63" s="7">
        <f t="shared" si="14"/>
        <v>0.81481481481481477</v>
      </c>
      <c r="L63">
        <v>4.7699999999999996</v>
      </c>
      <c r="M63" s="7">
        <f t="shared" si="15"/>
        <v>0.83333333333333337</v>
      </c>
      <c r="N63">
        <v>4.0199999999999996</v>
      </c>
      <c r="O63" s="7">
        <f t="shared" si="16"/>
        <v>0.79629629629629628</v>
      </c>
      <c r="P63">
        <v>3.54</v>
      </c>
      <c r="Q63" s="2">
        <f t="shared" si="17"/>
        <v>0.8035714285714286</v>
      </c>
      <c r="R63">
        <v>0.05</v>
      </c>
      <c r="S63" s="2">
        <f t="shared" ref="S63:S72" si="25">2*Q63*M63/(Q63+M63)</f>
        <v>0.81818181818181823</v>
      </c>
      <c r="T63">
        <v>0.04</v>
      </c>
      <c r="U63" s="2">
        <f t="shared" si="18"/>
        <v>0.63006191916193599</v>
      </c>
      <c r="V63">
        <v>3.1E-2</v>
      </c>
      <c r="W63" s="2">
        <f t="shared" ref="W63:W72" si="26">1-K63</f>
        <v>0.18518518518518523</v>
      </c>
      <c r="X63" s="17">
        <v>3.6999999999999998E-2</v>
      </c>
    </row>
    <row r="64" spans="1:24" hidden="1">
      <c r="A64" t="s">
        <v>18</v>
      </c>
      <c r="B64" t="s">
        <v>33</v>
      </c>
      <c r="C64" s="5">
        <v>20</v>
      </c>
      <c r="D64" s="1">
        <v>95</v>
      </c>
      <c r="E64" s="1">
        <v>13</v>
      </c>
      <c r="F64" s="1">
        <v>9</v>
      </c>
      <c r="G64" s="1">
        <v>99</v>
      </c>
      <c r="H64" s="1">
        <f t="shared" si="22"/>
        <v>216</v>
      </c>
      <c r="I64" s="30">
        <v>0.93350999999999995</v>
      </c>
      <c r="J64">
        <v>2.8000000000000001E-2</v>
      </c>
      <c r="K64" s="31">
        <f t="shared" si="14"/>
        <v>0.89814814814814814</v>
      </c>
      <c r="L64">
        <v>2.79</v>
      </c>
      <c r="M64" s="31">
        <f t="shared" si="15"/>
        <v>0.87962962962962965</v>
      </c>
      <c r="N64">
        <v>3.47</v>
      </c>
      <c r="O64" s="31">
        <f t="shared" si="16"/>
        <v>0.91666666666666663</v>
      </c>
      <c r="P64">
        <v>4</v>
      </c>
      <c r="Q64" s="2">
        <f t="shared" si="17"/>
        <v>0.91346153846153844</v>
      </c>
      <c r="R64">
        <v>5.8000000000000003E-2</v>
      </c>
      <c r="S64" s="2">
        <f t="shared" si="25"/>
        <v>0.89622641509433953</v>
      </c>
      <c r="T64">
        <v>7.1999999999999995E-2</v>
      </c>
      <c r="U64" s="2">
        <f t="shared" si="18"/>
        <v>0.7968430154106837</v>
      </c>
      <c r="V64">
        <v>7.4999999999999997E-2</v>
      </c>
      <c r="W64" s="2">
        <f t="shared" si="26"/>
        <v>0.10185185185185186</v>
      </c>
      <c r="X64" s="32">
        <v>2.5999999999999999E-2</v>
      </c>
    </row>
    <row r="65" spans="1:24" hidden="1">
      <c r="A65" t="s">
        <v>19</v>
      </c>
      <c r="B65" t="s">
        <v>33</v>
      </c>
      <c r="C65" s="5">
        <v>20</v>
      </c>
      <c r="D65" s="1">
        <v>97</v>
      </c>
      <c r="E65" s="1">
        <v>11</v>
      </c>
      <c r="F65" s="1">
        <v>31</v>
      </c>
      <c r="G65" s="1">
        <v>77</v>
      </c>
      <c r="H65" s="1">
        <f t="shared" si="22"/>
        <v>216</v>
      </c>
      <c r="I65" s="6">
        <v>0.90688999999999997</v>
      </c>
      <c r="J65">
        <v>4.7E-2</v>
      </c>
      <c r="K65" s="7">
        <f t="shared" si="14"/>
        <v>0.80555555555555558</v>
      </c>
      <c r="L65">
        <v>3.32</v>
      </c>
      <c r="M65" s="7">
        <f t="shared" si="15"/>
        <v>0.89814814814814814</v>
      </c>
      <c r="N65">
        <v>3.25</v>
      </c>
      <c r="O65" s="7">
        <f t="shared" si="16"/>
        <v>0.71296296296296291</v>
      </c>
      <c r="P65">
        <v>4.03</v>
      </c>
      <c r="Q65" s="2">
        <f t="shared" si="17"/>
        <v>0.7578125</v>
      </c>
      <c r="R65">
        <v>0.05</v>
      </c>
      <c r="S65" s="2">
        <f t="shared" si="25"/>
        <v>0.82203389830508466</v>
      </c>
      <c r="T65">
        <v>6.3E-2</v>
      </c>
      <c r="U65" s="2">
        <f t="shared" si="18"/>
        <v>0.62186714819163746</v>
      </c>
      <c r="V65">
        <v>6.2E-2</v>
      </c>
      <c r="W65" s="2">
        <f t="shared" si="26"/>
        <v>0.19444444444444442</v>
      </c>
      <c r="X65" s="17">
        <v>5.0999999999999997E-2</v>
      </c>
    </row>
    <row r="66" spans="1:24" hidden="1">
      <c r="A66" t="s">
        <v>20</v>
      </c>
      <c r="B66" t="s">
        <v>33</v>
      </c>
      <c r="C66" s="5">
        <v>20</v>
      </c>
      <c r="D66" s="1">
        <v>89</v>
      </c>
      <c r="E66" s="1">
        <v>19</v>
      </c>
      <c r="F66" s="1">
        <v>3</v>
      </c>
      <c r="G66" s="1">
        <v>105</v>
      </c>
      <c r="H66" s="1">
        <f t="shared" si="22"/>
        <v>216</v>
      </c>
      <c r="I66" s="6">
        <v>0.96245000000000003</v>
      </c>
      <c r="J66">
        <v>1.7999999999999999E-2</v>
      </c>
      <c r="K66" s="7">
        <f t="shared" si="14"/>
        <v>0.89814814814814814</v>
      </c>
      <c r="L66">
        <v>3.13</v>
      </c>
      <c r="M66" s="7">
        <f t="shared" si="15"/>
        <v>0.82407407407407407</v>
      </c>
      <c r="N66">
        <v>4.0199999999999996</v>
      </c>
      <c r="O66" s="7">
        <f t="shared" si="16"/>
        <v>0.97222222222222221</v>
      </c>
      <c r="P66">
        <v>2.77</v>
      </c>
      <c r="Q66" s="2">
        <f t="shared" si="17"/>
        <v>0.96739130434782605</v>
      </c>
      <c r="R66">
        <v>3.2000000000000001E-2</v>
      </c>
      <c r="S66" s="2">
        <f t="shared" si="25"/>
        <v>0.8899999999999999</v>
      </c>
      <c r="T66">
        <v>5.0999999999999997E-2</v>
      </c>
      <c r="U66" s="2">
        <f t="shared" si="18"/>
        <v>0.8051813277436235</v>
      </c>
      <c r="V66">
        <v>4.4999999999999998E-2</v>
      </c>
      <c r="W66" s="2">
        <f t="shared" si="26"/>
        <v>0.10185185185185186</v>
      </c>
      <c r="X66" s="17">
        <v>2.8000000000000001E-2</v>
      </c>
    </row>
    <row r="67" spans="1:24" hidden="1">
      <c r="A67" t="s">
        <v>21</v>
      </c>
      <c r="B67" t="s">
        <v>33</v>
      </c>
      <c r="C67" s="5">
        <v>20</v>
      </c>
      <c r="D67" s="1">
        <v>94</v>
      </c>
      <c r="E67" s="1">
        <v>14</v>
      </c>
      <c r="F67" s="1">
        <v>11</v>
      </c>
      <c r="G67" s="1">
        <v>97</v>
      </c>
      <c r="H67" s="1">
        <f t="shared" si="22"/>
        <v>216</v>
      </c>
      <c r="I67" s="6">
        <v>0.93715999999999999</v>
      </c>
      <c r="J67">
        <v>5.3999999999999999E-2</v>
      </c>
      <c r="K67" s="7">
        <f t="shared" ref="K67:K98" si="27">(D67+G67)/H67</f>
        <v>0.8842592592592593</v>
      </c>
      <c r="L67">
        <v>2.99</v>
      </c>
      <c r="M67" s="7">
        <f t="shared" ref="M67:M98" si="28">D67/(D67+E67)</f>
        <v>0.87037037037037035</v>
      </c>
      <c r="N67">
        <v>4.09</v>
      </c>
      <c r="O67" s="7">
        <f t="shared" ref="O67:O98" si="29">G67/(G67+F67)</f>
        <v>0.89814814814814814</v>
      </c>
      <c r="P67">
        <v>4</v>
      </c>
      <c r="Q67" s="2">
        <f t="shared" ref="Q67:Q98" si="30">D67/(D67+F67)</f>
        <v>0.89523809523809528</v>
      </c>
      <c r="R67">
        <v>0.06</v>
      </c>
      <c r="S67" s="2">
        <f t="shared" si="25"/>
        <v>0.88262910798122074</v>
      </c>
      <c r="T67">
        <v>3.9E-2</v>
      </c>
      <c r="U67" s="2">
        <f t="shared" ref="U67:U98" si="31">((D67*G67)-(F67*E67))/SQRT((D67+F67)*(D67+E67)*(G67+F67)*(G67+E67))</f>
        <v>0.76881518655447423</v>
      </c>
      <c r="V67">
        <v>3.6999999999999998E-2</v>
      </c>
      <c r="W67" s="2">
        <f t="shared" si="26"/>
        <v>0.1157407407407407</v>
      </c>
      <c r="X67" s="17">
        <v>5.5E-2</v>
      </c>
    </row>
    <row r="68" spans="1:24" hidden="1">
      <c r="A68" t="s">
        <v>28</v>
      </c>
      <c r="B68" t="s">
        <v>33</v>
      </c>
      <c r="C68" s="5">
        <v>20</v>
      </c>
      <c r="D68" s="1">
        <v>86</v>
      </c>
      <c r="E68" s="1">
        <v>22</v>
      </c>
      <c r="F68" s="1">
        <v>6</v>
      </c>
      <c r="G68" s="1">
        <v>102</v>
      </c>
      <c r="H68" s="1">
        <f t="shared" si="22"/>
        <v>216</v>
      </c>
      <c r="I68" s="6">
        <v>0.94530000000000003</v>
      </c>
      <c r="J68">
        <v>2.5999999999999999E-2</v>
      </c>
      <c r="K68" s="7">
        <f t="shared" si="27"/>
        <v>0.87037037037037035</v>
      </c>
      <c r="L68">
        <v>4.95</v>
      </c>
      <c r="M68" s="7">
        <f t="shared" si="28"/>
        <v>0.79629629629629628</v>
      </c>
      <c r="N68">
        <v>5.97</v>
      </c>
      <c r="O68" s="7">
        <f t="shared" si="29"/>
        <v>0.94444444444444442</v>
      </c>
      <c r="P68">
        <v>3.37</v>
      </c>
      <c r="Q68" s="2">
        <f t="shared" si="30"/>
        <v>0.93478260869565222</v>
      </c>
      <c r="R68">
        <v>3.1E-2</v>
      </c>
      <c r="S68" s="2">
        <f t="shared" si="25"/>
        <v>0.85999999999999988</v>
      </c>
      <c r="T68">
        <v>4.7E-2</v>
      </c>
      <c r="U68" s="2">
        <f t="shared" si="31"/>
        <v>0.74900588627313813</v>
      </c>
      <c r="V68">
        <v>0.05</v>
      </c>
      <c r="W68" s="2">
        <f t="shared" si="26"/>
        <v>0.12962962962962965</v>
      </c>
      <c r="X68" s="17">
        <v>7.0000000000000007E-2</v>
      </c>
    </row>
    <row r="69" spans="1:24" hidden="1">
      <c r="A69" t="s">
        <v>23</v>
      </c>
      <c r="B69" t="s">
        <v>33</v>
      </c>
      <c r="C69" s="5">
        <v>20</v>
      </c>
      <c r="D69" s="1">
        <v>104</v>
      </c>
      <c r="E69" s="1">
        <v>4</v>
      </c>
      <c r="F69" s="1">
        <v>83</v>
      </c>
      <c r="G69" s="1">
        <v>25</v>
      </c>
      <c r="H69" s="1">
        <f t="shared" si="22"/>
        <v>216</v>
      </c>
      <c r="I69" s="6">
        <v>0.87422999999999995</v>
      </c>
      <c r="J69">
        <v>5.8999999999999997E-2</v>
      </c>
      <c r="K69" s="7">
        <f t="shared" si="27"/>
        <v>0.59722222222222221</v>
      </c>
      <c r="L69">
        <v>3.9</v>
      </c>
      <c r="M69" s="7">
        <f t="shared" si="28"/>
        <v>0.96296296296296291</v>
      </c>
      <c r="N69">
        <v>4.74</v>
      </c>
      <c r="O69" s="7">
        <f t="shared" si="29"/>
        <v>0.23148148148148148</v>
      </c>
      <c r="P69">
        <v>3.55</v>
      </c>
      <c r="Q69" s="2">
        <f t="shared" si="30"/>
        <v>0.55614973262032086</v>
      </c>
      <c r="R69">
        <v>3.2000000000000001E-2</v>
      </c>
      <c r="S69" s="2">
        <f t="shared" si="25"/>
        <v>0.70508474576271196</v>
      </c>
      <c r="T69">
        <v>4.9000000000000002E-2</v>
      </c>
      <c r="U69" s="2">
        <f t="shared" si="31"/>
        <v>0.28516714820546407</v>
      </c>
      <c r="V69">
        <v>3.1E-2</v>
      </c>
      <c r="W69" s="2">
        <f t="shared" si="26"/>
        <v>0.40277777777777779</v>
      </c>
      <c r="X69" s="17">
        <v>3.7999999999999999E-2</v>
      </c>
    </row>
    <row r="70" spans="1:24" hidden="1">
      <c r="A70" t="s">
        <v>24</v>
      </c>
      <c r="B70" t="s">
        <v>33</v>
      </c>
      <c r="C70" s="5">
        <v>20</v>
      </c>
      <c r="D70" s="1">
        <v>94</v>
      </c>
      <c r="E70" s="1">
        <v>14</v>
      </c>
      <c r="F70" s="1">
        <v>10</v>
      </c>
      <c r="G70" s="1">
        <v>98</v>
      </c>
      <c r="H70" s="1">
        <f t="shared" si="22"/>
        <v>216</v>
      </c>
      <c r="I70" s="6">
        <v>0.93740999999999997</v>
      </c>
      <c r="J70">
        <v>4.4999999999999998E-2</v>
      </c>
      <c r="K70" s="7">
        <f t="shared" si="27"/>
        <v>0.88888888888888884</v>
      </c>
      <c r="L70">
        <v>6.01</v>
      </c>
      <c r="M70" s="7">
        <f t="shared" si="28"/>
        <v>0.87037037037037035</v>
      </c>
      <c r="N70">
        <v>5.65</v>
      </c>
      <c r="O70" s="7">
        <f t="shared" si="29"/>
        <v>0.90740740740740744</v>
      </c>
      <c r="P70">
        <v>5.87</v>
      </c>
      <c r="Q70" s="2">
        <f t="shared" si="30"/>
        <v>0.90384615384615385</v>
      </c>
      <c r="R70">
        <v>7.0999999999999994E-2</v>
      </c>
      <c r="S70" s="2">
        <f t="shared" si="25"/>
        <v>0.8867924528301887</v>
      </c>
      <c r="T70">
        <v>7.6999999999999999E-2</v>
      </c>
      <c r="U70" s="2">
        <f t="shared" si="31"/>
        <v>0.77831178249415622</v>
      </c>
      <c r="V70">
        <v>6.5000000000000002E-2</v>
      </c>
      <c r="W70" s="2">
        <f t="shared" si="26"/>
        <v>0.11111111111111116</v>
      </c>
      <c r="X70" s="17">
        <v>0.04</v>
      </c>
    </row>
    <row r="71" spans="1:24" hidden="1">
      <c r="A71" t="s">
        <v>25</v>
      </c>
      <c r="B71" t="s">
        <v>33</v>
      </c>
      <c r="C71" s="5">
        <v>20</v>
      </c>
      <c r="D71" s="1">
        <v>88</v>
      </c>
      <c r="E71" s="1">
        <v>20</v>
      </c>
      <c r="F71" s="1">
        <v>5</v>
      </c>
      <c r="G71" s="1">
        <v>103</v>
      </c>
      <c r="H71" s="1">
        <f t="shared" si="22"/>
        <v>216</v>
      </c>
      <c r="I71" s="6">
        <v>0.94306999999999996</v>
      </c>
      <c r="J71">
        <v>2.4E-2</v>
      </c>
      <c r="K71" s="7">
        <f t="shared" si="27"/>
        <v>0.8842592592592593</v>
      </c>
      <c r="L71">
        <v>4.41</v>
      </c>
      <c r="M71" s="7">
        <f t="shared" si="28"/>
        <v>0.81481481481481477</v>
      </c>
      <c r="N71">
        <v>5.26</v>
      </c>
      <c r="O71" s="7">
        <f t="shared" si="29"/>
        <v>0.95370370370370372</v>
      </c>
      <c r="P71">
        <v>4.16</v>
      </c>
      <c r="Q71" s="2">
        <f t="shared" si="30"/>
        <v>0.94623655913978499</v>
      </c>
      <c r="R71">
        <v>6.6000000000000003E-2</v>
      </c>
      <c r="S71" s="2">
        <f t="shared" si="25"/>
        <v>0.87562189054726358</v>
      </c>
      <c r="T71">
        <v>5.0999999999999997E-2</v>
      </c>
      <c r="U71" s="2">
        <f t="shared" si="31"/>
        <v>0.77603992027694668</v>
      </c>
      <c r="V71">
        <v>0.04</v>
      </c>
      <c r="W71" s="2">
        <f t="shared" si="26"/>
        <v>0.1157407407407407</v>
      </c>
      <c r="X71" s="17">
        <v>4.7E-2</v>
      </c>
    </row>
    <row r="72" spans="1:24" hidden="1">
      <c r="A72" t="s">
        <v>26</v>
      </c>
      <c r="B72" t="s">
        <v>33</v>
      </c>
      <c r="C72" s="5">
        <v>20</v>
      </c>
      <c r="D72" s="1">
        <v>89</v>
      </c>
      <c r="E72" s="1">
        <v>19</v>
      </c>
      <c r="F72" s="1">
        <v>8</v>
      </c>
      <c r="G72" s="1">
        <v>100</v>
      </c>
      <c r="H72" s="1">
        <f t="shared" si="22"/>
        <v>216</v>
      </c>
      <c r="I72" s="6">
        <v>0.86746000000000001</v>
      </c>
      <c r="J72">
        <v>2.5999999999999999E-2</v>
      </c>
      <c r="K72" s="7">
        <f t="shared" si="27"/>
        <v>0.875</v>
      </c>
      <c r="L72">
        <v>3.39</v>
      </c>
      <c r="M72" s="7">
        <f t="shared" si="28"/>
        <v>0.82407407407407407</v>
      </c>
      <c r="N72">
        <v>2.74</v>
      </c>
      <c r="O72" s="7">
        <f t="shared" si="29"/>
        <v>0.92592592592592593</v>
      </c>
      <c r="P72">
        <v>4.88</v>
      </c>
      <c r="Q72" s="2">
        <f t="shared" si="30"/>
        <v>0.91752577319587625</v>
      </c>
      <c r="R72">
        <v>3.5999999999999997E-2</v>
      </c>
      <c r="S72" s="2">
        <f t="shared" si="25"/>
        <v>0.86829268292682926</v>
      </c>
      <c r="T72">
        <v>6.6000000000000003E-2</v>
      </c>
      <c r="U72" s="2">
        <f t="shared" si="31"/>
        <v>0.75392070586849069</v>
      </c>
      <c r="V72">
        <v>5.3999999999999999E-2</v>
      </c>
      <c r="W72" s="2">
        <f t="shared" si="26"/>
        <v>0.125</v>
      </c>
      <c r="X72" s="17">
        <v>5.0999999999999997E-2</v>
      </c>
    </row>
    <row r="73" spans="1:24" hidden="1">
      <c r="A73" t="s">
        <v>16</v>
      </c>
      <c r="B73" t="s">
        <v>34</v>
      </c>
      <c r="C73" s="5">
        <v>37</v>
      </c>
      <c r="D73" s="1">
        <v>82</v>
      </c>
      <c r="E73" s="1">
        <v>26</v>
      </c>
      <c r="F73" s="1">
        <v>21</v>
      </c>
      <c r="G73" s="1">
        <v>87</v>
      </c>
      <c r="H73" s="1">
        <f t="shared" si="22"/>
        <v>216</v>
      </c>
      <c r="I73" s="6">
        <v>0.84589999999999999</v>
      </c>
      <c r="J73">
        <v>3.5999999999999997E-2</v>
      </c>
      <c r="K73" s="7">
        <f t="shared" si="27"/>
        <v>0.78240740740740744</v>
      </c>
      <c r="L73">
        <v>4.84</v>
      </c>
      <c r="M73" s="7">
        <f t="shared" si="28"/>
        <v>0.7592592592592593</v>
      </c>
      <c r="N73">
        <v>3.71</v>
      </c>
      <c r="O73" s="7">
        <f t="shared" si="29"/>
        <v>0.80555555555555558</v>
      </c>
      <c r="P73">
        <v>3.09</v>
      </c>
      <c r="Q73" s="2">
        <f t="shared" si="30"/>
        <v>0.79611650485436891</v>
      </c>
      <c r="R73">
        <v>4.4999999999999998E-2</v>
      </c>
      <c r="S73" s="2">
        <f t="shared" ref="S73:S82" si="32">2*Q73*M73/(Q73+M73)</f>
        <v>0.77725118483412325</v>
      </c>
      <c r="T73">
        <v>7.3999999999999996E-2</v>
      </c>
      <c r="U73" s="2">
        <f t="shared" si="31"/>
        <v>0.56542108666108315</v>
      </c>
      <c r="V73">
        <v>8.2000000000000003E-2</v>
      </c>
      <c r="W73" s="2">
        <f t="shared" ref="W73:W82" si="33">1-K73</f>
        <v>0.21759259259259256</v>
      </c>
      <c r="X73" s="17">
        <v>3.5000000000000003E-2</v>
      </c>
    </row>
    <row r="74" spans="1:24" hidden="1">
      <c r="A74" t="s">
        <v>25</v>
      </c>
      <c r="B74" t="s">
        <v>34</v>
      </c>
      <c r="C74" s="5">
        <v>37</v>
      </c>
      <c r="D74" s="1">
        <v>66</v>
      </c>
      <c r="E74" s="1">
        <v>42</v>
      </c>
      <c r="F74" s="1">
        <v>17</v>
      </c>
      <c r="G74" s="1">
        <v>91</v>
      </c>
      <c r="H74" s="1">
        <f t="shared" si="22"/>
        <v>216</v>
      </c>
      <c r="I74" s="6">
        <v>0.8206</v>
      </c>
      <c r="J74">
        <v>5.7000000000000002E-2</v>
      </c>
      <c r="K74" s="7">
        <f t="shared" si="27"/>
        <v>0.72685185185185186</v>
      </c>
      <c r="L74">
        <v>5.93</v>
      </c>
      <c r="M74" s="7">
        <f t="shared" si="28"/>
        <v>0.61111111111111116</v>
      </c>
      <c r="N74">
        <v>5.95</v>
      </c>
      <c r="O74" s="7">
        <f t="shared" si="29"/>
        <v>0.84259259259259256</v>
      </c>
      <c r="P74">
        <v>4.62</v>
      </c>
      <c r="Q74" s="2">
        <f t="shared" si="30"/>
        <v>0.79518072289156627</v>
      </c>
      <c r="R74">
        <v>5.8000000000000003E-2</v>
      </c>
      <c r="S74" s="2">
        <f t="shared" si="32"/>
        <v>0.69109947643979053</v>
      </c>
      <c r="T74">
        <v>3.6999999999999998E-2</v>
      </c>
      <c r="U74" s="2">
        <f t="shared" si="31"/>
        <v>0.46637065225904012</v>
      </c>
      <c r="V74">
        <v>7.8E-2</v>
      </c>
      <c r="W74" s="2">
        <f t="shared" si="33"/>
        <v>0.27314814814814814</v>
      </c>
      <c r="X74" s="17">
        <v>2.5999999999999999E-2</v>
      </c>
    </row>
    <row r="75" spans="1:24" hidden="1">
      <c r="A75" t="s">
        <v>26</v>
      </c>
      <c r="B75" t="s">
        <v>34</v>
      </c>
      <c r="C75" s="5">
        <v>37</v>
      </c>
      <c r="D75" s="1">
        <v>83</v>
      </c>
      <c r="E75" s="1">
        <v>25</v>
      </c>
      <c r="F75" s="1">
        <v>33</v>
      </c>
      <c r="G75" s="1">
        <v>75</v>
      </c>
      <c r="H75" s="1">
        <f t="shared" si="22"/>
        <v>216</v>
      </c>
      <c r="I75" s="6">
        <v>0.79779999999999995</v>
      </c>
      <c r="J75">
        <v>4.8000000000000001E-2</v>
      </c>
      <c r="K75" s="7">
        <f t="shared" si="27"/>
        <v>0.73148148148148151</v>
      </c>
      <c r="L75">
        <v>6.37</v>
      </c>
      <c r="M75" s="7">
        <f t="shared" si="28"/>
        <v>0.76851851851851849</v>
      </c>
      <c r="N75">
        <v>5.16</v>
      </c>
      <c r="O75" s="7">
        <f t="shared" si="29"/>
        <v>0.69444444444444442</v>
      </c>
      <c r="P75">
        <v>4.1100000000000003</v>
      </c>
      <c r="Q75" s="2">
        <f t="shared" si="30"/>
        <v>0.71551724137931039</v>
      </c>
      <c r="R75">
        <v>8.1000000000000003E-2</v>
      </c>
      <c r="S75" s="2">
        <f t="shared" si="32"/>
        <v>0.74107142857142849</v>
      </c>
      <c r="T75">
        <v>8.2000000000000003E-2</v>
      </c>
      <c r="U75" s="2">
        <f t="shared" si="31"/>
        <v>0.46423834544262965</v>
      </c>
      <c r="V75">
        <v>5.8000000000000003E-2</v>
      </c>
      <c r="W75" s="2">
        <f t="shared" si="33"/>
        <v>0.26851851851851849</v>
      </c>
      <c r="X75" s="17">
        <v>2.7E-2</v>
      </c>
    </row>
    <row r="76" spans="1:24" hidden="1">
      <c r="A76" t="s">
        <v>18</v>
      </c>
      <c r="B76" t="s">
        <v>34</v>
      </c>
      <c r="C76" s="5">
        <v>37</v>
      </c>
      <c r="D76" s="1">
        <v>87</v>
      </c>
      <c r="E76" s="1">
        <v>21</v>
      </c>
      <c r="F76" s="1">
        <v>21</v>
      </c>
      <c r="G76" s="1">
        <v>87</v>
      </c>
      <c r="H76" s="1">
        <f t="shared" si="22"/>
        <v>216</v>
      </c>
      <c r="I76" s="6">
        <v>0.87860000000000005</v>
      </c>
      <c r="J76">
        <v>4.8000000000000001E-2</v>
      </c>
      <c r="K76" s="7">
        <f t="shared" si="27"/>
        <v>0.80555555555555558</v>
      </c>
      <c r="L76">
        <v>4.6100000000000003</v>
      </c>
      <c r="M76" s="7">
        <f t="shared" si="28"/>
        <v>0.80555555555555558</v>
      </c>
      <c r="N76">
        <v>2.74</v>
      </c>
      <c r="O76" s="7">
        <f t="shared" si="29"/>
        <v>0.80555555555555558</v>
      </c>
      <c r="P76">
        <v>3.03</v>
      </c>
      <c r="Q76" s="2">
        <f t="shared" si="30"/>
        <v>0.80555555555555558</v>
      </c>
      <c r="R76">
        <v>3.9E-2</v>
      </c>
      <c r="S76" s="2">
        <f t="shared" si="32"/>
        <v>0.80555555555555558</v>
      </c>
      <c r="T76">
        <v>7.4999999999999997E-2</v>
      </c>
      <c r="U76" s="2">
        <f t="shared" si="31"/>
        <v>0.61111111111111116</v>
      </c>
      <c r="V76">
        <v>6.9000000000000006E-2</v>
      </c>
      <c r="W76" s="2">
        <f t="shared" si="33"/>
        <v>0.19444444444444442</v>
      </c>
      <c r="X76" s="17">
        <v>4.4999999999999998E-2</v>
      </c>
    </row>
    <row r="77" spans="1:24" hidden="1">
      <c r="A77" t="s">
        <v>19</v>
      </c>
      <c r="B77" t="s">
        <v>34</v>
      </c>
      <c r="C77" s="5">
        <v>37</v>
      </c>
      <c r="D77" s="1">
        <v>97</v>
      </c>
      <c r="E77" s="1">
        <v>11</v>
      </c>
      <c r="F77" s="1">
        <v>38</v>
      </c>
      <c r="G77" s="1">
        <v>70</v>
      </c>
      <c r="H77" s="1">
        <f t="shared" si="22"/>
        <v>216</v>
      </c>
      <c r="I77" s="6">
        <v>0.81640000000000001</v>
      </c>
      <c r="J77">
        <v>5.8999999999999997E-2</v>
      </c>
      <c r="K77" s="7">
        <f t="shared" si="27"/>
        <v>0.77314814814814814</v>
      </c>
      <c r="L77">
        <v>2.87</v>
      </c>
      <c r="M77" s="7">
        <f t="shared" si="28"/>
        <v>0.89814814814814814</v>
      </c>
      <c r="N77">
        <v>2.69</v>
      </c>
      <c r="O77" s="7">
        <f t="shared" si="29"/>
        <v>0.64814814814814814</v>
      </c>
      <c r="P77">
        <v>4.83</v>
      </c>
      <c r="Q77" s="2">
        <f t="shared" si="30"/>
        <v>0.71851851851851856</v>
      </c>
      <c r="R77">
        <v>6.5000000000000002E-2</v>
      </c>
      <c r="S77" s="2">
        <f t="shared" si="32"/>
        <v>0.79835390946502061</v>
      </c>
      <c r="T77">
        <v>5.6000000000000001E-2</v>
      </c>
      <c r="U77" s="2">
        <f t="shared" si="31"/>
        <v>0.56421238870675949</v>
      </c>
      <c r="V77">
        <v>7.2999999999999995E-2</v>
      </c>
      <c r="W77" s="2">
        <f t="shared" si="33"/>
        <v>0.22685185185185186</v>
      </c>
      <c r="X77" s="17">
        <v>7.1999999999999995E-2</v>
      </c>
    </row>
    <row r="78" spans="1:24" hidden="1">
      <c r="A78" t="s">
        <v>20</v>
      </c>
      <c r="B78" t="s">
        <v>34</v>
      </c>
      <c r="C78" s="5">
        <v>37</v>
      </c>
      <c r="D78" s="1">
        <v>84</v>
      </c>
      <c r="E78" s="1">
        <v>24</v>
      </c>
      <c r="F78" s="1">
        <v>22</v>
      </c>
      <c r="G78" s="1">
        <v>86</v>
      </c>
      <c r="H78" s="1">
        <f t="shared" si="22"/>
        <v>216</v>
      </c>
      <c r="I78" s="6">
        <v>0.85629999999999995</v>
      </c>
      <c r="J78">
        <v>5.0999999999999997E-2</v>
      </c>
      <c r="K78" s="7">
        <f t="shared" si="27"/>
        <v>0.78703703703703709</v>
      </c>
      <c r="L78">
        <v>4.63</v>
      </c>
      <c r="M78" s="7">
        <f t="shared" si="28"/>
        <v>0.77777777777777779</v>
      </c>
      <c r="N78">
        <v>5.51</v>
      </c>
      <c r="O78" s="7">
        <f t="shared" si="29"/>
        <v>0.79629629629629628</v>
      </c>
      <c r="P78">
        <v>5.7</v>
      </c>
      <c r="Q78" s="2">
        <f t="shared" si="30"/>
        <v>0.79245283018867929</v>
      </c>
      <c r="R78">
        <v>6.9000000000000006E-2</v>
      </c>
      <c r="S78" s="2">
        <f t="shared" si="32"/>
        <v>0.78504672897196259</v>
      </c>
      <c r="T78">
        <v>4.8000000000000001E-2</v>
      </c>
      <c r="U78" s="2">
        <f t="shared" si="31"/>
        <v>0.57417253459689299</v>
      </c>
      <c r="V78">
        <v>3.6999999999999998E-2</v>
      </c>
      <c r="W78" s="2">
        <f t="shared" si="33"/>
        <v>0.21296296296296291</v>
      </c>
      <c r="X78" s="17">
        <v>5.1999999999999998E-2</v>
      </c>
    </row>
    <row r="79" spans="1:24" hidden="1">
      <c r="A79" t="s">
        <v>21</v>
      </c>
      <c r="B79" t="s">
        <v>34</v>
      </c>
      <c r="C79" s="5">
        <v>37</v>
      </c>
      <c r="D79" s="1">
        <v>83</v>
      </c>
      <c r="E79" s="1">
        <v>25</v>
      </c>
      <c r="F79" s="1">
        <v>20</v>
      </c>
      <c r="G79" s="1">
        <v>88</v>
      </c>
      <c r="H79" s="1">
        <f t="shared" si="22"/>
        <v>216</v>
      </c>
      <c r="I79" s="6">
        <v>0.84889999999999999</v>
      </c>
      <c r="J79">
        <v>4.8000000000000001E-2</v>
      </c>
      <c r="K79" s="7">
        <f t="shared" si="27"/>
        <v>0.79166666666666663</v>
      </c>
      <c r="L79">
        <v>6</v>
      </c>
      <c r="M79" s="7">
        <f t="shared" si="28"/>
        <v>0.76851851851851849</v>
      </c>
      <c r="N79">
        <v>5.24</v>
      </c>
      <c r="O79" s="7">
        <f t="shared" si="29"/>
        <v>0.81481481481481477</v>
      </c>
      <c r="P79">
        <v>2.79</v>
      </c>
      <c r="Q79" s="2">
        <f t="shared" si="30"/>
        <v>0.80582524271844658</v>
      </c>
      <c r="R79">
        <v>7.0000000000000007E-2</v>
      </c>
      <c r="S79" s="2">
        <f t="shared" si="32"/>
        <v>0.78672985781990523</v>
      </c>
      <c r="T79">
        <v>7.3999999999999996E-2</v>
      </c>
      <c r="U79" s="2">
        <f t="shared" si="31"/>
        <v>0.58395948294505307</v>
      </c>
      <c r="V79">
        <v>4.2999999999999997E-2</v>
      </c>
      <c r="W79" s="2">
        <f t="shared" si="33"/>
        <v>0.20833333333333337</v>
      </c>
      <c r="X79" s="17">
        <v>3.4000000000000002E-2</v>
      </c>
    </row>
    <row r="80" spans="1:24" hidden="1">
      <c r="A80" t="s">
        <v>24</v>
      </c>
      <c r="B80" t="s">
        <v>34</v>
      </c>
      <c r="C80" s="5">
        <v>37</v>
      </c>
      <c r="D80" s="1">
        <v>86</v>
      </c>
      <c r="E80" s="1">
        <v>22</v>
      </c>
      <c r="F80" s="1">
        <v>24</v>
      </c>
      <c r="G80" s="1">
        <v>84</v>
      </c>
      <c r="H80" s="1">
        <f t="shared" si="22"/>
        <v>216</v>
      </c>
      <c r="I80" s="6">
        <v>0.85829999999999995</v>
      </c>
      <c r="J80">
        <v>0.04</v>
      </c>
      <c r="K80" s="7">
        <f t="shared" si="27"/>
        <v>0.78703703703703709</v>
      </c>
      <c r="L80">
        <v>4.74</v>
      </c>
      <c r="M80" s="7">
        <f t="shared" si="28"/>
        <v>0.79629629629629628</v>
      </c>
      <c r="N80">
        <v>3.93</v>
      </c>
      <c r="O80" s="7">
        <f t="shared" si="29"/>
        <v>0.77777777777777779</v>
      </c>
      <c r="P80">
        <v>6.1</v>
      </c>
      <c r="Q80" s="2">
        <f t="shared" si="30"/>
        <v>0.78181818181818186</v>
      </c>
      <c r="R80">
        <v>7.8E-2</v>
      </c>
      <c r="S80" s="2">
        <f t="shared" si="32"/>
        <v>0.78899082568807344</v>
      </c>
      <c r="T80">
        <v>5.2999999999999999E-2</v>
      </c>
      <c r="U80" s="2">
        <f t="shared" si="31"/>
        <v>0.57417253459689299</v>
      </c>
      <c r="V80">
        <v>6.4000000000000001E-2</v>
      </c>
      <c r="W80" s="2">
        <f t="shared" si="33"/>
        <v>0.21296296296296291</v>
      </c>
      <c r="X80" s="17">
        <v>3.7999999999999999E-2</v>
      </c>
    </row>
    <row r="81" spans="1:24" hidden="1">
      <c r="A81" t="s">
        <v>23</v>
      </c>
      <c r="B81" t="s">
        <v>34</v>
      </c>
      <c r="C81" s="5">
        <v>37</v>
      </c>
      <c r="D81" s="1">
        <v>103</v>
      </c>
      <c r="E81" s="1">
        <v>5</v>
      </c>
      <c r="F81" s="1">
        <v>94</v>
      </c>
      <c r="G81" s="1">
        <v>14</v>
      </c>
      <c r="H81" s="1">
        <f t="shared" si="22"/>
        <v>216</v>
      </c>
      <c r="I81" s="6">
        <v>0.66320000000000001</v>
      </c>
      <c r="J81">
        <v>3.6999999999999998E-2</v>
      </c>
      <c r="K81" s="7">
        <f t="shared" si="27"/>
        <v>0.54166666666666663</v>
      </c>
      <c r="L81">
        <v>5.78</v>
      </c>
      <c r="M81" s="7">
        <f t="shared" si="28"/>
        <v>0.95370370370370372</v>
      </c>
      <c r="N81">
        <v>5.33</v>
      </c>
      <c r="O81" s="7">
        <f t="shared" si="29"/>
        <v>0.12962962962962962</v>
      </c>
      <c r="P81">
        <v>5.08</v>
      </c>
      <c r="Q81" s="2">
        <f t="shared" si="30"/>
        <v>0.52284263959390864</v>
      </c>
      <c r="R81">
        <v>5.8999999999999997E-2</v>
      </c>
      <c r="S81" s="2">
        <f t="shared" si="32"/>
        <v>0.6754098360655737</v>
      </c>
      <c r="T81">
        <v>8.3000000000000004E-2</v>
      </c>
      <c r="U81" s="2">
        <f t="shared" si="31"/>
        <v>0.14710674833180001</v>
      </c>
      <c r="V81">
        <v>6.2E-2</v>
      </c>
      <c r="W81" s="2">
        <f t="shared" si="33"/>
        <v>0.45833333333333337</v>
      </c>
      <c r="X81" s="17">
        <v>3.2000000000000001E-2</v>
      </c>
    </row>
    <row r="82" spans="1:24" hidden="1">
      <c r="A82" t="s">
        <v>28</v>
      </c>
      <c r="B82" t="s">
        <v>34</v>
      </c>
      <c r="C82" s="5">
        <v>37</v>
      </c>
      <c r="D82" s="1">
        <v>80</v>
      </c>
      <c r="E82" s="1">
        <v>28</v>
      </c>
      <c r="F82" s="1">
        <v>18</v>
      </c>
      <c r="G82" s="1">
        <v>90</v>
      </c>
      <c r="H82" s="1">
        <f t="shared" si="22"/>
        <v>216</v>
      </c>
      <c r="I82" s="6">
        <v>0.84650000000000003</v>
      </c>
      <c r="J82">
        <v>5.8000000000000003E-2</v>
      </c>
      <c r="K82" s="7">
        <f t="shared" si="27"/>
        <v>0.78703703703703709</v>
      </c>
      <c r="L82">
        <v>6.05</v>
      </c>
      <c r="M82" s="7">
        <f t="shared" si="28"/>
        <v>0.7407407407407407</v>
      </c>
      <c r="N82">
        <v>5.27</v>
      </c>
      <c r="O82" s="7">
        <f t="shared" si="29"/>
        <v>0.83333333333333337</v>
      </c>
      <c r="P82">
        <v>4.5599999999999996</v>
      </c>
      <c r="Q82" s="2">
        <f t="shared" si="30"/>
        <v>0.81632653061224492</v>
      </c>
      <c r="R82">
        <v>4.2999999999999997E-2</v>
      </c>
      <c r="S82" s="2">
        <f t="shared" si="32"/>
        <v>0.77669902912621369</v>
      </c>
      <c r="T82">
        <v>6.4000000000000001E-2</v>
      </c>
      <c r="U82" s="2">
        <f t="shared" si="31"/>
        <v>0.57655089148650573</v>
      </c>
      <c r="V82">
        <v>3.4000000000000002E-2</v>
      </c>
      <c r="W82" s="2">
        <f t="shared" si="33"/>
        <v>0.21296296296296291</v>
      </c>
      <c r="X82" s="17">
        <v>2.9000000000000001E-2</v>
      </c>
    </row>
    <row r="83" spans="1:24" hidden="1">
      <c r="A83" t="s">
        <v>26</v>
      </c>
      <c r="B83" t="s">
        <v>35</v>
      </c>
      <c r="C83" s="5">
        <v>19</v>
      </c>
      <c r="D83" s="1">
        <v>93</v>
      </c>
      <c r="E83" s="1">
        <v>15</v>
      </c>
      <c r="F83" s="1">
        <v>16</v>
      </c>
      <c r="G83" s="1">
        <v>92</v>
      </c>
      <c r="H83" s="1">
        <f t="shared" ref="H83:H92" si="34">SUM(D83:G83)</f>
        <v>216</v>
      </c>
      <c r="I83" s="6">
        <v>0.85777000000000003</v>
      </c>
      <c r="J83">
        <v>2.4E-2</v>
      </c>
      <c r="K83" s="7">
        <f t="shared" si="27"/>
        <v>0.85648148148148151</v>
      </c>
      <c r="L83">
        <v>4.76</v>
      </c>
      <c r="M83" s="7">
        <f t="shared" si="28"/>
        <v>0.86111111111111116</v>
      </c>
      <c r="N83">
        <v>5.27</v>
      </c>
      <c r="O83" s="7">
        <f t="shared" si="29"/>
        <v>0.85185185185185186</v>
      </c>
      <c r="P83">
        <v>3.9</v>
      </c>
      <c r="Q83" s="2">
        <f t="shared" si="30"/>
        <v>0.85321100917431192</v>
      </c>
      <c r="R83">
        <v>6.3E-2</v>
      </c>
      <c r="S83" s="2">
        <f t="shared" ref="S83:S92" si="35">2*Q83*M83/(Q83+M83)</f>
        <v>0.8571428571428571</v>
      </c>
      <c r="T83">
        <v>6.0999999999999999E-2</v>
      </c>
      <c r="U83" s="2">
        <f t="shared" si="31"/>
        <v>0.71299352746956668</v>
      </c>
      <c r="V83">
        <v>5.8999999999999997E-2</v>
      </c>
      <c r="W83" s="2">
        <f t="shared" ref="W83:W92" si="36">1-K83</f>
        <v>0.14351851851851849</v>
      </c>
      <c r="X83" s="17">
        <v>3.5999999999999997E-2</v>
      </c>
    </row>
    <row r="84" spans="1:24" hidden="1">
      <c r="A84" t="s">
        <v>16</v>
      </c>
      <c r="B84" t="s">
        <v>35</v>
      </c>
      <c r="C84" s="5">
        <v>19</v>
      </c>
      <c r="D84" s="1">
        <v>91</v>
      </c>
      <c r="E84" s="1">
        <v>17</v>
      </c>
      <c r="F84" s="1">
        <v>17</v>
      </c>
      <c r="G84" s="1">
        <v>91</v>
      </c>
      <c r="H84" s="1">
        <f t="shared" si="34"/>
        <v>216</v>
      </c>
      <c r="I84" s="6">
        <v>0.94718999999999998</v>
      </c>
      <c r="J84">
        <v>2.9000000000000001E-2</v>
      </c>
      <c r="K84" s="7">
        <f t="shared" si="27"/>
        <v>0.84259259259259256</v>
      </c>
      <c r="L84">
        <v>6.03</v>
      </c>
      <c r="M84" s="7">
        <f t="shared" si="28"/>
        <v>0.84259259259259256</v>
      </c>
      <c r="N84">
        <v>3.99</v>
      </c>
      <c r="O84" s="7">
        <f t="shared" si="29"/>
        <v>0.84259259259259256</v>
      </c>
      <c r="P84">
        <v>5.0199999999999996</v>
      </c>
      <c r="Q84" s="2">
        <f t="shared" si="30"/>
        <v>0.84259259259259256</v>
      </c>
      <c r="R84">
        <v>4.1000000000000002E-2</v>
      </c>
      <c r="S84" s="2">
        <f t="shared" si="35"/>
        <v>0.84259259259259256</v>
      </c>
      <c r="T84">
        <v>5.5E-2</v>
      </c>
      <c r="U84" s="2">
        <f t="shared" si="31"/>
        <v>0.68518518518518523</v>
      </c>
      <c r="V84">
        <v>6.3E-2</v>
      </c>
      <c r="W84" s="2">
        <f t="shared" si="36"/>
        <v>0.15740740740740744</v>
      </c>
      <c r="X84" s="17">
        <v>3.5000000000000003E-2</v>
      </c>
    </row>
    <row r="85" spans="1:24" hidden="1">
      <c r="A85" t="s">
        <v>18</v>
      </c>
      <c r="B85" t="s">
        <v>35</v>
      </c>
      <c r="C85" s="5">
        <v>19</v>
      </c>
      <c r="D85" s="1">
        <v>97</v>
      </c>
      <c r="E85" s="1">
        <v>11</v>
      </c>
      <c r="F85" s="1">
        <v>13</v>
      </c>
      <c r="G85" s="1">
        <v>95</v>
      </c>
      <c r="H85" s="1">
        <f t="shared" si="34"/>
        <v>216</v>
      </c>
      <c r="I85" s="6">
        <v>0.93347000000000002</v>
      </c>
      <c r="J85">
        <v>0.05</v>
      </c>
      <c r="K85" s="7">
        <f t="shared" si="27"/>
        <v>0.88888888888888884</v>
      </c>
      <c r="L85">
        <v>5.07</v>
      </c>
      <c r="M85" s="7">
        <f t="shared" si="28"/>
        <v>0.89814814814814814</v>
      </c>
      <c r="N85">
        <v>2.83</v>
      </c>
      <c r="O85" s="7">
        <f t="shared" si="29"/>
        <v>0.87962962962962965</v>
      </c>
      <c r="P85">
        <v>5.84</v>
      </c>
      <c r="Q85" s="2">
        <f t="shared" si="30"/>
        <v>0.88181818181818183</v>
      </c>
      <c r="R85">
        <v>3.2000000000000001E-2</v>
      </c>
      <c r="S85" s="2">
        <f t="shared" si="35"/>
        <v>0.88990825688073394</v>
      </c>
      <c r="T85">
        <v>8.2000000000000003E-2</v>
      </c>
      <c r="U85" s="2">
        <f t="shared" si="31"/>
        <v>0.77791117590546788</v>
      </c>
      <c r="V85">
        <v>0.03</v>
      </c>
      <c r="W85" s="2">
        <f t="shared" si="36"/>
        <v>0.11111111111111116</v>
      </c>
      <c r="X85" s="17">
        <v>4.4999999999999998E-2</v>
      </c>
    </row>
    <row r="86" spans="1:24" hidden="1">
      <c r="A86" t="s">
        <v>19</v>
      </c>
      <c r="B86" t="s">
        <v>35</v>
      </c>
      <c r="C86" s="5">
        <v>19</v>
      </c>
      <c r="D86" s="1">
        <v>96</v>
      </c>
      <c r="E86" s="1">
        <v>12</v>
      </c>
      <c r="F86" s="1">
        <v>26</v>
      </c>
      <c r="G86" s="1">
        <v>82</v>
      </c>
      <c r="H86" s="1">
        <f t="shared" si="34"/>
        <v>216</v>
      </c>
      <c r="I86" s="6">
        <v>0.92806999999999995</v>
      </c>
      <c r="J86">
        <v>6.0999999999999999E-2</v>
      </c>
      <c r="K86" s="7">
        <f t="shared" si="27"/>
        <v>0.82407407407407407</v>
      </c>
      <c r="L86">
        <v>5.39</v>
      </c>
      <c r="M86" s="7">
        <f t="shared" si="28"/>
        <v>0.88888888888888884</v>
      </c>
      <c r="N86">
        <v>6.31</v>
      </c>
      <c r="O86" s="7">
        <f t="shared" si="29"/>
        <v>0.7592592592592593</v>
      </c>
      <c r="P86">
        <v>3</v>
      </c>
      <c r="Q86" s="2">
        <f t="shared" si="30"/>
        <v>0.78688524590163933</v>
      </c>
      <c r="R86">
        <v>8.4000000000000005E-2</v>
      </c>
      <c r="S86" s="2">
        <f t="shared" si="35"/>
        <v>0.83478260869565224</v>
      </c>
      <c r="T86">
        <v>6.7000000000000004E-2</v>
      </c>
      <c r="U86" s="2">
        <f t="shared" si="31"/>
        <v>0.65366344409900867</v>
      </c>
      <c r="V86">
        <v>3.3000000000000002E-2</v>
      </c>
      <c r="W86" s="2">
        <f t="shared" si="36"/>
        <v>0.17592592592592593</v>
      </c>
      <c r="X86" s="17">
        <v>0.04</v>
      </c>
    </row>
    <row r="87" spans="1:24" hidden="1">
      <c r="A87" t="s">
        <v>20</v>
      </c>
      <c r="B87" t="s">
        <v>35</v>
      </c>
      <c r="C87" s="5">
        <v>19</v>
      </c>
      <c r="D87" s="1">
        <v>92</v>
      </c>
      <c r="E87" s="1">
        <v>16</v>
      </c>
      <c r="F87" s="1">
        <v>9</v>
      </c>
      <c r="G87" s="1">
        <v>99</v>
      </c>
      <c r="H87" s="1">
        <f t="shared" si="34"/>
        <v>216</v>
      </c>
      <c r="I87" s="6">
        <v>0.96031</v>
      </c>
      <c r="J87">
        <v>4.1000000000000002E-2</v>
      </c>
      <c r="K87" s="7">
        <f t="shared" si="27"/>
        <v>0.8842592592592593</v>
      </c>
      <c r="L87">
        <v>4.09</v>
      </c>
      <c r="M87" s="7">
        <f t="shared" si="28"/>
        <v>0.85185185185185186</v>
      </c>
      <c r="N87">
        <v>6.29</v>
      </c>
      <c r="O87" s="7">
        <f t="shared" si="29"/>
        <v>0.91666666666666663</v>
      </c>
      <c r="P87">
        <v>4.53</v>
      </c>
      <c r="Q87" s="2">
        <f t="shared" si="30"/>
        <v>0.91089108910891092</v>
      </c>
      <c r="R87">
        <v>6.6000000000000003E-2</v>
      </c>
      <c r="S87" s="2">
        <f t="shared" si="35"/>
        <v>0.88038277511961727</v>
      </c>
      <c r="T87">
        <v>3.2000000000000001E-2</v>
      </c>
      <c r="U87" s="2">
        <f t="shared" si="31"/>
        <v>0.77013788032645958</v>
      </c>
      <c r="V87">
        <v>6.4000000000000001E-2</v>
      </c>
      <c r="W87" s="2">
        <f t="shared" si="36"/>
        <v>0.1157407407407407</v>
      </c>
      <c r="X87" s="17">
        <v>4.5999999999999999E-2</v>
      </c>
    </row>
    <row r="88" spans="1:24" hidden="1">
      <c r="A88" t="s">
        <v>21</v>
      </c>
      <c r="B88" t="s">
        <v>35</v>
      </c>
      <c r="C88" s="5">
        <v>19</v>
      </c>
      <c r="D88" s="1">
        <v>95</v>
      </c>
      <c r="E88" s="1">
        <v>13</v>
      </c>
      <c r="F88" s="1">
        <v>10</v>
      </c>
      <c r="G88" s="1">
        <v>98</v>
      </c>
      <c r="H88" s="1">
        <f t="shared" si="34"/>
        <v>216</v>
      </c>
      <c r="I88" s="6">
        <v>0.92927000000000004</v>
      </c>
      <c r="J88">
        <v>3.4000000000000002E-2</v>
      </c>
      <c r="K88" s="7">
        <f t="shared" si="27"/>
        <v>0.89351851851851849</v>
      </c>
      <c r="L88">
        <v>4.5</v>
      </c>
      <c r="M88" s="7">
        <f t="shared" si="28"/>
        <v>0.87962962962962965</v>
      </c>
      <c r="N88">
        <v>3.25</v>
      </c>
      <c r="O88" s="7">
        <f t="shared" si="29"/>
        <v>0.90740740740740744</v>
      </c>
      <c r="P88">
        <v>5.08</v>
      </c>
      <c r="Q88" s="2">
        <f t="shared" si="30"/>
        <v>0.90476190476190477</v>
      </c>
      <c r="R88">
        <v>5.5E-2</v>
      </c>
      <c r="S88" s="2">
        <f t="shared" si="35"/>
        <v>0.892018779342723</v>
      </c>
      <c r="T88">
        <v>4.2000000000000003E-2</v>
      </c>
      <c r="U88" s="2">
        <f t="shared" si="31"/>
        <v>0.78734085370036522</v>
      </c>
      <c r="V88">
        <v>8.4000000000000005E-2</v>
      </c>
      <c r="W88" s="2">
        <f t="shared" si="36"/>
        <v>0.10648148148148151</v>
      </c>
      <c r="X88" s="17">
        <v>4.8000000000000001E-2</v>
      </c>
    </row>
    <row r="89" spans="1:24" hidden="1">
      <c r="A89" t="s">
        <v>28</v>
      </c>
      <c r="B89" t="s">
        <v>35</v>
      </c>
      <c r="C89" s="5">
        <v>19</v>
      </c>
      <c r="D89" s="1">
        <v>92</v>
      </c>
      <c r="E89" s="1">
        <v>16</v>
      </c>
      <c r="F89" s="1">
        <v>11</v>
      </c>
      <c r="G89" s="1">
        <v>97</v>
      </c>
      <c r="H89" s="1">
        <f t="shared" si="34"/>
        <v>216</v>
      </c>
      <c r="I89" s="6">
        <v>0.93689999999999996</v>
      </c>
      <c r="J89">
        <v>4.4999999999999998E-2</v>
      </c>
      <c r="K89" s="7">
        <f t="shared" si="27"/>
        <v>0.875</v>
      </c>
      <c r="L89">
        <v>3.45</v>
      </c>
      <c r="M89" s="7">
        <f t="shared" si="28"/>
        <v>0.85185185185185186</v>
      </c>
      <c r="N89">
        <v>4.92</v>
      </c>
      <c r="O89" s="7">
        <f t="shared" si="29"/>
        <v>0.89814814814814814</v>
      </c>
      <c r="P89">
        <v>5.43</v>
      </c>
      <c r="Q89" s="2">
        <f t="shared" si="30"/>
        <v>0.89320388349514568</v>
      </c>
      <c r="R89">
        <v>0.04</v>
      </c>
      <c r="S89" s="2">
        <f t="shared" si="35"/>
        <v>0.87203791469194314</v>
      </c>
      <c r="T89">
        <v>8.3000000000000004E-2</v>
      </c>
      <c r="U89" s="2">
        <f t="shared" si="31"/>
        <v>0.75080504950078242</v>
      </c>
      <c r="V89">
        <v>7.4999999999999997E-2</v>
      </c>
      <c r="W89" s="2">
        <f t="shared" si="36"/>
        <v>0.125</v>
      </c>
      <c r="X89" s="17">
        <v>6.3E-2</v>
      </c>
    </row>
    <row r="90" spans="1:24" hidden="1">
      <c r="A90" t="s">
        <v>23</v>
      </c>
      <c r="B90" t="s">
        <v>35</v>
      </c>
      <c r="C90" s="5">
        <v>19</v>
      </c>
      <c r="D90" s="1">
        <v>82</v>
      </c>
      <c r="E90" s="1">
        <v>26</v>
      </c>
      <c r="F90" s="1">
        <v>5</v>
      </c>
      <c r="G90" s="1">
        <v>103</v>
      </c>
      <c r="H90" s="1">
        <f t="shared" si="34"/>
        <v>216</v>
      </c>
      <c r="I90" s="6">
        <v>0.90629000000000004</v>
      </c>
      <c r="J90">
        <v>3.5999999999999997E-2</v>
      </c>
      <c r="K90" s="7">
        <f t="shared" si="27"/>
        <v>0.85648148148148151</v>
      </c>
      <c r="L90">
        <v>4.0999999999999996</v>
      </c>
      <c r="M90" s="7">
        <f t="shared" si="28"/>
        <v>0.7592592592592593</v>
      </c>
      <c r="N90">
        <v>4.34</v>
      </c>
      <c r="O90" s="7">
        <f t="shared" si="29"/>
        <v>0.95370370370370372</v>
      </c>
      <c r="P90">
        <v>4.62</v>
      </c>
      <c r="Q90" s="2">
        <f t="shared" si="30"/>
        <v>0.94252873563218387</v>
      </c>
      <c r="R90">
        <v>8.3000000000000004E-2</v>
      </c>
      <c r="S90" s="2">
        <f t="shared" si="35"/>
        <v>0.84102564102564104</v>
      </c>
      <c r="T90">
        <v>5.6000000000000001E-2</v>
      </c>
      <c r="U90" s="2">
        <f t="shared" si="31"/>
        <v>0.72683568879536875</v>
      </c>
      <c r="V90">
        <v>3.5000000000000003E-2</v>
      </c>
      <c r="W90" s="2">
        <f t="shared" si="36"/>
        <v>0.14351851851851849</v>
      </c>
      <c r="X90" s="17">
        <v>5.8000000000000003E-2</v>
      </c>
    </row>
    <row r="91" spans="1:24" hidden="1">
      <c r="A91" t="s">
        <v>24</v>
      </c>
      <c r="B91" t="s">
        <v>35</v>
      </c>
      <c r="C91" s="5">
        <v>19</v>
      </c>
      <c r="D91" s="1">
        <v>95</v>
      </c>
      <c r="E91" s="1">
        <v>13</v>
      </c>
      <c r="F91" s="1">
        <v>10</v>
      </c>
      <c r="G91" s="1">
        <v>98</v>
      </c>
      <c r="H91" s="1">
        <f t="shared" si="34"/>
        <v>216</v>
      </c>
      <c r="I91" s="6">
        <v>0.92910000000000004</v>
      </c>
      <c r="J91">
        <v>5.7000000000000002E-2</v>
      </c>
      <c r="K91" s="7">
        <f t="shared" si="27"/>
        <v>0.89351851851851849</v>
      </c>
      <c r="L91">
        <v>4.0999999999999996</v>
      </c>
      <c r="M91" s="7">
        <f t="shared" si="28"/>
        <v>0.87962962962962965</v>
      </c>
      <c r="N91">
        <v>6.08</v>
      </c>
      <c r="O91" s="7">
        <f t="shared" si="29"/>
        <v>0.90740740740740744</v>
      </c>
      <c r="P91">
        <v>6.28</v>
      </c>
      <c r="Q91" s="2">
        <f t="shared" si="30"/>
        <v>0.90476190476190477</v>
      </c>
      <c r="R91">
        <v>5.2999999999999999E-2</v>
      </c>
      <c r="S91" s="2">
        <f t="shared" si="35"/>
        <v>0.892018779342723</v>
      </c>
      <c r="T91">
        <v>6.6000000000000003E-2</v>
      </c>
      <c r="U91" s="2">
        <f t="shared" si="31"/>
        <v>0.78734085370036522</v>
      </c>
      <c r="V91">
        <v>3.2000000000000001E-2</v>
      </c>
      <c r="W91" s="2">
        <f t="shared" si="36"/>
        <v>0.10648148148148151</v>
      </c>
      <c r="X91" s="17">
        <v>4.1000000000000002E-2</v>
      </c>
    </row>
    <row r="92" spans="1:24" hidden="1">
      <c r="A92" t="s">
        <v>25</v>
      </c>
      <c r="B92" t="s">
        <v>35</v>
      </c>
      <c r="C92" s="5">
        <v>19</v>
      </c>
      <c r="D92" s="1">
        <v>89</v>
      </c>
      <c r="E92" s="1">
        <v>19</v>
      </c>
      <c r="F92" s="1">
        <v>12</v>
      </c>
      <c r="G92" s="1">
        <v>96</v>
      </c>
      <c r="H92" s="1">
        <f t="shared" si="34"/>
        <v>216</v>
      </c>
      <c r="I92" s="6">
        <v>0.93476000000000004</v>
      </c>
      <c r="J92">
        <v>4.9000000000000002E-2</v>
      </c>
      <c r="K92" s="7">
        <f t="shared" si="27"/>
        <v>0.85648148148148151</v>
      </c>
      <c r="L92">
        <v>4.57</v>
      </c>
      <c r="M92" s="7">
        <f t="shared" si="28"/>
        <v>0.82407407407407407</v>
      </c>
      <c r="N92">
        <v>5.84</v>
      </c>
      <c r="O92" s="7">
        <f t="shared" si="29"/>
        <v>0.88888888888888884</v>
      </c>
      <c r="P92">
        <v>5.48</v>
      </c>
      <c r="Q92" s="2">
        <f t="shared" si="30"/>
        <v>0.88118811881188119</v>
      </c>
      <c r="R92">
        <v>4.9000000000000002E-2</v>
      </c>
      <c r="S92" s="2">
        <f t="shared" si="35"/>
        <v>0.85167464114832536</v>
      </c>
      <c r="T92">
        <v>8.4000000000000005E-2</v>
      </c>
      <c r="U92" s="2">
        <f t="shared" si="31"/>
        <v>0.71446526247153475</v>
      </c>
      <c r="V92">
        <v>6.9000000000000006E-2</v>
      </c>
      <c r="W92" s="2">
        <f t="shared" si="36"/>
        <v>0.14351851851851849</v>
      </c>
      <c r="X92" s="17">
        <v>7.0999999999999994E-2</v>
      </c>
    </row>
    <row r="93" spans="1:24" hidden="1">
      <c r="A93" t="s">
        <v>16</v>
      </c>
      <c r="B93" t="s">
        <v>36</v>
      </c>
      <c r="C93" s="5">
        <v>22</v>
      </c>
      <c r="D93" s="1">
        <v>92</v>
      </c>
      <c r="E93" s="1">
        <v>16</v>
      </c>
      <c r="F93" s="1">
        <v>13</v>
      </c>
      <c r="G93" s="1">
        <v>95</v>
      </c>
      <c r="H93" s="1">
        <f t="shared" ref="H93:H102" si="37">SUM(D93:G93)</f>
        <v>216</v>
      </c>
      <c r="I93" s="6">
        <v>0.94196000000000002</v>
      </c>
      <c r="J93">
        <v>2.4E-2</v>
      </c>
      <c r="K93" s="7">
        <f t="shared" si="27"/>
        <v>0.8657407407407407</v>
      </c>
      <c r="L93">
        <v>3.68</v>
      </c>
      <c r="M93" s="7">
        <f t="shared" si="28"/>
        <v>0.85185185185185186</v>
      </c>
      <c r="N93">
        <v>3.26</v>
      </c>
      <c r="O93" s="7">
        <f t="shared" si="29"/>
        <v>0.87962962962962965</v>
      </c>
      <c r="P93">
        <v>3.91</v>
      </c>
      <c r="Q93" s="2">
        <f t="shared" si="30"/>
        <v>0.87619047619047619</v>
      </c>
      <c r="R93">
        <v>8.1000000000000003E-2</v>
      </c>
      <c r="S93" s="2">
        <f t="shared" ref="S93:S102" si="38">2*Q93*M93/(Q93+M93)</f>
        <v>0.863849765258216</v>
      </c>
      <c r="T93">
        <v>5.5E-2</v>
      </c>
      <c r="U93" s="2">
        <f t="shared" si="31"/>
        <v>0.73176385226269236</v>
      </c>
      <c r="V93">
        <v>5.0999999999999997E-2</v>
      </c>
      <c r="W93" s="2">
        <f t="shared" ref="W93:W102" si="39">1-K93</f>
        <v>0.1342592592592593</v>
      </c>
      <c r="X93" s="17">
        <v>4.2999999999999997E-2</v>
      </c>
    </row>
    <row r="94" spans="1:24" hidden="1">
      <c r="A94" t="s">
        <v>18</v>
      </c>
      <c r="B94" t="s">
        <v>36</v>
      </c>
      <c r="C94" s="5">
        <v>22</v>
      </c>
      <c r="D94" s="1">
        <v>94</v>
      </c>
      <c r="E94" s="1">
        <v>14</v>
      </c>
      <c r="F94" s="1">
        <v>8</v>
      </c>
      <c r="G94" s="1">
        <v>100</v>
      </c>
      <c r="H94" s="1">
        <f t="shared" si="37"/>
        <v>216</v>
      </c>
      <c r="I94" s="6">
        <v>0.93296000000000001</v>
      </c>
      <c r="J94">
        <v>4.7E-2</v>
      </c>
      <c r="K94" s="7">
        <f t="shared" si="27"/>
        <v>0.89814814814814814</v>
      </c>
      <c r="L94">
        <v>5.89</v>
      </c>
      <c r="M94" s="7">
        <f t="shared" si="28"/>
        <v>0.87037037037037035</v>
      </c>
      <c r="N94">
        <v>4.55</v>
      </c>
      <c r="O94" s="7">
        <f t="shared" si="29"/>
        <v>0.92592592592592593</v>
      </c>
      <c r="P94">
        <v>5.52</v>
      </c>
      <c r="Q94" s="2">
        <f t="shared" si="30"/>
        <v>0.92156862745098034</v>
      </c>
      <c r="R94">
        <v>3.5999999999999997E-2</v>
      </c>
      <c r="S94" s="2">
        <f t="shared" si="38"/>
        <v>0.89523809523809517</v>
      </c>
      <c r="T94">
        <v>6.4000000000000001E-2</v>
      </c>
      <c r="U94" s="2">
        <f t="shared" si="31"/>
        <v>0.79752800050700867</v>
      </c>
      <c r="V94">
        <v>7.0999999999999994E-2</v>
      </c>
      <c r="W94" s="2">
        <f t="shared" si="39"/>
        <v>0.10185185185185186</v>
      </c>
      <c r="X94" s="17">
        <v>3.2000000000000001E-2</v>
      </c>
    </row>
    <row r="95" spans="1:24" hidden="1">
      <c r="A95" t="s">
        <v>19</v>
      </c>
      <c r="B95" t="s">
        <v>36</v>
      </c>
      <c r="C95" s="5">
        <v>22</v>
      </c>
      <c r="D95" s="1">
        <v>81</v>
      </c>
      <c r="E95" s="1">
        <v>27</v>
      </c>
      <c r="F95" s="1">
        <v>19</v>
      </c>
      <c r="G95" s="1">
        <v>89</v>
      </c>
      <c r="H95" s="1">
        <f t="shared" si="37"/>
        <v>216</v>
      </c>
      <c r="I95" s="6">
        <v>0.90354999999999996</v>
      </c>
      <c r="J95">
        <v>4.7E-2</v>
      </c>
      <c r="K95" s="7">
        <f t="shared" si="27"/>
        <v>0.78703703703703709</v>
      </c>
      <c r="L95">
        <v>5.47</v>
      </c>
      <c r="M95" s="7">
        <f t="shared" si="28"/>
        <v>0.75</v>
      </c>
      <c r="N95">
        <v>2.68</v>
      </c>
      <c r="O95" s="7">
        <f t="shared" si="29"/>
        <v>0.82407407407407407</v>
      </c>
      <c r="P95">
        <v>5.73</v>
      </c>
      <c r="Q95" s="2">
        <f t="shared" si="30"/>
        <v>0.81</v>
      </c>
      <c r="R95">
        <v>6.0999999999999999E-2</v>
      </c>
      <c r="S95" s="2">
        <f t="shared" si="38"/>
        <v>0.77884615384615385</v>
      </c>
      <c r="T95">
        <v>5.7000000000000002E-2</v>
      </c>
      <c r="U95" s="2">
        <f t="shared" si="31"/>
        <v>0.57565554834886079</v>
      </c>
      <c r="V95">
        <v>7.8E-2</v>
      </c>
      <c r="W95" s="2">
        <f t="shared" si="39"/>
        <v>0.21296296296296291</v>
      </c>
      <c r="X95" s="17">
        <v>2.8000000000000001E-2</v>
      </c>
    </row>
    <row r="96" spans="1:24" hidden="1">
      <c r="A96" t="s">
        <v>20</v>
      </c>
      <c r="B96" t="s">
        <v>36</v>
      </c>
      <c r="C96" s="5">
        <v>22</v>
      </c>
      <c r="D96" s="1">
        <v>90</v>
      </c>
      <c r="E96" s="1">
        <v>18</v>
      </c>
      <c r="F96" s="1">
        <v>12</v>
      </c>
      <c r="G96" s="1">
        <v>96</v>
      </c>
      <c r="H96" s="1">
        <f t="shared" si="37"/>
        <v>216</v>
      </c>
      <c r="I96" s="6">
        <v>0.94132000000000005</v>
      </c>
      <c r="J96">
        <v>2.5000000000000001E-2</v>
      </c>
      <c r="K96" s="7">
        <f t="shared" si="27"/>
        <v>0.86111111111111116</v>
      </c>
      <c r="L96">
        <v>3.2</v>
      </c>
      <c r="M96" s="7">
        <f t="shared" si="28"/>
        <v>0.83333333333333337</v>
      </c>
      <c r="N96">
        <v>4.5999999999999996</v>
      </c>
      <c r="O96" s="7">
        <f t="shared" si="29"/>
        <v>0.88888888888888884</v>
      </c>
      <c r="P96">
        <v>4.84</v>
      </c>
      <c r="Q96" s="2">
        <f t="shared" si="30"/>
        <v>0.88235294117647056</v>
      </c>
      <c r="R96">
        <v>6.8000000000000005E-2</v>
      </c>
      <c r="S96" s="2">
        <f t="shared" si="38"/>
        <v>0.8571428571428571</v>
      </c>
      <c r="T96">
        <v>5.3999999999999999E-2</v>
      </c>
      <c r="U96" s="2">
        <f t="shared" si="31"/>
        <v>0.72333934929705435</v>
      </c>
      <c r="V96">
        <v>5.1999999999999998E-2</v>
      </c>
      <c r="W96" s="2">
        <f t="shared" si="39"/>
        <v>0.13888888888888884</v>
      </c>
      <c r="X96" s="17">
        <v>7.1999999999999995E-2</v>
      </c>
    </row>
    <row r="97" spans="1:24" hidden="1">
      <c r="A97" t="s">
        <v>21</v>
      </c>
      <c r="B97" t="s">
        <v>36</v>
      </c>
      <c r="C97" s="5">
        <v>22</v>
      </c>
      <c r="D97" s="1">
        <v>94</v>
      </c>
      <c r="E97" s="1">
        <v>14</v>
      </c>
      <c r="F97" s="1">
        <v>10</v>
      </c>
      <c r="G97" s="1">
        <v>98</v>
      </c>
      <c r="H97" s="1">
        <f t="shared" si="37"/>
        <v>216</v>
      </c>
      <c r="I97" s="6">
        <v>0.93535999999999997</v>
      </c>
      <c r="J97">
        <v>0.04</v>
      </c>
      <c r="K97" s="7">
        <f t="shared" si="27"/>
        <v>0.88888888888888884</v>
      </c>
      <c r="L97">
        <v>3.61</v>
      </c>
      <c r="M97" s="7">
        <f t="shared" si="28"/>
        <v>0.87037037037037035</v>
      </c>
      <c r="N97">
        <v>5.22</v>
      </c>
      <c r="O97" s="7">
        <f t="shared" si="29"/>
        <v>0.90740740740740744</v>
      </c>
      <c r="P97">
        <v>2.62</v>
      </c>
      <c r="Q97" s="2">
        <f t="shared" si="30"/>
        <v>0.90384615384615385</v>
      </c>
      <c r="R97">
        <v>8.2000000000000003E-2</v>
      </c>
      <c r="S97" s="2">
        <f t="shared" si="38"/>
        <v>0.8867924528301887</v>
      </c>
      <c r="T97">
        <v>4.9000000000000002E-2</v>
      </c>
      <c r="U97" s="2">
        <f t="shared" si="31"/>
        <v>0.77831178249415622</v>
      </c>
      <c r="V97">
        <v>6.2E-2</v>
      </c>
      <c r="W97" s="2">
        <f t="shared" si="39"/>
        <v>0.11111111111111116</v>
      </c>
      <c r="X97" s="17">
        <v>4.4999999999999998E-2</v>
      </c>
    </row>
    <row r="98" spans="1:24" hidden="1">
      <c r="A98" t="s">
        <v>28</v>
      </c>
      <c r="B98" t="s">
        <v>36</v>
      </c>
      <c r="C98" s="5">
        <v>22</v>
      </c>
      <c r="D98" s="1">
        <v>90</v>
      </c>
      <c r="E98" s="1">
        <v>18</v>
      </c>
      <c r="F98" s="1">
        <v>8</v>
      </c>
      <c r="G98" s="1">
        <v>100</v>
      </c>
      <c r="H98" s="1">
        <f t="shared" si="37"/>
        <v>216</v>
      </c>
      <c r="I98" s="6">
        <v>0.94076000000000004</v>
      </c>
      <c r="J98">
        <v>2.3E-2</v>
      </c>
      <c r="K98" s="7">
        <f t="shared" si="27"/>
        <v>0.87962962962962965</v>
      </c>
      <c r="L98">
        <v>4.91</v>
      </c>
      <c r="M98" s="7">
        <f t="shared" si="28"/>
        <v>0.83333333333333337</v>
      </c>
      <c r="N98">
        <v>5.0599999999999996</v>
      </c>
      <c r="O98" s="7">
        <f t="shared" si="29"/>
        <v>0.92592592592592593</v>
      </c>
      <c r="P98">
        <v>5.24</v>
      </c>
      <c r="Q98" s="2">
        <f t="shared" si="30"/>
        <v>0.91836734693877553</v>
      </c>
      <c r="R98">
        <v>3.3000000000000002E-2</v>
      </c>
      <c r="S98" s="2">
        <f t="shared" si="38"/>
        <v>0.87378640776699035</v>
      </c>
      <c r="T98">
        <v>7.1999999999999995E-2</v>
      </c>
      <c r="U98" s="2">
        <f t="shared" si="31"/>
        <v>0.76253505003053978</v>
      </c>
      <c r="V98">
        <v>0.05</v>
      </c>
      <c r="W98" s="2">
        <f t="shared" si="39"/>
        <v>0.12037037037037035</v>
      </c>
      <c r="X98" s="17">
        <v>5.8000000000000003E-2</v>
      </c>
    </row>
    <row r="99" spans="1:24" hidden="1">
      <c r="A99" t="s">
        <v>23</v>
      </c>
      <c r="B99" t="s">
        <v>36</v>
      </c>
      <c r="C99" s="5">
        <v>22</v>
      </c>
      <c r="D99" s="1">
        <v>92</v>
      </c>
      <c r="E99" s="1">
        <v>16</v>
      </c>
      <c r="F99" s="1">
        <v>15</v>
      </c>
      <c r="G99" s="1">
        <v>93</v>
      </c>
      <c r="H99" s="1">
        <f t="shared" si="37"/>
        <v>216</v>
      </c>
      <c r="I99" s="6">
        <v>0.92695000000000005</v>
      </c>
      <c r="J99">
        <v>2.9000000000000001E-2</v>
      </c>
      <c r="K99" s="7">
        <f t="shared" ref="K99:K112" si="40">(D99+G99)/H99</f>
        <v>0.85648148148148151</v>
      </c>
      <c r="L99">
        <v>4.8899999999999997</v>
      </c>
      <c r="M99" s="7">
        <f t="shared" ref="M99:M112" si="41">D99/(D99+E99)</f>
        <v>0.85185185185185186</v>
      </c>
      <c r="N99">
        <v>5.55</v>
      </c>
      <c r="O99" s="7">
        <f t="shared" ref="O99:O112" si="42">G99/(G99+F99)</f>
        <v>0.86111111111111116</v>
      </c>
      <c r="P99">
        <v>3.7</v>
      </c>
      <c r="Q99" s="2">
        <f t="shared" ref="Q99:Q112" si="43">D99/(D99+F99)</f>
        <v>0.85981308411214952</v>
      </c>
      <c r="R99">
        <v>4.3999999999999997E-2</v>
      </c>
      <c r="S99" s="2">
        <f t="shared" si="38"/>
        <v>0.85581395348837219</v>
      </c>
      <c r="T99">
        <v>0.04</v>
      </c>
      <c r="U99" s="2">
        <f t="shared" ref="U99:U112" si="44">((D99*G99)-(F99*E99))/SQRT((D99+F99)*(D99+E99)*(G99+F99)*(G99+E99))</f>
        <v>0.71299352746956668</v>
      </c>
      <c r="V99">
        <v>3.3000000000000002E-2</v>
      </c>
      <c r="W99" s="2">
        <f t="shared" si="39"/>
        <v>0.14351851851851849</v>
      </c>
      <c r="X99" s="17">
        <v>7.3999999999999996E-2</v>
      </c>
    </row>
    <row r="100" spans="1:24" hidden="1">
      <c r="A100" t="s">
        <v>24</v>
      </c>
      <c r="B100" t="s">
        <v>36</v>
      </c>
      <c r="C100" s="5">
        <v>22</v>
      </c>
      <c r="D100" s="1">
        <v>94</v>
      </c>
      <c r="E100" s="1">
        <v>14</v>
      </c>
      <c r="F100" s="1">
        <v>10</v>
      </c>
      <c r="G100" s="1">
        <v>98</v>
      </c>
      <c r="H100" s="1">
        <f t="shared" si="37"/>
        <v>216</v>
      </c>
      <c r="I100" s="6">
        <v>0.93552999999999997</v>
      </c>
      <c r="J100">
        <v>4.8000000000000001E-2</v>
      </c>
      <c r="K100" s="7">
        <f t="shared" si="40"/>
        <v>0.88888888888888884</v>
      </c>
      <c r="L100">
        <v>5.68</v>
      </c>
      <c r="M100" s="7">
        <f t="shared" si="41"/>
        <v>0.87037037037037035</v>
      </c>
      <c r="N100">
        <v>3.75</v>
      </c>
      <c r="O100" s="7">
        <f t="shared" si="42"/>
        <v>0.90740740740740744</v>
      </c>
      <c r="P100">
        <v>4.58</v>
      </c>
      <c r="Q100" s="2">
        <f t="shared" si="43"/>
        <v>0.90384615384615385</v>
      </c>
      <c r="R100">
        <v>7.0999999999999994E-2</v>
      </c>
      <c r="S100" s="2">
        <f t="shared" si="38"/>
        <v>0.8867924528301887</v>
      </c>
      <c r="T100">
        <v>3.6999999999999998E-2</v>
      </c>
      <c r="U100" s="2">
        <f t="shared" si="44"/>
        <v>0.77831178249415622</v>
      </c>
      <c r="V100">
        <v>5.8999999999999997E-2</v>
      </c>
      <c r="W100" s="2">
        <f t="shared" si="39"/>
        <v>0.11111111111111116</v>
      </c>
      <c r="X100" s="17">
        <v>4.2999999999999997E-2</v>
      </c>
    </row>
    <row r="101" spans="1:24" hidden="1">
      <c r="A101" t="s">
        <v>25</v>
      </c>
      <c r="B101" t="s">
        <v>36</v>
      </c>
      <c r="C101" s="5">
        <v>22</v>
      </c>
      <c r="D101" s="1">
        <v>86</v>
      </c>
      <c r="E101" s="1">
        <v>22</v>
      </c>
      <c r="F101" s="1">
        <v>7</v>
      </c>
      <c r="G101" s="1">
        <v>101</v>
      </c>
      <c r="H101" s="1">
        <f t="shared" si="37"/>
        <v>216</v>
      </c>
      <c r="I101" s="6">
        <v>0.93372999999999995</v>
      </c>
      <c r="J101">
        <v>4.8000000000000001E-2</v>
      </c>
      <c r="K101" s="7">
        <f t="shared" si="40"/>
        <v>0.8657407407407407</v>
      </c>
      <c r="L101">
        <v>5.4</v>
      </c>
      <c r="M101" s="7">
        <f t="shared" si="41"/>
        <v>0.79629629629629628</v>
      </c>
      <c r="N101">
        <v>4.93</v>
      </c>
      <c r="O101" s="7">
        <f t="shared" si="42"/>
        <v>0.93518518518518523</v>
      </c>
      <c r="P101">
        <v>3.22</v>
      </c>
      <c r="Q101" s="2">
        <f t="shared" si="43"/>
        <v>0.92473118279569888</v>
      </c>
      <c r="R101">
        <v>5.0999999999999997E-2</v>
      </c>
      <c r="S101" s="2">
        <f t="shared" si="38"/>
        <v>0.85572139303482586</v>
      </c>
      <c r="T101">
        <v>3.5999999999999997E-2</v>
      </c>
      <c r="U101" s="2">
        <f t="shared" si="44"/>
        <v>0.73864040604673231</v>
      </c>
      <c r="V101">
        <v>6.5000000000000002E-2</v>
      </c>
      <c r="W101" s="2">
        <f t="shared" si="39"/>
        <v>0.1342592592592593</v>
      </c>
      <c r="X101" s="17">
        <v>2.5000000000000001E-2</v>
      </c>
    </row>
    <row r="102" spans="1:24" hidden="1">
      <c r="A102" t="s">
        <v>26</v>
      </c>
      <c r="B102" t="s">
        <v>36</v>
      </c>
      <c r="C102" s="5">
        <v>22</v>
      </c>
      <c r="D102" s="1">
        <v>90</v>
      </c>
      <c r="E102" s="1">
        <v>18</v>
      </c>
      <c r="F102" s="1">
        <v>9</v>
      </c>
      <c r="G102" s="1">
        <v>99</v>
      </c>
      <c r="H102" s="1">
        <f t="shared" si="37"/>
        <v>216</v>
      </c>
      <c r="I102" s="6">
        <v>0.86938000000000004</v>
      </c>
      <c r="J102">
        <v>5.0999999999999997E-2</v>
      </c>
      <c r="K102" s="7">
        <f t="shared" si="40"/>
        <v>0.875</v>
      </c>
      <c r="L102">
        <v>5.18</v>
      </c>
      <c r="M102" s="7">
        <f t="shared" si="41"/>
        <v>0.83333333333333337</v>
      </c>
      <c r="N102">
        <v>3.14</v>
      </c>
      <c r="O102" s="7">
        <f t="shared" si="42"/>
        <v>0.91666666666666663</v>
      </c>
      <c r="P102">
        <v>6.13</v>
      </c>
      <c r="Q102" s="2">
        <f t="shared" si="43"/>
        <v>0.90909090909090906</v>
      </c>
      <c r="R102">
        <v>4.3999999999999997E-2</v>
      </c>
      <c r="S102" s="2">
        <f t="shared" si="38"/>
        <v>0.86956521739130432</v>
      </c>
      <c r="T102">
        <v>7.8E-2</v>
      </c>
      <c r="U102" s="2">
        <f t="shared" si="44"/>
        <v>0.75261780900638175</v>
      </c>
      <c r="V102">
        <v>8.5000000000000006E-2</v>
      </c>
      <c r="W102" s="2">
        <f t="shared" si="39"/>
        <v>0.125</v>
      </c>
      <c r="X102" s="17">
        <v>3.9E-2</v>
      </c>
    </row>
    <row r="103" spans="1:24" hidden="1">
      <c r="A103" t="s">
        <v>26</v>
      </c>
      <c r="B103" t="s">
        <v>37</v>
      </c>
      <c r="C103" s="5">
        <v>25</v>
      </c>
      <c r="D103" s="1">
        <v>85</v>
      </c>
      <c r="E103" s="1">
        <v>23</v>
      </c>
      <c r="F103" s="1">
        <v>8</v>
      </c>
      <c r="G103" s="1">
        <v>100</v>
      </c>
      <c r="H103" s="1">
        <f t="shared" ref="H103:H112" si="45">SUM(D103:G103)</f>
        <v>216</v>
      </c>
      <c r="I103" s="6">
        <v>0.86629999999999996</v>
      </c>
      <c r="J103">
        <v>5.8000000000000003E-2</v>
      </c>
      <c r="K103" s="7">
        <f t="shared" si="40"/>
        <v>0.85648148148148151</v>
      </c>
      <c r="L103">
        <v>3.03</v>
      </c>
      <c r="M103" s="7">
        <f t="shared" si="41"/>
        <v>0.78703703703703709</v>
      </c>
      <c r="N103">
        <v>3.93</v>
      </c>
      <c r="O103" s="7">
        <f t="shared" si="42"/>
        <v>0.92592592592592593</v>
      </c>
      <c r="P103">
        <v>5.5</v>
      </c>
      <c r="Q103" s="2">
        <f t="shared" si="43"/>
        <v>0.91397849462365588</v>
      </c>
      <c r="R103">
        <v>4.3999999999999997E-2</v>
      </c>
      <c r="S103" s="2">
        <f t="shared" ref="S103:S112" si="46">2*Q103*M103/(Q103+M103)</f>
        <v>0.84577114427860689</v>
      </c>
      <c r="T103">
        <v>3.6999999999999998E-2</v>
      </c>
      <c r="U103" s="2">
        <f t="shared" si="44"/>
        <v>0.71994064893162524</v>
      </c>
      <c r="V103">
        <v>7.8E-2</v>
      </c>
      <c r="W103" s="2">
        <f t="shared" ref="W103:W112" si="47">1-K103</f>
        <v>0.14351851851851849</v>
      </c>
      <c r="X103" s="17">
        <v>6.9000000000000006E-2</v>
      </c>
    </row>
    <row r="104" spans="1:24" hidden="1">
      <c r="A104" t="s">
        <v>16</v>
      </c>
      <c r="B104" t="s">
        <v>37</v>
      </c>
      <c r="C104" s="5">
        <v>25</v>
      </c>
      <c r="D104" s="1">
        <v>92</v>
      </c>
      <c r="E104" s="1">
        <v>16</v>
      </c>
      <c r="F104" s="1">
        <v>18</v>
      </c>
      <c r="G104" s="1">
        <v>90</v>
      </c>
      <c r="H104" s="1">
        <f t="shared" si="45"/>
        <v>216</v>
      </c>
      <c r="I104" s="6">
        <v>0.90415000000000001</v>
      </c>
      <c r="J104">
        <v>0.03</v>
      </c>
      <c r="K104" s="7">
        <f t="shared" si="40"/>
        <v>0.84259259259259256</v>
      </c>
      <c r="L104">
        <v>4.82</v>
      </c>
      <c r="M104" s="7">
        <f t="shared" si="41"/>
        <v>0.85185185185185186</v>
      </c>
      <c r="N104">
        <v>5.26</v>
      </c>
      <c r="O104" s="7">
        <f t="shared" si="42"/>
        <v>0.83333333333333337</v>
      </c>
      <c r="P104">
        <v>4.45</v>
      </c>
      <c r="Q104" s="2">
        <f t="shared" si="43"/>
        <v>0.83636363636363631</v>
      </c>
      <c r="R104">
        <v>7.0000000000000007E-2</v>
      </c>
      <c r="S104" s="2">
        <f t="shared" si="46"/>
        <v>0.84403669724770647</v>
      </c>
      <c r="T104">
        <v>4.2999999999999997E-2</v>
      </c>
      <c r="U104" s="2">
        <f t="shared" si="44"/>
        <v>0.68530270258338832</v>
      </c>
      <c r="V104">
        <v>6.6000000000000003E-2</v>
      </c>
      <c r="W104" s="2">
        <f t="shared" si="47"/>
        <v>0.15740740740740744</v>
      </c>
      <c r="X104" s="17">
        <v>2.8000000000000001E-2</v>
      </c>
    </row>
    <row r="105" spans="1:24" hidden="1">
      <c r="A105" t="s">
        <v>18</v>
      </c>
      <c r="B105" t="s">
        <v>37</v>
      </c>
      <c r="C105" s="5">
        <v>25</v>
      </c>
      <c r="D105" s="1">
        <v>96</v>
      </c>
      <c r="E105" s="1">
        <v>12</v>
      </c>
      <c r="F105" s="1">
        <v>11</v>
      </c>
      <c r="G105" s="1">
        <v>97</v>
      </c>
      <c r="H105" s="1">
        <f t="shared" si="45"/>
        <v>216</v>
      </c>
      <c r="I105" s="6">
        <v>0.93737000000000004</v>
      </c>
      <c r="J105">
        <v>5.5E-2</v>
      </c>
      <c r="K105" s="7">
        <f t="shared" si="40"/>
        <v>0.89351851851851849</v>
      </c>
      <c r="L105">
        <v>5.23</v>
      </c>
      <c r="M105" s="7">
        <f t="shared" si="41"/>
        <v>0.88888888888888884</v>
      </c>
      <c r="N105">
        <v>3.53</v>
      </c>
      <c r="O105" s="7">
        <f t="shared" si="42"/>
        <v>0.89814814814814814</v>
      </c>
      <c r="P105">
        <v>5.03</v>
      </c>
      <c r="Q105" s="2">
        <f t="shared" si="43"/>
        <v>0.89719626168224298</v>
      </c>
      <c r="R105">
        <v>3.3000000000000002E-2</v>
      </c>
      <c r="S105" s="2">
        <f t="shared" si="46"/>
        <v>0.89302325581395348</v>
      </c>
      <c r="T105">
        <v>5.8999999999999997E-2</v>
      </c>
      <c r="U105" s="2">
        <f t="shared" si="44"/>
        <v>0.78707077707679429</v>
      </c>
      <c r="V105">
        <v>5.0999999999999997E-2</v>
      </c>
      <c r="W105" s="2">
        <f t="shared" si="47"/>
        <v>0.10648148148148151</v>
      </c>
      <c r="X105" s="17">
        <v>6.0999999999999999E-2</v>
      </c>
    </row>
    <row r="106" spans="1:24" hidden="1">
      <c r="A106" t="s">
        <v>19</v>
      </c>
      <c r="B106" t="s">
        <v>37</v>
      </c>
      <c r="C106" s="5">
        <v>25</v>
      </c>
      <c r="D106" s="1">
        <v>87</v>
      </c>
      <c r="E106" s="1">
        <v>21</v>
      </c>
      <c r="F106" s="1">
        <v>21</v>
      </c>
      <c r="G106" s="1">
        <v>87</v>
      </c>
      <c r="H106" s="1">
        <f t="shared" si="45"/>
        <v>216</v>
      </c>
      <c r="I106" s="6">
        <v>0.89275000000000004</v>
      </c>
      <c r="J106">
        <v>6.5000000000000002E-2</v>
      </c>
      <c r="K106" s="7">
        <f t="shared" si="40"/>
        <v>0.80555555555555558</v>
      </c>
      <c r="L106">
        <v>5.59</v>
      </c>
      <c r="M106" s="7">
        <f t="shared" si="41"/>
        <v>0.80555555555555558</v>
      </c>
      <c r="N106">
        <v>6.3</v>
      </c>
      <c r="O106" s="7">
        <f t="shared" si="42"/>
        <v>0.80555555555555558</v>
      </c>
      <c r="P106">
        <v>5.16</v>
      </c>
      <c r="Q106" s="2">
        <f t="shared" si="43"/>
        <v>0.80555555555555558</v>
      </c>
      <c r="R106">
        <v>7.6999999999999999E-2</v>
      </c>
      <c r="S106" s="2">
        <f t="shared" si="46"/>
        <v>0.80555555555555558</v>
      </c>
      <c r="T106">
        <v>4.7E-2</v>
      </c>
      <c r="U106" s="2">
        <f t="shared" si="44"/>
        <v>0.61111111111111116</v>
      </c>
      <c r="V106">
        <v>6.2E-2</v>
      </c>
      <c r="W106" s="2">
        <f t="shared" si="47"/>
        <v>0.19444444444444442</v>
      </c>
      <c r="X106" s="17">
        <v>7.2999999999999995E-2</v>
      </c>
    </row>
    <row r="107" spans="1:24" hidden="1">
      <c r="A107" t="s">
        <v>20</v>
      </c>
      <c r="B107" t="s">
        <v>37</v>
      </c>
      <c r="C107" s="5">
        <v>25</v>
      </c>
      <c r="D107" s="1">
        <v>91</v>
      </c>
      <c r="E107" s="1">
        <v>17</v>
      </c>
      <c r="F107" s="1">
        <v>12</v>
      </c>
      <c r="G107" s="1">
        <v>96</v>
      </c>
      <c r="H107" s="1">
        <f t="shared" si="45"/>
        <v>216</v>
      </c>
      <c r="I107" s="6">
        <v>0.94162000000000001</v>
      </c>
      <c r="J107">
        <v>2.4E-2</v>
      </c>
      <c r="K107" s="7">
        <f t="shared" si="40"/>
        <v>0.8657407407407407</v>
      </c>
      <c r="L107">
        <v>5.27</v>
      </c>
      <c r="M107" s="7">
        <f t="shared" si="41"/>
        <v>0.84259259259259256</v>
      </c>
      <c r="N107">
        <v>3.12</v>
      </c>
      <c r="O107" s="7">
        <f t="shared" si="42"/>
        <v>0.88888888888888884</v>
      </c>
      <c r="P107">
        <v>4.87</v>
      </c>
      <c r="Q107" s="2">
        <f t="shared" si="43"/>
        <v>0.88349514563106801</v>
      </c>
      <c r="R107">
        <v>6.4000000000000001E-2</v>
      </c>
      <c r="S107" s="2">
        <f t="shared" si="46"/>
        <v>0.86255924170616116</v>
      </c>
      <c r="T107">
        <v>6.0999999999999999E-2</v>
      </c>
      <c r="U107" s="2">
        <f t="shared" si="44"/>
        <v>0.7322666532168125</v>
      </c>
      <c r="V107">
        <v>8.5000000000000006E-2</v>
      </c>
      <c r="W107" s="2">
        <f t="shared" si="47"/>
        <v>0.1342592592592593</v>
      </c>
      <c r="X107" s="17">
        <v>3.4000000000000002E-2</v>
      </c>
    </row>
    <row r="108" spans="1:24" hidden="1">
      <c r="A108" t="s">
        <v>21</v>
      </c>
      <c r="B108" t="s">
        <v>37</v>
      </c>
      <c r="C108" s="5">
        <v>25</v>
      </c>
      <c r="D108" s="1">
        <v>94</v>
      </c>
      <c r="E108" s="1">
        <v>14</v>
      </c>
      <c r="F108" s="1">
        <v>10</v>
      </c>
      <c r="G108" s="1">
        <v>98</v>
      </c>
      <c r="H108" s="1">
        <f t="shared" si="45"/>
        <v>216</v>
      </c>
      <c r="I108" s="6">
        <v>0.93286999999999998</v>
      </c>
      <c r="J108">
        <v>3.1E-2</v>
      </c>
      <c r="K108" s="7">
        <f t="shared" si="40"/>
        <v>0.88888888888888884</v>
      </c>
      <c r="L108">
        <v>4.4000000000000004</v>
      </c>
      <c r="M108" s="7">
        <f t="shared" si="41"/>
        <v>0.87037037037037035</v>
      </c>
      <c r="N108">
        <v>3.27</v>
      </c>
      <c r="O108" s="7">
        <f t="shared" si="42"/>
        <v>0.90740740740740744</v>
      </c>
      <c r="P108">
        <v>3.8</v>
      </c>
      <c r="Q108" s="2">
        <f t="shared" si="43"/>
        <v>0.90384615384615385</v>
      </c>
      <c r="R108">
        <v>6.3E-2</v>
      </c>
      <c r="S108" s="2">
        <f t="shared" si="46"/>
        <v>0.8867924528301887</v>
      </c>
      <c r="T108">
        <v>0.08</v>
      </c>
      <c r="U108" s="2">
        <f t="shared" si="44"/>
        <v>0.77831178249415622</v>
      </c>
      <c r="V108">
        <v>3.4000000000000002E-2</v>
      </c>
      <c r="W108" s="2">
        <f t="shared" si="47"/>
        <v>0.11111111111111116</v>
      </c>
      <c r="X108" s="17">
        <v>6.9000000000000006E-2</v>
      </c>
    </row>
    <row r="109" spans="1:24" hidden="1">
      <c r="A109" t="s">
        <v>28</v>
      </c>
      <c r="B109" t="s">
        <v>37</v>
      </c>
      <c r="C109" s="5">
        <v>25</v>
      </c>
      <c r="D109" s="1">
        <v>89</v>
      </c>
      <c r="E109" s="1">
        <v>19</v>
      </c>
      <c r="F109" s="1">
        <v>11</v>
      </c>
      <c r="G109" s="1">
        <v>97</v>
      </c>
      <c r="H109" s="1">
        <f t="shared" si="45"/>
        <v>216</v>
      </c>
      <c r="I109" s="6">
        <v>0.93655999999999995</v>
      </c>
      <c r="J109">
        <v>4.9000000000000002E-2</v>
      </c>
      <c r="K109" s="7">
        <f t="shared" si="40"/>
        <v>0.86111111111111116</v>
      </c>
      <c r="L109">
        <v>3.98</v>
      </c>
      <c r="M109" s="7">
        <f t="shared" si="41"/>
        <v>0.82407407407407407</v>
      </c>
      <c r="N109">
        <v>3.43</v>
      </c>
      <c r="O109" s="7">
        <f t="shared" si="42"/>
        <v>0.89814814814814814</v>
      </c>
      <c r="P109">
        <v>4.88</v>
      </c>
      <c r="Q109" s="2">
        <f t="shared" si="43"/>
        <v>0.89</v>
      </c>
      <c r="R109">
        <v>3.1E-2</v>
      </c>
      <c r="S109" s="2">
        <f t="shared" si="46"/>
        <v>0.85576923076923073</v>
      </c>
      <c r="T109">
        <v>3.2000000000000001E-2</v>
      </c>
      <c r="U109" s="2">
        <f t="shared" si="44"/>
        <v>0.72421181889050223</v>
      </c>
      <c r="V109">
        <v>5.5E-2</v>
      </c>
      <c r="W109" s="2">
        <f t="shared" si="47"/>
        <v>0.13888888888888884</v>
      </c>
      <c r="X109" s="17">
        <v>5.8000000000000003E-2</v>
      </c>
    </row>
    <row r="110" spans="1:24" hidden="1">
      <c r="A110" t="s">
        <v>23</v>
      </c>
      <c r="B110" t="s">
        <v>37</v>
      </c>
      <c r="C110" s="5">
        <v>25</v>
      </c>
      <c r="D110" s="1">
        <v>100</v>
      </c>
      <c r="E110" s="1">
        <v>8</v>
      </c>
      <c r="F110" s="1">
        <v>45</v>
      </c>
      <c r="G110" s="1">
        <v>63</v>
      </c>
      <c r="H110" s="1">
        <f t="shared" si="45"/>
        <v>216</v>
      </c>
      <c r="I110" s="6">
        <v>0.89609000000000005</v>
      </c>
      <c r="J110">
        <v>5.8999999999999997E-2</v>
      </c>
      <c r="K110" s="7">
        <f t="shared" si="40"/>
        <v>0.75462962962962965</v>
      </c>
      <c r="L110">
        <v>3.84</v>
      </c>
      <c r="M110" s="7">
        <f t="shared" si="41"/>
        <v>0.92592592592592593</v>
      </c>
      <c r="N110">
        <v>4.55</v>
      </c>
      <c r="O110" s="7">
        <f t="shared" si="42"/>
        <v>0.58333333333333337</v>
      </c>
      <c r="P110">
        <v>5.78</v>
      </c>
      <c r="Q110" s="2">
        <f t="shared" si="43"/>
        <v>0.68965517241379315</v>
      </c>
      <c r="R110">
        <v>5.3999999999999999E-2</v>
      </c>
      <c r="S110" s="2">
        <f t="shared" si="46"/>
        <v>0.79051383399209485</v>
      </c>
      <c r="T110">
        <v>0.08</v>
      </c>
      <c r="U110" s="2">
        <f t="shared" si="44"/>
        <v>0.5420626875747917</v>
      </c>
      <c r="V110">
        <v>5.3999999999999999E-2</v>
      </c>
      <c r="W110" s="2">
        <f t="shared" si="47"/>
        <v>0.24537037037037035</v>
      </c>
      <c r="X110" s="17">
        <v>5.5E-2</v>
      </c>
    </row>
    <row r="111" spans="1:24" hidden="1">
      <c r="A111" t="s">
        <v>24</v>
      </c>
      <c r="B111" t="s">
        <v>37</v>
      </c>
      <c r="C111" s="5">
        <v>25</v>
      </c>
      <c r="D111" s="1">
        <v>94</v>
      </c>
      <c r="E111" s="1">
        <v>14</v>
      </c>
      <c r="F111" s="1">
        <v>13</v>
      </c>
      <c r="G111" s="1">
        <v>95</v>
      </c>
      <c r="H111" s="1">
        <f t="shared" si="45"/>
        <v>216</v>
      </c>
      <c r="I111" s="6">
        <v>0.93064000000000002</v>
      </c>
      <c r="J111">
        <v>4.8000000000000001E-2</v>
      </c>
      <c r="K111" s="7">
        <f t="shared" si="40"/>
        <v>0.875</v>
      </c>
      <c r="L111">
        <v>3.94</v>
      </c>
      <c r="M111" s="7">
        <f t="shared" si="41"/>
        <v>0.87037037037037035</v>
      </c>
      <c r="N111">
        <v>5.26</v>
      </c>
      <c r="O111" s="7">
        <f t="shared" si="42"/>
        <v>0.87962962962962965</v>
      </c>
      <c r="P111">
        <v>3.79</v>
      </c>
      <c r="Q111" s="2">
        <f t="shared" si="43"/>
        <v>0.87850467289719625</v>
      </c>
      <c r="R111">
        <v>5.3999999999999999E-2</v>
      </c>
      <c r="S111" s="2">
        <f t="shared" si="46"/>
        <v>0.87441860465116283</v>
      </c>
      <c r="T111">
        <v>5.0999999999999997E-2</v>
      </c>
      <c r="U111" s="2">
        <f t="shared" si="44"/>
        <v>0.75003215227318043</v>
      </c>
      <c r="V111">
        <v>6.4000000000000001E-2</v>
      </c>
      <c r="W111" s="2">
        <f t="shared" si="47"/>
        <v>0.125</v>
      </c>
      <c r="X111" s="17">
        <v>0.05</v>
      </c>
    </row>
    <row r="112" spans="1:24" hidden="1">
      <c r="A112" t="s">
        <v>25</v>
      </c>
      <c r="B112" t="s">
        <v>37</v>
      </c>
      <c r="C112" s="5">
        <v>25</v>
      </c>
      <c r="D112" s="1">
        <v>87</v>
      </c>
      <c r="E112" s="1">
        <v>21</v>
      </c>
      <c r="F112" s="1">
        <v>13</v>
      </c>
      <c r="G112" s="1">
        <v>95</v>
      </c>
      <c r="H112" s="1">
        <f t="shared" si="45"/>
        <v>216</v>
      </c>
      <c r="I112" s="6">
        <v>0.91795000000000004</v>
      </c>
      <c r="J112">
        <v>2.1999999999999999E-2</v>
      </c>
      <c r="K112" s="7">
        <f t="shared" si="40"/>
        <v>0.84259259259259256</v>
      </c>
      <c r="L112">
        <v>5.44</v>
      </c>
      <c r="M112" s="7">
        <f t="shared" si="41"/>
        <v>0.80555555555555558</v>
      </c>
      <c r="N112">
        <v>3.39</v>
      </c>
      <c r="O112" s="7">
        <f t="shared" si="42"/>
        <v>0.87962962962962965</v>
      </c>
      <c r="P112">
        <v>3.7</v>
      </c>
      <c r="Q112" s="2">
        <f t="shared" si="43"/>
        <v>0.87</v>
      </c>
      <c r="R112">
        <v>6.6000000000000003E-2</v>
      </c>
      <c r="S112" s="2">
        <f t="shared" si="46"/>
        <v>0.83653846153846156</v>
      </c>
      <c r="T112">
        <v>3.9E-2</v>
      </c>
      <c r="U112" s="2">
        <f t="shared" si="44"/>
        <v>0.68707275125509182</v>
      </c>
      <c r="V112">
        <v>3.1E-2</v>
      </c>
      <c r="W112" s="2">
        <f t="shared" si="47"/>
        <v>0.15740740740740744</v>
      </c>
      <c r="X112" s="17">
        <v>4.5999999999999999E-2</v>
      </c>
    </row>
  </sheetData>
  <autoFilter ref="A2:X112" xr:uid="{BFE12F38-811E-424A-8DBA-05C1C9179C06}">
    <filterColumn colId="1">
      <filters>
        <filter val="ElasticNet"/>
      </filters>
    </filterColumn>
  </autoFilter>
  <mergeCells count="1">
    <mergeCell ref="D1:G1"/>
  </mergeCells>
  <conditionalFormatting sqref="I3:I12">
    <cfRule type="colorScale" priority="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3:I22">
    <cfRule type="colorScale" priority="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3:I62">
    <cfRule type="colorScale" priority="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63:I112">
    <cfRule type="colorScale" priority="1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3:J112">
    <cfRule type="colorScale" priority="1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3:K112">
    <cfRule type="colorScale" priority="1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3:L112">
    <cfRule type="colorScale" priority="1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3:M112">
    <cfRule type="colorScale" priority="1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3:N112">
    <cfRule type="colorScale" priority="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O3:O112">
    <cfRule type="colorScale" priority="1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3:P112"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3:Q112">
    <cfRule type="colorScale" priority="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R3:R112"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S3:S112">
    <cfRule type="colorScale" priority="1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3:T112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U3:U112">
    <cfRule type="colorScale" priority="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3:V112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W1:W104857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W3">
    <cfRule type="colorScale" priority="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W4:W112">
    <cfRule type="colorScale" priority="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X3:X112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815C1-F8D1-4A43-84F1-3888C3CA0A46}">
  <sheetPr filterMode="1"/>
  <dimension ref="A2:J122"/>
  <sheetViews>
    <sheetView workbookViewId="0">
      <selection activeCell="A9" sqref="A9"/>
    </sheetView>
  </sheetViews>
  <sheetFormatPr defaultRowHeight="14.4"/>
  <cols>
    <col min="1" max="1" width="26.5546875" bestFit="1" customWidth="1"/>
    <col min="2" max="2" width="18.44140625" bestFit="1" customWidth="1"/>
    <col min="3" max="3" width="11" customWidth="1"/>
    <col min="5" max="5" width="11" customWidth="1"/>
    <col min="7" max="7" width="23.5546875" bestFit="1" customWidth="1"/>
    <col min="10" max="10" width="18.44140625" bestFit="1" customWidth="1"/>
  </cols>
  <sheetData>
    <row r="2" spans="1:10" ht="41.4" hidden="1">
      <c r="A2" s="3" t="s">
        <v>0</v>
      </c>
      <c r="B2" s="3" t="s">
        <v>1</v>
      </c>
      <c r="C2" s="3" t="s">
        <v>2</v>
      </c>
      <c r="D2" s="4" t="s">
        <v>8</v>
      </c>
      <c r="E2" s="4" t="s">
        <v>38</v>
      </c>
      <c r="H2" s="3" t="s">
        <v>9</v>
      </c>
      <c r="I2" s="3" t="s">
        <v>39</v>
      </c>
    </row>
    <row r="3" spans="1:10" hidden="1">
      <c r="A3" t="s">
        <v>16</v>
      </c>
      <c r="B3" t="s">
        <v>17</v>
      </c>
      <c r="C3" s="5">
        <v>15</v>
      </c>
      <c r="D3" s="6">
        <v>0.94289999999999996</v>
      </c>
      <c r="E3">
        <v>2.5000000000000001E-2</v>
      </c>
      <c r="G3" t="s">
        <v>16</v>
      </c>
      <c r="H3" s="17">
        <f t="shared" ref="H3:H12" si="0">AVERAGEIF(A:A,G3,D:D)</f>
        <v>0.92022454545454546</v>
      </c>
      <c r="I3" s="17">
        <f t="shared" ref="I3:I12" si="1">AVERAGEIF(A:A,G3,E:E)</f>
        <v>3.9727272727272729E-2</v>
      </c>
    </row>
    <row r="4" spans="1:10">
      <c r="A4" t="s">
        <v>18</v>
      </c>
      <c r="B4" t="s">
        <v>17</v>
      </c>
      <c r="C4" s="5">
        <v>15</v>
      </c>
      <c r="D4" s="6">
        <v>0.92750999999999995</v>
      </c>
      <c r="E4">
        <v>2.5999999999999999E-2</v>
      </c>
      <c r="G4" t="s">
        <v>18</v>
      </c>
      <c r="H4" s="17">
        <f t="shared" si="0"/>
        <v>0.92470727272727271</v>
      </c>
      <c r="I4" s="17">
        <f t="shared" si="1"/>
        <v>3.7727272727272727E-2</v>
      </c>
    </row>
    <row r="5" spans="1:10" hidden="1">
      <c r="A5" t="s">
        <v>19</v>
      </c>
      <c r="B5" t="s">
        <v>17</v>
      </c>
      <c r="C5" s="5">
        <v>15</v>
      </c>
      <c r="D5" s="6">
        <v>0.92978000000000005</v>
      </c>
      <c r="E5">
        <v>6.4000000000000001E-2</v>
      </c>
      <c r="G5" t="s">
        <v>19</v>
      </c>
      <c r="H5" s="17">
        <f t="shared" si="0"/>
        <v>0.90704545454545449</v>
      </c>
      <c r="I5" s="17">
        <f t="shared" si="1"/>
        <v>5.2545454545454555E-2</v>
      </c>
    </row>
    <row r="6" spans="1:10" hidden="1">
      <c r="A6" t="s">
        <v>20</v>
      </c>
      <c r="B6" t="s">
        <v>17</v>
      </c>
      <c r="C6" s="5">
        <v>15</v>
      </c>
      <c r="D6" s="6">
        <v>0.97158</v>
      </c>
      <c r="E6">
        <v>0.04</v>
      </c>
      <c r="G6" t="s">
        <v>20</v>
      </c>
      <c r="H6" s="17">
        <f t="shared" si="0"/>
        <v>0.93289090909090899</v>
      </c>
      <c r="I6" s="17">
        <f t="shared" si="1"/>
        <v>4.0909090909090916E-2</v>
      </c>
    </row>
    <row r="7" spans="1:10" hidden="1">
      <c r="A7" t="s">
        <v>21</v>
      </c>
      <c r="B7" t="s">
        <v>17</v>
      </c>
      <c r="C7" s="5">
        <v>15</v>
      </c>
      <c r="D7" s="6">
        <v>0.93793000000000004</v>
      </c>
      <c r="E7">
        <v>2.5000000000000001E-2</v>
      </c>
      <c r="G7" t="s">
        <v>21</v>
      </c>
      <c r="H7" s="17">
        <f t="shared" si="0"/>
        <v>0.92530000000000001</v>
      </c>
      <c r="I7" s="17">
        <f t="shared" si="1"/>
        <v>4.2181818181818181E-2</v>
      </c>
    </row>
    <row r="8" spans="1:10" hidden="1">
      <c r="A8" t="s">
        <v>28</v>
      </c>
      <c r="B8" t="s">
        <v>17</v>
      </c>
      <c r="C8" s="5">
        <v>15</v>
      </c>
      <c r="D8" s="6">
        <v>0.93681000000000003</v>
      </c>
      <c r="E8">
        <v>4.1000000000000002E-2</v>
      </c>
      <c r="G8" t="s">
        <v>22</v>
      </c>
      <c r="H8" s="17" t="e">
        <f t="shared" si="0"/>
        <v>#DIV/0!</v>
      </c>
      <c r="I8" s="17" t="e">
        <f t="shared" si="1"/>
        <v>#DIV/0!</v>
      </c>
    </row>
    <row r="9" spans="1:10" hidden="1">
      <c r="A9" t="s">
        <v>23</v>
      </c>
      <c r="B9" t="s">
        <v>17</v>
      </c>
      <c r="C9" s="5">
        <v>15</v>
      </c>
      <c r="D9" s="6">
        <v>0.90612000000000004</v>
      </c>
      <c r="E9">
        <v>3.4000000000000002E-2</v>
      </c>
      <c r="G9" t="s">
        <v>23</v>
      </c>
      <c r="H9" s="17">
        <f t="shared" si="0"/>
        <v>0.87510909090909095</v>
      </c>
      <c r="I9" s="17">
        <f t="shared" si="1"/>
        <v>4.481818181818182E-2</v>
      </c>
    </row>
    <row r="10" spans="1:10" hidden="1">
      <c r="A10" t="s">
        <v>24</v>
      </c>
      <c r="B10" t="s">
        <v>17</v>
      </c>
      <c r="C10" s="5">
        <v>15</v>
      </c>
      <c r="D10" s="6">
        <v>0.93776000000000004</v>
      </c>
      <c r="E10">
        <v>2.3E-2</v>
      </c>
      <c r="G10" t="s">
        <v>24</v>
      </c>
      <c r="H10" s="17">
        <f t="shared" si="0"/>
        <v>0.92581000000000013</v>
      </c>
      <c r="I10" s="17">
        <f t="shared" si="1"/>
        <v>4.5454545454545449E-2</v>
      </c>
    </row>
    <row r="11" spans="1:10" hidden="1">
      <c r="A11" t="s">
        <v>25</v>
      </c>
      <c r="B11" t="s">
        <v>17</v>
      </c>
      <c r="C11" s="5">
        <v>15</v>
      </c>
      <c r="D11" s="6">
        <v>0.93603999999999998</v>
      </c>
      <c r="E11">
        <v>4.9000000000000002E-2</v>
      </c>
      <c r="G11" t="s">
        <v>25</v>
      </c>
      <c r="H11" s="17">
        <f t="shared" si="0"/>
        <v>0.92152181818181811</v>
      </c>
      <c r="I11" s="17">
        <f t="shared" si="1"/>
        <v>3.9545454545454543E-2</v>
      </c>
    </row>
    <row r="12" spans="1:10" hidden="1">
      <c r="A12" t="s">
        <v>26</v>
      </c>
      <c r="B12" t="s">
        <v>17</v>
      </c>
      <c r="C12" s="5">
        <v>15</v>
      </c>
      <c r="D12" s="6">
        <v>0.86733000000000005</v>
      </c>
      <c r="E12">
        <v>4.7E-2</v>
      </c>
      <c r="G12" t="s">
        <v>26</v>
      </c>
      <c r="H12" s="17">
        <f t="shared" si="0"/>
        <v>0.86882545454545468</v>
      </c>
      <c r="I12" s="17">
        <f t="shared" si="1"/>
        <v>4.1545454545454545E-2</v>
      </c>
    </row>
    <row r="13" spans="1:10" hidden="1">
      <c r="A13" t="s">
        <v>16</v>
      </c>
      <c r="B13" t="s">
        <v>27</v>
      </c>
      <c r="C13" s="5">
        <v>17</v>
      </c>
      <c r="D13" s="6">
        <v>0.94023999999999996</v>
      </c>
      <c r="E13">
        <v>5.3999999999999999E-2</v>
      </c>
      <c r="H13" s="10"/>
    </row>
    <row r="14" spans="1:10">
      <c r="A14" t="s">
        <v>18</v>
      </c>
      <c r="B14" t="s">
        <v>27</v>
      </c>
      <c r="C14" s="5">
        <v>17</v>
      </c>
      <c r="D14" s="6">
        <v>0.94482999999999995</v>
      </c>
      <c r="E14">
        <v>2.1000000000000001E-2</v>
      </c>
      <c r="G14" t="s">
        <v>47</v>
      </c>
      <c r="H14" s="17">
        <f>MAX(D:D)</f>
        <v>0.97158</v>
      </c>
      <c r="I14" t="s">
        <v>49</v>
      </c>
      <c r="J14" t="s">
        <v>17</v>
      </c>
    </row>
    <row r="15" spans="1:10" hidden="1">
      <c r="A15" t="s">
        <v>19</v>
      </c>
      <c r="B15" t="s">
        <v>27</v>
      </c>
      <c r="C15" s="5">
        <v>17</v>
      </c>
      <c r="D15" s="6">
        <v>0.92893000000000003</v>
      </c>
      <c r="E15">
        <v>5.8000000000000003E-2</v>
      </c>
      <c r="H15" s="17"/>
    </row>
    <row r="16" spans="1:10" hidden="1">
      <c r="A16" t="s">
        <v>20</v>
      </c>
      <c r="B16" t="s">
        <v>27</v>
      </c>
      <c r="C16" s="5">
        <v>17</v>
      </c>
      <c r="D16" s="6">
        <v>0.94667000000000001</v>
      </c>
      <c r="E16">
        <v>5.1999999999999998E-2</v>
      </c>
      <c r="H16" s="17"/>
    </row>
    <row r="17" spans="1:10" hidden="1">
      <c r="A17" t="s">
        <v>21</v>
      </c>
      <c r="B17" t="s">
        <v>27</v>
      </c>
      <c r="C17" s="5">
        <v>17</v>
      </c>
      <c r="D17" s="6">
        <v>0.94443999999999995</v>
      </c>
      <c r="E17">
        <v>4.8000000000000001E-2</v>
      </c>
      <c r="G17" t="s">
        <v>48</v>
      </c>
      <c r="H17" s="17">
        <f>MIN(D:D)</f>
        <v>0.66320000000000001</v>
      </c>
      <c r="I17" t="s">
        <v>23</v>
      </c>
      <c r="J17" t="s">
        <v>34</v>
      </c>
    </row>
    <row r="18" spans="1:10" hidden="1">
      <c r="A18" t="s">
        <v>28</v>
      </c>
      <c r="B18" t="s">
        <v>27</v>
      </c>
      <c r="C18" s="5">
        <v>17</v>
      </c>
      <c r="D18" s="6">
        <v>0.94547000000000003</v>
      </c>
      <c r="E18">
        <v>5.1999999999999998E-2</v>
      </c>
    </row>
    <row r="19" spans="1:10" hidden="1">
      <c r="A19" t="s">
        <v>23</v>
      </c>
      <c r="B19" t="s">
        <v>27</v>
      </c>
      <c r="C19" s="5">
        <v>17</v>
      </c>
      <c r="D19" s="6">
        <v>0.83462000000000003</v>
      </c>
      <c r="E19">
        <v>6.4000000000000001E-2</v>
      </c>
    </row>
    <row r="20" spans="1:10" hidden="1">
      <c r="A20" t="s">
        <v>24</v>
      </c>
      <c r="B20" t="s">
        <v>27</v>
      </c>
      <c r="C20" s="5">
        <v>17</v>
      </c>
      <c r="D20" s="6">
        <v>0.94452999999999998</v>
      </c>
      <c r="E20">
        <v>0.04</v>
      </c>
    </row>
    <row r="21" spans="1:10" hidden="1">
      <c r="A21" t="s">
        <v>25</v>
      </c>
      <c r="B21" t="s">
        <v>27</v>
      </c>
      <c r="C21" s="5">
        <v>17</v>
      </c>
      <c r="D21" s="6">
        <v>0.94581999999999999</v>
      </c>
      <c r="E21">
        <v>4.3999999999999997E-2</v>
      </c>
    </row>
    <row r="22" spans="1:10" hidden="1">
      <c r="A22" t="s">
        <v>26</v>
      </c>
      <c r="B22" t="s">
        <v>27</v>
      </c>
      <c r="C22" s="5">
        <v>17</v>
      </c>
      <c r="D22" s="6">
        <v>0.87016000000000004</v>
      </c>
      <c r="E22">
        <v>2.5999999999999999E-2</v>
      </c>
    </row>
    <row r="23" spans="1:10" hidden="1">
      <c r="A23" t="s">
        <v>16</v>
      </c>
      <c r="B23" t="s">
        <v>29</v>
      </c>
      <c r="C23" s="5">
        <v>5</v>
      </c>
      <c r="D23" s="2">
        <v>0.93569999999999998</v>
      </c>
      <c r="E23">
        <v>3.2000000000000001E-2</v>
      </c>
    </row>
    <row r="24" spans="1:10">
      <c r="A24" t="s">
        <v>18</v>
      </c>
      <c r="B24" t="s">
        <v>29</v>
      </c>
      <c r="C24" s="5">
        <v>5</v>
      </c>
      <c r="D24" s="2">
        <v>0.93235999999999997</v>
      </c>
      <c r="E24">
        <v>4.3999999999999997E-2</v>
      </c>
    </row>
    <row r="25" spans="1:10" hidden="1">
      <c r="A25" t="s">
        <v>19</v>
      </c>
      <c r="B25" t="s">
        <v>29</v>
      </c>
      <c r="C25" s="5">
        <v>5</v>
      </c>
      <c r="D25" s="2">
        <v>0.93603999999999998</v>
      </c>
      <c r="E25">
        <v>4.2000000000000003E-2</v>
      </c>
    </row>
    <row r="26" spans="1:10" hidden="1">
      <c r="A26" t="s">
        <v>20</v>
      </c>
      <c r="B26" t="s">
        <v>29</v>
      </c>
      <c r="C26" s="5">
        <v>5</v>
      </c>
      <c r="D26" s="2">
        <v>0.88888999999999996</v>
      </c>
      <c r="E26">
        <v>5.8999999999999997E-2</v>
      </c>
      <c r="G26" s="12"/>
    </row>
    <row r="27" spans="1:10" hidden="1">
      <c r="A27" t="s">
        <v>21</v>
      </c>
      <c r="B27" t="s">
        <v>29</v>
      </c>
      <c r="C27" s="5">
        <v>5</v>
      </c>
      <c r="D27" s="2">
        <v>0.93561000000000005</v>
      </c>
      <c r="E27">
        <v>6.2E-2</v>
      </c>
      <c r="G27" s="12"/>
    </row>
    <row r="28" spans="1:10" hidden="1">
      <c r="A28" t="s">
        <v>28</v>
      </c>
      <c r="B28" t="s">
        <v>29</v>
      </c>
      <c r="C28" s="5">
        <v>5</v>
      </c>
      <c r="D28" s="2">
        <v>0.92481000000000002</v>
      </c>
      <c r="E28">
        <v>4.4999999999999998E-2</v>
      </c>
    </row>
    <row r="29" spans="1:10" hidden="1">
      <c r="A29" t="s">
        <v>23</v>
      </c>
      <c r="B29" t="s">
        <v>29</v>
      </c>
      <c r="C29" s="5">
        <v>5</v>
      </c>
      <c r="D29" s="2">
        <v>0.93630000000000002</v>
      </c>
      <c r="E29">
        <v>4.9000000000000002E-2</v>
      </c>
    </row>
    <row r="30" spans="1:10" hidden="1">
      <c r="A30" t="s">
        <v>24</v>
      </c>
      <c r="B30" t="s">
        <v>29</v>
      </c>
      <c r="C30" s="5">
        <v>5</v>
      </c>
      <c r="D30" s="2">
        <v>0.93381000000000003</v>
      </c>
      <c r="E30">
        <v>6.0999999999999999E-2</v>
      </c>
    </row>
    <row r="31" spans="1:10" hidden="1">
      <c r="A31" t="s">
        <v>25</v>
      </c>
      <c r="B31" t="s">
        <v>29</v>
      </c>
      <c r="C31" s="5">
        <v>5</v>
      </c>
      <c r="D31" s="2">
        <v>0.91268000000000005</v>
      </c>
      <c r="E31">
        <v>3.3000000000000002E-2</v>
      </c>
    </row>
    <row r="32" spans="1:10" hidden="1">
      <c r="A32" t="s">
        <v>26</v>
      </c>
      <c r="B32" t="s">
        <v>29</v>
      </c>
      <c r="C32" s="5">
        <v>5</v>
      </c>
      <c r="D32" s="2">
        <v>0.88053000000000003</v>
      </c>
      <c r="E32">
        <v>4.1000000000000002E-2</v>
      </c>
    </row>
    <row r="33" spans="1:5" hidden="1">
      <c r="A33" t="s">
        <v>16</v>
      </c>
      <c r="B33" t="s">
        <v>30</v>
      </c>
      <c r="C33" s="5">
        <v>25</v>
      </c>
      <c r="D33" s="2">
        <v>0.94872999999999996</v>
      </c>
      <c r="E33">
        <v>3.6999999999999998E-2</v>
      </c>
    </row>
    <row r="34" spans="1:5">
      <c r="A34" t="s">
        <v>18</v>
      </c>
      <c r="B34" t="s">
        <v>30</v>
      </c>
      <c r="C34" s="5">
        <v>25</v>
      </c>
      <c r="D34" s="2">
        <v>0.92906</v>
      </c>
      <c r="E34">
        <v>0.04</v>
      </c>
    </row>
    <row r="35" spans="1:5" hidden="1">
      <c r="A35" t="s">
        <v>19</v>
      </c>
      <c r="B35" t="s">
        <v>30</v>
      </c>
      <c r="C35" s="5">
        <v>25</v>
      </c>
      <c r="D35" s="2">
        <v>0.92069999999999996</v>
      </c>
      <c r="E35">
        <v>2.9000000000000001E-2</v>
      </c>
    </row>
    <row r="36" spans="1:5" hidden="1">
      <c r="A36" t="s">
        <v>20</v>
      </c>
      <c r="B36" t="s">
        <v>30</v>
      </c>
      <c r="C36" s="5">
        <v>25</v>
      </c>
      <c r="D36" s="2">
        <v>0.92459999999999998</v>
      </c>
      <c r="E36">
        <v>6.3E-2</v>
      </c>
    </row>
    <row r="37" spans="1:5" hidden="1">
      <c r="A37" t="s">
        <v>21</v>
      </c>
      <c r="B37" t="s">
        <v>30</v>
      </c>
      <c r="C37" s="5">
        <v>25</v>
      </c>
      <c r="D37" s="2">
        <v>0.93176000000000003</v>
      </c>
      <c r="E37">
        <v>2.1999999999999999E-2</v>
      </c>
    </row>
    <row r="38" spans="1:5" hidden="1">
      <c r="A38" t="s">
        <v>28</v>
      </c>
      <c r="B38" t="s">
        <v>30</v>
      </c>
      <c r="C38" s="5">
        <v>25</v>
      </c>
      <c r="D38" s="2">
        <v>0.92240999999999995</v>
      </c>
      <c r="E38">
        <v>3.7999999999999999E-2</v>
      </c>
    </row>
    <row r="39" spans="1:5" hidden="1">
      <c r="A39" t="s">
        <v>23</v>
      </c>
      <c r="B39" t="s">
        <v>30</v>
      </c>
      <c r="C39" s="5">
        <v>25</v>
      </c>
      <c r="D39" s="2">
        <v>0.87495999999999996</v>
      </c>
      <c r="E39">
        <v>4.1000000000000002E-2</v>
      </c>
    </row>
    <row r="40" spans="1:5" hidden="1">
      <c r="A40" t="s">
        <v>24</v>
      </c>
      <c r="B40" t="s">
        <v>30</v>
      </c>
      <c r="C40" s="5">
        <v>25</v>
      </c>
      <c r="D40" s="2">
        <v>0.93201000000000001</v>
      </c>
      <c r="E40">
        <v>5.0999999999999997E-2</v>
      </c>
    </row>
    <row r="41" spans="1:5" hidden="1">
      <c r="A41" t="s">
        <v>25</v>
      </c>
      <c r="B41" t="s">
        <v>30</v>
      </c>
      <c r="C41" s="5">
        <v>25</v>
      </c>
      <c r="D41" s="2">
        <v>0.93286999999999998</v>
      </c>
      <c r="E41">
        <v>2.8000000000000001E-2</v>
      </c>
    </row>
    <row r="42" spans="1:5" hidden="1">
      <c r="A42" t="s">
        <v>26</v>
      </c>
      <c r="B42" t="s">
        <v>30</v>
      </c>
      <c r="C42" s="5">
        <v>25</v>
      </c>
      <c r="D42" s="2">
        <v>0.86746000000000001</v>
      </c>
      <c r="E42">
        <v>5.1999999999999998E-2</v>
      </c>
    </row>
    <row r="43" spans="1:5" hidden="1">
      <c r="A43" s="8" t="s">
        <v>16</v>
      </c>
      <c r="B43" t="s">
        <v>31</v>
      </c>
      <c r="C43" s="5">
        <v>20</v>
      </c>
      <c r="D43" s="2">
        <v>0.94144000000000005</v>
      </c>
      <c r="E43">
        <v>4.5999999999999999E-2</v>
      </c>
    </row>
    <row r="44" spans="1:5" hidden="1">
      <c r="A44" s="8" t="s">
        <v>25</v>
      </c>
      <c r="B44" t="s">
        <v>31</v>
      </c>
      <c r="C44" s="5">
        <v>20</v>
      </c>
      <c r="D44" s="2">
        <v>0.93561000000000005</v>
      </c>
      <c r="E44">
        <v>5.8999999999999997E-2</v>
      </c>
    </row>
    <row r="45" spans="1:5" hidden="1">
      <c r="A45" s="8" t="s">
        <v>24</v>
      </c>
      <c r="B45" t="s">
        <v>31</v>
      </c>
      <c r="C45" s="5">
        <v>20</v>
      </c>
      <c r="D45" s="2">
        <v>0.93106999999999995</v>
      </c>
      <c r="E45">
        <v>6.2E-2</v>
      </c>
    </row>
    <row r="46" spans="1:5">
      <c r="A46" s="8" t="s">
        <v>18</v>
      </c>
      <c r="B46" t="s">
        <v>31</v>
      </c>
      <c r="C46" s="5">
        <v>20</v>
      </c>
      <c r="D46" s="2">
        <v>0.93086000000000002</v>
      </c>
      <c r="E46">
        <v>3.9E-2</v>
      </c>
    </row>
    <row r="47" spans="1:5" hidden="1">
      <c r="A47" s="8" t="s">
        <v>19</v>
      </c>
      <c r="B47" t="s">
        <v>31</v>
      </c>
      <c r="C47" s="5">
        <v>20</v>
      </c>
      <c r="D47" s="2">
        <v>0.91220999999999997</v>
      </c>
      <c r="E47">
        <v>4.2999999999999997E-2</v>
      </c>
    </row>
    <row r="48" spans="1:5" hidden="1">
      <c r="A48" s="8" t="s">
        <v>20</v>
      </c>
      <c r="B48" t="s">
        <v>31</v>
      </c>
      <c r="C48" s="5">
        <v>20</v>
      </c>
      <c r="D48" s="2">
        <v>0.94376000000000004</v>
      </c>
      <c r="E48">
        <v>5.2999999999999999E-2</v>
      </c>
    </row>
    <row r="49" spans="1:5" hidden="1">
      <c r="A49" s="8" t="s">
        <v>21</v>
      </c>
      <c r="B49" t="s">
        <v>31</v>
      </c>
      <c r="C49" s="5">
        <v>20</v>
      </c>
      <c r="D49" s="2">
        <v>0.93115999999999999</v>
      </c>
      <c r="E49">
        <v>0.05</v>
      </c>
    </row>
    <row r="50" spans="1:5" hidden="1">
      <c r="A50" s="8" t="s">
        <v>23</v>
      </c>
      <c r="B50" t="s">
        <v>31</v>
      </c>
      <c r="C50" s="5">
        <v>20</v>
      </c>
      <c r="D50" s="2">
        <v>0.90398000000000001</v>
      </c>
      <c r="E50">
        <v>2.7E-2</v>
      </c>
    </row>
    <row r="51" spans="1:5" hidden="1">
      <c r="A51" s="8" t="s">
        <v>28</v>
      </c>
      <c r="B51" t="s">
        <v>31</v>
      </c>
      <c r="C51" s="5">
        <v>20</v>
      </c>
      <c r="D51" s="2">
        <v>0.93655999999999995</v>
      </c>
      <c r="E51">
        <v>4.8000000000000001E-2</v>
      </c>
    </row>
    <row r="52" spans="1:5" hidden="1">
      <c r="A52" s="8" t="s">
        <v>26</v>
      </c>
      <c r="B52" t="s">
        <v>31</v>
      </c>
      <c r="C52" s="5">
        <v>20</v>
      </c>
      <c r="D52" s="2">
        <v>0.90534999999999999</v>
      </c>
      <c r="E52">
        <v>0.03</v>
      </c>
    </row>
    <row r="53" spans="1:5" hidden="1">
      <c r="A53" t="s">
        <v>16</v>
      </c>
      <c r="B53" t="s">
        <v>32</v>
      </c>
      <c r="C53" s="5">
        <v>13</v>
      </c>
      <c r="D53" s="2">
        <v>0.91074999999999995</v>
      </c>
      <c r="E53">
        <v>6.2E-2</v>
      </c>
    </row>
    <row r="54" spans="1:5">
      <c r="A54" s="12" t="s">
        <v>18</v>
      </c>
      <c r="B54" s="12" t="s">
        <v>32</v>
      </c>
      <c r="C54" s="13">
        <v>13</v>
      </c>
      <c r="D54" s="15">
        <v>0.89124999999999999</v>
      </c>
      <c r="E54" s="12">
        <v>1.7000000000000001E-2</v>
      </c>
    </row>
    <row r="55" spans="1:5" hidden="1">
      <c r="A55" t="s">
        <v>19</v>
      </c>
      <c r="B55" t="s">
        <v>32</v>
      </c>
      <c r="C55" s="5">
        <v>13</v>
      </c>
      <c r="D55" s="2">
        <v>0.90217999999999998</v>
      </c>
      <c r="E55">
        <v>6.3E-2</v>
      </c>
    </row>
    <row r="56" spans="1:5" hidden="1">
      <c r="A56" t="s">
        <v>20</v>
      </c>
      <c r="B56" t="s">
        <v>32</v>
      </c>
      <c r="C56" s="5">
        <v>13</v>
      </c>
      <c r="D56" s="2">
        <v>0.92430000000000001</v>
      </c>
      <c r="E56">
        <v>2.4E-2</v>
      </c>
    </row>
    <row r="57" spans="1:5" hidden="1">
      <c r="A57" t="s">
        <v>21</v>
      </c>
      <c r="B57" t="s">
        <v>32</v>
      </c>
      <c r="C57" s="5">
        <v>13</v>
      </c>
      <c r="D57" s="2">
        <v>0.91383999999999999</v>
      </c>
      <c r="E57">
        <v>0.05</v>
      </c>
    </row>
    <row r="58" spans="1:5" hidden="1">
      <c r="A58" t="s">
        <v>28</v>
      </c>
      <c r="B58" t="s">
        <v>32</v>
      </c>
      <c r="C58" s="5">
        <v>13</v>
      </c>
      <c r="D58" s="2">
        <v>0.90286</v>
      </c>
      <c r="E58">
        <v>4.2999999999999997E-2</v>
      </c>
    </row>
    <row r="59" spans="1:5" hidden="1">
      <c r="A59" t="s">
        <v>23</v>
      </c>
      <c r="B59" t="s">
        <v>32</v>
      </c>
      <c r="C59" s="5">
        <v>13</v>
      </c>
      <c r="D59" s="2">
        <v>0.90346000000000004</v>
      </c>
      <c r="E59">
        <v>5.8000000000000003E-2</v>
      </c>
    </row>
    <row r="60" spans="1:5" hidden="1">
      <c r="A60" t="s">
        <v>24</v>
      </c>
      <c r="B60" t="s">
        <v>32</v>
      </c>
      <c r="C60" s="5">
        <v>13</v>
      </c>
      <c r="D60" s="2">
        <v>0.91374999999999995</v>
      </c>
      <c r="E60">
        <v>2.5000000000000001E-2</v>
      </c>
    </row>
    <row r="61" spans="1:5" hidden="1">
      <c r="A61" t="s">
        <v>25</v>
      </c>
      <c r="B61" t="s">
        <v>32</v>
      </c>
      <c r="C61" s="5">
        <v>13</v>
      </c>
      <c r="D61" s="2">
        <v>0.92361000000000004</v>
      </c>
      <c r="E61">
        <v>2.1999999999999999E-2</v>
      </c>
    </row>
    <row r="62" spans="1:5" hidden="1">
      <c r="A62" t="s">
        <v>26</v>
      </c>
      <c r="B62" t="s">
        <v>32</v>
      </c>
      <c r="C62" s="5">
        <v>13</v>
      </c>
      <c r="D62" s="2">
        <v>0.90754000000000001</v>
      </c>
      <c r="E62">
        <v>5.3999999999999999E-2</v>
      </c>
    </row>
    <row r="63" spans="1:5" hidden="1">
      <c r="A63" t="s">
        <v>16</v>
      </c>
      <c r="B63" t="s">
        <v>33</v>
      </c>
      <c r="C63" s="5">
        <v>20</v>
      </c>
      <c r="D63" s="6">
        <v>0.86351</v>
      </c>
      <c r="E63">
        <v>6.2E-2</v>
      </c>
    </row>
    <row r="64" spans="1:5">
      <c r="A64" s="12" t="s">
        <v>18</v>
      </c>
      <c r="B64" s="12" t="s">
        <v>33</v>
      </c>
      <c r="C64" s="13">
        <v>20</v>
      </c>
      <c r="D64" s="14">
        <v>0.93350999999999995</v>
      </c>
      <c r="E64" s="12">
        <v>2.8000000000000001E-2</v>
      </c>
    </row>
    <row r="65" spans="1:5" hidden="1">
      <c r="A65" t="s">
        <v>19</v>
      </c>
      <c r="B65" t="s">
        <v>33</v>
      </c>
      <c r="C65" s="5">
        <v>20</v>
      </c>
      <c r="D65" s="6">
        <v>0.90688999999999997</v>
      </c>
      <c r="E65">
        <v>4.7E-2</v>
      </c>
    </row>
    <row r="66" spans="1:5" hidden="1">
      <c r="A66" t="s">
        <v>20</v>
      </c>
      <c r="B66" t="s">
        <v>33</v>
      </c>
      <c r="C66" s="5">
        <v>20</v>
      </c>
      <c r="D66" s="6">
        <v>0.96245000000000003</v>
      </c>
      <c r="E66">
        <v>1.7999999999999999E-2</v>
      </c>
    </row>
    <row r="67" spans="1:5" hidden="1">
      <c r="A67" t="s">
        <v>21</v>
      </c>
      <c r="B67" t="s">
        <v>33</v>
      </c>
      <c r="C67" s="5">
        <v>20</v>
      </c>
      <c r="D67" s="6">
        <v>0.93715999999999999</v>
      </c>
      <c r="E67">
        <v>5.3999999999999999E-2</v>
      </c>
    </row>
    <row r="68" spans="1:5" hidden="1">
      <c r="A68" t="s">
        <v>28</v>
      </c>
      <c r="B68" t="s">
        <v>33</v>
      </c>
      <c r="C68" s="5">
        <v>20</v>
      </c>
      <c r="D68" s="6">
        <v>0.94530000000000003</v>
      </c>
      <c r="E68">
        <v>2.5999999999999999E-2</v>
      </c>
    </row>
    <row r="69" spans="1:5" hidden="1">
      <c r="A69" t="s">
        <v>23</v>
      </c>
      <c r="B69" t="s">
        <v>33</v>
      </c>
      <c r="C69" s="5">
        <v>20</v>
      </c>
      <c r="D69" s="6">
        <v>0.87422999999999995</v>
      </c>
      <c r="E69">
        <v>5.8999999999999997E-2</v>
      </c>
    </row>
    <row r="70" spans="1:5" hidden="1">
      <c r="A70" t="s">
        <v>24</v>
      </c>
      <c r="B70" t="s">
        <v>33</v>
      </c>
      <c r="C70" s="5">
        <v>20</v>
      </c>
      <c r="D70" s="6">
        <v>0.93740999999999997</v>
      </c>
      <c r="E70">
        <v>4.4999999999999998E-2</v>
      </c>
    </row>
    <row r="71" spans="1:5" hidden="1">
      <c r="A71" t="s">
        <v>25</v>
      </c>
      <c r="B71" t="s">
        <v>33</v>
      </c>
      <c r="C71" s="5">
        <v>20</v>
      </c>
      <c r="D71" s="6">
        <v>0.94306999999999996</v>
      </c>
      <c r="E71">
        <v>2.4E-2</v>
      </c>
    </row>
    <row r="72" spans="1:5" hidden="1">
      <c r="A72" t="s">
        <v>26</v>
      </c>
      <c r="B72" t="s">
        <v>33</v>
      </c>
      <c r="C72" s="5">
        <v>20</v>
      </c>
      <c r="D72" s="6">
        <v>0.86746000000000001</v>
      </c>
      <c r="E72">
        <v>2.5999999999999999E-2</v>
      </c>
    </row>
    <row r="73" spans="1:5" hidden="1">
      <c r="A73" t="s">
        <v>16</v>
      </c>
      <c r="B73" t="s">
        <v>34</v>
      </c>
      <c r="C73" s="5">
        <v>37</v>
      </c>
      <c r="D73" s="6">
        <v>0.84589999999999999</v>
      </c>
      <c r="E73">
        <v>3.5999999999999997E-2</v>
      </c>
    </row>
    <row r="74" spans="1:5" hidden="1">
      <c r="A74" t="s">
        <v>25</v>
      </c>
      <c r="B74" t="s">
        <v>34</v>
      </c>
      <c r="C74" s="5">
        <v>37</v>
      </c>
      <c r="D74" s="6">
        <v>0.8206</v>
      </c>
      <c r="E74">
        <v>5.7000000000000002E-2</v>
      </c>
    </row>
    <row r="75" spans="1:5" hidden="1">
      <c r="A75" t="s">
        <v>26</v>
      </c>
      <c r="B75" t="s">
        <v>34</v>
      </c>
      <c r="C75" s="5">
        <v>37</v>
      </c>
      <c r="D75" s="6">
        <v>0.79779999999999995</v>
      </c>
      <c r="E75">
        <v>4.8000000000000001E-2</v>
      </c>
    </row>
    <row r="76" spans="1:5">
      <c r="A76" t="s">
        <v>18</v>
      </c>
      <c r="B76" t="s">
        <v>34</v>
      </c>
      <c r="C76" s="5">
        <v>37</v>
      </c>
      <c r="D76" s="6">
        <v>0.87860000000000005</v>
      </c>
      <c r="E76">
        <v>4.8000000000000001E-2</v>
      </c>
    </row>
    <row r="77" spans="1:5" hidden="1">
      <c r="A77" t="s">
        <v>19</v>
      </c>
      <c r="B77" t="s">
        <v>34</v>
      </c>
      <c r="C77" s="5">
        <v>37</v>
      </c>
      <c r="D77" s="6">
        <v>0.81640000000000001</v>
      </c>
      <c r="E77">
        <v>5.8999999999999997E-2</v>
      </c>
    </row>
    <row r="78" spans="1:5" hidden="1">
      <c r="A78" t="s">
        <v>20</v>
      </c>
      <c r="B78" t="s">
        <v>34</v>
      </c>
      <c r="C78" s="5">
        <v>37</v>
      </c>
      <c r="D78" s="6">
        <v>0.85629999999999995</v>
      </c>
      <c r="E78">
        <v>5.0999999999999997E-2</v>
      </c>
    </row>
    <row r="79" spans="1:5" hidden="1">
      <c r="A79" t="s">
        <v>21</v>
      </c>
      <c r="B79" t="s">
        <v>34</v>
      </c>
      <c r="C79" s="5">
        <v>37</v>
      </c>
      <c r="D79" s="6">
        <v>0.84889999999999999</v>
      </c>
      <c r="E79">
        <v>4.8000000000000001E-2</v>
      </c>
    </row>
    <row r="80" spans="1:5" hidden="1">
      <c r="A80" t="s">
        <v>24</v>
      </c>
      <c r="B80" t="s">
        <v>34</v>
      </c>
      <c r="C80" s="5">
        <v>37</v>
      </c>
      <c r="D80" s="6">
        <v>0.85829999999999995</v>
      </c>
      <c r="E80">
        <v>0.04</v>
      </c>
    </row>
    <row r="81" spans="1:5" hidden="1">
      <c r="A81" t="s">
        <v>23</v>
      </c>
      <c r="B81" t="s">
        <v>34</v>
      </c>
      <c r="C81" s="5">
        <v>37</v>
      </c>
      <c r="D81" s="6">
        <v>0.66320000000000001</v>
      </c>
      <c r="E81">
        <v>3.6999999999999998E-2</v>
      </c>
    </row>
    <row r="82" spans="1:5" hidden="1">
      <c r="A82" t="s">
        <v>28</v>
      </c>
      <c r="B82" t="s">
        <v>34</v>
      </c>
      <c r="C82" s="5">
        <v>37</v>
      </c>
      <c r="D82" s="6">
        <v>0.84650000000000003</v>
      </c>
      <c r="E82">
        <v>5.8000000000000003E-2</v>
      </c>
    </row>
    <row r="83" spans="1:5" hidden="1">
      <c r="A83" t="s">
        <v>26</v>
      </c>
      <c r="B83" t="s">
        <v>35</v>
      </c>
      <c r="C83" s="5">
        <v>19</v>
      </c>
      <c r="D83" s="6">
        <v>0.85777000000000003</v>
      </c>
      <c r="E83">
        <v>2.4E-2</v>
      </c>
    </row>
    <row r="84" spans="1:5" hidden="1">
      <c r="A84" t="s">
        <v>16</v>
      </c>
      <c r="B84" t="s">
        <v>35</v>
      </c>
      <c r="C84" s="5">
        <v>19</v>
      </c>
      <c r="D84" s="6">
        <v>0.94718999999999998</v>
      </c>
      <c r="E84">
        <v>2.9000000000000001E-2</v>
      </c>
    </row>
    <row r="85" spans="1:5">
      <c r="A85" t="s">
        <v>18</v>
      </c>
      <c r="B85" t="s">
        <v>35</v>
      </c>
      <c r="C85" s="5">
        <v>19</v>
      </c>
      <c r="D85" s="6">
        <v>0.93347000000000002</v>
      </c>
      <c r="E85">
        <v>0.05</v>
      </c>
    </row>
    <row r="86" spans="1:5" hidden="1">
      <c r="A86" t="s">
        <v>19</v>
      </c>
      <c r="B86" t="s">
        <v>35</v>
      </c>
      <c r="C86" s="5">
        <v>19</v>
      </c>
      <c r="D86" s="6">
        <v>0.92806999999999995</v>
      </c>
      <c r="E86">
        <v>6.0999999999999999E-2</v>
      </c>
    </row>
    <row r="87" spans="1:5" hidden="1">
      <c r="A87" t="s">
        <v>20</v>
      </c>
      <c r="B87" t="s">
        <v>35</v>
      </c>
      <c r="C87" s="5">
        <v>19</v>
      </c>
      <c r="D87" s="6">
        <v>0.96031</v>
      </c>
      <c r="E87">
        <v>4.1000000000000002E-2</v>
      </c>
    </row>
    <row r="88" spans="1:5" hidden="1">
      <c r="A88" t="s">
        <v>21</v>
      </c>
      <c r="B88" t="s">
        <v>35</v>
      </c>
      <c r="C88" s="5">
        <v>19</v>
      </c>
      <c r="D88" s="6">
        <v>0.92927000000000004</v>
      </c>
      <c r="E88">
        <v>3.4000000000000002E-2</v>
      </c>
    </row>
    <row r="89" spans="1:5" hidden="1">
      <c r="A89" t="s">
        <v>28</v>
      </c>
      <c r="B89" t="s">
        <v>35</v>
      </c>
      <c r="C89" s="5">
        <v>19</v>
      </c>
      <c r="D89" s="6">
        <v>0.93689999999999996</v>
      </c>
      <c r="E89">
        <v>4.4999999999999998E-2</v>
      </c>
    </row>
    <row r="90" spans="1:5" hidden="1">
      <c r="A90" t="s">
        <v>23</v>
      </c>
      <c r="B90" t="s">
        <v>35</v>
      </c>
      <c r="C90" s="5">
        <v>19</v>
      </c>
      <c r="D90" s="6">
        <v>0.90629000000000004</v>
      </c>
      <c r="E90">
        <v>3.5999999999999997E-2</v>
      </c>
    </row>
    <row r="91" spans="1:5" hidden="1">
      <c r="A91" t="s">
        <v>24</v>
      </c>
      <c r="B91" t="s">
        <v>35</v>
      </c>
      <c r="C91" s="5">
        <v>19</v>
      </c>
      <c r="D91" s="6">
        <v>0.92910000000000004</v>
      </c>
      <c r="E91">
        <v>5.7000000000000002E-2</v>
      </c>
    </row>
    <row r="92" spans="1:5" hidden="1">
      <c r="A92" t="s">
        <v>25</v>
      </c>
      <c r="B92" t="s">
        <v>35</v>
      </c>
      <c r="C92" s="5">
        <v>19</v>
      </c>
      <c r="D92" s="6">
        <v>0.93476000000000004</v>
      </c>
      <c r="E92">
        <v>4.9000000000000002E-2</v>
      </c>
    </row>
    <row r="93" spans="1:5" hidden="1">
      <c r="A93" t="s">
        <v>16</v>
      </c>
      <c r="B93" t="s">
        <v>36</v>
      </c>
      <c r="C93" s="5">
        <v>22</v>
      </c>
      <c r="D93" s="6">
        <v>0.94196000000000002</v>
      </c>
      <c r="E93">
        <v>2.4E-2</v>
      </c>
    </row>
    <row r="94" spans="1:5">
      <c r="A94" t="s">
        <v>18</v>
      </c>
      <c r="B94" t="s">
        <v>36</v>
      </c>
      <c r="C94" s="5">
        <v>22</v>
      </c>
      <c r="D94" s="6">
        <v>0.93296000000000001</v>
      </c>
      <c r="E94">
        <v>4.7E-2</v>
      </c>
    </row>
    <row r="95" spans="1:5" hidden="1">
      <c r="A95" t="s">
        <v>19</v>
      </c>
      <c r="B95" t="s">
        <v>36</v>
      </c>
      <c r="C95" s="5">
        <v>22</v>
      </c>
      <c r="D95" s="6">
        <v>0.90354999999999996</v>
      </c>
      <c r="E95">
        <v>4.7E-2</v>
      </c>
    </row>
    <row r="96" spans="1:5" hidden="1">
      <c r="A96" t="s">
        <v>20</v>
      </c>
      <c r="B96" t="s">
        <v>36</v>
      </c>
      <c r="C96" s="5">
        <v>22</v>
      </c>
      <c r="D96" s="6">
        <v>0.94132000000000005</v>
      </c>
      <c r="E96">
        <v>2.5000000000000001E-2</v>
      </c>
    </row>
    <row r="97" spans="1:5" hidden="1">
      <c r="A97" t="s">
        <v>21</v>
      </c>
      <c r="B97" t="s">
        <v>36</v>
      </c>
      <c r="C97" s="5">
        <v>22</v>
      </c>
      <c r="D97" s="6">
        <v>0.93535999999999997</v>
      </c>
      <c r="E97">
        <v>0.04</v>
      </c>
    </row>
    <row r="98" spans="1:5" hidden="1">
      <c r="A98" t="s">
        <v>28</v>
      </c>
      <c r="B98" t="s">
        <v>36</v>
      </c>
      <c r="C98" s="5">
        <v>22</v>
      </c>
      <c r="D98" s="6">
        <v>0.94076000000000004</v>
      </c>
      <c r="E98">
        <v>2.3E-2</v>
      </c>
    </row>
    <row r="99" spans="1:5" hidden="1">
      <c r="A99" t="s">
        <v>23</v>
      </c>
      <c r="B99" t="s">
        <v>36</v>
      </c>
      <c r="C99" s="5">
        <v>22</v>
      </c>
      <c r="D99" s="6">
        <v>0.92695000000000005</v>
      </c>
      <c r="E99">
        <v>2.9000000000000001E-2</v>
      </c>
    </row>
    <row r="100" spans="1:5" hidden="1">
      <c r="A100" t="s">
        <v>24</v>
      </c>
      <c r="B100" t="s">
        <v>36</v>
      </c>
      <c r="C100" s="5">
        <v>22</v>
      </c>
      <c r="D100" s="6">
        <v>0.93552999999999997</v>
      </c>
      <c r="E100">
        <v>4.8000000000000001E-2</v>
      </c>
    </row>
    <row r="101" spans="1:5" hidden="1">
      <c r="A101" t="s">
        <v>25</v>
      </c>
      <c r="B101" t="s">
        <v>36</v>
      </c>
      <c r="C101" s="5">
        <v>22</v>
      </c>
      <c r="D101" s="6">
        <v>0.93372999999999995</v>
      </c>
      <c r="E101">
        <v>4.8000000000000001E-2</v>
      </c>
    </row>
    <row r="102" spans="1:5" hidden="1">
      <c r="A102" t="s">
        <v>26</v>
      </c>
      <c r="B102" t="s">
        <v>36</v>
      </c>
      <c r="C102" s="5">
        <v>22</v>
      </c>
      <c r="D102" s="6">
        <v>0.86938000000000004</v>
      </c>
      <c r="E102">
        <v>5.0999999999999997E-2</v>
      </c>
    </row>
    <row r="103" spans="1:5" hidden="1">
      <c r="A103" t="s">
        <v>26</v>
      </c>
      <c r="B103" t="s">
        <v>37</v>
      </c>
      <c r="C103" s="5">
        <v>25</v>
      </c>
      <c r="D103" s="6">
        <v>0.86629999999999996</v>
      </c>
      <c r="E103">
        <v>5.8000000000000003E-2</v>
      </c>
    </row>
    <row r="104" spans="1:5" hidden="1">
      <c r="A104" t="s">
        <v>16</v>
      </c>
      <c r="B104" t="s">
        <v>37</v>
      </c>
      <c r="C104" s="5">
        <v>25</v>
      </c>
      <c r="D104" s="6">
        <v>0.90415000000000001</v>
      </c>
      <c r="E104">
        <v>0.03</v>
      </c>
    </row>
    <row r="105" spans="1:5">
      <c r="A105" t="s">
        <v>18</v>
      </c>
      <c r="B105" t="s">
        <v>37</v>
      </c>
      <c r="C105" s="5">
        <v>25</v>
      </c>
      <c r="D105" s="6">
        <v>0.93737000000000004</v>
      </c>
      <c r="E105">
        <v>5.5E-2</v>
      </c>
    </row>
    <row r="106" spans="1:5" hidden="1">
      <c r="A106" t="s">
        <v>19</v>
      </c>
      <c r="B106" t="s">
        <v>37</v>
      </c>
      <c r="C106" s="5">
        <v>25</v>
      </c>
      <c r="D106" s="6">
        <v>0.89275000000000004</v>
      </c>
      <c r="E106">
        <v>6.5000000000000002E-2</v>
      </c>
    </row>
    <row r="107" spans="1:5" hidden="1">
      <c r="A107" t="s">
        <v>20</v>
      </c>
      <c r="B107" t="s">
        <v>37</v>
      </c>
      <c r="C107" s="5">
        <v>25</v>
      </c>
      <c r="D107" s="6">
        <v>0.94162000000000001</v>
      </c>
      <c r="E107">
        <v>2.4E-2</v>
      </c>
    </row>
    <row r="108" spans="1:5" hidden="1">
      <c r="A108" t="s">
        <v>21</v>
      </c>
      <c r="B108" t="s">
        <v>37</v>
      </c>
      <c r="C108" s="5">
        <v>25</v>
      </c>
      <c r="D108" s="6">
        <v>0.93286999999999998</v>
      </c>
      <c r="E108">
        <v>3.1E-2</v>
      </c>
    </row>
    <row r="109" spans="1:5" hidden="1">
      <c r="A109" t="s">
        <v>28</v>
      </c>
      <c r="B109" t="s">
        <v>37</v>
      </c>
      <c r="C109" s="5">
        <v>25</v>
      </c>
      <c r="D109" s="6">
        <v>0.93655999999999995</v>
      </c>
      <c r="E109">
        <v>4.9000000000000002E-2</v>
      </c>
    </row>
    <row r="110" spans="1:5" hidden="1">
      <c r="A110" t="s">
        <v>23</v>
      </c>
      <c r="B110" t="s">
        <v>37</v>
      </c>
      <c r="C110" s="5">
        <v>25</v>
      </c>
      <c r="D110" s="6">
        <v>0.89609000000000005</v>
      </c>
      <c r="E110">
        <v>5.8999999999999997E-2</v>
      </c>
    </row>
    <row r="111" spans="1:5" hidden="1">
      <c r="A111" t="s">
        <v>24</v>
      </c>
      <c r="B111" t="s">
        <v>37</v>
      </c>
      <c r="C111" s="5">
        <v>25</v>
      </c>
      <c r="D111" s="6">
        <v>0.93064000000000002</v>
      </c>
      <c r="E111">
        <v>4.8000000000000001E-2</v>
      </c>
    </row>
    <row r="112" spans="1:5" hidden="1">
      <c r="A112" t="s">
        <v>25</v>
      </c>
      <c r="B112" t="s">
        <v>37</v>
      </c>
      <c r="C112" s="5">
        <v>25</v>
      </c>
      <c r="D112" s="6">
        <v>0.91795000000000004</v>
      </c>
      <c r="E112">
        <v>2.1999999999999999E-2</v>
      </c>
    </row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</sheetData>
  <autoFilter ref="A1:A122" xr:uid="{D27815C1-F8D1-4A43-84F1-3888C3CA0A46}">
    <filterColumn colId="0">
      <filters>
        <filter val="Optimized Ensemble"/>
      </filters>
    </filterColumn>
  </autoFilter>
  <conditionalFormatting sqref="D3:D12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13:D22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23:D62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63:D112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:E112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83DB8-E8DF-48C6-8BD4-C12204F2515C}">
  <dimension ref="A2:J501"/>
  <sheetViews>
    <sheetView workbookViewId="0">
      <selection activeCell="D13" sqref="D1:D1048576"/>
    </sheetView>
  </sheetViews>
  <sheetFormatPr defaultRowHeight="14.4"/>
  <cols>
    <col min="1" max="1" width="26.5546875" bestFit="1" customWidth="1"/>
    <col min="2" max="2" width="18.44140625" bestFit="1" customWidth="1"/>
    <col min="3" max="3" width="11" customWidth="1"/>
    <col min="4" max="4" width="10.5546875" style="29" customWidth="1"/>
    <col min="5" max="5" width="11" customWidth="1"/>
    <col min="6" max="6" width="12.77734375" style="27" customWidth="1"/>
    <col min="7" max="7" width="23.5546875" bestFit="1" customWidth="1"/>
    <col min="8" max="8" width="10.33203125" customWidth="1"/>
    <col min="9" max="9" width="22.33203125" bestFit="1" customWidth="1"/>
    <col min="10" max="10" width="17.88671875" bestFit="1" customWidth="1"/>
  </cols>
  <sheetData>
    <row r="2" spans="1:10" ht="41.4">
      <c r="A2" s="3" t="s">
        <v>0</v>
      </c>
      <c r="B2" s="3" t="s">
        <v>1</v>
      </c>
      <c r="C2" s="3" t="s">
        <v>2</v>
      </c>
      <c r="D2" s="28" t="s">
        <v>9</v>
      </c>
      <c r="E2" s="3" t="s">
        <v>39</v>
      </c>
      <c r="F2" s="24" t="s">
        <v>50</v>
      </c>
      <c r="H2" s="3" t="s">
        <v>9</v>
      </c>
      <c r="I2" s="3" t="s">
        <v>39</v>
      </c>
    </row>
    <row r="3" spans="1:10">
      <c r="A3" t="s">
        <v>16</v>
      </c>
      <c r="B3" t="s">
        <v>17</v>
      </c>
      <c r="C3" s="5">
        <v>15</v>
      </c>
      <c r="D3" s="20">
        <v>0.8657407407407407</v>
      </c>
      <c r="E3" s="22">
        <v>2.93</v>
      </c>
      <c r="F3" s="25" t="s">
        <v>51</v>
      </c>
      <c r="G3" t="s">
        <v>16</v>
      </c>
      <c r="H3" s="10">
        <f t="shared" ref="H3:H12" si="0">AVERAGEIF(A:A,G3,D:D)</f>
        <v>0.85732323232323215</v>
      </c>
      <c r="I3" s="16">
        <f t="shared" ref="I3:I12" si="1">AVERAGEIF(A:A,G3,E:E)</f>
        <v>4.2818181818181813</v>
      </c>
    </row>
    <row r="4" spans="1:10">
      <c r="A4" t="s">
        <v>18</v>
      </c>
      <c r="B4" t="s">
        <v>17</v>
      </c>
      <c r="C4" s="5">
        <v>15</v>
      </c>
      <c r="D4" s="20">
        <v>0.89351851851851849</v>
      </c>
      <c r="E4" s="22">
        <v>3.88</v>
      </c>
      <c r="F4" s="25" t="s">
        <v>52</v>
      </c>
      <c r="G4" t="s">
        <v>18</v>
      </c>
      <c r="H4" s="10">
        <f t="shared" si="0"/>
        <v>0.88720538720538722</v>
      </c>
      <c r="I4" s="16">
        <f t="shared" si="1"/>
        <v>4.2</v>
      </c>
    </row>
    <row r="5" spans="1:10">
      <c r="A5" t="s">
        <v>19</v>
      </c>
      <c r="B5" t="s">
        <v>17</v>
      </c>
      <c r="C5" s="5">
        <v>15</v>
      </c>
      <c r="D5" s="20">
        <v>0.84259259259259256</v>
      </c>
      <c r="E5" s="22">
        <v>5.83</v>
      </c>
      <c r="F5" s="25" t="s">
        <v>53</v>
      </c>
      <c r="G5" t="s">
        <v>19</v>
      </c>
      <c r="H5" s="10">
        <f t="shared" si="0"/>
        <v>0.82744107744107742</v>
      </c>
      <c r="I5" s="16">
        <f t="shared" si="1"/>
        <v>4.8418181818181809</v>
      </c>
    </row>
    <row r="6" spans="1:10">
      <c r="A6" t="s">
        <v>20</v>
      </c>
      <c r="B6" t="s">
        <v>17</v>
      </c>
      <c r="C6" s="5">
        <v>15</v>
      </c>
      <c r="D6" s="20">
        <v>0.89351851851851849</v>
      </c>
      <c r="E6" s="22">
        <v>4.76</v>
      </c>
      <c r="F6" s="25" t="s">
        <v>54</v>
      </c>
      <c r="G6" t="s">
        <v>20</v>
      </c>
      <c r="H6" s="10">
        <f t="shared" si="0"/>
        <v>0.86994949494949492</v>
      </c>
      <c r="I6" s="16">
        <f t="shared" si="1"/>
        <v>4.2209090909090898</v>
      </c>
    </row>
    <row r="7" spans="1:10">
      <c r="A7" t="s">
        <v>21</v>
      </c>
      <c r="B7" t="s">
        <v>17</v>
      </c>
      <c r="C7" s="5">
        <v>15</v>
      </c>
      <c r="D7" s="20">
        <v>0.87962962962962965</v>
      </c>
      <c r="E7" s="22">
        <v>4.7</v>
      </c>
      <c r="F7" s="25" t="s">
        <v>55</v>
      </c>
      <c r="G7" t="s">
        <v>21</v>
      </c>
      <c r="H7" s="10">
        <f t="shared" si="0"/>
        <v>0.87710437710437716</v>
      </c>
      <c r="I7" s="16">
        <f t="shared" si="1"/>
        <v>4.2463636363636361</v>
      </c>
    </row>
    <row r="8" spans="1:10">
      <c r="A8" t="s">
        <v>28</v>
      </c>
      <c r="B8" t="s">
        <v>17</v>
      </c>
      <c r="C8" s="5">
        <v>15</v>
      </c>
      <c r="D8" s="20">
        <v>0.88888888888888884</v>
      </c>
      <c r="E8" s="22">
        <v>6.31</v>
      </c>
      <c r="F8" s="25" t="s">
        <v>56</v>
      </c>
      <c r="G8" t="s">
        <v>22</v>
      </c>
      <c r="H8" s="10" t="e">
        <f t="shared" si="0"/>
        <v>#DIV/0!</v>
      </c>
      <c r="I8" s="16" t="e">
        <f t="shared" si="1"/>
        <v>#DIV/0!</v>
      </c>
    </row>
    <row r="9" spans="1:10">
      <c r="A9" t="s">
        <v>23</v>
      </c>
      <c r="B9" t="s">
        <v>17</v>
      </c>
      <c r="C9" s="5">
        <v>15</v>
      </c>
      <c r="D9" s="20">
        <v>0.82407407407407407</v>
      </c>
      <c r="E9" s="22">
        <v>4.34</v>
      </c>
      <c r="F9" s="25" t="s">
        <v>57</v>
      </c>
      <c r="G9" t="s">
        <v>23</v>
      </c>
      <c r="H9" s="10">
        <f t="shared" si="0"/>
        <v>0.74873737373737381</v>
      </c>
      <c r="I9" s="16">
        <f t="shared" si="1"/>
        <v>4.3818181818181818</v>
      </c>
    </row>
    <row r="10" spans="1:10">
      <c r="A10" t="s">
        <v>24</v>
      </c>
      <c r="B10" t="s">
        <v>17</v>
      </c>
      <c r="C10" s="5">
        <v>15</v>
      </c>
      <c r="D10" s="20">
        <v>0.87962962962962965</v>
      </c>
      <c r="E10" s="22">
        <v>3.94</v>
      </c>
      <c r="F10" s="25" t="s">
        <v>58</v>
      </c>
      <c r="G10" t="s">
        <v>24</v>
      </c>
      <c r="H10" s="10">
        <f t="shared" si="0"/>
        <v>0.87542087542087543</v>
      </c>
      <c r="I10" s="16">
        <f t="shared" si="1"/>
        <v>4.7290909090909086</v>
      </c>
    </row>
    <row r="11" spans="1:10">
      <c r="A11" t="s">
        <v>25</v>
      </c>
      <c r="B11" t="s">
        <v>17</v>
      </c>
      <c r="C11" s="5">
        <v>15</v>
      </c>
      <c r="D11" s="20">
        <v>0.87962962962962965</v>
      </c>
      <c r="E11" s="22">
        <v>4.0599999999999996</v>
      </c>
      <c r="F11" s="25" t="s">
        <v>59</v>
      </c>
      <c r="G11" t="s">
        <v>25</v>
      </c>
      <c r="H11" s="10">
        <f t="shared" si="0"/>
        <v>0.85479797979797989</v>
      </c>
      <c r="I11" s="16">
        <f t="shared" si="1"/>
        <v>4.6218181818181812</v>
      </c>
    </row>
    <row r="12" spans="1:10">
      <c r="A12" t="s">
        <v>26</v>
      </c>
      <c r="B12" t="s">
        <v>17</v>
      </c>
      <c r="C12" s="5">
        <v>15</v>
      </c>
      <c r="D12" s="20">
        <v>0.875</v>
      </c>
      <c r="E12" s="22">
        <v>6.19</v>
      </c>
      <c r="F12" s="25" t="s">
        <v>60</v>
      </c>
      <c r="G12" t="s">
        <v>26</v>
      </c>
      <c r="H12" s="10">
        <f t="shared" si="0"/>
        <v>0.86111111111111116</v>
      </c>
      <c r="I12" s="16">
        <f t="shared" si="1"/>
        <v>4.6572727272727272</v>
      </c>
    </row>
    <row r="13" spans="1:10">
      <c r="A13" t="s">
        <v>16</v>
      </c>
      <c r="B13" t="s">
        <v>27</v>
      </c>
      <c r="C13" s="5">
        <v>17</v>
      </c>
      <c r="D13" s="20">
        <v>0.89351851851851849</v>
      </c>
      <c r="E13" s="22">
        <v>5.0999999999999996</v>
      </c>
      <c r="F13" s="25" t="s">
        <v>61</v>
      </c>
      <c r="H13" s="10"/>
    </row>
    <row r="14" spans="1:10">
      <c r="A14" t="s">
        <v>18</v>
      </c>
      <c r="B14" t="s">
        <v>27</v>
      </c>
      <c r="C14" s="5">
        <v>17</v>
      </c>
      <c r="D14" s="20">
        <v>0.89814814814814814</v>
      </c>
      <c r="E14" s="22">
        <v>5.37</v>
      </c>
      <c r="F14" s="25" t="s">
        <v>62</v>
      </c>
      <c r="G14" t="s">
        <v>47</v>
      </c>
      <c r="H14" s="11">
        <f>MAX(D:D)</f>
        <v>0.90277777777777779</v>
      </c>
      <c r="I14" t="s">
        <v>16</v>
      </c>
      <c r="J14" t="s">
        <v>29</v>
      </c>
    </row>
    <row r="15" spans="1:10">
      <c r="A15" t="s">
        <v>19</v>
      </c>
      <c r="B15" t="s">
        <v>27</v>
      </c>
      <c r="C15" s="5">
        <v>17</v>
      </c>
      <c r="D15" s="20">
        <v>0.87037037037037035</v>
      </c>
      <c r="E15" s="22">
        <v>5.92</v>
      </c>
      <c r="F15" s="25" t="s">
        <v>63</v>
      </c>
      <c r="H15" s="10"/>
      <c r="I15" t="s">
        <v>23</v>
      </c>
      <c r="J15" t="s">
        <v>29</v>
      </c>
    </row>
    <row r="16" spans="1:10">
      <c r="A16" t="s">
        <v>20</v>
      </c>
      <c r="B16" t="s">
        <v>27</v>
      </c>
      <c r="C16" s="5">
        <v>17</v>
      </c>
      <c r="D16" s="20">
        <v>0.89351851851851849</v>
      </c>
      <c r="E16" s="22">
        <v>4.76</v>
      </c>
      <c r="F16" s="25" t="s">
        <v>54</v>
      </c>
      <c r="H16" s="10"/>
      <c r="I16" t="s">
        <v>18</v>
      </c>
      <c r="J16" t="s">
        <v>29</v>
      </c>
    </row>
    <row r="17" spans="1:10">
      <c r="A17" t="s">
        <v>21</v>
      </c>
      <c r="B17" t="s">
        <v>27</v>
      </c>
      <c r="C17" s="5">
        <v>17</v>
      </c>
      <c r="D17" s="20">
        <v>0.89351851851851849</v>
      </c>
      <c r="E17" s="22">
        <v>5.07</v>
      </c>
      <c r="F17" s="25" t="s">
        <v>61</v>
      </c>
      <c r="G17" t="s">
        <v>48</v>
      </c>
      <c r="H17" s="10">
        <f>MIN(D:D)</f>
        <v>0.54166666666666663</v>
      </c>
      <c r="I17" t="s">
        <v>23</v>
      </c>
      <c r="J17" t="s">
        <v>34</v>
      </c>
    </row>
    <row r="18" spans="1:10">
      <c r="A18" t="s">
        <v>28</v>
      </c>
      <c r="B18" t="s">
        <v>27</v>
      </c>
      <c r="C18" s="5">
        <v>17</v>
      </c>
      <c r="D18" s="20">
        <v>0.87037037037037035</v>
      </c>
      <c r="E18" s="22">
        <v>3.26</v>
      </c>
      <c r="F18" s="25" t="s">
        <v>64</v>
      </c>
      <c r="H18" s="10"/>
    </row>
    <row r="19" spans="1:10">
      <c r="A19" t="s">
        <v>23</v>
      </c>
      <c r="B19" t="s">
        <v>27</v>
      </c>
      <c r="C19" s="5">
        <v>17</v>
      </c>
      <c r="D19" s="20">
        <v>0.57870370370370372</v>
      </c>
      <c r="E19" s="22">
        <v>3.79</v>
      </c>
      <c r="F19" s="25" t="s">
        <v>65</v>
      </c>
      <c r="H19" s="10"/>
    </row>
    <row r="20" spans="1:10">
      <c r="A20" t="s">
        <v>24</v>
      </c>
      <c r="B20" t="s">
        <v>27</v>
      </c>
      <c r="C20" s="5">
        <v>17</v>
      </c>
      <c r="D20" s="20">
        <v>0.89351851851851849</v>
      </c>
      <c r="E20" s="22">
        <v>5.77</v>
      </c>
      <c r="F20" s="25" t="s">
        <v>66</v>
      </c>
      <c r="H20" s="10"/>
    </row>
    <row r="21" spans="1:10">
      <c r="A21" t="s">
        <v>25</v>
      </c>
      <c r="B21" t="s">
        <v>27</v>
      </c>
      <c r="C21" s="5">
        <v>17</v>
      </c>
      <c r="D21" s="20">
        <v>0.875</v>
      </c>
      <c r="E21" s="22">
        <v>3.61</v>
      </c>
      <c r="F21" s="25" t="s">
        <v>67</v>
      </c>
      <c r="H21" s="10"/>
    </row>
    <row r="22" spans="1:10">
      <c r="A22" t="s">
        <v>26</v>
      </c>
      <c r="B22" t="s">
        <v>27</v>
      </c>
      <c r="C22" s="5">
        <v>17</v>
      </c>
      <c r="D22" s="20">
        <v>0.87962962962962965</v>
      </c>
      <c r="E22" s="22">
        <v>5</v>
      </c>
      <c r="F22" s="25" t="s">
        <v>68</v>
      </c>
      <c r="H22" s="10"/>
    </row>
    <row r="23" spans="1:10">
      <c r="A23" t="s">
        <v>16</v>
      </c>
      <c r="B23" t="s">
        <v>29</v>
      </c>
      <c r="C23" s="5">
        <v>5</v>
      </c>
      <c r="D23" s="20">
        <v>0.90277777777777779</v>
      </c>
      <c r="E23" s="22">
        <v>2.76</v>
      </c>
      <c r="F23" s="25" t="s">
        <v>69</v>
      </c>
      <c r="H23" s="10"/>
    </row>
    <row r="24" spans="1:10">
      <c r="A24" t="s">
        <v>18</v>
      </c>
      <c r="B24" t="s">
        <v>29</v>
      </c>
      <c r="C24" s="5">
        <v>5</v>
      </c>
      <c r="D24" s="20">
        <v>0.90277777777777779</v>
      </c>
      <c r="E24" s="22">
        <v>4.26</v>
      </c>
      <c r="F24" s="25" t="s">
        <v>70</v>
      </c>
      <c r="H24" s="10"/>
    </row>
    <row r="25" spans="1:10">
      <c r="A25" t="s">
        <v>19</v>
      </c>
      <c r="B25" t="s">
        <v>29</v>
      </c>
      <c r="C25" s="5">
        <v>5</v>
      </c>
      <c r="D25" s="20">
        <v>0.87962962962962965</v>
      </c>
      <c r="E25" s="22">
        <v>4.08</v>
      </c>
      <c r="F25" s="25" t="s">
        <v>59</v>
      </c>
      <c r="H25" s="10"/>
    </row>
    <row r="26" spans="1:10">
      <c r="A26" t="s">
        <v>20</v>
      </c>
      <c r="B26" t="s">
        <v>29</v>
      </c>
      <c r="C26" s="5">
        <v>5</v>
      </c>
      <c r="D26" s="20">
        <v>0.88888888888888884</v>
      </c>
      <c r="E26" s="22">
        <v>3.91</v>
      </c>
      <c r="F26" s="25" t="s">
        <v>52</v>
      </c>
      <c r="H26" s="10"/>
    </row>
    <row r="27" spans="1:10">
      <c r="A27" t="s">
        <v>21</v>
      </c>
      <c r="B27" t="s">
        <v>29</v>
      </c>
      <c r="C27" s="5">
        <v>5</v>
      </c>
      <c r="D27" s="20">
        <v>0.88888888888888884</v>
      </c>
      <c r="E27" s="22">
        <v>3.88</v>
      </c>
      <c r="F27" s="25" t="s">
        <v>52</v>
      </c>
    </row>
    <row r="28" spans="1:10">
      <c r="A28" t="s">
        <v>28</v>
      </c>
      <c r="B28" t="s">
        <v>29</v>
      </c>
      <c r="C28" s="5">
        <v>5</v>
      </c>
      <c r="D28" s="20">
        <v>0.88888888888888884</v>
      </c>
      <c r="E28" s="22">
        <v>4.3899999999999997</v>
      </c>
      <c r="F28" s="25" t="s">
        <v>71</v>
      </c>
    </row>
    <row r="29" spans="1:10">
      <c r="A29" t="s">
        <v>23</v>
      </c>
      <c r="B29" t="s">
        <v>29</v>
      </c>
      <c r="C29" s="5">
        <v>5</v>
      </c>
      <c r="D29" s="20">
        <v>0.90277777777777779</v>
      </c>
      <c r="E29" s="22">
        <v>5.48</v>
      </c>
      <c r="F29" s="25" t="s">
        <v>72</v>
      </c>
    </row>
    <row r="30" spans="1:10">
      <c r="A30" t="s">
        <v>24</v>
      </c>
      <c r="B30" t="s">
        <v>29</v>
      </c>
      <c r="C30" s="5">
        <v>5</v>
      </c>
      <c r="D30" s="20">
        <v>0.8842592592592593</v>
      </c>
      <c r="E30" s="22">
        <v>4.53</v>
      </c>
      <c r="F30" s="25" t="s">
        <v>73</v>
      </c>
    </row>
    <row r="31" spans="1:10">
      <c r="A31" t="s">
        <v>25</v>
      </c>
      <c r="B31" t="s">
        <v>29</v>
      </c>
      <c r="C31" s="5">
        <v>5</v>
      </c>
      <c r="D31" s="20">
        <v>0.8842592592592593</v>
      </c>
      <c r="E31" s="22">
        <v>3.32</v>
      </c>
      <c r="F31" s="25" t="s">
        <v>74</v>
      </c>
    </row>
    <row r="32" spans="1:10">
      <c r="A32" t="s">
        <v>26</v>
      </c>
      <c r="B32" t="s">
        <v>29</v>
      </c>
      <c r="C32" s="5">
        <v>5</v>
      </c>
      <c r="D32" s="20">
        <v>0.8842592592592593</v>
      </c>
      <c r="E32" s="22">
        <v>4.8099999999999996</v>
      </c>
      <c r="F32" s="25" t="s">
        <v>75</v>
      </c>
    </row>
    <row r="33" spans="1:6">
      <c r="A33" t="s">
        <v>16</v>
      </c>
      <c r="B33" t="s">
        <v>30</v>
      </c>
      <c r="C33" s="5">
        <v>25</v>
      </c>
      <c r="D33" s="20">
        <v>0.87037037037037035</v>
      </c>
      <c r="E33" s="22">
        <v>5.64</v>
      </c>
      <c r="F33" s="25" t="s">
        <v>76</v>
      </c>
    </row>
    <row r="34" spans="1:6">
      <c r="A34" t="s">
        <v>18</v>
      </c>
      <c r="B34" t="s">
        <v>30</v>
      </c>
      <c r="C34" s="5">
        <v>25</v>
      </c>
      <c r="D34" s="20">
        <v>0.89351851851851849</v>
      </c>
      <c r="E34" s="22">
        <v>3.45</v>
      </c>
      <c r="F34" s="25" t="s">
        <v>77</v>
      </c>
    </row>
    <row r="35" spans="1:6">
      <c r="A35" t="s">
        <v>19</v>
      </c>
      <c r="B35" t="s">
        <v>30</v>
      </c>
      <c r="C35" s="5">
        <v>25</v>
      </c>
      <c r="D35" s="20">
        <v>0.82870370370370372</v>
      </c>
      <c r="E35" s="22">
        <v>4.7</v>
      </c>
      <c r="F35" s="25" t="s">
        <v>78</v>
      </c>
    </row>
    <row r="36" spans="1:6">
      <c r="A36" t="s">
        <v>20</v>
      </c>
      <c r="B36" t="s">
        <v>30</v>
      </c>
      <c r="C36" s="5">
        <v>25</v>
      </c>
      <c r="D36" s="20">
        <v>0.84259259259259256</v>
      </c>
      <c r="E36" s="22">
        <v>5.79</v>
      </c>
      <c r="F36" s="25" t="s">
        <v>53</v>
      </c>
    </row>
    <row r="37" spans="1:6">
      <c r="A37" t="s">
        <v>21</v>
      </c>
      <c r="B37" t="s">
        <v>30</v>
      </c>
      <c r="C37" s="5">
        <v>25</v>
      </c>
      <c r="D37" s="20">
        <v>0.8842592592592593</v>
      </c>
      <c r="E37" s="22">
        <v>3.9</v>
      </c>
      <c r="F37" s="25" t="s">
        <v>58</v>
      </c>
    </row>
    <row r="38" spans="1:6">
      <c r="A38" t="s">
        <v>28</v>
      </c>
      <c r="B38" t="s">
        <v>30</v>
      </c>
      <c r="C38" s="5">
        <v>25</v>
      </c>
      <c r="D38" s="20">
        <v>0.875</v>
      </c>
      <c r="E38" s="22">
        <v>3.5</v>
      </c>
      <c r="F38" s="25" t="s">
        <v>79</v>
      </c>
    </row>
    <row r="39" spans="1:6">
      <c r="A39" t="s">
        <v>23</v>
      </c>
      <c r="B39" t="s">
        <v>30</v>
      </c>
      <c r="C39" s="5">
        <v>25</v>
      </c>
      <c r="D39" s="20">
        <v>0.81481481481481477</v>
      </c>
      <c r="E39" s="22">
        <v>3.17</v>
      </c>
      <c r="F39" s="25" t="s">
        <v>80</v>
      </c>
    </row>
    <row r="40" spans="1:6">
      <c r="A40" t="s">
        <v>24</v>
      </c>
      <c r="B40" t="s">
        <v>30</v>
      </c>
      <c r="C40" s="5">
        <v>25</v>
      </c>
      <c r="D40" s="20">
        <v>0.8842592592592593</v>
      </c>
      <c r="E40" s="22">
        <v>3.97</v>
      </c>
      <c r="F40" s="25" t="s">
        <v>81</v>
      </c>
    </row>
    <row r="41" spans="1:6">
      <c r="A41" t="s">
        <v>25</v>
      </c>
      <c r="B41" t="s">
        <v>30</v>
      </c>
      <c r="C41" s="5">
        <v>25</v>
      </c>
      <c r="D41" s="20">
        <v>0.87037037037037035</v>
      </c>
      <c r="E41" s="22">
        <v>4.54</v>
      </c>
      <c r="F41" s="25" t="s">
        <v>82</v>
      </c>
    </row>
    <row r="42" spans="1:6">
      <c r="A42" t="s">
        <v>26</v>
      </c>
      <c r="B42" t="s">
        <v>30</v>
      </c>
      <c r="C42" s="5">
        <v>25</v>
      </c>
      <c r="D42" s="20">
        <v>0.875</v>
      </c>
      <c r="E42" s="22">
        <v>2.72</v>
      </c>
      <c r="F42" s="25" t="s">
        <v>83</v>
      </c>
    </row>
    <row r="43" spans="1:6">
      <c r="A43" s="8" t="s">
        <v>16</v>
      </c>
      <c r="B43" t="s">
        <v>31</v>
      </c>
      <c r="C43" s="5">
        <v>20</v>
      </c>
      <c r="D43" s="20">
        <v>0.875</v>
      </c>
      <c r="E43" s="22">
        <v>3.9</v>
      </c>
      <c r="F43" s="25" t="s">
        <v>58</v>
      </c>
    </row>
    <row r="44" spans="1:6">
      <c r="A44" s="8" t="s">
        <v>25</v>
      </c>
      <c r="B44" t="s">
        <v>31</v>
      </c>
      <c r="C44" s="5">
        <v>20</v>
      </c>
      <c r="D44" s="20">
        <v>0.8657407407407407</v>
      </c>
      <c r="E44" s="22">
        <v>6.13</v>
      </c>
      <c r="F44" s="25" t="s">
        <v>84</v>
      </c>
    </row>
    <row r="45" spans="1:6">
      <c r="A45" s="8" t="s">
        <v>24</v>
      </c>
      <c r="B45" t="s">
        <v>31</v>
      </c>
      <c r="C45" s="5">
        <v>20</v>
      </c>
      <c r="D45" s="20">
        <v>0.875</v>
      </c>
      <c r="E45" s="22">
        <v>6.1</v>
      </c>
      <c r="F45" s="25" t="s">
        <v>85</v>
      </c>
    </row>
    <row r="46" spans="1:6">
      <c r="A46" s="8" t="s">
        <v>18</v>
      </c>
      <c r="B46" t="s">
        <v>31</v>
      </c>
      <c r="C46" s="5">
        <v>20</v>
      </c>
      <c r="D46" s="20">
        <v>0.88888888888888884</v>
      </c>
      <c r="E46" s="22">
        <v>2.73</v>
      </c>
      <c r="F46" s="25" t="s">
        <v>86</v>
      </c>
    </row>
    <row r="47" spans="1:6">
      <c r="A47" s="8" t="s">
        <v>19</v>
      </c>
      <c r="B47" t="s">
        <v>31</v>
      </c>
      <c r="C47" s="5">
        <v>20</v>
      </c>
      <c r="D47" s="20">
        <v>0.84722222222222221</v>
      </c>
      <c r="E47" s="22">
        <v>4.04</v>
      </c>
      <c r="F47" s="25" t="s">
        <v>87</v>
      </c>
    </row>
    <row r="48" spans="1:6">
      <c r="A48" s="8" t="s">
        <v>20</v>
      </c>
      <c r="B48" t="s">
        <v>31</v>
      </c>
      <c r="C48" s="5">
        <v>20</v>
      </c>
      <c r="D48" s="20">
        <v>0.8842592592592593</v>
      </c>
      <c r="E48" s="22">
        <v>3.43</v>
      </c>
      <c r="F48" s="25" t="s">
        <v>88</v>
      </c>
    </row>
    <row r="49" spans="1:6">
      <c r="A49" s="8" t="s">
        <v>21</v>
      </c>
      <c r="B49" t="s">
        <v>31</v>
      </c>
      <c r="C49" s="5">
        <v>20</v>
      </c>
      <c r="D49" s="20">
        <v>0.875</v>
      </c>
      <c r="E49" s="22">
        <v>4.7</v>
      </c>
      <c r="F49" s="25" t="s">
        <v>55</v>
      </c>
    </row>
    <row r="50" spans="1:6">
      <c r="A50" s="8" t="s">
        <v>23</v>
      </c>
      <c r="B50" t="s">
        <v>31</v>
      </c>
      <c r="C50" s="5">
        <v>20</v>
      </c>
      <c r="D50" s="20">
        <v>0.67129629629629628</v>
      </c>
      <c r="E50" s="22">
        <v>6.2</v>
      </c>
      <c r="F50" s="25" t="s">
        <v>89</v>
      </c>
    </row>
    <row r="51" spans="1:6">
      <c r="A51" s="8" t="s">
        <v>28</v>
      </c>
      <c r="B51" t="s">
        <v>31</v>
      </c>
      <c r="C51" s="5">
        <v>20</v>
      </c>
      <c r="D51" s="20">
        <v>0.875</v>
      </c>
      <c r="E51" s="22">
        <v>5.32</v>
      </c>
      <c r="F51" s="25" t="s">
        <v>90</v>
      </c>
    </row>
    <row r="52" spans="1:6">
      <c r="A52" s="8" t="s">
        <v>26</v>
      </c>
      <c r="B52" t="s">
        <v>31</v>
      </c>
      <c r="C52" s="5">
        <v>20</v>
      </c>
      <c r="D52" s="20">
        <v>0.88888888888888884</v>
      </c>
      <c r="E52" s="22">
        <v>5.51</v>
      </c>
      <c r="F52" s="25" t="s">
        <v>91</v>
      </c>
    </row>
    <row r="53" spans="1:6">
      <c r="A53" t="s">
        <v>16</v>
      </c>
      <c r="B53" t="s">
        <v>32</v>
      </c>
      <c r="C53" s="5">
        <v>13</v>
      </c>
      <c r="D53" s="20">
        <v>0.875</v>
      </c>
      <c r="E53" s="22">
        <v>2.63</v>
      </c>
      <c r="F53" s="25" t="s">
        <v>92</v>
      </c>
    </row>
    <row r="54" spans="1:6">
      <c r="A54" s="12" t="s">
        <v>18</v>
      </c>
      <c r="B54" s="12" t="s">
        <v>32</v>
      </c>
      <c r="C54" s="13">
        <v>13</v>
      </c>
      <c r="D54" s="21">
        <v>0.89814814814814814</v>
      </c>
      <c r="E54" s="23">
        <v>2.92</v>
      </c>
      <c r="F54" s="25" t="s">
        <v>93</v>
      </c>
    </row>
    <row r="55" spans="1:6">
      <c r="A55" t="s">
        <v>19</v>
      </c>
      <c r="B55" t="s">
        <v>32</v>
      </c>
      <c r="C55" s="5">
        <v>13</v>
      </c>
      <c r="D55" s="20">
        <v>0.83796296296296291</v>
      </c>
      <c r="E55" s="22">
        <v>6.05</v>
      </c>
      <c r="F55" s="25" t="s">
        <v>94</v>
      </c>
    </row>
    <row r="56" spans="1:6">
      <c r="A56" t="s">
        <v>20</v>
      </c>
      <c r="B56" t="s">
        <v>32</v>
      </c>
      <c r="C56" s="5">
        <v>13</v>
      </c>
      <c r="D56" s="20">
        <v>0.87037037037037035</v>
      </c>
      <c r="E56" s="22">
        <v>3.46</v>
      </c>
      <c r="F56" s="25" t="s">
        <v>95</v>
      </c>
    </row>
    <row r="57" spans="1:6">
      <c r="A57" t="s">
        <v>21</v>
      </c>
      <c r="B57" t="s">
        <v>32</v>
      </c>
      <c r="C57" s="5">
        <v>13</v>
      </c>
      <c r="D57" s="20">
        <v>0.87962962962962965</v>
      </c>
      <c r="E57" s="22">
        <v>2.96</v>
      </c>
      <c r="F57" s="25" t="s">
        <v>96</v>
      </c>
    </row>
    <row r="58" spans="1:6">
      <c r="A58" t="s">
        <v>28</v>
      </c>
      <c r="B58" t="s">
        <v>32</v>
      </c>
      <c r="C58" s="5">
        <v>13</v>
      </c>
      <c r="D58" s="20">
        <v>0.8657407407407407</v>
      </c>
      <c r="E58" s="22">
        <v>3.6</v>
      </c>
      <c r="F58" s="25" t="s">
        <v>97</v>
      </c>
    </row>
    <row r="59" spans="1:6">
      <c r="A59" t="s">
        <v>23</v>
      </c>
      <c r="B59" t="s">
        <v>32</v>
      </c>
      <c r="C59" s="5">
        <v>13</v>
      </c>
      <c r="D59" s="20">
        <v>0.83796296296296291</v>
      </c>
      <c r="E59" s="22">
        <v>2.71</v>
      </c>
      <c r="F59" s="25" t="s">
        <v>98</v>
      </c>
    </row>
    <row r="60" spans="1:6">
      <c r="A60" t="s">
        <v>24</v>
      </c>
      <c r="B60" t="s">
        <v>32</v>
      </c>
      <c r="C60" s="5">
        <v>13</v>
      </c>
      <c r="D60" s="20">
        <v>0.87962962962962965</v>
      </c>
      <c r="E60" s="22">
        <v>3.24</v>
      </c>
      <c r="F60" s="25" t="s">
        <v>99</v>
      </c>
    </row>
    <row r="61" spans="1:6">
      <c r="A61" t="s">
        <v>25</v>
      </c>
      <c r="B61" t="s">
        <v>32</v>
      </c>
      <c r="C61" s="5">
        <v>13</v>
      </c>
      <c r="D61" s="20">
        <v>0.85185185185185186</v>
      </c>
      <c r="E61" s="22">
        <v>3.43</v>
      </c>
      <c r="F61" s="25" t="s">
        <v>100</v>
      </c>
    </row>
    <row r="62" spans="1:6">
      <c r="A62" t="s">
        <v>26</v>
      </c>
      <c r="B62" t="s">
        <v>32</v>
      </c>
      <c r="C62" s="5">
        <v>13</v>
      </c>
      <c r="D62" s="20">
        <v>0.875</v>
      </c>
      <c r="E62" s="22">
        <v>4.2699999999999996</v>
      </c>
      <c r="F62" s="25" t="s">
        <v>101</v>
      </c>
    </row>
    <row r="63" spans="1:6">
      <c r="A63" t="s">
        <v>16</v>
      </c>
      <c r="B63" t="s">
        <v>33</v>
      </c>
      <c r="C63" s="5">
        <v>20</v>
      </c>
      <c r="D63" s="20">
        <v>0.81481481481481477</v>
      </c>
      <c r="E63" s="22">
        <v>4.7699999999999996</v>
      </c>
      <c r="F63" s="25" t="s">
        <v>102</v>
      </c>
    </row>
    <row r="64" spans="1:6">
      <c r="A64" s="12" t="s">
        <v>18</v>
      </c>
      <c r="B64" s="12" t="s">
        <v>33</v>
      </c>
      <c r="C64" s="13">
        <v>20</v>
      </c>
      <c r="D64" s="21">
        <v>0.89814814814814814</v>
      </c>
      <c r="E64" s="23">
        <v>2.79</v>
      </c>
      <c r="F64" s="25" t="s">
        <v>69</v>
      </c>
    </row>
    <row r="65" spans="1:6">
      <c r="A65" t="s">
        <v>19</v>
      </c>
      <c r="B65" t="s">
        <v>33</v>
      </c>
      <c r="C65" s="5">
        <v>20</v>
      </c>
      <c r="D65" s="20">
        <v>0.80555555555555558</v>
      </c>
      <c r="E65" s="22">
        <v>3.32</v>
      </c>
      <c r="F65" s="25" t="s">
        <v>103</v>
      </c>
    </row>
    <row r="66" spans="1:6">
      <c r="A66" t="s">
        <v>20</v>
      </c>
      <c r="B66" t="s">
        <v>33</v>
      </c>
      <c r="C66" s="5">
        <v>20</v>
      </c>
      <c r="D66" s="20">
        <v>0.89814814814814814</v>
      </c>
      <c r="E66" s="22">
        <v>3.13</v>
      </c>
      <c r="F66" s="25" t="s">
        <v>104</v>
      </c>
    </row>
    <row r="67" spans="1:6">
      <c r="A67" t="s">
        <v>21</v>
      </c>
      <c r="B67" t="s">
        <v>33</v>
      </c>
      <c r="C67" s="5">
        <v>20</v>
      </c>
      <c r="D67" s="20">
        <v>0.8842592592592593</v>
      </c>
      <c r="E67" s="22">
        <v>2.99</v>
      </c>
      <c r="F67" s="25" t="s">
        <v>96</v>
      </c>
    </row>
    <row r="68" spans="1:6">
      <c r="A68" t="s">
        <v>28</v>
      </c>
      <c r="B68" t="s">
        <v>33</v>
      </c>
      <c r="C68" s="5">
        <v>20</v>
      </c>
      <c r="D68" s="20">
        <v>0.87037037037037035</v>
      </c>
      <c r="E68" s="22">
        <v>4.95</v>
      </c>
      <c r="F68" s="25" t="s">
        <v>105</v>
      </c>
    </row>
    <row r="69" spans="1:6">
      <c r="A69" t="s">
        <v>23</v>
      </c>
      <c r="B69" t="s">
        <v>33</v>
      </c>
      <c r="C69" s="5">
        <v>20</v>
      </c>
      <c r="D69" s="20">
        <v>0.59722222222222221</v>
      </c>
      <c r="E69" s="22">
        <v>3.9</v>
      </c>
      <c r="F69" s="25" t="s">
        <v>106</v>
      </c>
    </row>
    <row r="70" spans="1:6">
      <c r="A70" t="s">
        <v>24</v>
      </c>
      <c r="B70" t="s">
        <v>33</v>
      </c>
      <c r="C70" s="5">
        <v>20</v>
      </c>
      <c r="D70" s="20">
        <v>0.88888888888888884</v>
      </c>
      <c r="E70" s="22">
        <v>6.01</v>
      </c>
      <c r="F70" s="25" t="s">
        <v>107</v>
      </c>
    </row>
    <row r="71" spans="1:6">
      <c r="A71" t="s">
        <v>25</v>
      </c>
      <c r="B71" t="s">
        <v>33</v>
      </c>
      <c r="C71" s="5">
        <v>20</v>
      </c>
      <c r="D71" s="20">
        <v>0.8842592592592593</v>
      </c>
      <c r="E71" s="22">
        <v>4.41</v>
      </c>
      <c r="F71" s="25" t="s">
        <v>108</v>
      </c>
    </row>
    <row r="72" spans="1:6">
      <c r="A72" t="s">
        <v>26</v>
      </c>
      <c r="B72" t="s">
        <v>33</v>
      </c>
      <c r="C72" s="5">
        <v>20</v>
      </c>
      <c r="D72" s="20">
        <v>0.875</v>
      </c>
      <c r="E72" s="22">
        <v>3.39</v>
      </c>
      <c r="F72" s="25" t="s">
        <v>88</v>
      </c>
    </row>
    <row r="73" spans="1:6">
      <c r="A73" t="s">
        <v>16</v>
      </c>
      <c r="B73" t="s">
        <v>34</v>
      </c>
      <c r="C73" s="5">
        <v>37</v>
      </c>
      <c r="D73" s="20">
        <v>0.78240740740740744</v>
      </c>
      <c r="E73" s="22">
        <v>4.84</v>
      </c>
      <c r="F73" s="25" t="s">
        <v>109</v>
      </c>
    </row>
    <row r="74" spans="1:6">
      <c r="A74" t="s">
        <v>25</v>
      </c>
      <c r="B74" t="s">
        <v>34</v>
      </c>
      <c r="C74" s="5">
        <v>37</v>
      </c>
      <c r="D74" s="20">
        <v>0.72685185185185186</v>
      </c>
      <c r="E74" s="22">
        <v>5.93</v>
      </c>
      <c r="F74" s="25" t="s">
        <v>110</v>
      </c>
    </row>
    <row r="75" spans="1:6">
      <c r="A75" t="s">
        <v>26</v>
      </c>
      <c r="B75" t="s">
        <v>34</v>
      </c>
      <c r="C75" s="5">
        <v>37</v>
      </c>
      <c r="D75" s="20">
        <v>0.73148148148148151</v>
      </c>
      <c r="E75" s="22">
        <v>6.37</v>
      </c>
      <c r="F75" s="25" t="s">
        <v>111</v>
      </c>
    </row>
    <row r="76" spans="1:6">
      <c r="A76" t="s">
        <v>18</v>
      </c>
      <c r="B76" t="s">
        <v>34</v>
      </c>
      <c r="C76" s="5">
        <v>37</v>
      </c>
      <c r="D76" s="20">
        <v>0.80555555555555558</v>
      </c>
      <c r="E76" s="22">
        <v>4.6100000000000003</v>
      </c>
      <c r="F76" s="25" t="s">
        <v>112</v>
      </c>
    </row>
    <row r="77" spans="1:6">
      <c r="A77" t="s">
        <v>19</v>
      </c>
      <c r="B77" t="s">
        <v>34</v>
      </c>
      <c r="C77" s="5">
        <v>37</v>
      </c>
      <c r="D77" s="20">
        <v>0.77314814814814814</v>
      </c>
      <c r="E77" s="22">
        <v>2.87</v>
      </c>
      <c r="F77" s="25" t="s">
        <v>113</v>
      </c>
    </row>
    <row r="78" spans="1:6">
      <c r="A78" t="s">
        <v>20</v>
      </c>
      <c r="B78" t="s">
        <v>34</v>
      </c>
      <c r="C78" s="5">
        <v>37</v>
      </c>
      <c r="D78" s="20">
        <v>0.78703703703703709</v>
      </c>
      <c r="E78" s="22">
        <v>4.63</v>
      </c>
      <c r="F78" s="25" t="s">
        <v>114</v>
      </c>
    </row>
    <row r="79" spans="1:6">
      <c r="A79" t="s">
        <v>21</v>
      </c>
      <c r="B79" t="s">
        <v>34</v>
      </c>
      <c r="C79" s="5">
        <v>37</v>
      </c>
      <c r="D79" s="20">
        <v>0.79166666666666663</v>
      </c>
      <c r="E79" s="22">
        <v>6</v>
      </c>
      <c r="F79" s="25" t="s">
        <v>115</v>
      </c>
    </row>
    <row r="80" spans="1:6">
      <c r="A80" t="s">
        <v>24</v>
      </c>
      <c r="B80" t="s">
        <v>34</v>
      </c>
      <c r="C80" s="5">
        <v>37</v>
      </c>
      <c r="D80" s="20">
        <v>0.78703703703703709</v>
      </c>
      <c r="E80" s="22">
        <v>4.74</v>
      </c>
      <c r="F80" s="25" t="s">
        <v>116</v>
      </c>
    </row>
    <row r="81" spans="1:6">
      <c r="A81" t="s">
        <v>23</v>
      </c>
      <c r="B81" t="s">
        <v>34</v>
      </c>
      <c r="C81" s="5">
        <v>37</v>
      </c>
      <c r="D81" s="20">
        <v>0.54166666666666663</v>
      </c>
      <c r="E81" s="22">
        <v>5.78</v>
      </c>
      <c r="F81" s="25" t="s">
        <v>117</v>
      </c>
    </row>
    <row r="82" spans="1:6">
      <c r="A82" t="s">
        <v>28</v>
      </c>
      <c r="B82" t="s">
        <v>34</v>
      </c>
      <c r="C82" s="5">
        <v>37</v>
      </c>
      <c r="D82" s="20">
        <v>0.78703703703703709</v>
      </c>
      <c r="E82" s="22">
        <v>6.05</v>
      </c>
      <c r="F82" s="25" t="s">
        <v>118</v>
      </c>
    </row>
    <row r="83" spans="1:6">
      <c r="A83" t="s">
        <v>26</v>
      </c>
      <c r="B83" t="s">
        <v>35</v>
      </c>
      <c r="C83" s="5">
        <v>19</v>
      </c>
      <c r="D83" s="20">
        <v>0.85648148148148151</v>
      </c>
      <c r="E83" s="22">
        <v>4.76</v>
      </c>
      <c r="F83" s="25" t="s">
        <v>119</v>
      </c>
    </row>
    <row r="84" spans="1:6">
      <c r="A84" t="s">
        <v>16</v>
      </c>
      <c r="B84" t="s">
        <v>35</v>
      </c>
      <c r="C84" s="5">
        <v>19</v>
      </c>
      <c r="D84" s="20">
        <v>0.84259259259259256</v>
      </c>
      <c r="E84" s="22">
        <v>6.03</v>
      </c>
      <c r="F84" s="25" t="s">
        <v>120</v>
      </c>
    </row>
    <row r="85" spans="1:6">
      <c r="A85" t="s">
        <v>18</v>
      </c>
      <c r="B85" t="s">
        <v>35</v>
      </c>
      <c r="C85" s="5">
        <v>19</v>
      </c>
      <c r="D85" s="20">
        <v>0.88888888888888884</v>
      </c>
      <c r="E85" s="22">
        <v>5.07</v>
      </c>
      <c r="F85" s="25" t="s">
        <v>61</v>
      </c>
    </row>
    <row r="86" spans="1:6">
      <c r="A86" t="s">
        <v>19</v>
      </c>
      <c r="B86" t="s">
        <v>35</v>
      </c>
      <c r="C86" s="5">
        <v>19</v>
      </c>
      <c r="D86" s="20">
        <v>0.82407407407407407</v>
      </c>
      <c r="E86" s="22">
        <v>5.39</v>
      </c>
      <c r="F86" s="25" t="s">
        <v>121</v>
      </c>
    </row>
    <row r="87" spans="1:6">
      <c r="A87" t="s">
        <v>20</v>
      </c>
      <c r="B87" t="s">
        <v>35</v>
      </c>
      <c r="C87" s="5">
        <v>19</v>
      </c>
      <c r="D87" s="20">
        <v>0.8842592592592593</v>
      </c>
      <c r="E87" s="22">
        <v>4.09</v>
      </c>
      <c r="F87" s="25" t="s">
        <v>59</v>
      </c>
    </row>
    <row r="88" spans="1:6">
      <c r="A88" t="s">
        <v>21</v>
      </c>
      <c r="B88" t="s">
        <v>35</v>
      </c>
      <c r="C88" s="5">
        <v>19</v>
      </c>
      <c r="D88" s="20">
        <v>0.89351851851851849</v>
      </c>
      <c r="E88" s="22">
        <v>4.5</v>
      </c>
      <c r="F88" s="25" t="s">
        <v>122</v>
      </c>
    </row>
    <row r="89" spans="1:6">
      <c r="A89" t="s">
        <v>28</v>
      </c>
      <c r="B89" t="s">
        <v>35</v>
      </c>
      <c r="C89" s="5">
        <v>19</v>
      </c>
      <c r="D89" s="20">
        <v>0.875</v>
      </c>
      <c r="E89" s="22">
        <v>3.45</v>
      </c>
      <c r="F89" s="25" t="s">
        <v>79</v>
      </c>
    </row>
    <row r="90" spans="1:6">
      <c r="A90" t="s">
        <v>23</v>
      </c>
      <c r="B90" t="s">
        <v>35</v>
      </c>
      <c r="C90" s="5">
        <v>19</v>
      </c>
      <c r="D90" s="20">
        <v>0.85648148148148151</v>
      </c>
      <c r="E90" s="22">
        <v>4.0999999999999996</v>
      </c>
      <c r="F90" s="25" t="s">
        <v>123</v>
      </c>
    </row>
    <row r="91" spans="1:6">
      <c r="A91" t="s">
        <v>24</v>
      </c>
      <c r="B91" t="s">
        <v>35</v>
      </c>
      <c r="C91" s="5">
        <v>19</v>
      </c>
      <c r="D91" s="20">
        <v>0.89351851851851849</v>
      </c>
      <c r="E91" s="22">
        <v>4.0999999999999996</v>
      </c>
      <c r="F91" s="25" t="s">
        <v>124</v>
      </c>
    </row>
    <row r="92" spans="1:6">
      <c r="A92" t="s">
        <v>25</v>
      </c>
      <c r="B92" t="s">
        <v>35</v>
      </c>
      <c r="C92" s="5">
        <v>19</v>
      </c>
      <c r="D92" s="20">
        <v>0.85648148148148151</v>
      </c>
      <c r="E92" s="22">
        <v>4.57</v>
      </c>
      <c r="F92" s="25" t="s">
        <v>125</v>
      </c>
    </row>
    <row r="93" spans="1:6">
      <c r="A93" t="s">
        <v>16</v>
      </c>
      <c r="B93" t="s">
        <v>36</v>
      </c>
      <c r="C93" s="5">
        <v>22</v>
      </c>
      <c r="D93" s="20">
        <v>0.8657407407407407</v>
      </c>
      <c r="E93" s="22">
        <v>3.68</v>
      </c>
      <c r="F93" s="25" t="s">
        <v>126</v>
      </c>
    </row>
    <row r="94" spans="1:6">
      <c r="A94" t="s">
        <v>18</v>
      </c>
      <c r="B94" t="s">
        <v>36</v>
      </c>
      <c r="C94" s="5">
        <v>22</v>
      </c>
      <c r="D94" s="20">
        <v>0.89814814814814814</v>
      </c>
      <c r="E94" s="22">
        <v>5.89</v>
      </c>
      <c r="F94" s="25" t="s">
        <v>127</v>
      </c>
    </row>
    <row r="95" spans="1:6">
      <c r="A95" t="s">
        <v>19</v>
      </c>
      <c r="B95" t="s">
        <v>36</v>
      </c>
      <c r="C95" s="5">
        <v>22</v>
      </c>
      <c r="D95" s="20">
        <v>0.78703703703703709</v>
      </c>
      <c r="E95" s="22">
        <v>5.47</v>
      </c>
      <c r="F95" s="25" t="s">
        <v>128</v>
      </c>
    </row>
    <row r="96" spans="1:6">
      <c r="A96" t="s">
        <v>20</v>
      </c>
      <c r="B96" t="s">
        <v>36</v>
      </c>
      <c r="C96" s="5">
        <v>22</v>
      </c>
      <c r="D96" s="20">
        <v>0.86111111111111116</v>
      </c>
      <c r="E96" s="22">
        <v>3.2</v>
      </c>
      <c r="F96" s="25" t="s">
        <v>129</v>
      </c>
    </row>
    <row r="97" spans="1:6">
      <c r="A97" t="s">
        <v>21</v>
      </c>
      <c r="B97" t="s">
        <v>36</v>
      </c>
      <c r="C97" s="5">
        <v>22</v>
      </c>
      <c r="D97" s="20">
        <v>0.88888888888888884</v>
      </c>
      <c r="E97" s="22">
        <v>3.61</v>
      </c>
      <c r="F97" s="25" t="s">
        <v>130</v>
      </c>
    </row>
    <row r="98" spans="1:6">
      <c r="A98" t="s">
        <v>28</v>
      </c>
      <c r="B98" t="s">
        <v>36</v>
      </c>
      <c r="C98" s="5">
        <v>22</v>
      </c>
      <c r="D98" s="20">
        <v>0.87962962962962965</v>
      </c>
      <c r="E98" s="22">
        <v>4.91</v>
      </c>
      <c r="F98" s="25" t="s">
        <v>131</v>
      </c>
    </row>
    <row r="99" spans="1:6">
      <c r="A99" t="s">
        <v>23</v>
      </c>
      <c r="B99" t="s">
        <v>36</v>
      </c>
      <c r="C99" s="5">
        <v>22</v>
      </c>
      <c r="D99" s="20">
        <v>0.85648148148148151</v>
      </c>
      <c r="E99" s="22">
        <v>4.8899999999999997</v>
      </c>
      <c r="F99" s="25" t="s">
        <v>132</v>
      </c>
    </row>
    <row r="100" spans="1:6">
      <c r="A100" t="s">
        <v>24</v>
      </c>
      <c r="B100" t="s">
        <v>36</v>
      </c>
      <c r="C100" s="5">
        <v>22</v>
      </c>
      <c r="D100" s="20">
        <v>0.88888888888888884</v>
      </c>
      <c r="E100" s="22">
        <v>5.68</v>
      </c>
      <c r="F100" s="25" t="s">
        <v>133</v>
      </c>
    </row>
    <row r="101" spans="1:6">
      <c r="A101" t="s">
        <v>25</v>
      </c>
      <c r="B101" t="s">
        <v>36</v>
      </c>
      <c r="C101" s="5">
        <v>22</v>
      </c>
      <c r="D101" s="20">
        <v>0.8657407407407407</v>
      </c>
      <c r="E101" s="22">
        <v>5.4</v>
      </c>
      <c r="F101" s="25" t="s">
        <v>134</v>
      </c>
    </row>
    <row r="102" spans="1:6">
      <c r="A102" t="s">
        <v>26</v>
      </c>
      <c r="B102" t="s">
        <v>36</v>
      </c>
      <c r="C102" s="5">
        <v>22</v>
      </c>
      <c r="D102" s="20">
        <v>0.875</v>
      </c>
      <c r="E102" s="22">
        <v>5.18</v>
      </c>
      <c r="F102" s="25" t="s">
        <v>135</v>
      </c>
    </row>
    <row r="103" spans="1:6">
      <c r="A103" t="s">
        <v>26</v>
      </c>
      <c r="B103" t="s">
        <v>37</v>
      </c>
      <c r="C103" s="5">
        <v>25</v>
      </c>
      <c r="D103" s="20">
        <v>0.85648148148148151</v>
      </c>
      <c r="E103" s="22">
        <v>3.03</v>
      </c>
      <c r="F103" s="25" t="s">
        <v>136</v>
      </c>
    </row>
    <row r="104" spans="1:6">
      <c r="A104" t="s">
        <v>16</v>
      </c>
      <c r="B104" t="s">
        <v>37</v>
      </c>
      <c r="C104" s="5">
        <v>25</v>
      </c>
      <c r="D104" s="20">
        <v>0.84259259259259256</v>
      </c>
      <c r="E104" s="22">
        <v>4.82</v>
      </c>
      <c r="F104" s="25" t="s">
        <v>137</v>
      </c>
    </row>
    <row r="105" spans="1:6">
      <c r="A105" t="s">
        <v>18</v>
      </c>
      <c r="B105" t="s">
        <v>37</v>
      </c>
      <c r="C105" s="5">
        <v>25</v>
      </c>
      <c r="D105" s="20">
        <v>0.89351851851851849</v>
      </c>
      <c r="E105" s="22">
        <v>5.23</v>
      </c>
      <c r="F105" s="25" t="s">
        <v>138</v>
      </c>
    </row>
    <row r="106" spans="1:6">
      <c r="A106" t="s">
        <v>19</v>
      </c>
      <c r="B106" t="s">
        <v>37</v>
      </c>
      <c r="C106" s="5">
        <v>25</v>
      </c>
      <c r="D106" s="20">
        <v>0.80555555555555558</v>
      </c>
      <c r="E106" s="22">
        <v>5.59</v>
      </c>
      <c r="F106" s="25" t="s">
        <v>139</v>
      </c>
    </row>
    <row r="107" spans="1:6">
      <c r="A107" t="s">
        <v>20</v>
      </c>
      <c r="B107" t="s">
        <v>37</v>
      </c>
      <c r="C107" s="5">
        <v>25</v>
      </c>
      <c r="D107" s="20">
        <v>0.8657407407407407</v>
      </c>
      <c r="E107" s="22">
        <v>5.27</v>
      </c>
      <c r="F107" s="25" t="s">
        <v>140</v>
      </c>
    </row>
    <row r="108" spans="1:6">
      <c r="A108" t="s">
        <v>21</v>
      </c>
      <c r="B108" t="s">
        <v>37</v>
      </c>
      <c r="C108" s="5">
        <v>25</v>
      </c>
      <c r="D108" s="20">
        <v>0.88888888888888884</v>
      </c>
      <c r="E108" s="22">
        <v>4.4000000000000004</v>
      </c>
      <c r="F108" s="25" t="s">
        <v>71</v>
      </c>
    </row>
    <row r="109" spans="1:6">
      <c r="A109" t="s">
        <v>28</v>
      </c>
      <c r="B109" t="s">
        <v>37</v>
      </c>
      <c r="C109" s="5">
        <v>25</v>
      </c>
      <c r="D109" s="20">
        <v>0.86111111111111116</v>
      </c>
      <c r="E109" s="22">
        <v>3.98</v>
      </c>
      <c r="F109" s="25" t="s">
        <v>141</v>
      </c>
    </row>
    <row r="110" spans="1:6">
      <c r="A110" t="s">
        <v>23</v>
      </c>
      <c r="B110" t="s">
        <v>37</v>
      </c>
      <c r="C110" s="5">
        <v>25</v>
      </c>
      <c r="D110" s="20">
        <v>0.75462962962962965</v>
      </c>
      <c r="E110" s="22">
        <v>3.84</v>
      </c>
      <c r="F110" s="25" t="s">
        <v>142</v>
      </c>
    </row>
    <row r="111" spans="1:6">
      <c r="A111" t="s">
        <v>24</v>
      </c>
      <c r="B111" t="s">
        <v>37</v>
      </c>
      <c r="C111" s="5">
        <v>25</v>
      </c>
      <c r="D111" s="20">
        <v>0.875</v>
      </c>
      <c r="E111" s="22">
        <v>3.94</v>
      </c>
      <c r="F111" s="25" t="s">
        <v>58</v>
      </c>
    </row>
    <row r="112" spans="1:6">
      <c r="A112" t="s">
        <v>25</v>
      </c>
      <c r="B112" t="s">
        <v>37</v>
      </c>
      <c r="C112" s="5">
        <v>25</v>
      </c>
      <c r="D112" s="20">
        <v>0.84259259259259256</v>
      </c>
      <c r="E112" s="22">
        <v>5.44</v>
      </c>
      <c r="F112" s="25" t="s">
        <v>143</v>
      </c>
    </row>
    <row r="113" spans="6:6">
      <c r="F113" s="26"/>
    </row>
    <row r="114" spans="6:6">
      <c r="F114" s="26"/>
    </row>
    <row r="115" spans="6:6">
      <c r="F115" s="26"/>
    </row>
    <row r="116" spans="6:6">
      <c r="F116" s="26"/>
    </row>
    <row r="117" spans="6:6">
      <c r="F117" s="26"/>
    </row>
    <row r="118" spans="6:6">
      <c r="F118" s="26"/>
    </row>
    <row r="119" spans="6:6">
      <c r="F119" s="26"/>
    </row>
    <row r="120" spans="6:6">
      <c r="F120" s="26"/>
    </row>
    <row r="121" spans="6:6">
      <c r="F121" s="26"/>
    </row>
    <row r="122" spans="6:6">
      <c r="F122" s="26"/>
    </row>
    <row r="123" spans="6:6">
      <c r="F123" s="26"/>
    </row>
    <row r="124" spans="6:6">
      <c r="F124" s="26"/>
    </row>
    <row r="125" spans="6:6">
      <c r="F125" s="26"/>
    </row>
    <row r="126" spans="6:6">
      <c r="F126" s="26"/>
    </row>
    <row r="127" spans="6:6">
      <c r="F127" s="26"/>
    </row>
    <row r="128" spans="6:6">
      <c r="F128" s="26"/>
    </row>
    <row r="129" spans="6:6">
      <c r="F129" s="26"/>
    </row>
    <row r="130" spans="6:6">
      <c r="F130" s="26"/>
    </row>
    <row r="131" spans="6:6">
      <c r="F131" s="26"/>
    </row>
    <row r="132" spans="6:6">
      <c r="F132" s="26"/>
    </row>
    <row r="133" spans="6:6">
      <c r="F133" s="26"/>
    </row>
    <row r="134" spans="6:6">
      <c r="F134" s="26"/>
    </row>
    <row r="135" spans="6:6">
      <c r="F135" s="26"/>
    </row>
    <row r="136" spans="6:6">
      <c r="F136" s="26"/>
    </row>
    <row r="137" spans="6:6">
      <c r="F137" s="26"/>
    </row>
    <row r="138" spans="6:6">
      <c r="F138" s="26"/>
    </row>
    <row r="139" spans="6:6">
      <c r="F139" s="26"/>
    </row>
    <row r="140" spans="6:6">
      <c r="F140" s="26"/>
    </row>
    <row r="141" spans="6:6">
      <c r="F141" s="26"/>
    </row>
    <row r="142" spans="6:6">
      <c r="F142" s="26"/>
    </row>
    <row r="143" spans="6:6">
      <c r="F143" s="26"/>
    </row>
    <row r="144" spans="6:6">
      <c r="F144" s="26"/>
    </row>
    <row r="145" spans="6:6">
      <c r="F145" s="26"/>
    </row>
    <row r="146" spans="6:6">
      <c r="F146" s="26"/>
    </row>
    <row r="147" spans="6:6">
      <c r="F147" s="26"/>
    </row>
    <row r="148" spans="6:6">
      <c r="F148" s="26"/>
    </row>
    <row r="149" spans="6:6">
      <c r="F149" s="26"/>
    </row>
    <row r="150" spans="6:6">
      <c r="F150" s="26"/>
    </row>
    <row r="151" spans="6:6">
      <c r="F151" s="26"/>
    </row>
    <row r="152" spans="6:6">
      <c r="F152" s="26"/>
    </row>
    <row r="153" spans="6:6">
      <c r="F153" s="26"/>
    </row>
    <row r="154" spans="6:6">
      <c r="F154" s="26"/>
    </row>
    <row r="155" spans="6:6">
      <c r="F155" s="26"/>
    </row>
    <row r="156" spans="6:6">
      <c r="F156" s="26"/>
    </row>
    <row r="157" spans="6:6">
      <c r="F157" s="26"/>
    </row>
    <row r="158" spans="6:6">
      <c r="F158" s="26"/>
    </row>
    <row r="159" spans="6:6">
      <c r="F159" s="26"/>
    </row>
    <row r="160" spans="6:6">
      <c r="F160" s="26"/>
    </row>
    <row r="161" spans="6:6">
      <c r="F161" s="26"/>
    </row>
    <row r="162" spans="6:6">
      <c r="F162" s="26"/>
    </row>
    <row r="163" spans="6:6">
      <c r="F163" s="26"/>
    </row>
    <row r="164" spans="6:6">
      <c r="F164" s="26"/>
    </row>
    <row r="165" spans="6:6">
      <c r="F165" s="26"/>
    </row>
    <row r="166" spans="6:6">
      <c r="F166" s="26"/>
    </row>
    <row r="167" spans="6:6">
      <c r="F167" s="26"/>
    </row>
    <row r="168" spans="6:6">
      <c r="F168" s="26"/>
    </row>
    <row r="169" spans="6:6">
      <c r="F169" s="26"/>
    </row>
    <row r="170" spans="6:6">
      <c r="F170" s="26"/>
    </row>
    <row r="171" spans="6:6">
      <c r="F171" s="26"/>
    </row>
    <row r="172" spans="6:6">
      <c r="F172" s="26"/>
    </row>
    <row r="173" spans="6:6">
      <c r="F173" s="26"/>
    </row>
    <row r="174" spans="6:6">
      <c r="F174" s="26"/>
    </row>
    <row r="175" spans="6:6">
      <c r="F175" s="26"/>
    </row>
    <row r="176" spans="6:6">
      <c r="F176" s="26"/>
    </row>
    <row r="177" spans="6:6">
      <c r="F177" s="26"/>
    </row>
    <row r="178" spans="6:6">
      <c r="F178" s="26"/>
    </row>
    <row r="179" spans="6:6">
      <c r="F179" s="26"/>
    </row>
    <row r="180" spans="6:6">
      <c r="F180" s="26"/>
    </row>
    <row r="181" spans="6:6">
      <c r="F181" s="26"/>
    </row>
    <row r="182" spans="6:6">
      <c r="F182" s="26"/>
    </row>
    <row r="183" spans="6:6">
      <c r="F183" s="26"/>
    </row>
    <row r="184" spans="6:6">
      <c r="F184" s="26"/>
    </row>
    <row r="185" spans="6:6">
      <c r="F185" s="26"/>
    </row>
    <row r="186" spans="6:6">
      <c r="F186" s="26"/>
    </row>
    <row r="187" spans="6:6">
      <c r="F187" s="26"/>
    </row>
    <row r="188" spans="6:6">
      <c r="F188" s="26"/>
    </row>
    <row r="189" spans="6:6">
      <c r="F189" s="26"/>
    </row>
    <row r="190" spans="6:6">
      <c r="F190" s="26"/>
    </row>
    <row r="191" spans="6:6">
      <c r="F191" s="26"/>
    </row>
    <row r="192" spans="6:6">
      <c r="F192" s="26"/>
    </row>
    <row r="193" spans="6:6">
      <c r="F193" s="26"/>
    </row>
    <row r="194" spans="6:6">
      <c r="F194" s="26"/>
    </row>
    <row r="195" spans="6:6">
      <c r="F195" s="26"/>
    </row>
    <row r="196" spans="6:6">
      <c r="F196" s="26"/>
    </row>
    <row r="197" spans="6:6">
      <c r="F197" s="26"/>
    </row>
    <row r="198" spans="6:6">
      <c r="F198" s="26"/>
    </row>
    <row r="199" spans="6:6">
      <c r="F199" s="26"/>
    </row>
    <row r="200" spans="6:6">
      <c r="F200" s="26"/>
    </row>
    <row r="201" spans="6:6">
      <c r="F201" s="26"/>
    </row>
    <row r="202" spans="6:6">
      <c r="F202" s="26"/>
    </row>
    <row r="203" spans="6:6">
      <c r="F203" s="26"/>
    </row>
    <row r="204" spans="6:6">
      <c r="F204" s="26"/>
    </row>
    <row r="205" spans="6:6">
      <c r="F205" s="26"/>
    </row>
    <row r="206" spans="6:6">
      <c r="F206" s="26"/>
    </row>
    <row r="207" spans="6:6">
      <c r="F207" s="26"/>
    </row>
    <row r="208" spans="6:6">
      <c r="F208" s="26"/>
    </row>
    <row r="209" spans="6:6">
      <c r="F209" s="26"/>
    </row>
    <row r="210" spans="6:6">
      <c r="F210" s="26"/>
    </row>
    <row r="211" spans="6:6">
      <c r="F211" s="26"/>
    </row>
    <row r="212" spans="6:6">
      <c r="F212" s="26"/>
    </row>
    <row r="213" spans="6:6">
      <c r="F213" s="26"/>
    </row>
    <row r="214" spans="6:6">
      <c r="F214" s="26"/>
    </row>
    <row r="215" spans="6:6">
      <c r="F215" s="26"/>
    </row>
    <row r="216" spans="6:6">
      <c r="F216" s="26"/>
    </row>
    <row r="217" spans="6:6">
      <c r="F217" s="26"/>
    </row>
    <row r="218" spans="6:6">
      <c r="F218" s="26"/>
    </row>
    <row r="219" spans="6:6">
      <c r="F219" s="26"/>
    </row>
    <row r="220" spans="6:6">
      <c r="F220" s="26"/>
    </row>
    <row r="221" spans="6:6">
      <c r="F221" s="26"/>
    </row>
    <row r="222" spans="6:6">
      <c r="F222" s="26"/>
    </row>
    <row r="223" spans="6:6">
      <c r="F223" s="26"/>
    </row>
    <row r="224" spans="6:6">
      <c r="F224" s="26"/>
    </row>
    <row r="225" spans="6:6">
      <c r="F225" s="26"/>
    </row>
    <row r="226" spans="6:6">
      <c r="F226" s="26"/>
    </row>
    <row r="227" spans="6:6">
      <c r="F227" s="26"/>
    </row>
    <row r="228" spans="6:6">
      <c r="F228" s="26"/>
    </row>
    <row r="229" spans="6:6">
      <c r="F229" s="26"/>
    </row>
    <row r="230" spans="6:6">
      <c r="F230" s="26"/>
    </row>
    <row r="231" spans="6:6">
      <c r="F231" s="26"/>
    </row>
    <row r="232" spans="6:6">
      <c r="F232" s="26"/>
    </row>
    <row r="233" spans="6:6">
      <c r="F233" s="26"/>
    </row>
    <row r="234" spans="6:6">
      <c r="F234" s="26"/>
    </row>
    <row r="235" spans="6:6">
      <c r="F235" s="26"/>
    </row>
    <row r="236" spans="6:6">
      <c r="F236" s="26"/>
    </row>
    <row r="237" spans="6:6">
      <c r="F237" s="26"/>
    </row>
    <row r="238" spans="6:6">
      <c r="F238" s="26"/>
    </row>
    <row r="239" spans="6:6">
      <c r="F239" s="26"/>
    </row>
    <row r="240" spans="6:6">
      <c r="F240" s="26"/>
    </row>
    <row r="241" spans="6:6">
      <c r="F241" s="26"/>
    </row>
    <row r="242" spans="6:6">
      <c r="F242" s="26"/>
    </row>
    <row r="243" spans="6:6">
      <c r="F243" s="26"/>
    </row>
    <row r="244" spans="6:6">
      <c r="F244" s="26"/>
    </row>
    <row r="245" spans="6:6">
      <c r="F245" s="26"/>
    </row>
    <row r="246" spans="6:6">
      <c r="F246" s="26"/>
    </row>
    <row r="247" spans="6:6">
      <c r="F247" s="26"/>
    </row>
    <row r="248" spans="6:6">
      <c r="F248" s="26"/>
    </row>
    <row r="249" spans="6:6">
      <c r="F249" s="26"/>
    </row>
    <row r="250" spans="6:6">
      <c r="F250" s="26"/>
    </row>
    <row r="251" spans="6:6">
      <c r="F251" s="26"/>
    </row>
    <row r="252" spans="6:6">
      <c r="F252" s="26"/>
    </row>
    <row r="253" spans="6:6">
      <c r="F253" s="26"/>
    </row>
    <row r="254" spans="6:6">
      <c r="F254" s="26"/>
    </row>
    <row r="255" spans="6:6">
      <c r="F255" s="26"/>
    </row>
    <row r="256" spans="6:6">
      <c r="F256" s="26"/>
    </row>
    <row r="257" spans="6:6">
      <c r="F257" s="26"/>
    </row>
    <row r="258" spans="6:6">
      <c r="F258" s="26"/>
    </row>
    <row r="259" spans="6:6">
      <c r="F259" s="26"/>
    </row>
    <row r="260" spans="6:6">
      <c r="F260" s="26"/>
    </row>
    <row r="261" spans="6:6">
      <c r="F261" s="26"/>
    </row>
    <row r="262" spans="6:6">
      <c r="F262" s="26"/>
    </row>
    <row r="263" spans="6:6">
      <c r="F263" s="26"/>
    </row>
    <row r="264" spans="6:6">
      <c r="F264" s="26"/>
    </row>
    <row r="265" spans="6:6">
      <c r="F265" s="26"/>
    </row>
    <row r="266" spans="6:6">
      <c r="F266" s="26"/>
    </row>
    <row r="267" spans="6:6">
      <c r="F267" s="26"/>
    </row>
    <row r="268" spans="6:6">
      <c r="F268" s="26"/>
    </row>
    <row r="269" spans="6:6">
      <c r="F269" s="26"/>
    </row>
    <row r="270" spans="6:6">
      <c r="F270" s="26"/>
    </row>
    <row r="271" spans="6:6">
      <c r="F271" s="26"/>
    </row>
    <row r="272" spans="6:6">
      <c r="F272" s="26"/>
    </row>
    <row r="273" spans="6:6">
      <c r="F273" s="26"/>
    </row>
    <row r="274" spans="6:6">
      <c r="F274" s="26"/>
    </row>
    <row r="275" spans="6:6">
      <c r="F275" s="26"/>
    </row>
    <row r="276" spans="6:6">
      <c r="F276" s="26"/>
    </row>
    <row r="277" spans="6:6">
      <c r="F277" s="26"/>
    </row>
    <row r="278" spans="6:6">
      <c r="F278" s="26"/>
    </row>
    <row r="279" spans="6:6">
      <c r="F279" s="26"/>
    </row>
    <row r="280" spans="6:6">
      <c r="F280" s="26"/>
    </row>
    <row r="281" spans="6:6">
      <c r="F281" s="26"/>
    </row>
    <row r="282" spans="6:6">
      <c r="F282" s="26"/>
    </row>
    <row r="283" spans="6:6">
      <c r="F283" s="26"/>
    </row>
    <row r="284" spans="6:6">
      <c r="F284" s="26"/>
    </row>
    <row r="285" spans="6:6">
      <c r="F285" s="26"/>
    </row>
    <row r="286" spans="6:6">
      <c r="F286" s="26"/>
    </row>
    <row r="287" spans="6:6">
      <c r="F287" s="26"/>
    </row>
    <row r="288" spans="6:6">
      <c r="F288" s="26"/>
    </row>
    <row r="289" spans="6:6">
      <c r="F289" s="26"/>
    </row>
    <row r="290" spans="6:6">
      <c r="F290" s="26"/>
    </row>
    <row r="291" spans="6:6">
      <c r="F291" s="26"/>
    </row>
    <row r="292" spans="6:6">
      <c r="F292" s="26"/>
    </row>
    <row r="293" spans="6:6">
      <c r="F293" s="26"/>
    </row>
    <row r="294" spans="6:6">
      <c r="F294" s="26"/>
    </row>
    <row r="295" spans="6:6">
      <c r="F295" s="26"/>
    </row>
    <row r="296" spans="6:6">
      <c r="F296" s="26"/>
    </row>
    <row r="297" spans="6:6">
      <c r="F297" s="26"/>
    </row>
    <row r="298" spans="6:6">
      <c r="F298" s="26"/>
    </row>
    <row r="299" spans="6:6">
      <c r="F299" s="26"/>
    </row>
    <row r="300" spans="6:6">
      <c r="F300" s="26"/>
    </row>
    <row r="301" spans="6:6">
      <c r="F301" s="26"/>
    </row>
    <row r="302" spans="6:6">
      <c r="F302" s="26"/>
    </row>
    <row r="303" spans="6:6">
      <c r="F303" s="26"/>
    </row>
    <row r="304" spans="6:6">
      <c r="F304" s="26"/>
    </row>
    <row r="305" spans="6:6">
      <c r="F305" s="26"/>
    </row>
    <row r="306" spans="6:6">
      <c r="F306" s="26"/>
    </row>
    <row r="307" spans="6:6">
      <c r="F307" s="26"/>
    </row>
    <row r="308" spans="6:6">
      <c r="F308" s="26"/>
    </row>
    <row r="309" spans="6:6">
      <c r="F309" s="26"/>
    </row>
    <row r="310" spans="6:6">
      <c r="F310" s="26"/>
    </row>
    <row r="311" spans="6:6">
      <c r="F311" s="26"/>
    </row>
    <row r="312" spans="6:6">
      <c r="F312" s="26"/>
    </row>
    <row r="313" spans="6:6">
      <c r="F313" s="26"/>
    </row>
    <row r="314" spans="6:6">
      <c r="F314" s="26"/>
    </row>
    <row r="315" spans="6:6">
      <c r="F315" s="26"/>
    </row>
    <row r="316" spans="6:6">
      <c r="F316" s="26"/>
    </row>
    <row r="317" spans="6:6">
      <c r="F317" s="26"/>
    </row>
    <row r="318" spans="6:6">
      <c r="F318" s="26"/>
    </row>
    <row r="319" spans="6:6">
      <c r="F319" s="26"/>
    </row>
    <row r="320" spans="6:6">
      <c r="F320" s="26"/>
    </row>
    <row r="321" spans="6:6">
      <c r="F321" s="26"/>
    </row>
    <row r="322" spans="6:6">
      <c r="F322" s="26"/>
    </row>
    <row r="323" spans="6:6">
      <c r="F323" s="26"/>
    </row>
    <row r="324" spans="6:6">
      <c r="F324" s="26"/>
    </row>
    <row r="325" spans="6:6">
      <c r="F325" s="26"/>
    </row>
    <row r="326" spans="6:6">
      <c r="F326" s="26"/>
    </row>
    <row r="327" spans="6:6">
      <c r="F327" s="26"/>
    </row>
    <row r="328" spans="6:6">
      <c r="F328" s="26"/>
    </row>
    <row r="329" spans="6:6">
      <c r="F329" s="26"/>
    </row>
    <row r="330" spans="6:6">
      <c r="F330" s="26"/>
    </row>
    <row r="331" spans="6:6">
      <c r="F331" s="26"/>
    </row>
    <row r="332" spans="6:6">
      <c r="F332" s="26"/>
    </row>
    <row r="333" spans="6:6">
      <c r="F333" s="26"/>
    </row>
    <row r="334" spans="6:6">
      <c r="F334" s="26"/>
    </row>
    <row r="335" spans="6:6">
      <c r="F335" s="26"/>
    </row>
    <row r="336" spans="6:6">
      <c r="F336" s="26"/>
    </row>
    <row r="337" spans="6:6">
      <c r="F337" s="26"/>
    </row>
    <row r="338" spans="6:6">
      <c r="F338" s="26"/>
    </row>
    <row r="339" spans="6:6">
      <c r="F339" s="26"/>
    </row>
    <row r="340" spans="6:6">
      <c r="F340" s="26"/>
    </row>
    <row r="341" spans="6:6">
      <c r="F341" s="26"/>
    </row>
    <row r="342" spans="6:6">
      <c r="F342" s="26"/>
    </row>
    <row r="343" spans="6:6">
      <c r="F343" s="26"/>
    </row>
    <row r="344" spans="6:6">
      <c r="F344" s="26"/>
    </row>
    <row r="345" spans="6:6">
      <c r="F345" s="26"/>
    </row>
    <row r="346" spans="6:6">
      <c r="F346" s="26"/>
    </row>
    <row r="347" spans="6:6">
      <c r="F347" s="26"/>
    </row>
    <row r="348" spans="6:6">
      <c r="F348" s="26"/>
    </row>
    <row r="349" spans="6:6">
      <c r="F349" s="26"/>
    </row>
    <row r="350" spans="6:6">
      <c r="F350" s="26"/>
    </row>
    <row r="351" spans="6:6">
      <c r="F351" s="26"/>
    </row>
    <row r="352" spans="6:6">
      <c r="F352" s="26"/>
    </row>
    <row r="353" spans="6:6">
      <c r="F353" s="26"/>
    </row>
    <row r="354" spans="6:6">
      <c r="F354" s="26"/>
    </row>
    <row r="355" spans="6:6">
      <c r="F355" s="26"/>
    </row>
    <row r="356" spans="6:6">
      <c r="F356" s="26"/>
    </row>
    <row r="357" spans="6:6">
      <c r="F357" s="26"/>
    </row>
    <row r="358" spans="6:6">
      <c r="F358" s="26"/>
    </row>
    <row r="359" spans="6:6">
      <c r="F359" s="26"/>
    </row>
    <row r="360" spans="6:6">
      <c r="F360" s="26"/>
    </row>
    <row r="361" spans="6:6">
      <c r="F361" s="26"/>
    </row>
    <row r="362" spans="6:6">
      <c r="F362" s="26"/>
    </row>
    <row r="363" spans="6:6">
      <c r="F363" s="26"/>
    </row>
    <row r="364" spans="6:6">
      <c r="F364" s="26"/>
    </row>
    <row r="365" spans="6:6">
      <c r="F365" s="26"/>
    </row>
    <row r="366" spans="6:6">
      <c r="F366" s="26"/>
    </row>
    <row r="367" spans="6:6">
      <c r="F367" s="26"/>
    </row>
    <row r="368" spans="6:6">
      <c r="F368" s="26"/>
    </row>
    <row r="369" spans="6:6">
      <c r="F369" s="26"/>
    </row>
    <row r="370" spans="6:6">
      <c r="F370" s="26"/>
    </row>
    <row r="371" spans="6:6">
      <c r="F371" s="26"/>
    </row>
    <row r="372" spans="6:6">
      <c r="F372" s="26"/>
    </row>
    <row r="373" spans="6:6">
      <c r="F373" s="26"/>
    </row>
    <row r="374" spans="6:6">
      <c r="F374" s="26"/>
    </row>
    <row r="375" spans="6:6">
      <c r="F375" s="26"/>
    </row>
    <row r="376" spans="6:6">
      <c r="F376" s="26"/>
    </row>
    <row r="377" spans="6:6">
      <c r="F377" s="26"/>
    </row>
    <row r="378" spans="6:6">
      <c r="F378" s="26"/>
    </row>
    <row r="379" spans="6:6">
      <c r="F379" s="26"/>
    </row>
    <row r="380" spans="6:6">
      <c r="F380" s="26"/>
    </row>
    <row r="381" spans="6:6">
      <c r="F381" s="26"/>
    </row>
    <row r="382" spans="6:6">
      <c r="F382" s="26"/>
    </row>
    <row r="383" spans="6:6">
      <c r="F383" s="26"/>
    </row>
    <row r="384" spans="6:6">
      <c r="F384" s="26"/>
    </row>
    <row r="385" spans="6:6">
      <c r="F385" s="26"/>
    </row>
    <row r="386" spans="6:6">
      <c r="F386" s="26"/>
    </row>
    <row r="387" spans="6:6">
      <c r="F387" s="26"/>
    </row>
    <row r="388" spans="6:6">
      <c r="F388" s="26"/>
    </row>
    <row r="389" spans="6:6">
      <c r="F389" s="26"/>
    </row>
    <row r="390" spans="6:6">
      <c r="F390" s="26"/>
    </row>
    <row r="391" spans="6:6">
      <c r="F391" s="26"/>
    </row>
    <row r="392" spans="6:6">
      <c r="F392" s="26"/>
    </row>
    <row r="393" spans="6:6">
      <c r="F393" s="26"/>
    </row>
    <row r="394" spans="6:6">
      <c r="F394" s="26"/>
    </row>
    <row r="395" spans="6:6">
      <c r="F395" s="26"/>
    </row>
    <row r="396" spans="6:6">
      <c r="F396" s="26"/>
    </row>
    <row r="397" spans="6:6">
      <c r="F397" s="26"/>
    </row>
    <row r="398" spans="6:6">
      <c r="F398" s="26"/>
    </row>
    <row r="399" spans="6:6">
      <c r="F399" s="26"/>
    </row>
    <row r="400" spans="6:6">
      <c r="F400" s="26"/>
    </row>
    <row r="401" spans="6:6">
      <c r="F401" s="26"/>
    </row>
    <row r="402" spans="6:6">
      <c r="F402" s="26"/>
    </row>
    <row r="403" spans="6:6">
      <c r="F403" s="26"/>
    </row>
    <row r="404" spans="6:6">
      <c r="F404" s="26"/>
    </row>
    <row r="405" spans="6:6">
      <c r="F405" s="26"/>
    </row>
    <row r="406" spans="6:6">
      <c r="F406" s="26"/>
    </row>
    <row r="407" spans="6:6">
      <c r="F407" s="26"/>
    </row>
    <row r="408" spans="6:6">
      <c r="F408" s="26"/>
    </row>
    <row r="409" spans="6:6">
      <c r="F409" s="26"/>
    </row>
    <row r="410" spans="6:6">
      <c r="F410" s="26"/>
    </row>
    <row r="411" spans="6:6">
      <c r="F411" s="26"/>
    </row>
    <row r="412" spans="6:6">
      <c r="F412" s="26"/>
    </row>
    <row r="413" spans="6:6">
      <c r="F413" s="26"/>
    </row>
    <row r="414" spans="6:6">
      <c r="F414" s="26"/>
    </row>
    <row r="415" spans="6:6">
      <c r="F415" s="26"/>
    </row>
    <row r="416" spans="6:6">
      <c r="F416" s="26"/>
    </row>
    <row r="417" spans="6:6">
      <c r="F417" s="26"/>
    </row>
    <row r="418" spans="6:6">
      <c r="F418" s="26"/>
    </row>
    <row r="419" spans="6:6">
      <c r="F419" s="26"/>
    </row>
    <row r="420" spans="6:6">
      <c r="F420" s="26"/>
    </row>
    <row r="421" spans="6:6">
      <c r="F421" s="26"/>
    </row>
    <row r="422" spans="6:6">
      <c r="F422" s="26"/>
    </row>
    <row r="423" spans="6:6">
      <c r="F423" s="26"/>
    </row>
    <row r="424" spans="6:6">
      <c r="F424" s="26"/>
    </row>
    <row r="425" spans="6:6">
      <c r="F425" s="26"/>
    </row>
    <row r="426" spans="6:6">
      <c r="F426" s="26"/>
    </row>
    <row r="427" spans="6:6">
      <c r="F427" s="26"/>
    </row>
    <row r="428" spans="6:6">
      <c r="F428" s="26"/>
    </row>
    <row r="429" spans="6:6">
      <c r="F429" s="26"/>
    </row>
    <row r="430" spans="6:6">
      <c r="F430" s="26"/>
    </row>
    <row r="431" spans="6:6">
      <c r="F431" s="26"/>
    </row>
    <row r="432" spans="6:6">
      <c r="F432" s="26"/>
    </row>
    <row r="433" spans="6:6">
      <c r="F433" s="26"/>
    </row>
    <row r="434" spans="6:6">
      <c r="F434" s="26"/>
    </row>
    <row r="435" spans="6:6">
      <c r="F435" s="26"/>
    </row>
    <row r="436" spans="6:6">
      <c r="F436" s="26"/>
    </row>
    <row r="437" spans="6:6">
      <c r="F437" s="26"/>
    </row>
    <row r="438" spans="6:6">
      <c r="F438" s="26"/>
    </row>
    <row r="439" spans="6:6">
      <c r="F439" s="26"/>
    </row>
    <row r="440" spans="6:6">
      <c r="F440" s="26"/>
    </row>
    <row r="441" spans="6:6">
      <c r="F441" s="26"/>
    </row>
    <row r="442" spans="6:6">
      <c r="F442" s="26"/>
    </row>
    <row r="443" spans="6:6">
      <c r="F443" s="26"/>
    </row>
    <row r="444" spans="6:6">
      <c r="F444" s="26"/>
    </row>
    <row r="445" spans="6:6">
      <c r="F445" s="26"/>
    </row>
    <row r="446" spans="6:6">
      <c r="F446" s="26"/>
    </row>
    <row r="447" spans="6:6">
      <c r="F447" s="26"/>
    </row>
    <row r="448" spans="6:6">
      <c r="F448" s="26"/>
    </row>
    <row r="449" spans="6:6">
      <c r="F449" s="26"/>
    </row>
    <row r="450" spans="6:6">
      <c r="F450" s="26"/>
    </row>
    <row r="451" spans="6:6">
      <c r="F451" s="26"/>
    </row>
    <row r="452" spans="6:6">
      <c r="F452" s="26"/>
    </row>
    <row r="453" spans="6:6">
      <c r="F453" s="26"/>
    </row>
    <row r="454" spans="6:6">
      <c r="F454" s="26"/>
    </row>
    <row r="455" spans="6:6">
      <c r="F455" s="26"/>
    </row>
    <row r="456" spans="6:6">
      <c r="F456" s="26"/>
    </row>
    <row r="457" spans="6:6">
      <c r="F457" s="26"/>
    </row>
    <row r="458" spans="6:6">
      <c r="F458" s="26"/>
    </row>
    <row r="459" spans="6:6">
      <c r="F459" s="26"/>
    </row>
    <row r="460" spans="6:6">
      <c r="F460" s="26"/>
    </row>
    <row r="461" spans="6:6">
      <c r="F461" s="26"/>
    </row>
    <row r="462" spans="6:6">
      <c r="F462" s="26"/>
    </row>
    <row r="463" spans="6:6">
      <c r="F463" s="26"/>
    </row>
    <row r="464" spans="6:6">
      <c r="F464" s="26"/>
    </row>
    <row r="465" spans="6:6">
      <c r="F465" s="26"/>
    </row>
    <row r="466" spans="6:6">
      <c r="F466" s="26"/>
    </row>
    <row r="467" spans="6:6">
      <c r="F467" s="26"/>
    </row>
    <row r="468" spans="6:6">
      <c r="F468" s="26"/>
    </row>
    <row r="469" spans="6:6">
      <c r="F469" s="26"/>
    </row>
    <row r="470" spans="6:6">
      <c r="F470" s="26"/>
    </row>
    <row r="471" spans="6:6">
      <c r="F471" s="26"/>
    </row>
    <row r="472" spans="6:6">
      <c r="F472" s="26"/>
    </row>
    <row r="473" spans="6:6">
      <c r="F473" s="26"/>
    </row>
    <row r="474" spans="6:6">
      <c r="F474" s="26"/>
    </row>
    <row r="475" spans="6:6">
      <c r="F475" s="26"/>
    </row>
    <row r="476" spans="6:6">
      <c r="F476" s="26"/>
    </row>
    <row r="477" spans="6:6">
      <c r="F477" s="26"/>
    </row>
    <row r="478" spans="6:6">
      <c r="F478" s="26"/>
    </row>
    <row r="479" spans="6:6">
      <c r="F479" s="26"/>
    </row>
    <row r="480" spans="6:6">
      <c r="F480" s="26"/>
    </row>
    <row r="481" spans="6:6">
      <c r="F481" s="26"/>
    </row>
    <row r="482" spans="6:6">
      <c r="F482" s="26"/>
    </row>
    <row r="483" spans="6:6">
      <c r="F483" s="26"/>
    </row>
    <row r="484" spans="6:6">
      <c r="F484" s="26"/>
    </row>
    <row r="485" spans="6:6">
      <c r="F485" s="26"/>
    </row>
    <row r="486" spans="6:6">
      <c r="F486" s="26"/>
    </row>
    <row r="487" spans="6:6">
      <c r="F487" s="26"/>
    </row>
    <row r="488" spans="6:6">
      <c r="F488" s="26"/>
    </row>
    <row r="489" spans="6:6">
      <c r="F489" s="26"/>
    </row>
    <row r="490" spans="6:6">
      <c r="F490" s="26"/>
    </row>
    <row r="491" spans="6:6">
      <c r="F491" s="26"/>
    </row>
    <row r="492" spans="6:6">
      <c r="F492" s="26"/>
    </row>
    <row r="493" spans="6:6">
      <c r="F493" s="26"/>
    </row>
    <row r="494" spans="6:6">
      <c r="F494" s="26"/>
    </row>
    <row r="495" spans="6:6">
      <c r="F495" s="26"/>
    </row>
    <row r="496" spans="6:6">
      <c r="F496" s="26"/>
    </row>
    <row r="497" spans="6:6">
      <c r="F497" s="26"/>
    </row>
    <row r="498" spans="6:6">
      <c r="F498" s="26"/>
    </row>
    <row r="499" spans="6:6">
      <c r="F499" s="26"/>
    </row>
    <row r="500" spans="6:6">
      <c r="F500" s="26"/>
    </row>
    <row r="501" spans="6:6">
      <c r="F501" s="26"/>
    </row>
  </sheetData>
  <conditionalFormatting sqref="D3:D112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:E112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FullData|WithSD</vt:lpstr>
      <vt:lpstr>AUC</vt:lpstr>
      <vt:lpstr>Accuracy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Ali Zedan AbuZuhri</dc:creator>
  <cp:lastModifiedBy>Mohammad Ali Zedan AbuZuhri</cp:lastModifiedBy>
  <dcterms:created xsi:type="dcterms:W3CDTF">2026-07-14T11:57:02Z</dcterms:created>
  <dcterms:modified xsi:type="dcterms:W3CDTF">2026-07-18T00:44:46Z</dcterms:modified>
</cp:coreProperties>
</file>