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R:\Research Economists\HRE Projects\2017\HNEH_TRGS_CAUTI\Deliverables\No_CAUTI_2021\BMC_Submissions\BIA\Final_Proofs\"/>
    </mc:Choice>
  </mc:AlternateContent>
  <xr:revisionPtr revIDLastSave="0" documentId="13_ncr:1_{FD464F07-93DD-47DF-A297-7157A312A59B}" xr6:coauthVersionLast="47" xr6:coauthVersionMax="47" xr10:uidLastSave="{00000000-0000-0000-0000-000000000000}"/>
  <bookViews>
    <workbookView xWindow="2100" yWindow="810" windowWidth="16260" windowHeight="8430" xr2:uid="{1A1B0864-DCCD-407A-AA71-A81980439930}"/>
  </bookViews>
  <sheets>
    <sheet name="Title Page" sheetId="16" r:id="rId1"/>
    <sheet name="Hospital Summary" sheetId="15" r:id="rId2"/>
    <sheet name="Intervention Rollout_NSW" sheetId="8" r:id="rId3"/>
    <sheet name="NSW Overnight_Stays_Forecast" sheetId="7" r:id="rId4"/>
    <sheet name="Workshops" sheetId="13" r:id="rId5"/>
    <sheet name="Audits Point-Prev" sheetId="12" r:id="rId6"/>
    <sheet name="Labour_Costs" sheetId="20" r:id="rId7"/>
    <sheet name="BIA Params" sheetId="9" r:id="rId8"/>
    <sheet name="Labour Time Budget" sheetId="10" r:id="rId9"/>
    <sheet name="Model NSW" sheetId="2" r:id="rId10"/>
    <sheet name="Model Metro" sheetId="4" r:id="rId11"/>
    <sheet name="Model Non-Metro" sheetId="6" r:id="rId12"/>
    <sheet name="Model Weights" sheetId="1" r:id="rId13"/>
    <sheet name="Table Metro" sheetId="3" r:id="rId14"/>
    <sheet name="Table non-Metro" sheetId="5" r:id="rId15"/>
    <sheet name="Trial Antibiotics" sheetId="14" r:id="rId16"/>
    <sheet name="Sensitivity Analyses" sheetId="22" r:id="rId17"/>
    <sheet name="Literature Review" sheetId="17"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4_months">#REF!</definedName>
    <definedName name="_9_months">#REF!</definedName>
    <definedName name="_AMO_UniqueIdentifier" hidden="1">"'7442fae5-8e45-4056-8117-c7bd4417be30'"</definedName>
    <definedName name="_Hlk55201923" localSheetId="0">'Title Page'!$A$1</definedName>
    <definedName name="a_BA_SA_Compliance_Labour_On_Off" localSheetId="1">'[1]12_BIA_Costs_Params'!$F$43</definedName>
    <definedName name="a_BA_SA_Compliance_Labour_On_Off" localSheetId="8">'[1]12_BIA_Costs_Params'!$F$43</definedName>
    <definedName name="a_BA_SA_Compliance_Labour_On_Off" localSheetId="6">'[2]12_BIA_Costs_Params'!$F$21</definedName>
    <definedName name="a_BA_SA_Compliance_Labour_On_Off" localSheetId="16">'[3]12_BIA_Costs_Params'!$F$21</definedName>
    <definedName name="a_BA_SA_Compliance_Labour_On_Off" localSheetId="0">'[4]5 BIA Costs Params'!$F$21</definedName>
    <definedName name="a_BA_SA_Compliance_Labour_On_Off">'BIA Params'!$F$20</definedName>
    <definedName name="a_BA_SA_Promotion_Materials_On_Off" localSheetId="1">'[1]12_BIA_Costs_Params'!$F$45</definedName>
    <definedName name="a_BA_SA_Promotion_Materials_On_Off" localSheetId="8">'[1]12_BIA_Costs_Params'!$F$45</definedName>
    <definedName name="a_BA_SA_Promotion_Materials_On_Off" localSheetId="6">'[2]12_BIA_Costs_Params'!$F$23</definedName>
    <definedName name="a_BA_SA_Promotion_Materials_On_Off" localSheetId="16">'[3]12_BIA_Costs_Params'!$F$23</definedName>
    <definedName name="a_BA_SA_Promotion_Materials_On_Off" localSheetId="0">'[4]5 BIA Costs Params'!$F$23</definedName>
    <definedName name="a_BA_SA_Promotion_Materials_On_Off">'BIA Params'!$F$22</definedName>
    <definedName name="a_BA_SA_Promotion_Postage_On_Off" localSheetId="6">'[2]12_BIA_Costs_Params'!$F$24</definedName>
    <definedName name="a_BA_SA_Promotion_Postage_On_Off" localSheetId="16">'[3]12_BIA_Costs_Params'!$F$24</definedName>
    <definedName name="a_BA_SA_Promotion_Postage_On_Off" localSheetId="0">'[4]5 BIA Costs Params'!$F$24</definedName>
    <definedName name="a_BA_SA_Promotion_Postage_On_Off">'BIA Params'!$F$23</definedName>
    <definedName name="a_BIA_Anti_Urine_Yr3">'BIA Params'!$G$29</definedName>
    <definedName name="a_BIA_Anti_Urine_Yr4">'BIA Params'!$H$29</definedName>
    <definedName name="a_BIA_Anti_Urine_Yr5">'BIA Params'!$I$29</definedName>
    <definedName name="a_BIA_Bacteriuria_10pc_dec" localSheetId="6">'[2]12_BIA_Costs_Params'!#REF!</definedName>
    <definedName name="a_BIA_Bacteriuria_10pc_dec" localSheetId="16">'[3]12_BIA_Costs_Params'!#REF!</definedName>
    <definedName name="a_BIA_Bacteriuria_10pc_dec" localSheetId="0">'[4]5 BIA Costs Params'!#REF!</definedName>
    <definedName name="a_BIA_Bacteriuria_10pc_dec">'BIA Params'!#REF!</definedName>
    <definedName name="a_BIA_Bacteriuria_10pc_inc" localSheetId="6">'[2]12_BIA_Costs_Params'!#REF!</definedName>
    <definedName name="a_BIA_Bacteriuria_10pc_inc" localSheetId="16">'[3]12_BIA_Costs_Params'!#REF!</definedName>
    <definedName name="a_BIA_Bacteriuria_10pc_inc" localSheetId="0">'[4]5 BIA Costs Params'!#REF!</definedName>
    <definedName name="a_BIA_Bacteriuria_10pc_inc">'BIA Params'!#REF!</definedName>
    <definedName name="a_BIA_Bacteriuria_BC" localSheetId="1">[5]BIA_Costs_Params!$B$12</definedName>
    <definedName name="a_BIA_Bacteriuria_BC" localSheetId="8">[6]BIA_Costs_Params!$B$12</definedName>
    <definedName name="a_BIA_Bacteriuria_BC" localSheetId="6">'[2]12_BIA_Costs_Params'!#REF!</definedName>
    <definedName name="a_BIA_Bacteriuria_BC" localSheetId="16">'[3]12_BIA_Costs_Params'!#REF!</definedName>
    <definedName name="a_BIA_Bacteriuria_BC" localSheetId="0">'[4]5 BIA Costs Params'!#REF!</definedName>
    <definedName name="a_BIA_Bacteriuria_BC">'BIA Params'!#REF!</definedName>
    <definedName name="a_BIA_Cath_Pack_BC" localSheetId="1">'[1]12_BIA_Costs_Params'!$N$18</definedName>
    <definedName name="a_BIA_Cath_Pack_BC" localSheetId="8">'[1]12_BIA_Costs_Params'!$N$18</definedName>
    <definedName name="a_BIA_CAUTI_BC" localSheetId="1">[5]BIA_Costs_Params!$F$12</definedName>
    <definedName name="a_BIA_CAUTI_BC" localSheetId="8">[6]BIA_Costs_Params!$F$12</definedName>
    <definedName name="a_BIA_CAUTI_BC">'[7]11_BIA_Costs_Params'!$F$12</definedName>
    <definedName name="a_BIA_Cost_Annual_Compliance_Audit">'[5]Audits-Point-Prev'!$D$31</definedName>
    <definedName name="a_BIA_Cost_Antibiotics_Average_Pre" localSheetId="15">'Trial Antibiotics'!$F$15</definedName>
    <definedName name="a_BIA_Cost_Lab__pDay_RN8">'Audits Point-Prev'!$C$31</definedName>
    <definedName name="a_BIA_Cost_Lab__pHr_Cler_Off_6" localSheetId="6">Labour_Costs!$E$4</definedName>
    <definedName name="a_BIA_Cost_Lab__pHr_Cler_Off_6">#REF!</definedName>
    <definedName name="a_BIA_Cost_Lab__pHr_CNC3" localSheetId="1">[5]Labour_Costs!$E$3</definedName>
    <definedName name="a_BIA_Cost_Lab__pHr_CNC3" localSheetId="8">[6]Labour_Costs!$E$3</definedName>
    <definedName name="a_BIA_Cost_Lab__pHr_CNC3" localSheetId="16">'[3]14_Labour_Costs'!$E$3</definedName>
    <definedName name="a_BIA_Cost_Lab__pHr_CNC3" localSheetId="0">'[8]14_Labour_Costs'!$E$3</definedName>
    <definedName name="a_BIA_Cost_Lab__pHr_CNC3">Labour_Costs!$E$3</definedName>
    <definedName name="a_BIA_Cost_Lab__pHr_RN4" localSheetId="6">Labour_Costs!$E$25</definedName>
    <definedName name="a_BIA_Cost_Lab__pHr_RN4">#REF!</definedName>
    <definedName name="a_BIA_Cost_Lab__pHr_RN8" localSheetId="1">[5]Labour_Costs!$E$5</definedName>
    <definedName name="a_BIA_Cost_Lab__pHr_RN8" localSheetId="8">[6]Labour_Costs!$E$5</definedName>
    <definedName name="a_BIA_Cost_Lab__pHr_RN8" localSheetId="16">'[3]14_Labour_Costs'!$E$5</definedName>
    <definedName name="a_BIA_Cost_Lab__pHr_RN8" localSheetId="0">'[8]14_Labour_Costs'!$E$5</definedName>
    <definedName name="a_BIA_Cost_Lab__pHr_RN8">Labour_Costs!$E$5</definedName>
    <definedName name="a_BIA_Cost_Lab__pYr_Cler_Off_6" localSheetId="1">[5]Labour_Costs!$C$6</definedName>
    <definedName name="a_BIA_Cost_Lab__pYr_Cler_Off_6" localSheetId="8">[6]Labour_Costs!$C$6</definedName>
    <definedName name="a_BIA_Cost_Lab__pYr_Cler_Off_6" localSheetId="16">'[3]14_Labour_Costs'!$C$4</definedName>
    <definedName name="a_BIA_Cost_Lab__pYr_Cler_Off_6" localSheetId="0">'[8]14_Labour_Costs'!$C$4</definedName>
    <definedName name="a_BIA_Cost_Lab__pYr_Cler_Off_6">Labour_Costs!$C$4</definedName>
    <definedName name="a_BIA_Cost_Lab__pYr_CNC3" localSheetId="1">[5]Labour_Costs!$C$3</definedName>
    <definedName name="a_BIA_Cost_Lab__pYr_CNC3" localSheetId="8">[6]Labour_Costs!$C$3</definedName>
    <definedName name="a_BIA_Cost_Lab__pYr_CNC3" localSheetId="16">'[3]14_Labour_Costs'!$C$3</definedName>
    <definedName name="a_BIA_Cost_Lab__pYr_CNC3" localSheetId="0">'[8]14_Labour_Costs'!$C$3</definedName>
    <definedName name="a_BIA_Cost_Lab__pYr_CNC3">Labour_Costs!$C$3</definedName>
    <definedName name="a_BIA_Cost_Lab_pHr_Aust_Ave" localSheetId="6">Labour_Costs!$E$26</definedName>
    <definedName name="a_BIA_Cost_Lab_pHr_Aust_Ave">#REF!</definedName>
    <definedName name="a_BIA_Cost_One_Workshop" localSheetId="1">[5]Workshops!$C$7</definedName>
    <definedName name="a_BIA_Cost_One_Workshop" localSheetId="8">[6]Workshops!$C$7</definedName>
    <definedName name="a_BIA_Cost_One_Workshop" localSheetId="6">'[2]20_Workshops'!$C$7</definedName>
    <definedName name="a_BIA_Cost_One_Workshop" localSheetId="16">'[3]20_Workshops'!$C$7</definedName>
    <definedName name="a_BIA_Cost_One_Workshop">Workshops!$C$7</definedName>
    <definedName name="a_BIA_Cost_SA_Antibiotics_Average_4mths">'Trial Antibiotics'!$H$20</definedName>
    <definedName name="a_BIA_Cost_SA_Antibiotics_Average_9mths">'Trial Antibiotics'!$J$20</definedName>
    <definedName name="a_BIA_Cost_SA_Antibiotics_Average_Pre">'Trial Antibiotics'!$F$20</definedName>
    <definedName name="a_BIA_Costs_Average_Roll_Out">'[5]Audits-Point-Prev'!$F$31</definedName>
    <definedName name="a_BIA_HNE_Bacteriuria_Int">#REF!</definedName>
    <definedName name="a_BIA_HNE_Bacteriuria_UC">#REF!</definedName>
    <definedName name="a_BIA_HNE_Cath_Rate_Int">#REF!</definedName>
    <definedName name="a_BIA_HNE_Cath_Rate_UC">#REF!</definedName>
    <definedName name="a_BIA_HNE_CAUTI_Int">#REF!</definedName>
    <definedName name="a_BIA_HNE_CAUTI_UC">#REF!</definedName>
    <definedName name="a_BIA_HNE_Int_Yr1">#REF!</definedName>
    <definedName name="a_BIA_HNE_Int_Yr2">#REF!</definedName>
    <definedName name="a_BIA_HNE_Result">#REF!</definedName>
    <definedName name="a_BIA_HNE_Urine_Test_Int">#REF!</definedName>
    <definedName name="a_BIA_HNE_Urine_Test_UC">#REF!</definedName>
    <definedName name="a_BIA_LOS" localSheetId="1">[5]BIA_Costs_Params!$F$17</definedName>
    <definedName name="a_BIA_LOS" localSheetId="8">[6]BIA_Costs_Params!$F$17</definedName>
    <definedName name="a_BIA_LOS">'BIA Params'!$K$11</definedName>
    <definedName name="a_BIA_LOS_BC_4" localSheetId="1">[5]BIA_Costs_Params!$B$17</definedName>
    <definedName name="a_BIA_LOS_BC_4" localSheetId="8">[6]BIA_Costs_Params!$B$17</definedName>
    <definedName name="a_BIA_LOS_BC_4" localSheetId="6">'[2]12_BIA_Costs_Params'!#REF!</definedName>
    <definedName name="a_BIA_LOS_BC_4" localSheetId="16">'[3]12_BIA_Costs_Params'!#REF!</definedName>
    <definedName name="a_BIA_LOS_BC_4" localSheetId="0">'[4]5 BIA Costs Params'!#REF!</definedName>
    <definedName name="a_BIA_LOS_BC_4">'BIA Params'!#REF!</definedName>
    <definedName name="a_BIA_LOS_Daily_Cost" localSheetId="1">[5]BIA_Costs_Params!$F$22</definedName>
    <definedName name="a_BIA_LOS_Daily_Cost" localSheetId="8">[6]BIA_Costs_Params!$F$22</definedName>
    <definedName name="a_BIA_LOS_Daily_Cost">'[7]11_BIA_Costs_Params'!#REF!</definedName>
    <definedName name="a_BIA_LOS_Daily_Cost_BC" localSheetId="1">[5]BIA_Costs_Params!$B$23</definedName>
    <definedName name="a_BIA_LOS_Daily_Cost_BC" localSheetId="8">[6]BIA_Costs_Params!$B$23</definedName>
    <definedName name="a_BIA_LOS_Daily_Cost_BC">'[7]11_BIA_Costs_Params'!#REF!</definedName>
    <definedName name="a_BIA_LOS_Daily_Cost_Dec_10pc">'[7]11_BIA_Costs_Params'!#REF!</definedName>
    <definedName name="a_BIA_LOS_Daily_Cost_Inc_10pc">'[7]11_BIA_Costs_Params'!#REF!</definedName>
    <definedName name="a_BIA_NSW_Antibiotics_Int" localSheetId="13">'Table Metro'!$D$17</definedName>
    <definedName name="a_BIA_NSW_Antibiotics_Int" localSheetId="14">'Table non-Metro'!$D$17</definedName>
    <definedName name="a_BIA_NSW_Antibiotics_UC" localSheetId="13">'Table Metro'!$D$41</definedName>
    <definedName name="a_BIA_NSW_Antibiotics_UC" localSheetId="14">'Table non-Metro'!$D$41</definedName>
    <definedName name="a_BIA_NSW_Bacteriuria_Int">#REF!</definedName>
    <definedName name="a_BIA_NSW_Bacteriuria_UC">#REF!</definedName>
    <definedName name="a_BIA_NSW_Cath_Rate_Int" localSheetId="13">'Table Metro'!$D$11</definedName>
    <definedName name="a_BIA_NSW_Cath_Rate_Int" localSheetId="14">'Table non-Metro'!$D$11</definedName>
    <definedName name="a_BIA_NSW_Cath_Rate_Int">#REF!</definedName>
    <definedName name="a_BIA_NSW_Cath_Rate_Int_Yr2" localSheetId="13">'Table Metro'!$E$11</definedName>
    <definedName name="a_BIA_NSW_Cath_Rate_Int_Yr2" localSheetId="14">'Table non-Metro'!$E$11</definedName>
    <definedName name="a_BIA_NSW_Cath_Rate_Int_Yr2">#REF!</definedName>
    <definedName name="a_BIA_NSW_Cath_Rate_Int_Yr3" localSheetId="13">'Table Metro'!$F$11</definedName>
    <definedName name="a_BIA_NSW_Cath_Rate_Int_Yr3" localSheetId="14">'Table non-Metro'!$F$11</definedName>
    <definedName name="a_BIA_NSW_Cath_Rate_Int_Yr3">#REF!</definedName>
    <definedName name="a_BIA_NSW_Cath_Rate_Int_Yr4" localSheetId="13">'Table Metro'!$G$11</definedName>
    <definedName name="a_BIA_NSW_Cath_Rate_Int_Yr4" localSheetId="14">'Table non-Metro'!$G$11</definedName>
    <definedName name="a_BIA_NSW_Cath_Rate_Int_Yr4">#REF!</definedName>
    <definedName name="a_BIA_NSW_Cath_Rate_Int_Yr5" localSheetId="16">'[3]8_Table_3'!$H$11</definedName>
    <definedName name="a_BIA_NSW_Cath_Rate_Int_Yr5" localSheetId="13">'Table Metro'!$H$11</definedName>
    <definedName name="a_BIA_NSW_Cath_Rate_Int_Yr5" localSheetId="14">'Table non-Metro'!$H$11</definedName>
    <definedName name="a_BIA_NSW_Cath_Rate_Int_Yr5" localSheetId="0">'[8]8_Table_3'!$H$11</definedName>
    <definedName name="a_BIA_NSW_Cath_Rate_Int_Yr5">'[2]8_Table_3'!$H$11</definedName>
    <definedName name="a_BIA_NSW_Cath_Rate_UC" localSheetId="13">'Table Metro'!$D$35</definedName>
    <definedName name="a_BIA_NSW_Cath_Rate_UC" localSheetId="14">'Table non-Metro'!$D$35</definedName>
    <definedName name="a_BIA_NSW_Cath_Rate_UC">#REF!</definedName>
    <definedName name="a_BIA_NSW_CAUTI_Int">#REF!</definedName>
    <definedName name="a_BIA_NSW_CAUTI_UC">#REF!</definedName>
    <definedName name="a_BIA_NSW_Int_Yr1" localSheetId="6">'[2]12_BIA_Costs_Params'!$C$54</definedName>
    <definedName name="a_BIA_NSW_Int_Yr1" localSheetId="16">'[3]12_BIA_Costs_Params'!$C$54</definedName>
    <definedName name="a_BIA_NSW_Int_Yr1" localSheetId="0">'[4]5 BIA Costs Params'!$C$54</definedName>
    <definedName name="a_BIA_NSW_Int_Yr1">'BIA Params'!$C$53</definedName>
    <definedName name="a_BIA_NSW_Int_Yr1_Dec_10pc">'BIA Params'!$D$53</definedName>
    <definedName name="a_BIA_NSW_Int_Yr1_Inc_10pc">'BIA Params'!$E$53</definedName>
    <definedName name="a_BIA_NSW_Int_Yr2" localSheetId="6">'[2]12_BIA_Costs_Params'!$C$90</definedName>
    <definedName name="a_BIA_NSW_Int_Yr2" localSheetId="16">'[3]12_BIA_Costs_Params'!$C$90</definedName>
    <definedName name="a_BIA_NSW_Int_Yr2" localSheetId="13">'BIA Params'!$C$89</definedName>
    <definedName name="a_BIA_NSW_Int_Yr2" localSheetId="14">'BIA Params'!$C$89</definedName>
    <definedName name="a_BIA_NSW_Int_Yr2" localSheetId="0">'[4]5 BIA Costs Params'!$C$90</definedName>
    <definedName name="a_BIA_NSW_Int_Yr2">'BIA Params'!$C$89</definedName>
    <definedName name="a_BIA_NSW_Int_Yr2_Dec_10pc">'BIA Params'!$D$89</definedName>
    <definedName name="a_BIA_NSW_Int_Yr2_Inc_10pc">'BIA Params'!$E$89</definedName>
    <definedName name="a_BIA_NSW_Int_Yr3" localSheetId="6">'[2]12_BIA_Costs_Params'!$C$107</definedName>
    <definedName name="a_BIA_NSW_Int_Yr3" localSheetId="16">'[3]12_BIA_Costs_Params'!$C$107</definedName>
    <definedName name="a_BIA_NSW_Int_Yr3" localSheetId="0">'[4]5 BIA Costs Params'!$C$107</definedName>
    <definedName name="a_BIA_NSW_Int_Yr3">'BIA Params'!$C$106</definedName>
    <definedName name="a_BIA_NSW_Int_Yr3_Dec_10pc">'BIA Params'!$D$106</definedName>
    <definedName name="a_BIA_NSW_Int_Yr3_Inc_10pc">'BIA Params'!$E$106</definedName>
    <definedName name="a_BIA_NSW_Result" localSheetId="13">'Table Metro'!$D$62:$I$62</definedName>
    <definedName name="a_BIA_NSW_Result" localSheetId="14">'Table non-Metro'!$D$62:$I$62</definedName>
    <definedName name="a_BIA_NSW_Result">#REF!</definedName>
    <definedName name="a_BIA_NSW_Seps_21_22" localSheetId="1">'[1]13_NSW_Overnight_Stays_Forecast'!$V$9</definedName>
    <definedName name="a_BIA_NSW_Seps_21_22" localSheetId="8">'[1]13_NSW_Overnight_Stays_Forecast'!$V$9</definedName>
    <definedName name="a_BIA_NSW_Seps_21_22">'NSW Overnight_Stays_Forecast'!$V$9</definedName>
    <definedName name="a_BIA_NSW_Seps_22_23" localSheetId="1">'[1]13_NSW_Overnight_Stays_Forecast'!$W$9</definedName>
    <definedName name="a_BIA_NSW_Seps_22_23" localSheetId="8">'[1]13_NSW_Overnight_Stays_Forecast'!$W$9</definedName>
    <definedName name="a_BIA_NSW_Seps_22_23" localSheetId="6">'[2]13_NSW_Overnight_Stays_Forecast'!$W$9</definedName>
    <definedName name="a_BIA_NSW_Seps_22_23" localSheetId="16">'[3]13_NSW_Overnight_Stays_Forecast'!$W$9</definedName>
    <definedName name="a_BIA_NSW_Seps_22_23">'NSW Overnight_Stays_Forecast'!$W$9</definedName>
    <definedName name="a_BIA_NSW_Seps_23_24" localSheetId="1">'[1]13_NSW_Overnight_Stays_Forecast'!$X$9</definedName>
    <definedName name="a_BIA_NSW_Seps_23_24" localSheetId="8">'[1]13_NSW_Overnight_Stays_Forecast'!$X$9</definedName>
    <definedName name="a_BIA_NSW_Seps_23_24" localSheetId="6">'[2]13_NSW_Overnight_Stays_Forecast'!$X$9</definedName>
    <definedName name="a_BIA_NSW_Seps_23_24" localSheetId="16">'[3]13_NSW_Overnight_Stays_Forecast'!$X$9</definedName>
    <definedName name="a_BIA_NSW_Seps_23_24">'NSW Overnight_Stays_Forecast'!$X$9</definedName>
    <definedName name="a_BIA_NSW_Seps_24_25" localSheetId="1">'[1]13_NSW_Overnight_Stays_Forecast'!$Y$9</definedName>
    <definedName name="a_BIA_NSW_Seps_24_25" localSheetId="8">'[1]13_NSW_Overnight_Stays_Forecast'!$Y$9</definedName>
    <definedName name="a_BIA_NSW_Seps_24_25" localSheetId="6">'[2]13_NSW_Overnight_Stays_Forecast'!$Y$9</definedName>
    <definedName name="a_BIA_NSW_Seps_24_25" localSheetId="16">'[3]13_NSW_Overnight_Stays_Forecast'!$Y$9</definedName>
    <definedName name="a_BIA_NSW_Seps_24_25">'NSW Overnight_Stays_Forecast'!$Y$9</definedName>
    <definedName name="a_BIA_NSW_Seps_25_26" localSheetId="1">'[1]13_NSW_Overnight_Stays_Forecast'!$Z$9</definedName>
    <definedName name="a_BIA_NSW_Seps_25_26" localSheetId="8">'[1]13_NSW_Overnight_Stays_Forecast'!$Z$9</definedName>
    <definedName name="a_BIA_NSW_Seps_25_26" localSheetId="6">'[2]13_NSW_Overnight_Stays_Forecast'!$Z$9</definedName>
    <definedName name="a_BIA_NSW_Seps_25_26" localSheetId="16">'[3]13_NSW_Overnight_Stays_Forecast'!$Z$9</definedName>
    <definedName name="a_BIA_NSW_Seps_25_26">'NSW Overnight_Stays_Forecast'!$Z$9</definedName>
    <definedName name="a_BIA_NSW_Seps_26_27" localSheetId="6">'[2]13_NSW_Overnight_Stays_Forecast'!$AA$9</definedName>
    <definedName name="a_BIA_NSW_Seps_26_27" localSheetId="16">'[3]13_NSW_Overnight_Stays_Forecast'!$AA$9</definedName>
    <definedName name="a_BIA_NSW_Seps_26_27">'NSW Overnight_Stays_Forecast'!$AA$9</definedName>
    <definedName name="a_BIA_NSW_Table_Int_Yr1" localSheetId="1">'[1]8_Table_3'!$D$30</definedName>
    <definedName name="a_BIA_NSW_Table_Int_Yr1" localSheetId="8">'[1]8_Table_3'!$D$30</definedName>
    <definedName name="a_BIA_NSW_Table_Int_Yr1" localSheetId="16">'[3]8_Table_3'!$D$23</definedName>
    <definedName name="a_BIA_NSW_Table_Int_Yr1" localSheetId="13">'Table Metro'!$D$23</definedName>
    <definedName name="a_BIA_NSW_Table_Int_Yr1" localSheetId="14">'Table non-Metro'!$D$23</definedName>
    <definedName name="a_BIA_NSW_Table_Int_Yr1" localSheetId="0">'[8]8_Table_3'!$D$23</definedName>
    <definedName name="a_BIA_NSW_Table_Int_Yr1">'[2]8_Table_3'!$D$23</definedName>
    <definedName name="a_BIA_NSW_Table_Int_Yr2" localSheetId="13">'Table Metro'!$E$23</definedName>
    <definedName name="a_BIA_NSW_Table_Int_Yr2" localSheetId="14">'Table non-Metro'!$E$23</definedName>
    <definedName name="a_BIA_NSW_Table_Int_Yr2">#REF!</definedName>
    <definedName name="a_BIA_NSW_Table_Int_Yr3" localSheetId="13">'Table Metro'!$F$23</definedName>
    <definedName name="a_BIA_NSW_Table_Int_Yr3" localSheetId="14">'Table non-Metro'!$F$23</definedName>
    <definedName name="a_BIA_NSW_Table_Int_Yr3">#REF!</definedName>
    <definedName name="a_BIA_NSW_Table_Int_Yr4" localSheetId="13">'Table Metro'!$G$23</definedName>
    <definedName name="a_BIA_NSW_Table_Int_Yr4" localSheetId="14">'Table non-Metro'!$G$23</definedName>
    <definedName name="a_BIA_NSW_Table_Int_Yr4">#REF!</definedName>
    <definedName name="a_BIA_NSW_Table_Int_Yr5" localSheetId="13">'Table Metro'!$H$23</definedName>
    <definedName name="a_BIA_NSW_Table_Int_Yr5" localSheetId="14">'Table non-Metro'!$H$23</definedName>
    <definedName name="a_BIA_NSW_Table_Int_Yr5">#REF!</definedName>
    <definedName name="a_BIA_NSW_Table_Seps_21_22" localSheetId="16">'[3]8_Table_3'!$D$8</definedName>
    <definedName name="a_BIA_NSW_Table_Seps_21_22" localSheetId="13">'Table Metro'!$D$8</definedName>
    <definedName name="a_BIA_NSW_Table_Seps_21_22" localSheetId="14">'Table non-Metro'!$D$8</definedName>
    <definedName name="a_BIA_NSW_Table_Seps_21_22" localSheetId="0">#REF!</definedName>
    <definedName name="a_BIA_NSW_Table_Seps_21_22">'[2]8_Table_3'!$D$8</definedName>
    <definedName name="a_BIA_NSW_Table_Seps_22_23" localSheetId="16">'[3]8_Table_3'!$E$8</definedName>
    <definedName name="a_BIA_NSW_Table_Seps_22_23" localSheetId="13">'Table Metro'!$E$8</definedName>
    <definedName name="a_BIA_NSW_Table_Seps_22_23" localSheetId="14">'Table non-Metro'!$E$8</definedName>
    <definedName name="a_BIA_NSW_Table_Seps_22_23" localSheetId="0">#REF!</definedName>
    <definedName name="a_BIA_NSW_Table_Seps_22_23">'[2]8_Table_3'!$E$8</definedName>
    <definedName name="a_BIA_NSW_Table_Seps_23_24" localSheetId="16">'[3]8_Table_3'!$F$8</definedName>
    <definedName name="a_BIA_NSW_Table_Seps_23_24" localSheetId="13">'Table Metro'!$F$8</definedName>
    <definedName name="a_BIA_NSW_Table_Seps_23_24" localSheetId="14">'Table non-Metro'!$F$8</definedName>
    <definedName name="a_BIA_NSW_Table_Seps_23_24" localSheetId="0">#REF!</definedName>
    <definedName name="a_BIA_NSW_Table_Seps_23_24">'[2]8_Table_3'!$F$8</definedName>
    <definedName name="a_BIA_NSW_Table_Seps_24_25" localSheetId="16">'[3]8_Table_3'!$G$8</definedName>
    <definedName name="a_BIA_NSW_Table_Seps_24_25" localSheetId="13">'Table Metro'!$G$8</definedName>
    <definedName name="a_BIA_NSW_Table_Seps_24_25" localSheetId="14">'Table non-Metro'!$G$8</definedName>
    <definedName name="a_BIA_NSW_Table_Seps_24_25" localSheetId="0">#REF!</definedName>
    <definedName name="a_BIA_NSW_Table_Seps_24_25">'[2]8_Table_3'!$G$8</definedName>
    <definedName name="a_BIA_NSW_Table_Seps_25_26" localSheetId="16">'[3]8_Table_3'!$H$8</definedName>
    <definedName name="a_BIA_NSW_Table_Seps_25_26" localSheetId="13">'Table Metro'!$H$8</definedName>
    <definedName name="a_BIA_NSW_Table_Seps_25_26" localSheetId="14">'Table non-Metro'!$H$8</definedName>
    <definedName name="a_BIA_NSW_Table_Seps_25_26" localSheetId="0">#REF!</definedName>
    <definedName name="a_BIA_NSW_Table_Seps_25_26">'[2]8_Table_3'!$H$8</definedName>
    <definedName name="a_BIA_NSW_Urine_Test_Int" localSheetId="13">'Table Metro'!$D$14</definedName>
    <definedName name="a_BIA_NSW_Urine_Test_Int" localSheetId="14">'Table non-Metro'!$D$14</definedName>
    <definedName name="a_BIA_NSW_Urine_Test_Int">#REF!</definedName>
    <definedName name="a_BIA_NSW_Urine_Test_Int_Yr2" localSheetId="13">'Table Metro'!$E$14</definedName>
    <definedName name="a_BIA_NSW_Urine_Test_Int_Yr2" localSheetId="14">'Table non-Metro'!$E$14</definedName>
    <definedName name="a_BIA_NSW_Urine_Test_Int_Yr2">#REF!</definedName>
    <definedName name="a_BIA_NSW_Urine_Test_Int_Yr3" localSheetId="13">'Table Metro'!$F$14</definedName>
    <definedName name="a_BIA_NSW_Urine_Test_Int_Yr3" localSheetId="14">'Table non-Metro'!$F$14</definedName>
    <definedName name="a_BIA_NSW_Urine_Test_Int_Yr3">#REF!</definedName>
    <definedName name="a_BIA_NSW_Urine_Test_Int_Yr4" localSheetId="13">'Table Metro'!$G$14</definedName>
    <definedName name="a_BIA_NSW_Urine_Test_Int_Yr4" localSheetId="14">'Table non-Metro'!$G$14</definedName>
    <definedName name="a_BIA_NSW_Urine_Test_Int_Yr4">#REF!</definedName>
    <definedName name="a_BIA_NSW_Urine_Test_Int_Yr5" localSheetId="13">'Table Metro'!$H$14</definedName>
    <definedName name="a_BIA_NSW_Urine_Test_Int_Yr5" localSheetId="14">'Table non-Metro'!$H$14</definedName>
    <definedName name="a_BIA_NSW_Urine_Test_Int_Yr5">#REF!</definedName>
    <definedName name="a_BIA_NSW_Urine_Test_UC" localSheetId="13">'Table Metro'!$D$38</definedName>
    <definedName name="a_BIA_NSW_Urine_Test_UC" localSheetId="14">'Table non-Metro'!$D$38</definedName>
    <definedName name="a_BIA_NSW_Urine_Test_UC">#REF!</definedName>
    <definedName name="a_BIA_Oncost_Rate" localSheetId="1">'[1]12_BIA_Costs_Params'!$E$38</definedName>
    <definedName name="a_BIA_Oncost_Rate" localSheetId="8">'[1]12_BIA_Costs_Params'!$E$38</definedName>
    <definedName name="a_BIA_Oncost_Rate" localSheetId="6">'[2]12_BIA_Costs_Params'!$H$16</definedName>
    <definedName name="a_BIA_Oncost_Rate" localSheetId="16">'[3]12_BIA_Costs_Params'!$H$16</definedName>
    <definedName name="a_BIA_Oncost_Rate" localSheetId="0">'[4]5 BIA Costs Params'!$H$14</definedName>
    <definedName name="a_BIA_Oncost_Rate">'BIA Params'!$H$15</definedName>
    <definedName name="a_BIA_Overhead_Rate" localSheetId="1">'[1]12_BIA_Costs_Params'!$B$38</definedName>
    <definedName name="a_BIA_Overhead_Rate" localSheetId="8">'[1]12_BIA_Costs_Params'!$B$38</definedName>
    <definedName name="a_BIA_Overhead_Rate" localSheetId="6">'[2]12_BIA_Costs_Params'!$E$16</definedName>
    <definedName name="a_BIA_Overhead_Rate" localSheetId="16">'[3]12_BIA_Costs_Params'!$E$16</definedName>
    <definedName name="a_BIA_Overhead_Rate" localSheetId="0">'[4]5 BIA Costs Params'!$E$14</definedName>
    <definedName name="a_BIA_Overhead_Rate">'BIA Params'!$E$15</definedName>
    <definedName name="a_BIA_P_Casual_Loading" localSheetId="1">'[1]14_Labour_Costs'!$B$15</definedName>
    <definedName name="a_BIA_P_Casual_Loading" localSheetId="8">[6]Labour_Costs!$B$15</definedName>
    <definedName name="a_BIA_P_Casual_Loading" localSheetId="16">'[3]14_Labour_Costs'!$B$14</definedName>
    <definedName name="a_BIA_P_Casual_Loading" localSheetId="0">'[8]14_Labour_Costs'!$B$14</definedName>
    <definedName name="a_BIA_P_Casual_Loading">Labour_Costs!$B$14</definedName>
    <definedName name="a_BIA_P_Comp_Audit_Min_Bed" localSheetId="1">'[1]18_Audits-Point-Prev'!$B$30</definedName>
    <definedName name="a_BIA_P_Comp_Audit_Min_Bed" localSheetId="8">'[1]18_Audits-Point-Prev'!$B$30</definedName>
    <definedName name="a_BIA_P_Comp_Audit_Min_Bed" localSheetId="6">'[2]18_Audits-Point-Prev'!$B$40</definedName>
    <definedName name="a_BIA_P_Comp_Audit_Min_Bed" localSheetId="16">'[3]18_Audits-Point-Prev'!$B$40</definedName>
    <definedName name="a_BIA_P_Comp_Audit_Min_Bed" localSheetId="0">'[4]4 Audits Point Prev'!$B$40</definedName>
    <definedName name="a_BIA_P_Comp_Audit_Min_Bed">'Audits Point-Prev'!$B$40</definedName>
    <definedName name="a_BIA_P_Hrs_Day" localSheetId="16">'[3]14_Labour_Costs'!$B$10</definedName>
    <definedName name="a_BIA_P_Hrs_Day" localSheetId="0">'[8]14_Labour_Costs'!$B$10</definedName>
    <definedName name="a_BIA_P_Hrs_Day">Labour_Costs!$B$10</definedName>
    <definedName name="a_BIA_P_Hrs_Week" localSheetId="16">'[3]14_Labour_Costs'!$B$9</definedName>
    <definedName name="a_BIA_P_Hrs_Week" localSheetId="0">'[8]14_Labour_Costs'!$B$9</definedName>
    <definedName name="a_BIA_P_Hrs_Week">'[2]14_Labour_Costs'!$B$9</definedName>
    <definedName name="a_BIA_P_Nurse_Ann_Turnover">Workshops!$C$54</definedName>
    <definedName name="a_BIA_P_On_Cost" localSheetId="16">'[3]14_Labour_Costs'!$B$13</definedName>
    <definedName name="a_BIA_P_On_Cost" localSheetId="0">'[8]14_Labour_Costs'!$B$13</definedName>
    <definedName name="a_BIA_P_On_Cost">Labour_Costs!$B$13</definedName>
    <definedName name="a_BIA_P_OnCost_Rate_BC" localSheetId="1">'[1]12_BIA_Costs_Params'!$E$35</definedName>
    <definedName name="a_BIA_P_OnCost_Rate_BC" localSheetId="8">[6]BIA_Costs_Params!$E$35</definedName>
    <definedName name="a_BIA_P_OnCost_Rate_BC" localSheetId="16">'[3]14_Labour_Costs'!$B$12</definedName>
    <definedName name="a_BIA_P_OnCost_Rate_BC" localSheetId="0">'[8]14_Labour_Costs'!$B$12</definedName>
    <definedName name="a_BIA_P_OnCost_Rate_BC">Labour_Costs!$B$12</definedName>
    <definedName name="a_BIA_P_OnCost_Rate_Dec_5pc">'BIA Params'!$H$11</definedName>
    <definedName name="a_BIA_P_OnCost_Rate_Inc_5pc">'BIA Params'!$H$13</definedName>
    <definedName name="a_BIA_P_Overhead_Rate">[9]BIA_Costs_Params!$B$33</definedName>
    <definedName name="a_BIA_P_Overhead_Rate_BC" localSheetId="1">[5]BIA_Costs_Params!$B$35</definedName>
    <definedName name="a_BIA_P_Overhead_Rate_BC" localSheetId="8">[6]BIA_Costs_Params!$B$35</definedName>
    <definedName name="a_BIA_P_Overhead_Rate_BC" localSheetId="16">'[3]14_Labour_Costs'!$B$15</definedName>
    <definedName name="a_BIA_P_Overhead_Rate_BC" localSheetId="0">'[8]14_Labour_Costs'!$B$15</definedName>
    <definedName name="a_BIA_P_Overhead_Rate_BC">Labour_Costs!$B$15</definedName>
    <definedName name="a_BIA_P_Overhead_Rate_Dec_5pc">'BIA Params'!$E$11</definedName>
    <definedName name="a_BIA_P_Overhead_Rate_Inc_5pc">'BIA Params'!$E$13</definedName>
    <definedName name="a_BIA_P_Promotions_Increments" localSheetId="1">[5]Promotions!$A$26</definedName>
    <definedName name="a_BIA_P_Promotions_Increments" localSheetId="8">[6]Promotions!$A$26</definedName>
    <definedName name="a_BIA_P_Promotions_Increments" localSheetId="16">'[3]19_Promotions'!$A$30</definedName>
    <definedName name="a_BIA_P_Promotions_Increments" localSheetId="0">'[8]19_Promotions'!$A$30</definedName>
    <definedName name="a_BIA_P_Promotions_Increments">'[2]19_Promotions'!$A$30</definedName>
    <definedName name="a_BIA_P_Weeks_Year" localSheetId="16">'[3]14_Labour_Costs'!$B$11</definedName>
    <definedName name="a_BIA_P_Weeks_Year" localSheetId="0">'[8]14_Labour_Costs'!$B$11</definedName>
    <definedName name="a_BIA_P_Weeks_Year">'[2]14_Labour_Costs'!$B$11</definedName>
    <definedName name="a_BIA_Param_Antibiotics_4mths" localSheetId="6">'[2]12_BIA_Costs_Params'!$M$6</definedName>
    <definedName name="a_BIA_Param_Antibiotics_4mths" localSheetId="16">'[3]12_BIA_Costs_Params'!$M$6</definedName>
    <definedName name="a_BIA_Param_Antibiotics_4mths" localSheetId="0">'[4]5 BIA Costs Params'!$M$4</definedName>
    <definedName name="a_BIA_Param_Antibiotics_4mths">'BIA Params'!$D$5</definedName>
    <definedName name="a_BIA_Param_Antibiotics_4mths_LCI">'BIA Params'!$E$5</definedName>
    <definedName name="a_BIA_Param_Antibiotics_4mths_UCI">'BIA Params'!$G$5</definedName>
    <definedName name="a_BIA_Param_Antibiotics_9mths" localSheetId="6">'[2]12_BIA_Costs_Params'!$M$7</definedName>
    <definedName name="a_BIA_Param_Antibiotics_9mths" localSheetId="16">'[3]12_BIA_Costs_Params'!$M$7</definedName>
    <definedName name="a_BIA_Param_Antibiotics_9mths" localSheetId="0">'[4]5 BIA Costs Params'!$M$5</definedName>
    <definedName name="a_BIA_Param_Antibiotics_9mths">'BIA Params'!$D$6</definedName>
    <definedName name="a_BIA_Param_Antibiotics_9mths_LCI">'BIA Params'!$E$6</definedName>
    <definedName name="a_BIA_Param_Antibiotics_9mths_UCI">'BIA Params'!$G$6</definedName>
    <definedName name="a_BIA_Param_Antibiotics_Ave" localSheetId="6">'[2]12_BIA_Costs_Params'!$M$8</definedName>
    <definedName name="a_BIA_Param_Antibiotics_Ave" localSheetId="16">'[3]12_BIA_Costs_Params'!$M$8</definedName>
    <definedName name="a_BIA_Param_Antibiotics_Ave" localSheetId="0">'[4]5 BIA Costs Params'!$M$6</definedName>
    <definedName name="a_BIA_Param_Antibiotics_Ave">'BIA Params'!$D$7</definedName>
    <definedName name="a_BIA_Param_Antibiotics_Ave_LCI">'BIA Params'!$E$7</definedName>
    <definedName name="a_BIA_Param_Antibiotics_Ave_UCI">'BIA Params'!$G$7</definedName>
    <definedName name="a_BIA_Param_Antibiotics_Pre" localSheetId="6">'[2]12_BIA_Costs_Params'!$M$5</definedName>
    <definedName name="a_BIA_Param_Antibiotics_Pre" localSheetId="16">'[3]12_BIA_Costs_Params'!$M$5</definedName>
    <definedName name="a_BIA_Param_Antibiotics_Pre" localSheetId="0">'[4]5 BIA Costs Params'!$M$3</definedName>
    <definedName name="a_BIA_Param_Antibiotics_Pre">'BIA Params'!$D$4</definedName>
    <definedName name="a_BIA_Param_Antibiotics_Pre_LCI">'BIA Params'!$E$4</definedName>
    <definedName name="a_BIA_Param_Antibiotics_Pre_UCI">'BIA Params'!$G$4</definedName>
    <definedName name="a_BIA_Param_Cath_Rate_10pc_Inc">'BIA Params'!$B$8</definedName>
    <definedName name="a_BIA_Param_Cath_Rate_4mths" localSheetId="1">[5]BIA_Costs_Params!$B$5</definedName>
    <definedName name="a_BIA_Param_Cath_Rate_4mths" localSheetId="8">[6]BIA_Costs_Params!$B$5</definedName>
    <definedName name="a_BIA_Param_Cath_Rate_4mths" localSheetId="6">'[2]12_BIA_Costs_Params'!$C$6</definedName>
    <definedName name="a_BIA_Param_Cath_Rate_4mths" localSheetId="16">'[3]12_BIA_Costs_Params'!$C$6</definedName>
    <definedName name="a_BIA_Param_Cath_Rate_4mths" localSheetId="0">'[4]5 BIA Costs Params'!$C$4</definedName>
    <definedName name="a_BIA_Param_Cath_Rate_4mths">'BIA Params'!$B$5</definedName>
    <definedName name="a_BIA_Param_Cath_Rate_4mths_LCI">'BIA Params'!#REF!</definedName>
    <definedName name="a_BIA_Param_Cath_Rate_4mths_UCI">'BIA Params'!#REF!</definedName>
    <definedName name="a_BIA_Param_Cath_Rate_9mths" localSheetId="6">'[2]12_BIA_Costs_Params'!$C$7</definedName>
    <definedName name="a_BIA_Param_Cath_Rate_9mths" localSheetId="16">'[3]12_BIA_Costs_Params'!$C$7</definedName>
    <definedName name="a_BIA_Param_Cath_Rate_9mths" localSheetId="0">'[4]5 BIA Costs Params'!$C$5</definedName>
    <definedName name="a_BIA_Param_Cath_Rate_9mths">'BIA Params'!$B$6</definedName>
    <definedName name="a_BIA_Param_Cath_Rate_9mths_LCI">'BIA Params'!#REF!</definedName>
    <definedName name="a_BIA_Param_Cath_Rate_9mths_UCI">'BIA Params'!#REF!</definedName>
    <definedName name="a_BIA_Param_Cath_Rate_Annual_Ave" localSheetId="6">'[2]12_BIA_Costs_Params'!$C$8</definedName>
    <definedName name="a_BIA_Param_Cath_Rate_Annual_Ave" localSheetId="16">'[3]12_BIA_Costs_Params'!$C$8</definedName>
    <definedName name="a_BIA_Param_Cath_Rate_Annual_Ave" localSheetId="0">'[4]5 BIA Costs Params'!$C$6</definedName>
    <definedName name="a_BIA_Param_Cath_Rate_Annual_Ave">'BIA Params'!$B$7</definedName>
    <definedName name="a_BIA_Param_Cath_Rate_Annual_Ave_LCI">'BIA Params'!#REF!</definedName>
    <definedName name="a_BIA_Param_Cath_Rate_Annual_Ave_UCI">'BIA Params'!#REF!</definedName>
    <definedName name="a_BIA_Param_Cath_Rate_Annual_SA_Yr2">'BIA Params'!$K$16</definedName>
    <definedName name="a_BIA_Param_Cath_Rate_Annual_SA_Yr3">'BIA Params'!$K$17</definedName>
    <definedName name="a_BIA_Param_Cath_Rate_Annual_SA_Yr4">'BIA Params'!$K$18</definedName>
    <definedName name="a_BIA_Param_Cath_Rate_Annual_SA_Yr5">'BIA Params'!$K$19</definedName>
    <definedName name="a_BIA_Param_Cath_Rate_Ave" localSheetId="16">#REF!</definedName>
    <definedName name="a_BIA_Param_Cath_Rate_Ave" localSheetId="0">#REF!</definedName>
    <definedName name="a_BIA_Param_Cath_Rate_Ave">#REF!</definedName>
    <definedName name="a_BIA_Param_Cath_Rate_Pre" localSheetId="1">[5]BIA_Costs_Params!$B$4</definedName>
    <definedName name="a_BIA_Param_Cath_Rate_Pre" localSheetId="8">[6]BIA_Costs_Params!$B$4</definedName>
    <definedName name="a_BIA_Param_Cath_Rate_Pre" localSheetId="6">'[2]12_BIA_Costs_Params'!$C$5</definedName>
    <definedName name="a_BIA_Param_Cath_Rate_Pre" localSheetId="16">'[3]12_BIA_Costs_Params'!$C$5</definedName>
    <definedName name="a_BIA_Param_Cath_Rate_Pre" localSheetId="0">'[4]5 BIA Costs Params'!$C$3</definedName>
    <definedName name="a_BIA_Param_Cath_Rate_Pre">'BIA Params'!$B$4</definedName>
    <definedName name="a_BIA_Param_Cath_Rate_Pre_BE">'BIA Params'!#REF!</definedName>
    <definedName name="a_BIA_Param_Cath_Rate_Pre_LCI">'BIA Params'!#REF!</definedName>
    <definedName name="a_BIA_Param_Cath_Rate_Pre_UCI">'BIA Params'!#REF!</definedName>
    <definedName name="a_BIA_Param_Urine_Tests_4mths" localSheetId="1">[5]BIA_Costs_Params!$F$5</definedName>
    <definedName name="a_BIA_Param_Urine_Tests_4mths" localSheetId="8">[6]BIA_Costs_Params!$F$5</definedName>
    <definedName name="a_BIA_Param_Urine_Tests_4mths" localSheetId="6">'[2]12_BIA_Costs_Params'!$H$6</definedName>
    <definedName name="a_BIA_Param_Urine_Tests_4mths" localSheetId="16">'[3]12_BIA_Costs_Params'!$H$6</definedName>
    <definedName name="a_BIA_Param_Urine_Tests_4mths" localSheetId="0">'[4]5 BIA Costs Params'!$H$4</definedName>
    <definedName name="a_BIA_Param_Urine_Tests_4mths">'BIA Params'!$C$5</definedName>
    <definedName name="a_BIA_Param_Urine_Tests_4mths_LCI">'BIA Params'!#REF!</definedName>
    <definedName name="a_BIA_Param_Urine_Tests_4mths_UCI">'BIA Params'!$I$5</definedName>
    <definedName name="a_BIA_Param_Urine_Tests_9mths" localSheetId="6">'[2]12_BIA_Costs_Params'!$H$7</definedName>
    <definedName name="a_BIA_Param_Urine_Tests_9mths" localSheetId="16">'[3]12_BIA_Costs_Params'!$H$7</definedName>
    <definedName name="a_BIA_Param_Urine_Tests_9mths" localSheetId="0">'[4]5 BIA Costs Params'!$H$5</definedName>
    <definedName name="a_BIA_Param_Urine_Tests_9mths">'BIA Params'!$C$6</definedName>
    <definedName name="a_BIA_Param_Urine_Tests_9mths_LCI">'BIA Params'!#REF!</definedName>
    <definedName name="a_BIA_Param_Urine_Tests_9mths_UCI">'BIA Params'!$I$6</definedName>
    <definedName name="a_BIA_Param_Urine_Tests_Ave" localSheetId="6">'[2]12_BIA_Costs_Params'!$H$8</definedName>
    <definedName name="a_BIA_Param_Urine_Tests_Ave" localSheetId="16">'[3]12_BIA_Costs_Params'!$H$8</definedName>
    <definedName name="a_BIA_Param_Urine_Tests_Ave" localSheetId="0">'[4]5 BIA Costs Params'!$H$6</definedName>
    <definedName name="a_BIA_Param_Urine_Tests_Ave">'BIA Params'!$C$7</definedName>
    <definedName name="a_BIA_Param_Urine_Tests_Ave_LCI">'BIA Params'!#REF!</definedName>
    <definedName name="a_BIA_Param_Urine_Tests_Ave_UCI">'BIA Params'!$I$7</definedName>
    <definedName name="a_BIA_Param_Urine_Tests_Average">'[10]12_BIA_Costs_Params'!$H$7</definedName>
    <definedName name="a_BIA_Param_Urine_Tests_Pre" localSheetId="1">[5]BIA_Costs_Params!$F$4</definedName>
    <definedName name="a_BIA_Param_Urine_Tests_Pre" localSheetId="8">[6]BIA_Costs_Params!$F$4</definedName>
    <definedName name="a_BIA_Param_Urine_Tests_Pre" localSheetId="6">'[2]12_BIA_Costs_Params'!$H$5</definedName>
    <definedName name="a_BIA_Param_Urine_Tests_Pre" localSheetId="16">'[3]12_BIA_Costs_Params'!$H$5</definedName>
    <definedName name="a_BIA_Param_Urine_Tests_Pre" localSheetId="0">'[4]5 BIA Costs Params'!$H$3</definedName>
    <definedName name="a_BIA_Param_Urine_Tests_Pre">'BIA Params'!$C$4</definedName>
    <definedName name="a_BIA_Param_Urine_Tests_Pre_LCI">'BIA Params'!#REF!</definedName>
    <definedName name="a_BIA_Param_Urine_Tests_Pre_UCI">'BIA Params'!$I$4</definedName>
    <definedName name="a_BIA_Roll_Out_HNE_10pc_dec_Yr1">[5]BIA_Costs_Params!#REF!</definedName>
    <definedName name="a_BIA_Roll_Out_HNE_10pc_dec_Yr2">[5]BIA_Costs_Params!#REF!</definedName>
    <definedName name="a_BIA_Roll_Out_HNE_10pc_dec_Yr3plus">[5]BIA_Costs_Params!#REF!</definedName>
    <definedName name="a_BIA_Roll_Out_HNE_10pc_inc_Yr1">[5]BIA_Costs_Params!#REF!</definedName>
    <definedName name="a_BIA_Roll_Out_HNE_10pc_inc_Yr2">[5]BIA_Costs_Params!#REF!</definedName>
    <definedName name="a_BIA_Roll_Out_HNE_10pc_inc_Yr3plus">[5]BIA_Costs_Params!#REF!</definedName>
    <definedName name="a_BIA_Roll_Out_HNE_BC_Yr1">[5]BIA_Costs_Params!#REF!</definedName>
    <definedName name="a_BIA_Roll_Out_HNE_BC_Yr2">[5]BIA_Costs_Params!#REF!</definedName>
    <definedName name="a_BIA_Roll_Out_HNE_BC_Yr3_plus">[5]BIA_Costs_Params!#REF!</definedName>
    <definedName name="a_BIA_Roll_Out_NSW_10pc_dec_Yr1">[5]BIA_Costs_Params!#REF!</definedName>
    <definedName name="a_BIA_Roll_Out_NSW_10pc_dec_Yr2">[5]BIA_Costs_Params!#REF!</definedName>
    <definedName name="a_BIA_Roll_Out_NSW_10pc_dec_Yr3plus">[5]BIA_Costs_Params!#REF!</definedName>
    <definedName name="a_BIA_Roll_Out_NSW_10pc_inc_Yr1">[5]BIA_Costs_Params!#REF!</definedName>
    <definedName name="a_BIA_Roll_Out_NSW_10pc_inc_Yr2">[5]BIA_Costs_Params!#REF!</definedName>
    <definedName name="a_BIA_Roll_Out_NSW_10pc_inc_Yr3plus">[5]BIA_Costs_Params!#REF!</definedName>
    <definedName name="a_BIA_Roll_Out_NSW_BC_Yr1">[5]BIA_Costs_Params!#REF!</definedName>
    <definedName name="a_BIA_Roll_Out_NSW_BC_Yr2">[5]BIA_Costs_Params!#REF!</definedName>
    <definedName name="a_BIA_Roll_Out_NSW_BC_Yr3_plus">[5]BIA_Costs_Params!#REF!</definedName>
    <definedName name="a_BIA_SA_Anti_UC_Yr2">'BIA Params'!$F$35</definedName>
    <definedName name="a_BIA_SA_Anti_UC_Yr3">'BIA Params'!$G$35</definedName>
    <definedName name="a_BIA_SA_Anti_UC_Yr4">'BIA Params'!$H$35</definedName>
    <definedName name="a_BIA_SA_Anti_UC_Yr5">'BIA Params'!$I$35</definedName>
    <definedName name="a_BIA_SA_Anti_Yr2">'BIA Params'!$F$29</definedName>
    <definedName name="a_BIA_SA_Cath_UC_Yr2">'BIA Params'!$F$33</definedName>
    <definedName name="a_BIA_SA_Cath_UC_Yr3">'BIA Params'!$G$33</definedName>
    <definedName name="a_BIA_SA_Cath_UC_Yr4">'BIA Params'!$H$33</definedName>
    <definedName name="a_BIA_SA_Cath_Yr2">'BIA Params'!$F$27</definedName>
    <definedName name="a_BIA_SA_Cath_Yr3">'BIA Params'!$G$27</definedName>
    <definedName name="a_BIA_SA_Cath_Yr4">'BIA Params'!$H$27</definedName>
    <definedName name="a_BIA_SA_Incremental" localSheetId="16">'Sensitivity Analyses'!#REF!</definedName>
    <definedName name="a_BIA_SA_Incremental" localSheetId="0">'[8]9_No-CAUTI_BIA_SA'!#REF!</definedName>
    <definedName name="a_BIA_SA_Incremental">'[2]9_No-CAUTI_BIA_SA'!#REF!</definedName>
    <definedName name="a_BIA_SA_Incremental_UC" localSheetId="16">'Sensitivity Analyses'!#REF!</definedName>
    <definedName name="a_BIA_SA_Incremental_UC" localSheetId="0">'[8]9_No-CAUTI_BIA_SA'!#REF!</definedName>
    <definedName name="a_BIA_SA_Incremental_UC">'[2]9_No-CAUTI_BIA_SA'!#REF!</definedName>
    <definedName name="a_BIA_SA_NSW_10pc_Dec_CathR">#REF!</definedName>
    <definedName name="a_BIA_SA_NSW_10pc_Dec_CAUTIR">#REF!</definedName>
    <definedName name="a_BIA_SA_NSW_10pc_Dec_Int">#REF!</definedName>
    <definedName name="a_BIA_SA_NSW_10pc_Inc_Cath">#REF!</definedName>
    <definedName name="a_BIA_SA_NSW_10pc_Inc_CAUTIR" localSheetId="16">'Sensitivity Analyses'!#REF!</definedName>
    <definedName name="a_BIA_SA_NSW_10pc_Inc_CAUTIR" localSheetId="0">'[8]9_No-CAUTI_BIA_SA'!#REF!</definedName>
    <definedName name="a_BIA_SA_NSW_10pc_Inc_CAUTIR">'[2]9_No-CAUTI_BIA_SA'!#REF!</definedName>
    <definedName name="a_BIA_SA_NSW_10pc_Inc_Int">#REF!</definedName>
    <definedName name="a_BIA_SA_NSW_9m" localSheetId="16">'Sensitivity Analyses'!#REF!</definedName>
    <definedName name="a_BIA_SA_NSW_9m" localSheetId="0">'[8]9_No-CAUTI_BIA_SA'!#REF!</definedName>
    <definedName name="a_BIA_SA_NSW_9m">'[2]9_No-CAUTI_BIA_SA'!#REF!</definedName>
    <definedName name="a_BIA_SA_NSW_BC" localSheetId="16">'Sensitivity Analyses'!$B$5:$G$5</definedName>
    <definedName name="a_BIA_SA_NSW_BC">#REF!</definedName>
    <definedName name="a_BIA_SA_NSW_CAUTI_XLOS_10pc_dec" localSheetId="16">'Sensitivity Analyses'!#REF!</definedName>
    <definedName name="a_BIA_SA_NSW_CAUTI_XLOS_10pc_dec" localSheetId="0">'[8]9_No-CAUTI_BIA_SA'!#REF!</definedName>
    <definedName name="a_BIA_SA_NSW_CAUTI_XLOS_10pc_dec">'[2]9_No-CAUTI_BIA_SA'!#REF!</definedName>
    <definedName name="a_BIA_SA_NSW_CAUTI_XLOS_10pc_inc" localSheetId="16">'Sensitivity Analyses'!#REF!</definedName>
    <definedName name="a_BIA_SA_NSW_CAUTI_XLOS_10pc_inc" localSheetId="0">'[8]9_No-CAUTI_BIA_SA'!#REF!</definedName>
    <definedName name="a_BIA_SA_NSW_CAUTI_XLOS_10pc_inc">'[2]9_No-CAUTI_BIA_SA'!#REF!</definedName>
    <definedName name="a_BIA_SA_NSW_CAUTI_XLOS_2days" localSheetId="16">'Sensitivity Analyses'!#REF!</definedName>
    <definedName name="a_BIA_SA_NSW_CAUTI_XLOS_2days" localSheetId="0">'[8]9_No-CAUTI_BIA_SA'!#REF!</definedName>
    <definedName name="a_BIA_SA_NSW_CAUTI_XLOS_2days">'[2]9_No-CAUTI_BIA_SA'!#REF!</definedName>
    <definedName name="a_BIA_SA_NSW_CAUTI_XLOS_3days" localSheetId="16">'Sensitivity Analyses'!#REF!</definedName>
    <definedName name="a_BIA_SA_NSW_CAUTI_XLOS_3days" localSheetId="0">'[8]9_No-CAUTI_BIA_SA'!#REF!</definedName>
    <definedName name="a_BIA_SA_NSW_CAUTI_XLOS_3days">'[2]9_No-CAUTI_BIA_SA'!#REF!</definedName>
    <definedName name="a_BIA_SA_NSW_OnCost_5pc_inc">#REF!</definedName>
    <definedName name="a_BIA_SA_NSW_Overhead_5pc_inc">#REF!</definedName>
    <definedName name="a_BIA_SA_Point_Prevalence_Casual" localSheetId="16">'Sensitivity Analyses'!$B$9:$G$9</definedName>
    <definedName name="a_BIA_SA_Point_Prevalence_Casual">#REF!</definedName>
    <definedName name="a_BIA_SA_Point_Prevalence_Labour_On_Off" localSheetId="1">'[1]12_BIA_Costs_Params'!$F$44</definedName>
    <definedName name="a_BIA_SA_Point_Prevalence_Labour_On_Off" localSheetId="8">'[1]12_BIA_Costs_Params'!$F$44</definedName>
    <definedName name="a_BIA_SA_Point_Prevalence_Labour_On_Off" localSheetId="6">'[2]12_BIA_Costs_Params'!$F$22</definedName>
    <definedName name="a_BIA_SA_Point_Prevalence_Labour_On_Off" localSheetId="16">'[3]12_BIA_Costs_Params'!$F$22</definedName>
    <definedName name="a_BIA_SA_Point_Prevalence_Labour_On_Off" localSheetId="0">'[4]5 BIA Costs Params'!$F$22</definedName>
    <definedName name="a_BIA_SA_Point_Prevalence_Labour_On_Off">'BIA Params'!$F$21</definedName>
    <definedName name="a_BIA_SA_Promotion">'Sensitivity Analyses'!#REF!</definedName>
    <definedName name="a_BIA_SA_Promotion_Electronic">#REF!</definedName>
    <definedName name="a_BIA_SA_Urine_UC_Yr2">'BIA Params'!$F$34</definedName>
    <definedName name="a_BIA_SA_Urine_UC_Yr3">'BIA Params'!$G$34</definedName>
    <definedName name="a_BIA_SA_Urine_UC_Yr4">'BIA Params'!$H$34</definedName>
    <definedName name="a_BIA_SA_Urine_Yr2">'BIA Params'!$F$28</definedName>
    <definedName name="a_BIA_SA_Urine_Yr3">'BIA Params'!$G$28</definedName>
    <definedName name="a_BIA_SA_Urine_Yr4">'BIA Params'!$H$28</definedName>
    <definedName name="a_BIA_Unpres_AntiB_4m">'BIA Params'!$F$40</definedName>
    <definedName name="a_BIA_Unpres_AntiB_9m">'BIA Params'!$F$41</definedName>
    <definedName name="a_BIA_Unpres_AntiB_Average">'[10]12_BIA_Costs_Params'!$M$7</definedName>
    <definedName name="a_BIA_Unpres_AntiB_Pre">'BIA Params'!$F$39</definedName>
    <definedName name="a_BIA_Wage_RN8_Weekly">'[5]Audits-Point-Prev'!#REF!</definedName>
    <definedName name="a_BIA_Xtra_LOS_Base_Case" localSheetId="13">[9]BIA_Costs_Params!$F$12</definedName>
    <definedName name="a_BIA_Xtra_LOS_Base_Case" localSheetId="14">[9]BIA_Costs_Params!$F$12</definedName>
    <definedName name="Adjustment_Factor___Missing_Records">#REF!</definedName>
    <definedName name="An_Res_Trt_Total_BC">'[11]3.FLS_Exam_Trtmt_Costs_FLS'!$D$35</definedName>
    <definedName name="Annual_Wage_Factor">'[11]1. Costs_Data'!$E$10</definedName>
    <definedName name="Assesment_NWAU">'[11]1.FLS_ED_Record_Assessments'!$S$24</definedName>
    <definedName name="Assessment_SA_CostPerson">'[11]1.FLS_ED_Record_Assessments'!$P$20</definedName>
    <definedName name="Attribution">'[12]Impact map'!$S$8</definedName>
    <definedName name="Ave_Cost_GH_Valid_Rec">[13]Summary_Results!$U$39</definedName>
    <definedName name="Ave_Cost_QL_Valid_Rec">[13]Summary_Results!#REF!</definedName>
    <definedName name="Ave_Cost_Total_Valid_Rec">[13]Summary_Results!#REF!</definedName>
    <definedName name="Average_Cost_per_Intervention_Get_Healthy">[14]Summary_Results!$I$19</definedName>
    <definedName name="Average_Cost_Quitline" localSheetId="15">[14]Summary_Results!$B$19</definedName>
    <definedName name="Average_Cost_Quitline">[15]Summary_Results!$B$20</definedName>
    <definedName name="BA_SA_Compliance_Labour_On_Off">[6]BIA_Costs_Params!$F$41</definedName>
    <definedName name="BA_SA_Point_Prevalence_Labour_On_Off">[6]BIA_Costs_Params!$F$42</definedName>
    <definedName name="Base_Case">#REF!</definedName>
    <definedName name="Base_Case_CNC3">'[16]3a_Costs_Hospital_Labour'!$E$2</definedName>
    <definedName name="Base_Case_Compliance">[17]Base_Case_Compliance!$U$35</definedName>
    <definedName name="Base_Case_Labour_Various">'[16]3a_Costs_Hospital_Labour'!$E$4</definedName>
    <definedName name="Base_Case_Nurse_yr_4">'[16]3a_Costs_Hospital_Labour'!$E$3</definedName>
    <definedName name="Base_Case_Resource_Costs">'[16]3b_Costs_Intervention_Resources'!$K$10</definedName>
    <definedName name="BIA_Cost_Antibiotics" localSheetId="6">'[2]12_BIA_Costs_Params'!$B$14</definedName>
    <definedName name="BIA_Cost_Antibiotics" localSheetId="16">'[3]12_BIA_Costs_Params'!$B$14</definedName>
    <definedName name="BIA_Cost_Antibiotics">'BIA Params'!$B$13</definedName>
    <definedName name="BIA_Cost_Catheter_Pack" localSheetId="6">'[2]12_BIA_Costs_Params'!$B$12</definedName>
    <definedName name="BIA_Cost_Catheter_Pack" localSheetId="16">'[3]12_BIA_Costs_Params'!$B$12</definedName>
    <definedName name="BIA_Cost_Catheter_Pack">'BIA Params'!$B$11</definedName>
    <definedName name="BIA_Cost_Urine_Test" localSheetId="6">'[2]12_BIA_Costs_Params'!$B$13</definedName>
    <definedName name="BIA_Cost_Urine_Test" localSheetId="16">'[3]12_BIA_Costs_Params'!$B$13</definedName>
    <definedName name="BIA_Cost_Urine_Test">'BIA Params'!$B$12</definedName>
    <definedName name="BIA_P_Comp_Audit_Min_Bed">'[6]Audits-Point-Prev'!$B$30</definedName>
    <definedName name="BIA_SA_Bed_Portion">[6]BIA_Costs_Params!$F$45</definedName>
    <definedName name="BIA_SA_Workshop_Labour_On_Off" localSheetId="1">'[1]12_BIA_Costs_Params'!$F$42</definedName>
    <definedName name="BIA_SA_Workshop_Labour_On_Off" localSheetId="8">[6]BIA_Costs_Params!$F$40</definedName>
    <definedName name="BIA_SA_Workshop_Labour_On_Off" localSheetId="6">'[2]12_BIA_Costs_Params'!$F$20</definedName>
    <definedName name="BIA_SA_Workshop_Labour_On_Off" localSheetId="16">'[3]12_BIA_Costs_Params'!$F$20</definedName>
    <definedName name="BIA_SA_Workshop_Labour_On_Off" localSheetId="0">'[4]5 BIA Costs Params'!$F$20</definedName>
    <definedName name="BIA_SA_Workshop_Labour_On_Off">'BIA Params'!$F$19</definedName>
    <definedName name="BT_Cost_MAX" localSheetId="16">#REF!</definedName>
    <definedName name="BT_Cost_MAX" localSheetId="0">#REF!</definedName>
    <definedName name="BT_Cost_MAX">#REF!</definedName>
    <definedName name="BT_ICER_LOWER_95" localSheetId="16">#REF!</definedName>
    <definedName name="BT_ICER_LOWER_95" localSheetId="0">#REF!</definedName>
    <definedName name="BT_ICER_LOWER_95">#REF!</definedName>
    <definedName name="BT_ICER_MAX" localSheetId="16">#REF!</definedName>
    <definedName name="BT_ICER_MAX" localSheetId="0">#REF!</definedName>
    <definedName name="BT_ICER_MAX">#REF!</definedName>
    <definedName name="BT_ICER_Upper_95" localSheetId="16">#REF!</definedName>
    <definedName name="BT_ICER_Upper_95" localSheetId="0">#REF!</definedName>
    <definedName name="BT_ICER_Upper_95">#REF!</definedName>
    <definedName name="BT_Median_ICER" localSheetId="16">#REF!</definedName>
    <definedName name="BT_Median_ICER" localSheetId="0">#REF!</definedName>
    <definedName name="BT_Median_ICER">#REF!</definedName>
    <definedName name="BT_Point_ICER" localSheetId="16">#REF!</definedName>
    <definedName name="BT_Point_ICER" localSheetId="0">#REF!</definedName>
    <definedName name="BT_Point_ICER">#REF!</definedName>
    <definedName name="C_CTA">'[18]Unit costs'!$C$13</definedName>
    <definedName name="C_CTnocontrast">'[19]Unit costs'!$C$11</definedName>
    <definedName name="C_CTnocontrast_USD">'[19]Unit costs'!$D$11</definedName>
    <definedName name="C_CTP">'[18]Unit costs'!$C$14</definedName>
    <definedName name="C_tPA">'[19]Unit costs'!$C$8</definedName>
    <definedName name="C_tPA_USD">'[19]Unit costs'!$D$8</definedName>
    <definedName name="CEAC_CEILING" localSheetId="16">#REF!</definedName>
    <definedName name="CEAC_CEILING" localSheetId="0">#REF!</definedName>
    <definedName name="CEAC_CEILING">#REF!</definedName>
    <definedName name="CEAC_Confidence_Limit" localSheetId="16">#REF!</definedName>
    <definedName name="CEAC_Confidence_Limit" localSheetId="0">#REF!</definedName>
    <definedName name="CEAC_Confidence_Limit">#REF!</definedName>
    <definedName name="CEAC_Horizontal_Axis_Incre" localSheetId="16">#REF!</definedName>
    <definedName name="CEAC_Horizontal_Axis_Incre" localSheetId="0">#REF!</definedName>
    <definedName name="CEAC_Horizontal_Axis_Incre">#REF!</definedName>
    <definedName name="Change_Av_Cost_ARes_Trt_SA">[11]FLS_Cost_Summary!$C$35</definedName>
    <definedName name="Change_BT_G_ref_off_Total_n">'[13]2e._Point_Results'!$F$70</definedName>
    <definedName name="Change_BT_G_refs_acc_Total_n">'[13]2e._Point_Results'!$F$71</definedName>
    <definedName name="Change_BT_G_Take_Up_Total_n">'[13]2e._Point_Results'!$F$72</definedName>
    <definedName name="Changes_BT_G_GH_Ref_Acc_n">'[13]2e._Point_Results'!$F$47</definedName>
    <definedName name="Changes_BT_G_GH_Ref_Off_n">'[13]2e._Point_Results'!$F$46</definedName>
    <definedName name="Changes_BT_G_GH_Uptakes_n">'[13]2e._Point_Results'!$F$48</definedName>
    <definedName name="Changes_BT_G_QL_Ref_Off_n">'[13]2e._Point_Results'!$F$39</definedName>
    <definedName name="Changes_BT_G_QL_Uptake_n">'[13]2e._Point_Results'!$F$41</definedName>
    <definedName name="Clinician_Saved_Minutes_n">[20]Intervention_Savings!$B$3</definedName>
    <definedName name="Cntrl">'[21]Raw data'!$B$5:$D$104</definedName>
    <definedName name="Cntrl_GH_Eligible_T1_n">'[13]2e._Point_Results'!$D$15</definedName>
    <definedName name="Cntrl_GH_Eligible_T2_n">'[13]2e._Point_Results'!$D$30</definedName>
    <definedName name="Cntrl_GH_Eligible_Total_n">'[13]2e._Point_Results'!$D$45</definedName>
    <definedName name="Cntrl_GH_Missing_at_both_time_points_n">'[13]2e._Point_Results'!$D$43</definedName>
    <definedName name="Cntrl_GH_Missing_T1_n">'[13]2e._Point_Results'!$D$13</definedName>
    <definedName name="Cntrl_GH_Missing_T2_n">'[13]2e._Point_Results'!$D$28</definedName>
    <definedName name="Cntrl_GH_Referral_Accepts_Change_n">'[13]2e._Point_Results'!$D$47</definedName>
    <definedName name="Cntrl_GH_Referral_Accepts_Change_Perc">'[13]2e._Point_Results'!$E$47</definedName>
    <definedName name="Cntrl_GH_Referral_Accepts_T1_n">'[13]2e._Point_Results'!$D$17</definedName>
    <definedName name="Cntrl_GH_Referral_Accepts_T1_Perc">'[13]2e._Point_Results'!$E$17</definedName>
    <definedName name="Cntrl_GH_Referral_Accepts_T2_n">'[13]2e._Point_Results'!$D$32</definedName>
    <definedName name="Cntrl_GH_Referral_Accepts_T2_Perc">'[13]2e._Point_Results'!$E$32</definedName>
    <definedName name="Cntrl_GH_Referral_Offers_Change_n">'[13]2e._Point_Results'!$D$46</definedName>
    <definedName name="Cntrl_GH_Referral_Offers_Change_Perc">'[13]2e._Point_Results'!$E$46</definedName>
    <definedName name="Cntrl_GH_Referral_Offers_T1_n">'[13]2e._Point_Results'!$D$16</definedName>
    <definedName name="Cntrl_GH_Referral_Offers_T1_Perc">'[13]2e._Point_Results'!$E$16</definedName>
    <definedName name="Cntrl_GH_Referral_Offers_T2_n">'[13]2e._Point_Results'!$D$31</definedName>
    <definedName name="Cntrl_GH_Referral_Offers_T2_Perc">'[13]2e._Point_Results'!$E$31</definedName>
    <definedName name="Cntrl_GH_Uptakes_Change_n">'[13]2e._Point_Results'!$D$48</definedName>
    <definedName name="Cntrl_GH_Uptakes_Change_Perc">'[13]2e._Point_Results'!$E$48</definedName>
    <definedName name="Cntrl_GH_Uptakes_T1_n">'[13]2e._Point_Results'!$D$18</definedName>
    <definedName name="Cntrl_GH_Uptakes_T1_Perc">'[13]2e._Point_Results'!$E$18</definedName>
    <definedName name="Cntrl_GH_Uptakes_T2_n">'[13]2e._Point_Results'!$D$33</definedName>
    <definedName name="Cntrl_GH_Uptakes_T2_Perc">'[13]2e._Point_Results'!$E$33</definedName>
    <definedName name="Cntrl_GH_Valid_at_either_time_point_n">'[13]2e._Point_Results'!$D$44</definedName>
    <definedName name="Cntrl_GH_Valid_T1_n">'[13]2e._Point_Results'!$D$14</definedName>
    <definedName name="Cntrl_GH_Valid_T2_n">'[13]2e._Point_Results'!$D$29</definedName>
    <definedName name="Cntrl_QL_Eligibile_T1_n">'[13]2e._Point_Results'!$D$8</definedName>
    <definedName name="Cntrl_QL_Eligibile_T2_n">'[13]2e._Point_Results'!$D$23</definedName>
    <definedName name="Cntrl_QL_Eligibile_Total_n">'[13]2e._Point_Results'!$D$38</definedName>
    <definedName name="Cntrl_QL_Missing_at_both_time_points_n">'[13]2e._Point_Results'!$D$36</definedName>
    <definedName name="Cntrl_QL_Missing_T1_n">'[13]2e._Point_Results'!$D$6</definedName>
    <definedName name="Cntrl_QL_Missing_T2_n">'[13]2e._Point_Results'!$D$21</definedName>
    <definedName name="Cntrl_QL_Referral_Accepts_Change_n">'[13]2e._Point_Results'!$D$40</definedName>
    <definedName name="Cntrl_QL_Referral_Accepts_Change_Perc">'[13]2e._Point_Results'!$E$40</definedName>
    <definedName name="Cntrl_QL_Referral_Accepts_T1_n">'[13]2e._Point_Results'!$D$10</definedName>
    <definedName name="Cntrl_QL_Referral_Accepts_T2_n">'[13]2e._Point_Results'!$D$25</definedName>
    <definedName name="Cntrl_QL_Referral_Accepts_T2_Perc">'[13]2e._Point_Results'!$E$25</definedName>
    <definedName name="Cntrl_QL_Referral_Offers_Change_n">'[13]2e._Point_Results'!$D$39</definedName>
    <definedName name="Cntrl_QL_Referral_Offers_Change_Perc">'[13]2e._Point_Results'!$E$39</definedName>
    <definedName name="Cntrl_QL_Referral_Offers_T1_n">'[13]2e._Point_Results'!$D$9</definedName>
    <definedName name="Cntrl_QL_Referral_Offers_T1_Perc">'[13]2e._Point_Results'!$E$9</definedName>
    <definedName name="Cntrl_QL_Referral_Offers_T2_n">'[13]2e._Point_Results'!$D$24</definedName>
    <definedName name="Cntrl_QL_Referral_Offers_T2_Perc">'[13]2e._Point_Results'!$E$24</definedName>
    <definedName name="Cntrl_QL_Uptakes_Change_n">'[13]2e._Point_Results'!$D$41</definedName>
    <definedName name="Cntrl_QL_Uptakes_Change_Perc">'[13]2e._Point_Results'!$E$41</definedName>
    <definedName name="Cntrl_QL_Uptakes_T1_n">'[13]2e._Point_Results'!$D$11</definedName>
    <definedName name="Cntrl_QL_Uptakes_T1_Perc">'[13]2e._Point_Results'!$E$11</definedName>
    <definedName name="Cntrl_QL_Uptakes_T2_n">'[13]2e._Point_Results'!$D$26</definedName>
    <definedName name="Cntrl_QL_Uptakes_T2_Perc">'[13]2e._Point_Results'!$E$26</definedName>
    <definedName name="Cntrl_QL_Valid_T1_n">'[13]2e._Point_Results'!$D$7</definedName>
    <definedName name="Cntrl_QL_Valid_T2_n" localSheetId="15">'[22]2e._Point_Results'!$D$22</definedName>
    <definedName name="Cntrl_QL_Valid_T2_n">'[13]2e._Point_Results'!$D$22</definedName>
    <definedName name="Cntrl_Total_Eligibile_T1_n">'[13]2e._Point_Results'!$D$56</definedName>
    <definedName name="Cntrl_Total_Eligibile_T2_n">'[13]2e._Point_Results'!$D$64</definedName>
    <definedName name="Cntrl_Total_Missing_T1_n">'[13]2e._Point_Results'!$D$54</definedName>
    <definedName name="Cntrl_Total_Missing_T2_n">'[13]2e._Point_Results'!$D$62</definedName>
    <definedName name="Cntrl_Total_Not_Miss_Neither_Elig_T1_n">'[13]2e._Point_Results'!$D$57</definedName>
    <definedName name="Cntrl_Total_Not_Miss_Neither_Elig_T2_n">'[13]2e._Point_Results'!$D$65</definedName>
    <definedName name="Cntrl_Total_Valid_T1_n">'[13]2e._Point_Results'!$D$55</definedName>
    <definedName name="Cntrl_Total_Valid_T2_n">'[13]2e._Point_Results'!$D$63</definedName>
    <definedName name="Cntrl_Valid_QL_at_either_time_point_n">'[13]2e._Point_Results'!$D$37</definedName>
    <definedName name="Consult_Time_Int" localSheetId="16">#REF!</definedName>
    <definedName name="Consult_Time_Int" localSheetId="0">#REF!</definedName>
    <definedName name="Consult_Time_Int">#REF!</definedName>
    <definedName name="Consult_Time_UC" localSheetId="16">#REF!</definedName>
    <definedName name="Consult_Time_UC" localSheetId="0">#REF!</definedName>
    <definedName name="Consult_Time_UC">#REF!</definedName>
    <definedName name="Contact_Cost_PP_SA">'[11]2.FLS_Contacting_Costs'!$K$20</definedName>
    <definedName name="Contact_CostpP_BC">'[11]2.FLS_Contacting_Costs'!$B$28</definedName>
    <definedName name="Contact_NWAU">'[11]2.FLS_Contacting_Costs'!$N$24</definedName>
    <definedName name="Contacting_Total_Cost_BC">'[11]2.FLS_Contacting_Costs'!$B$26</definedName>
    <definedName name="Contacting_Total_OH">'[11]2.FLS_Contacting_Costs'!$B$14</definedName>
    <definedName name="control">'[21]Raw data'!$B$5:$D$104</definedName>
    <definedName name="Control_Cost_Data" localSheetId="15">'[23]4b_Patient_Data_Paste'!$AL$2:$AL$1631</definedName>
    <definedName name="Control_Cost_Data">'[16]4a_Patient_Data'!$AJ$2:$AJ$1631</definedName>
    <definedName name="Control_cost_mean" localSheetId="15">[23]Summary_Sheet!$C$4</definedName>
    <definedName name="Control_cost_mean">[16]Summary_Sheet!$C$4</definedName>
    <definedName name="Control_cost_standard_deviation" localSheetId="15">[23]Summary_Sheet!$C$5</definedName>
    <definedName name="Control_cost_standard_deviation">[16]Summary_Sheet!$C$5</definedName>
    <definedName name="Control_cost_standard_error" localSheetId="15">[23]Summary_Sheet!$C$6</definedName>
    <definedName name="Control_cost_standard_error">[16]Summary_Sheet!$C$6</definedName>
    <definedName name="Control_Effect_Data" localSheetId="15">'[23]4b_Patient_Data_Paste'!$K$2:$K$1631</definedName>
    <definedName name="Control_Effect_Data">'[16]4a_Patient_Data'!$K$2:$K$1631</definedName>
    <definedName name="Control_effect_mean" localSheetId="15">[23]Summary_Sheet!$B$4</definedName>
    <definedName name="Control_effect_mean">[16]Summary_Sheet!$B$4</definedName>
    <definedName name="Control_Effect_standard_deviation" localSheetId="15">[23]Summary_Sheet!$B$5</definedName>
    <definedName name="Control_Effect_standard_deviation">[16]Summary_Sheet!$B$5</definedName>
    <definedName name="Control_effect_standard_error" localSheetId="15">[23]Summary_Sheet!$B$6</definedName>
    <definedName name="Control_effect_standard_error">[16]Summary_Sheet!$B$6</definedName>
    <definedName name="Control_Get_Health_Ref_Acc_Perc" localSheetId="15">'[14]2e._Point_Results'!$G$12</definedName>
    <definedName name="Control_Get_Health_Ref_Acc_Perc">'[15]2e._Point_Results'!$G$14</definedName>
    <definedName name="Control_Get_Health_Ref_Off_Perc" localSheetId="15">'[14]2e._Point_Results'!$G$11</definedName>
    <definedName name="Control_Get_Health_Ref_Off_Perc">'[15]2e._Point_Results'!$G$13</definedName>
    <definedName name="Control_Get_Health_TU_Perc" localSheetId="15">'[14]2e._Point_Results'!$G$13</definedName>
    <definedName name="Control_Get_Health_TU_Perc">'[15]2e._Point_Results'!$G$15</definedName>
    <definedName name="Control_Get_Healthy_Referral_Accepts_n" localSheetId="15">'[14]2e._Point_Results'!$F$12</definedName>
    <definedName name="Control_Get_Healthy_Referral_Accepts_n">'[15]2e._Point_Results'!$F$14</definedName>
    <definedName name="Control_Get_Healthy_Referral_Offers_n" localSheetId="15">'[14]2e._Point_Results'!$F$11</definedName>
    <definedName name="Control_Get_Healthy_Referral_Offers_n">'[15]2e._Point_Results'!$F$13</definedName>
    <definedName name="Control_Get_Healthy_Uptakes_n" localSheetId="15">'[14]2e._Point_Results'!$F$13</definedName>
    <definedName name="Control_Get_Healthy_Uptakes_n">'[15]2e._Point_Results'!$F$15</definedName>
    <definedName name="Control_group_n">'[11]1. Costs_Data'!$E$6</definedName>
    <definedName name="Control_Health_Problems_n">'[14]2e._Point_Results'!$F$10</definedName>
    <definedName name="Control_No_Relevant_Problems_n">'[14]2e._Point_Results'!$F$14</definedName>
    <definedName name="Control_Q_Ref_Acc_Perc" localSheetId="15">'[14]2e._Point_Results'!$G$8</definedName>
    <definedName name="Control_Q_Ref_Acc_Perc">'[15]2e._Point_Results'!$G$10</definedName>
    <definedName name="Control_Q_Ref_Perc" localSheetId="15">'[14]2e._Point_Results'!$G$7</definedName>
    <definedName name="Control_Q_Ref_Perc">'[15]2e._Point_Results'!$G$9</definedName>
    <definedName name="Control_QL_Eligible_n">'[15]2e._Point_Results'!$F$6</definedName>
    <definedName name="Control_Quit_Up_Perc" localSheetId="15">'[14]2e._Point_Results'!$G$9</definedName>
    <definedName name="Control_Quit_Up_Perc">'[15]2e._Point_Results'!$G$11</definedName>
    <definedName name="Control_Quitline_Uptakes_n" localSheetId="15">'[14]2e._Point_Results'!$F$9</definedName>
    <definedName name="Control_Quitline_Uptakes_n">'[15]2e._Point_Results'!$F$11</definedName>
    <definedName name="Control_Smokers_n">'[14]2e._Point_Results'!$F$6</definedName>
    <definedName name="Control_Smokers_Referral_Accepts_n" localSheetId="15">'[14]2e._Point_Results'!$F$8</definedName>
    <definedName name="Control_Smokers_Referral_Accepts_n">'[15]2e._Point_Results'!$F$10</definedName>
    <definedName name="Control_Smokers_Referral_Offers_n" localSheetId="15">'[14]2e._Point_Results'!$F$7</definedName>
    <definedName name="Control_Smokers_Referral_Offers_n">'[15]2e._Point_Results'!$F$9</definedName>
    <definedName name="correlation__control_4m" localSheetId="15">[23]Summary_Sheet!$F$17</definedName>
    <definedName name="correlation__control_4m">[16]Summary_Sheet!$E$17</definedName>
    <definedName name="correlation__control_9m" localSheetId="15">[23]Summary_Sheet!$I$17</definedName>
    <definedName name="correlation__control_9m">[16]Summary_Sheet!$H$17</definedName>
    <definedName name="correlation__difference_4m" localSheetId="15">[23]Summary_Sheet!$F$19</definedName>
    <definedName name="correlation__difference_4m">[16]Summary_Sheet!$E$19</definedName>
    <definedName name="correlation__difference_9m" localSheetId="15">[23]Summary_Sheet!$I$19</definedName>
    <definedName name="correlation__difference_9m">[16]Summary_Sheet!$H$19</definedName>
    <definedName name="correlation__treatment_4m" localSheetId="15">[23]Summary_Sheet!$F$18</definedName>
    <definedName name="correlation__treatment_4m">[16]Summary_Sheet!$E$18</definedName>
    <definedName name="correlation__treatment_9m" localSheetId="15">[23]Summary_Sheet!$I$18</definedName>
    <definedName name="correlation__treatment_9m">[16]Summary_Sheet!$H$18</definedName>
    <definedName name="Correspondence_Labour">[24]Costs!$D$34</definedName>
    <definedName name="Correspondence_Stamp_Env">[24]Costs!$A$38</definedName>
    <definedName name="Cost_1_Lab_CC_Total">'[25]1 Labour and Associated'!$G$23</definedName>
    <definedName name="Cost_2_CC_Total">'[25]2 Resources'!$O$25</definedName>
    <definedName name="Cost_2_HNE_Total">'[25]2 Resources'!$R$25</definedName>
    <definedName name="Cost_2_Total">'[25]2 Resources'!$K$25</definedName>
    <definedName name="Cost_3_CC_Total">'[25]3 Training'!$J$19</definedName>
    <definedName name="Cost_3_HNE_Total">'[25]3 Training'!$M$19</definedName>
    <definedName name="Cost_4_CC_Total">'[25]4 Point_Prev_Surveys'!$F$16</definedName>
    <definedName name="Cost_4_HNE_Total">'[25]4 Point_Prev_Surveys'!$I$16</definedName>
    <definedName name="Cost_4_TOTAL">'[25]4 Point_Prev_Surveys'!$B$16</definedName>
    <definedName name="Cost_5_CC_Total">'[25]5 Compliance Audits'!$H$17</definedName>
    <definedName name="Cost_5_TOTAL">'[25]5 Compliance Audits'!$B$17</definedName>
    <definedName name="Cost_6_CC_Total">'[25]6 Focus Groups'!$F$17</definedName>
    <definedName name="Cost_6_HNE_Total">'[25]6 Focus Groups'!$I$17</definedName>
    <definedName name="Cost_6_TOTAL">'[25]6 Focus Groups'!$B$17</definedName>
    <definedName name="Cost_7_CC_Total">'[25]8 Outcomes Costed'!$E$54</definedName>
    <definedName name="Cost_7_HNE_Total">'[25]8 Outcomes Costed'!$H$54</definedName>
    <definedName name="Cost_7_TOTAL">'[25]8 Outcomes Costed'!$I$28</definedName>
    <definedName name="Cost_Ampicillin">'[16]3d_Costs_Other'!$E$13</definedName>
    <definedName name="Cost_Annual_Compliance_Audit" localSheetId="16">'[26]1_Rollout_Allocations'!$F$162</definedName>
    <definedName name="Cost_Annual_Compliance_Audit">'[27]1_Rollout_Allocations'!$F$162</definedName>
    <definedName name="Cost_Antibiotic_Ave_BC" localSheetId="15">'[23]3d_Costs_Other'!$F$67</definedName>
    <definedName name="Cost_Antibiotic_Ave_BC">'[16]3d_Costs_Other'!$D$23</definedName>
    <definedName name="Cost_Antibiotic_Ave_SA">'[16]3d_Costs_Other'!$E$23</definedName>
    <definedName name="Cost_Antibiotics_Average_4mths" localSheetId="15">'Trial Antibiotics'!$H$15</definedName>
    <definedName name="Cost_Antibiotics_Average_4mths">[28]Appendix_III_Antibiotics!$H$16</definedName>
    <definedName name="Cost_Antibiotics_Average_9mths" localSheetId="15">'Trial Antibiotics'!$J$15</definedName>
    <definedName name="Cost_Antibiotics_Average_9mths">[28]Appendix_III_Antibiotics!$J$16</definedName>
    <definedName name="Cost_Antibiotics_Average_Pre">[29]Appendix_III_Antibiotics!$F$16</definedName>
    <definedName name="Cost_Audits_Total_Cost" localSheetId="15">'[23]3e_Intervention_AUDITs'!$H$36</definedName>
    <definedName name="Cost_Audits_Total_Cost">'[28]3e_Intervention_AUDITs'!$H$36</definedName>
    <definedName name="Cost_Audits_Total_Cost_4m_SA">'[30]3e_Intervention_AUDITs'!$H$38</definedName>
    <definedName name="Cost_Audits_Total_Cost_9m_SA">'[30]3e_Intervention_AUDITs'!$H$39</definedName>
    <definedName name="Cost_Azithromycin">'[16]3d_Costs_Other'!$E$20</definedName>
    <definedName name="Cost_BC_Cath_Inst" localSheetId="15">'[23]3d_Costs_Other'!$C$4</definedName>
    <definedName name="Cost_BC_Cath_Inst">'[31]3d_Costs_Other'!$C$4</definedName>
    <definedName name="Cost_BC_CNC3" localSheetId="15">'[23]3a_Costs_Labour'!$E$2</definedName>
    <definedName name="Cost_BC_CNC3">'[31]3a_Costs_Labour'!$E$2</definedName>
    <definedName name="Cost_BC_Labour_RN8" localSheetId="15">'[23]3a_Costs_Labour'!$E$5</definedName>
    <definedName name="Cost_BC_Labour_RN8">'[31]3a_Costs_Labour'!$E$5</definedName>
    <definedName name="Cost_BC_Labour_Various" localSheetId="15">'[23]3a_Costs_Labour'!$E$4</definedName>
    <definedName name="Cost_BC_Labour_Various">'[31]3a_Costs_Labour'!$E$4</definedName>
    <definedName name="Cost_BC_Nurse_yr_4" localSheetId="15">'[23]3a_Costs_Labour'!$E$3</definedName>
    <definedName name="Cost_BC_Nurse_yr_4">'[31]3a_Costs_Labour'!$E$3</definedName>
    <definedName name="Cost_BC_Pre_Catheter_Pack" localSheetId="15">'[23]3d_Costs_Other'!$C$2</definedName>
    <definedName name="Cost_BC_Pre_Catheter_Pack">'[31]3d_Costs_Other'!$C$2</definedName>
    <definedName name="Cost_BC_Resources" localSheetId="15">'[23]3b_Costs_Intervention_Resources'!$K$10</definedName>
    <definedName name="Cost_BC_Resources">'[31]3b_Costs_Intervention_Resources'!$K$10</definedName>
    <definedName name="Cost_BC_Resources_4_mths_SA" localSheetId="15">'[23]3b_Costs_Intervention_Resources'!$K$12</definedName>
    <definedName name="Cost_BC_Resources_4_mths_SA">'[28]3b_Costs_Intervention_Resources'!$K$12</definedName>
    <definedName name="Cost_BC_Resources_9_mths_SA" localSheetId="15">'[23]3b_Costs_Intervention_Resources'!$K$13</definedName>
    <definedName name="Cost_BC_Resources_9_mths_SA">'[28]3b_Costs_Intervention_Resources'!$K$13</definedName>
    <definedName name="Cost_BC_Urine_Test" localSheetId="15">'[23]3d_Costs_Other'!$C$5</definedName>
    <definedName name="Cost_BC_Urine_Test">'[31]3d_Costs_Other'!$C$5</definedName>
    <definedName name="Cost_Catheter_Insert_BC">'[16]3d_Costs_Other'!$C$3</definedName>
    <definedName name="Cost_Catheter_Pack_BC">'[16]3d_Costs_Other'!$C$2</definedName>
    <definedName name="Cost_Cefazolin">'[16]3d_Costs_Other'!$E$21</definedName>
    <definedName name="Cost_Ceftriaxone">'[16]3d_Costs_Other'!$E$17</definedName>
    <definedName name="Cost_Cephalexin">'[16]3d_Costs_Other'!$E$16</definedName>
    <definedName name="Cost_Ciprofloxacin">'[16]3d_Costs_Other'!$E$19</definedName>
    <definedName name="Cost_Compliance_Audit_p_Facility" localSheetId="15">'[23]3e_Intervention_AUDITs'!$F$24</definedName>
    <definedName name="Cost_Compliance_Audit_p_Facility">'[28]3e_Intervention_AUDITs'!$F$24</definedName>
    <definedName name="Cost_Compliance_Audit_SA_Total_9_months">'[31]3e_Compliance'!$N$5</definedName>
    <definedName name="Cost_Compliance_Audit_SA_Unit_4_months">'[31]3e_Compliance'!$D$13</definedName>
    <definedName name="Cost_Compliance_Audit_SA_Unit_9_months">'[31]3e_Compliance'!$D$14</definedName>
    <definedName name="Cost_Compliance_Audit_Total_SA_4_months">'[31]3e_Compliance'!$N$4</definedName>
    <definedName name="Cost_Compliance_Audit_Unit_4_months">'[31]3e_Compliance'!$D$9</definedName>
    <definedName name="Cost_Compliance_Audit_Unit_9_months">'[31]3e_Compliance'!$D$10</definedName>
    <definedName name="Cost_Consultation_t1_dom_per_cl" localSheetId="16">#REF!</definedName>
    <definedName name="Cost_Consultation_t1_dom_per_cl" localSheetId="0">#REF!</definedName>
    <definedName name="Cost_Consultation_t1_dom_per_cl">#REF!</definedName>
    <definedName name="Cost_Consultation_t1_pas_per_cl" localSheetId="16">#REF!</definedName>
    <definedName name="Cost_Consultation_t1_pas_per_cl" localSheetId="0">#REF!</definedName>
    <definedName name="Cost_Consultation_t1_pas_per_cl">#REF!</definedName>
    <definedName name="Cost_Consultation_t1_per" localSheetId="16">#REF!</definedName>
    <definedName name="Cost_Consultation_t1_per" localSheetId="0">#REF!</definedName>
    <definedName name="Cost_Consultation_t1_per">#REF!</definedName>
    <definedName name="Cost_Consultation_t2_dom_per_cl" localSheetId="16">#REF!</definedName>
    <definedName name="Cost_Consultation_t2_dom_per_cl" localSheetId="0">#REF!</definedName>
    <definedName name="Cost_Consultation_t2_dom_per_cl">#REF!</definedName>
    <definedName name="Cost_Consultation_t2_pas_per_cl" localSheetId="16">#REF!</definedName>
    <definedName name="Cost_Consultation_t2_pas_per_cl" localSheetId="0">#REF!</definedName>
    <definedName name="Cost_Consultation_t2_pas_per_cl">#REF!</definedName>
    <definedName name="Cost_Consultation_t2_per" localSheetId="16">#REF!</definedName>
    <definedName name="Cost_Consultation_t2_per" localSheetId="0">#REF!</definedName>
    <definedName name="Cost_Consultation_t2_per">#REF!</definedName>
    <definedName name="Cost_Consultation_t3_dom_per_cl" localSheetId="16">#REF!</definedName>
    <definedName name="Cost_Consultation_t3_dom_per_cl" localSheetId="0">#REF!</definedName>
    <definedName name="Cost_Consultation_t3_dom_per_cl">#REF!</definedName>
    <definedName name="Cost_Consultation_t3_pas_per_cl" localSheetId="16">#REF!</definedName>
    <definedName name="Cost_Consultation_t3_pas_per_cl" localSheetId="0">#REF!</definedName>
    <definedName name="Cost_Consultation_t3_pas_per_cl">#REF!</definedName>
    <definedName name="Cost_Consultation_t3_per" localSheetId="16">#REF!</definedName>
    <definedName name="Cost_Consultation_t3_per" localSheetId="0">#REF!</definedName>
    <definedName name="Cost_Consultation_t3_per">#REF!</definedName>
    <definedName name="Cost_Consultation_t4_dom_per_cl" localSheetId="16">#REF!</definedName>
    <definedName name="Cost_Consultation_t4_dom_per_cl" localSheetId="0">#REF!</definedName>
    <definedName name="Cost_Consultation_t4_dom_per_cl">#REF!</definedName>
    <definedName name="Cost_Consultation_t4_pas_per_cl" localSheetId="16">#REF!</definedName>
    <definedName name="Cost_Consultation_t4_pas_per_cl" localSheetId="0">#REF!</definedName>
    <definedName name="Cost_Consultation_t4_pas_per_cl">#REF!</definedName>
    <definedName name="Cost_Consultation_t4_per" localSheetId="16">#REF!</definedName>
    <definedName name="Cost_Consultation_t4_per" localSheetId="0">#REF!</definedName>
    <definedName name="Cost_Consultation_t4_per">#REF!</definedName>
    <definedName name="Cost_Consultation_t5_dom_per_cl" localSheetId="16">#REF!</definedName>
    <definedName name="Cost_Consultation_t5_dom_per_cl" localSheetId="0">#REF!</definedName>
    <definedName name="Cost_Consultation_t5_dom_per_cl">#REF!</definedName>
    <definedName name="Cost_Consultation_t5_pas_per_cl" localSheetId="16">#REF!</definedName>
    <definedName name="Cost_Consultation_t5_pas_per_cl" localSheetId="0">#REF!</definedName>
    <definedName name="Cost_Consultation_t5_pas_per_cl">#REF!</definedName>
    <definedName name="Cost_Consultation_t5_per" localSheetId="16">#REF!</definedName>
    <definedName name="Cost_Consultation_t5_per" localSheetId="0">#REF!</definedName>
    <definedName name="Cost_Consultation_t5_per">#REF!</definedName>
    <definedName name="Cost_Consultation_t6_dom_per_cl" localSheetId="16">#REF!</definedName>
    <definedName name="Cost_Consultation_t6_dom_per_cl" localSheetId="0">#REF!</definedName>
    <definedName name="Cost_Consultation_t6_dom_per_cl">#REF!</definedName>
    <definedName name="Cost_Consultation_t6_pas_per_cl" localSheetId="16">#REF!</definedName>
    <definedName name="Cost_Consultation_t6_pas_per_cl" localSheetId="0">#REF!</definedName>
    <definedName name="Cost_Consultation_t6_pas_per_cl">#REF!</definedName>
    <definedName name="Cost_Consultation_t6_per" localSheetId="16">#REF!</definedName>
    <definedName name="Cost_Consultation_t6_per" localSheetId="0">#REF!</definedName>
    <definedName name="Cost_Consultation_t6_per">#REF!</definedName>
    <definedName name="Cost_Daily_Length_of_Stay_1">'[31]3d_Costs_Other'!$C$6</definedName>
    <definedName name="Cost_Daily_Length_of_Stay_1_SA" localSheetId="16">'[30]3d_Costs_Other'!#REF!</definedName>
    <definedName name="Cost_Daily_Length_of_Stay_1_SA" localSheetId="0">'[30]3d_Costs_Other'!#REF!</definedName>
    <definedName name="Cost_Daily_Length_of_Stay_1_SA">'[30]3d_Costs_Other'!#REF!</definedName>
    <definedName name="Cost_Daily_Length_of_Stay_2" localSheetId="15">'[23]3d_Costs_Other'!$C$6</definedName>
    <definedName name="Cost_Daily_Length_of_Stay_2">'[31]3d_Costs_Other'!$C$7</definedName>
    <definedName name="Cost_Daily_Length_of_Stay_2_SA" localSheetId="15">'[23]3d_Costs_Other'!$D$6</definedName>
    <definedName name="Cost_Daily_Length_of_Stay_2_SA">'[31]3d_Costs_Other'!$D$7</definedName>
    <definedName name="Cost_Daily_Length_of_Stay_BC">'[16]3d_Costs_Other'!$C$5</definedName>
    <definedName name="Cost_Doxycycline">'[16]3d_Costs_Other'!$E$18</definedName>
    <definedName name="Cost_FLS_Treatment_Blanket_SA">[11]FLS_Cost_Summary!$C$30</definedName>
    <definedName name="Cost_Flucloxacillin">'[16]3d_Costs_Other'!$E$22</definedName>
    <definedName name="Cost_Get_Healthy_Efforts">[14]Summary_Results!$I$18</definedName>
    <definedName name="Cost_HLC__Intervention_Delivery" localSheetId="16">#REF!</definedName>
    <definedName name="Cost_HLC__Intervention_Delivery" localSheetId="0">#REF!</definedName>
    <definedName name="Cost_HLC__Intervention_Delivery">#REF!</definedName>
    <definedName name="Cost_Intervention_Total_4m" localSheetId="15">'[23]4d_Point_Results-rates'!$J$23</definedName>
    <definedName name="Cost_Intervention_Total_4m">'[28]4d_Point_Results-rates'!$J$23</definedName>
    <definedName name="Cost_Intervention_Total_9m" localSheetId="15">'[23]4d_Point_Results-rates'!$J$8</definedName>
    <definedName name="Cost_Intervention_Total_9m">'[28]4d_Point_Results-rates'!$J$8</definedName>
    <definedName name="Cost_Nitrofurantoin">'[16]3d_Costs_Other'!$E$15</definedName>
    <definedName name="Cost_OH_Rate_HNE" localSheetId="15">'[23]3a_Costs_Labour'!$F$6</definedName>
    <definedName name="Cost_OH_Rate_HNE">'[31]3a_Costs_Labour'!$F$6</definedName>
    <definedName name="Cost_OnCost_Rate">'[30]3a_Costs_Labour'!$E$8</definedName>
    <definedName name="Cost_Overhead_Rate" localSheetId="16">#REF!</definedName>
    <definedName name="Cost_Overhead_Rate" localSheetId="0">#REF!</definedName>
    <definedName name="Cost_Overhead_Rate">#REF!</definedName>
    <definedName name="Cost_per_Elibible_Record_BT">[13]Iteration_Costs_Int_Int!$B$39</definedName>
    <definedName name="Cost_per_eligibility_Intervention">[13]Summary_Results_Other_Costs!$B$39</definedName>
    <definedName name="Cost_per_eligibility_UC">[13]Iteration_Costs_UC_Control!$B$39</definedName>
    <definedName name="Cost_per_eligibility_UC_Cntrl">[13]Summary_Results_Other_Costs!$B$88</definedName>
    <definedName name="Cost_per_eligibility_UC_Int">[13]Summary_Results_Other_Costs!#REF!</definedName>
    <definedName name="Cost_Post_BC_Catheter_Pack_Lab" localSheetId="15">'[23]3d_Costs_Other'!$C$3</definedName>
    <definedName name="Cost_Post_BC_Catheter_Pack_Lab">'[31]3d_Costs_Other'!$C$3</definedName>
    <definedName name="Cost_Post_SA_Catheter_Pack_Lab" localSheetId="15">'[23]3d_Costs_Other'!$D$3</definedName>
    <definedName name="Cost_Post_SA_Catheter_Pack_Lab">'[31]3d_Costs_Other'!$D$3</definedName>
    <definedName name="Cost_Pre_SA_Catheter_Pack" localSheetId="15">'[23]3d_Costs_Other'!$D$2</definedName>
    <definedName name="Cost_Pre_SA_Catheter_Pack">'[31]3d_Costs_Other'!$D$2</definedName>
    <definedName name="Cost_Prevalence_Audit_p_Facility" localSheetId="15">'[23]3e_Intervention_AUDITs'!$E$29</definedName>
    <definedName name="Cost_Prevalence_Audit_p_Facility">'[28]3e_Intervention_AUDITs'!$E$29</definedName>
    <definedName name="Cost_Quitline_Efforts">[14]Summary_Results!$B$18</definedName>
    <definedName name="Cost_RN8_Daily" localSheetId="16">'[26]1_Rollout_Allocations'!$D$150</definedName>
    <definedName name="Cost_RN8_Daily">'[27]1_Rollout_Allocations'!$D$150</definedName>
    <definedName name="Cost_SA_Ampicillin" localSheetId="15">'[23]3d_Costs_Other'!$G$59</definedName>
    <definedName name="Cost_SA_Ampicillin">'[31]3d_Costs_Other'!$E$26</definedName>
    <definedName name="Cost_SA_Antibiotic_Ave" localSheetId="15">'[23]3d_Costs_Other'!$G$67</definedName>
    <definedName name="Cost_SA_Antibiotic_Ave">'[31]3d_Costs_Other'!$E$36</definedName>
    <definedName name="Cost_SA_Azithromycin">'[31]3d_Costs_Other'!$E$33</definedName>
    <definedName name="Cost_SA_Cath_Inst" localSheetId="15">'[23]3d_Costs_Other'!$D$4</definedName>
    <definedName name="Cost_SA_Cath_Inst">'[31]3d_Costs_Other'!$D$4</definedName>
    <definedName name="Cost_SA_Cefazolin" localSheetId="15">'[23]3d_Costs_Other'!$G$64</definedName>
    <definedName name="Cost_SA_Cefazolin">'[31]3d_Costs_Other'!$E$34</definedName>
    <definedName name="Cost_SA_Ceftriaxone" localSheetId="15">'[23]3d_Costs_Other'!$G$62</definedName>
    <definedName name="Cost_SA_Ceftriaxone">'[31]3d_Costs_Other'!$E$30</definedName>
    <definedName name="Cost_SA_Cephalexin" localSheetId="15">'[23]3d_Costs_Other'!$G$61</definedName>
    <definedName name="Cost_SA_Cephalexin">'[31]3d_Costs_Other'!$E$29</definedName>
    <definedName name="Cost_SA_Ciprofloxacin" localSheetId="15">'[23]3d_Costs_Other'!$G$63</definedName>
    <definedName name="Cost_SA_Ciprofloxacin">'[31]3d_Costs_Other'!$E$32</definedName>
    <definedName name="Cost_SA_CNC3" localSheetId="15">'[23]3a_Costs_Labour'!$F$2</definedName>
    <definedName name="Cost_SA_CNC3">'[31]3a_Costs_Labour'!$F$2</definedName>
    <definedName name="Cost_SA_Flucloxacillin" localSheetId="15">'[23]3d_Costs_Other'!$G$65</definedName>
    <definedName name="Cost_SA_Flucloxacillin">'[31]3d_Costs_Other'!$E$35</definedName>
    <definedName name="Cost_SA_Nitrofurantoin">'[31]3d_Costs_Other'!$E$28</definedName>
    <definedName name="Cost_SA_Nurse_yr_4" localSheetId="15">'[23]3a_Costs_Labour'!$F$3</definedName>
    <definedName name="Cost_SA_Nurse_yr_4">'[31]3a_Costs_Labour'!$F$3</definedName>
    <definedName name="Cost_SA_OH_Rate_HNE">'[30]3a_Costs_Labour'!$F$9</definedName>
    <definedName name="Cost_SA_OnCost_Rate">'[30]3a_Costs_Labour'!$F$8</definedName>
    <definedName name="Cost_SA_Post_Catheter_Pack" localSheetId="15">'[23]3d_Costs_Other'!$D$3</definedName>
    <definedName name="Cost_SA_Post_Catheter_Pack">'[31]3d_Costs_Other'!$D$3</definedName>
    <definedName name="Cost_SA_Pre_Catheter_Pack" localSheetId="15">'[23]3d_Costs_Other'!$D$2</definedName>
    <definedName name="Cost_SA_Pre_Catheter_Pack">'[31]3d_Costs_Other'!$D$2</definedName>
    <definedName name="Cost_SA_Resource_Costs">'[31]3b_Costs_Intervention_Resources'!$K$11</definedName>
    <definedName name="Cost_SA_RN8">'[30]3a_Costs_Labour'!$F$5</definedName>
    <definedName name="Cost_SA_Tazocin" localSheetId="15">'[23]3d_Costs_Other'!$G$58</definedName>
    <definedName name="Cost_SA_Tazocin">'[31]3d_Costs_Other'!$E$25</definedName>
    <definedName name="Cost_SA_Trimethoprim" localSheetId="15">'[23]3d_Costs_Other'!$G$60</definedName>
    <definedName name="Cost_SA_Trimethoprim">'[31]3d_Costs_Other'!$E$27</definedName>
    <definedName name="Cost_SA_Urine_Test" localSheetId="15">'[23]3d_Costs_Other'!$D$5</definedName>
    <definedName name="Cost_SA_Urine_Test">'[31]3d_Costs_Other'!$D$5</definedName>
    <definedName name="cost_Tazocin">'[16]3d_Costs_Other'!$E$12</definedName>
    <definedName name="Cost_Total_Bootstrap">'[13]3b_Iteration_Results'!#REF!</definedName>
    <definedName name="Cost_Total_Resources_4m_SA">'[31]3b_Costs_Intervention_Resources'!$K$13</definedName>
    <definedName name="Cost_Total_Resources_9m_SA">'[31]3b_Costs_Intervention_Resources'!$K$14</definedName>
    <definedName name="Cost_Total_Workshop" localSheetId="15">'[23]3c_Costs_Intervention_Training'!$D$10</definedName>
    <definedName name="Cost_Total_Workshop">'[31]3c_Costs_Intervention_Training'!$D$10</definedName>
    <definedName name="Cost_Total_Workshop_4m_SA">'[30]3c_Costs_Intervention_Training'!$E$10</definedName>
    <definedName name="Cost_Total_Workshop_9m_SA">'[30]3c_Costs_Intervention_Training'!$F$10</definedName>
    <definedName name="Cost_Trimethoprim">'[16]3d_Costs_Other'!$E$14</definedName>
    <definedName name="Cost_Urine_Test_BC">'[16]3d_Costs_Other'!$C$4</definedName>
    <definedName name="Cost_Usual_Care_Adjusted">[13]Summary_Results!#REF!</definedName>
    <definedName name="Cost1_Lab_HNE_Total">'[25]1 Labour and Associated'!$J$23</definedName>
    <definedName name="Cost1_Lab_TOTAL">'[25]1 Labour and Associated'!$C$23</definedName>
    <definedName name="Costs_2_CC_Total">'[25]2 Resources'!$O$25</definedName>
    <definedName name="Costs_2_HNE_Total">'[25]2 Resources'!$R$25</definedName>
    <definedName name="Costs_2_Total">'[25]2 Resources'!$K$25</definedName>
    <definedName name="Costs_3_CC_Total">'[25]3 Training'!$J$19</definedName>
    <definedName name="Costs_3_HNE_Total">'[25]3 Training'!$M$19</definedName>
    <definedName name="Costs_4_CC_Total">'[25]4 Point_Prev_Surveys'!$F$16</definedName>
    <definedName name="Costs_4_HNE_Total">'[25]4 Point_Prev_Surveys'!$I$16</definedName>
    <definedName name="Costs_4_TOTAL">'[25]4 Point_Prev_Surveys'!$B$16</definedName>
    <definedName name="Costs_5_CC_Total">'[25]5 Compliance Audits'!$H$17</definedName>
    <definedName name="Costs_5_TOTAL">'[25]5 Compliance Audits'!$B$17</definedName>
    <definedName name="Costs_6_CC_Total">'[25]6 Focus Groups'!$F$17</definedName>
    <definedName name="Costs_6_HNE_Total">'[25]6 Focus Groups'!$I$17</definedName>
    <definedName name="Costs_6_TOTAL">'[25]6 Focus Groups'!$B$17</definedName>
    <definedName name="Costs_7_CC_Total">'[25]8 Outcomes Costed'!$E$54</definedName>
    <definedName name="Costs_7_HNE_Total">'[25]8 Outcomes Costed'!$H$54</definedName>
    <definedName name="Costs_7_TOTAL">'[25]8 Outcomes Costed'!$I$28</definedName>
    <definedName name="Costs_Adjusted_Total_GH_pp">'[13]2e._Point_Results'!$D$130</definedName>
    <definedName name="Costs_Adjusted_Total_QL_pp">'[13]2e._Point_Results'!$D$129</definedName>
    <definedName name="Costs_Adjusted_Total_TOTAL_pp">'[13]2e._Point_Results'!$D$131</definedName>
    <definedName name="Costs_Average_Roll_Out" localSheetId="16">'[26]1_Rollout_Allocations'!$F$156</definedName>
    <definedName name="Costs_Average_Roll_Out">'[27]1_Rollout_Allocations'!$F$156</definedName>
    <definedName name="Costs_Get_Healthy_Efforts">[15]Summary_Results!$I$18</definedName>
    <definedName name="Costs_GH_Efforts">[13]Summary_Results!#REF!</definedName>
    <definedName name="Costs_GH_Int_Int_BT">[13]Iteration_Costs_Int_Int!$D$52</definedName>
    <definedName name="Costs_GH_UC_Int_T1">[13]Summary_Results!#REF!</definedName>
    <definedName name="Costs_GH_UC_T1">[13]Summary_Results!#REF!</definedName>
    <definedName name="Costs_GH_UC_T2">[13]Summary_Results!#REF!</definedName>
    <definedName name="Costs_Landline_Call" localSheetId="16">#REF!</definedName>
    <definedName name="Costs_Landline_Call" localSheetId="0">#REF!</definedName>
    <definedName name="Costs_Landline_Call">#REF!</definedName>
    <definedName name="Costs_Mobile_Call" localSheetId="16">#REF!</definedName>
    <definedName name="Costs_Mobile_Call" localSheetId="0">#REF!</definedName>
    <definedName name="Costs_Mobile_Call">#REF!</definedName>
    <definedName name="Costs_Neither_UC_Int_T1" localSheetId="16">[13]Summary_Results!#REF!</definedName>
    <definedName name="Costs_Neither_UC_Int_T1" localSheetId="0">[13]Summary_Results!#REF!</definedName>
    <definedName name="Costs_Neither_UC_Int_T1">[13]Summary_Results!#REF!</definedName>
    <definedName name="Costs_Neither_UC_T1" localSheetId="16">[13]Summary_Results!#REF!</definedName>
    <definedName name="Costs_Neither_UC_T1" localSheetId="0">[13]Summary_Results!#REF!</definedName>
    <definedName name="Costs_Neither_UC_T1">[13]Summary_Results!#REF!</definedName>
    <definedName name="Costs_Neither_UC_T2">[13]Summary_Results!#REF!</definedName>
    <definedName name="Costs_Paper_1_Sheet" localSheetId="16">#REF!</definedName>
    <definedName name="Costs_Paper_1_Sheet" localSheetId="0">#REF!</definedName>
    <definedName name="Costs_Paper_1_Sheet">#REF!</definedName>
    <definedName name="Costs_QL_Efforts" localSheetId="16">[13]Summary_Results!#REF!</definedName>
    <definedName name="Costs_QL_Efforts" localSheetId="0">[13]Summary_Results!#REF!</definedName>
    <definedName name="Costs_QL_Efforts">[13]Summary_Results!#REF!</definedName>
    <definedName name="Costs_QL_Int_Int_BT">[13]Iteration_Costs_Int_Int!$D$46</definedName>
    <definedName name="Costs_QL_UC_Int_T1">[13]Summary_Results!#REF!</definedName>
    <definedName name="Costs_QL_UC_T1">[13]Summary_Results!#REF!</definedName>
    <definedName name="Costs_QL_UC_T2">[13]Summary_Results!#REF!</definedName>
    <definedName name="Costs_Quitline_Efforts">[15]Summary_Results!$B$18</definedName>
    <definedName name="Costs_Total_Efforts">[13]Summary_Results!#REF!</definedName>
    <definedName name="Costs_Total_HL_Clinician_Hours" localSheetId="16">#REF!</definedName>
    <definedName name="Costs_Total_HL_Clinician_Hours" localSheetId="0">#REF!</definedName>
    <definedName name="Costs_Total_HL_Clinician_Hours">#REF!</definedName>
    <definedName name="Costs_Total_UC" localSheetId="16">#REF!</definedName>
    <definedName name="Costs_Total_UC" localSheetId="0">#REF!</definedName>
    <definedName name="Costs_Total_UC">#REF!</definedName>
    <definedName name="Costs_Total_UC_Int_T1" localSheetId="16">[13]Summary_Results!#REF!</definedName>
    <definedName name="Costs_Total_UC_Int_T1" localSheetId="0">[13]Summary_Results!#REF!</definedName>
    <definedName name="Costs_Total_UC_Int_T1">[13]Summary_Results!#REF!</definedName>
    <definedName name="Costs_Total_UC_T1" localSheetId="16">[13]Summary_Results!#REF!</definedName>
    <definedName name="Costs_Total_UC_T1" localSheetId="0">[13]Summary_Results!#REF!</definedName>
    <definedName name="Costs_Total_UC_T1">[13]Summary_Results!#REF!</definedName>
    <definedName name="Costs_Total_UC_T2">[13]Summary_Results!#REF!</definedName>
    <definedName name="Costs_UC_GH">[13]Summary_Results_Other_Costs!$D$99</definedName>
    <definedName name="Costs_UC_QL">[13]Summary_Results_Other_Costs!$D$94</definedName>
    <definedName name="Costs1_Lab_CC_Total">'[25]1 Labour and Associated'!$G$23</definedName>
    <definedName name="Costs1_Lab_HNE_Total">'[25]1 Labour and Associated'!$J$23</definedName>
    <definedName name="Costs1_Lab_TOTAL">'[25]1 Labour and Associated'!$C$23</definedName>
    <definedName name="Counsellor_Cost">[24]Costs!$D$5</definedName>
    <definedName name="Curency_GBP">[12]Variables!$N$4</definedName>
    <definedName name="Current_Scenario" localSheetId="16">'[3]8_Table_3'!$A$4</definedName>
    <definedName name="Current_Scenario" localSheetId="13">'Table Metro'!$A$4</definedName>
    <definedName name="Current_Scenario" localSheetId="14">'Table non-Metro'!$A$4</definedName>
    <definedName name="Current_Scenario" localSheetId="0">'[8]8_Table_3'!$A$4</definedName>
    <definedName name="Current_Scenario">'[2]8_Table_3'!$A$4</definedName>
    <definedName name="Denom_GH_Ref_Acc">[32]Summary_Results!$S$15</definedName>
    <definedName name="Denom_GH_Reff_Off">[32]Summary_Results!$S$14</definedName>
    <definedName name="Denom_GH_TU">[32]Summary_Results!$S$16</definedName>
    <definedName name="Denom_QL_Ref_Acc">[32]Summary_Results!$B$15</definedName>
    <definedName name="Denom_QL_Ref_Off">[32]Summary_Results!$B$14</definedName>
    <definedName name="Denom_QL_TU">[32]Summary_Results!$B$16</definedName>
    <definedName name="Denom_Ref_Acc">[13]Summary_Results!$B$13</definedName>
    <definedName name="Denom_Ref_Off">[13]Summary_Results!$B$12</definedName>
    <definedName name="Denom_Total_Ref_Acc">[32]Summary_Results!$AJ$15</definedName>
    <definedName name="Denom_Total_Reff_Off">[32]Summary_Results!$AJ$14</definedName>
    <definedName name="Denom_Total_TU">[32]Summary_Results!$AJ$16</definedName>
    <definedName name="Denom_TU">[13]Summary_Results!$B$14</definedName>
    <definedName name="Difference_Cost_Mean_4m" localSheetId="15">[23]Summary_Sheet!$F$10</definedName>
    <definedName name="Difference_Cost_Mean_4m">[16]Summary_Sheet!$F$10</definedName>
    <definedName name="Difference_Cost_Mean_9m" localSheetId="15">[23]Summary_Sheet!$I$10</definedName>
    <definedName name="Difference_Cost_Mean_9m">[16]Summary_Sheet!$I$10</definedName>
    <definedName name="Difference_Cost_standard_error_4m" localSheetId="15">[23]Summary_Sheet!$F$11</definedName>
    <definedName name="Difference_Cost_standard_error_4m">[16]Summary_Sheet!$F$11</definedName>
    <definedName name="Difference_Cost_standard_error_9m" localSheetId="15">[23]Summary_Sheet!$I$11</definedName>
    <definedName name="Difference_Cost_standard_error_9m">[16]Summary_Sheet!$I$11</definedName>
    <definedName name="Difference_Effect_Mean_4m" localSheetId="15">[23]Summary_Sheet!$E$10</definedName>
    <definedName name="Difference_Effect_Mean_4m">[16]Summary_Sheet!$E$10</definedName>
    <definedName name="Difference_Effect_Mean_9m" localSheetId="15">[23]Summary_Sheet!$H$10</definedName>
    <definedName name="Difference_Effect_Mean_9m">[16]Summary_Sheet!$H$10</definedName>
    <definedName name="Difference_Effect_standard_error_4m" localSheetId="15">[23]Summary_Sheet!$E$11</definedName>
    <definedName name="Difference_Effect_standard_error_4m">[16]Summary_Sheet!$E$11</definedName>
    <definedName name="Difference_Effect_standard_error_9m" localSheetId="15">[23]Summary_Sheet!$H$11</definedName>
    <definedName name="Difference_Effect_standard_error_9m">[16]Summary_Sheet!$H$11</definedName>
    <definedName name="difference_means_cost">'[33]Summary Statistics'!$C$11</definedName>
    <definedName name="difference_means_effect">'[33]Summary Statistics'!$B$11</definedName>
    <definedName name="DR_costs">[12]Variables!$B$4</definedName>
    <definedName name="DR_impacts">[12]Variables!$B$5</definedName>
    <definedName name="Drop_off">'[12]Impact map'!$T$8</definedName>
    <definedName name="Envelope_Cost">'[11]1. Costs_Data'!$E$24</definedName>
    <definedName name="Exam_Costs_UC_Sa">'[11]3b.FLS_Exam_Trtmt_Costs_SA_UC'!$R$40</definedName>
    <definedName name="Exam_Trt_Labour_Visit">'[11]3.FLS_Exam_Trtmt_Costs_FLS'!$D$13</definedName>
    <definedName name="Fieller_GH_Correlation_Diff">[14]Nixon_Summary_Stats_GH!$M$23</definedName>
    <definedName name="Fieller_Smok__Correlation">[32]Fieller_Theorem_Results!$D$6</definedName>
    <definedName name="Fieller_Smok_CI_Top_Expression_1">[32]Fieller_Theorem_Results!$C$16</definedName>
    <definedName name="Fieller_Smok_CI_Top_Expression_2">[32]Fieller_Theorem_Results!$D$16</definedName>
    <definedName name="Fieller_Smok_CI_Top_Expression_3">[32]Fieller_Theorem_Results!$E$16</definedName>
    <definedName name="Fieller_Smok_Cost_Change" localSheetId="15">[34]Fieller_Theorem_Results!$B$6</definedName>
    <definedName name="Fieller_Smok_Cost_Change">[32]Fieller_Theorem_Results!$B$6</definedName>
    <definedName name="Fieller_Smok_Cost_Change_Var">[32]Fieller_Theorem_Results!$B$8</definedName>
    <definedName name="Fieller_Smok_Covariance_Effect_Cost" localSheetId="15">[34]Fieller_Theorem_Results!$D$11</definedName>
    <definedName name="Fieller_Smok_Covariance_Effect_Cost">[32]Fieller_Theorem_Results!$D$11</definedName>
    <definedName name="Fieller_Smok_Effect_Change" localSheetId="15">[34]Fieller_Theorem_Results!$C$6</definedName>
    <definedName name="Fieller_Smok_Effect_Change">[32]Fieller_Theorem_Results!$C$6</definedName>
    <definedName name="Fieller_Smok_Effect_Change_Variance" localSheetId="15">[34]Fieller_Theorem_Results!$C$8</definedName>
    <definedName name="Fieller_Smok_Effect_Change_Variance">[32]Fieller_Theorem_Results!$C$8</definedName>
    <definedName name="FLS_attendees_n">'[11]1. Costs_Data'!$E$5</definedName>
    <definedName name="FLS_ED_Records_Labour_FU">'[11]3.FLS_Exam_Trtmt_Costs_FLS'!$D$20</definedName>
    <definedName name="FLS_Exam_Trt_SA_NWAU">'[11]3.FLS_Exam_Trtmt_Costs_FLS'!$U$55</definedName>
    <definedName name="FLS_Exam_Trt_SA_Total_Cost">'[11]3.FLS_Exam_Trtmt_Costs_FLS'!$R$45</definedName>
    <definedName name="FLS_Exam_Trt_Tot_Cost_BC">'[11]3.FLS_Exam_Trtmt_Costs_FLS'!$J$7</definedName>
    <definedName name="FLS_Femur">'[11]2. Refracture_Cost_Estimations'!$X$23</definedName>
    <definedName name="FLS_Femur_Other_hip">'[11]2. Refracture_Cost_Estimations'!$X$24</definedName>
    <definedName name="FLS_Fibula">'[11]2. Refracture_Cost_Estimations'!$X$25</definedName>
    <definedName name="FLS_Follow_Up_SA">'[11]4.FLS Follow_Up_Costs'!$Q$24</definedName>
    <definedName name="FLS_FU_Nursing_Cost_Total">'[11]4.FLS Follow_Up_Costs'!$J$6</definedName>
    <definedName name="FLS_Hand">'[11]2. Refracture_Cost_Estimations'!$X$26</definedName>
    <definedName name="FLS_Hip">'[11]2. Refracture_Cost_Estimations'!$X$27</definedName>
    <definedName name="FLS_Humerus">'[11]2. Refracture_Cost_Estimations'!$X$28</definedName>
    <definedName name="FLS_non_Respons_rec_care">[11]FLS_Cost_Summary!$C$36</definedName>
    <definedName name="FLS_OH_Total_BC">'[11]3.FLS_Exam_Trtmt_Costs_FLS'!$B$28</definedName>
    <definedName name="FLS_Other">'[11]2. Refracture_Cost_Estimations'!$X$29</definedName>
    <definedName name="FLS_Pelvis">'[11]2. Refracture_Cost_Estimations'!$X$30</definedName>
    <definedName name="FLS_Radius">'[11]2. Refracture_Cost_Estimations'!$X$31</definedName>
    <definedName name="FLS_Refracture_Costs_Patients">'[11]5.Re-Fracture_Treatment_Costs'!$P$6</definedName>
    <definedName name="FLS_Ribs">'[11]2. Refracture_Cost_Estimations'!$X$32</definedName>
    <definedName name="FLS_Spine">'[11]2. Refracture_Cost_Estimations'!$X$33</definedName>
    <definedName name="FLS_Tibia">'[11]2. Refracture_Cost_Estimations'!$X$34</definedName>
    <definedName name="FLS_Ulna">'[11]2. Refracture_Cost_Estimations'!$X$35</definedName>
    <definedName name="FLS_Xm_Cost_Total_BC">'[11]3.FLS_Exam_Trtmt_Costs_FLS'!$B$40</definedName>
    <definedName name="Follow_Up_Consultations">[11]FLS_Cost_Summary!$C$33</definedName>
    <definedName name="Follow_Up_Cst_FLS_BC">'[11]4.FLS Follow_Up_Costs'!$B$23</definedName>
    <definedName name="Follow_Up_NWAU">'[11]4.FLS Follow_Up_Costs'!$T$28</definedName>
    <definedName name="Follow_Up_OH_Total_Cost_BC">'[11]4.FLS Follow_Up_Costs'!$B$12</definedName>
    <definedName name="Follow_Up_Other_Costs_Total">'[11]4.FLS Follow_Up_Costs'!$B$18</definedName>
    <definedName name="Follow_Up_Perc">'[11]1. Costs_Data'!$E$39</definedName>
    <definedName name="Follow_Up_Phone_Calls">'[11]1. Costs_Data'!$E$26</definedName>
    <definedName name="Follow_Up_UC_Nurse_Cost">'[11]4b.FLS Follow_Up_Costs_SA_UC'!$J$6</definedName>
    <definedName name="Follow_Up_UC_SA">'[11]4b.FLS Follow_Up_Costs_SA_UC'!$Q$21</definedName>
    <definedName name="Four_month_confidence_range" localSheetId="15">[23]Summary_Sheet!$B$57</definedName>
    <definedName name="Four_month_confidence_range">[31]Summary_Sheet!$B$55</definedName>
    <definedName name="FU_OH_UC_SA">'[11]4b.FLS Follow_Up_Costs_SA_UC'!$B$12</definedName>
    <definedName name="FU_OthCosts_Total_SA">'[11]4b.FLS Follow_Up_Costs_SA_UC'!$B$18</definedName>
    <definedName name="Get_Healthy_Eligible_n">'[15]2e._Point_Results'!$F$12</definedName>
    <definedName name="GH_Eligible_n">'[15]2e._Point_Results'!$B$12</definedName>
    <definedName name="Health_Problems__n_Intervent">'[14]2e._Point_Results'!$B$10</definedName>
    <definedName name="Hip_Refract_Cost">'[11]1. Costs_Data'!$E$48</definedName>
    <definedName name="Hourly_Wage_Factor">[20]Intervention_Costs!$B$20</definedName>
    <definedName name="Hours_Week" localSheetId="16">#REF!</definedName>
    <definedName name="Hours_Week" localSheetId="0">#REF!</definedName>
    <definedName name="Hours_Week">#REF!</definedName>
    <definedName name="ICER_4m" localSheetId="15">[23]Summary_Sheet!$F$16</definedName>
    <definedName name="ICER_4m">[16]Summary_Sheet!$E$16</definedName>
    <definedName name="ICER_9m" localSheetId="15">[23]Summary_Sheet!$I$16</definedName>
    <definedName name="ICER_9m">[16]Summary_Sheet!$H$16</definedName>
    <definedName name="ICER_GH_Outcome" localSheetId="16">[13]Summary_Results!#REF!</definedName>
    <definedName name="ICER_GH_Outcome" localSheetId="0">[13]Summary_Results!#REF!</definedName>
    <definedName name="ICER_GH_Outcome">[13]Summary_Results!#REF!</definedName>
    <definedName name="Int_Eligible_QL_Perc">'[15]2e._Point_Results'!$C$6</definedName>
    <definedName name="Int_Get_Health_Ref_Acc_Perc" localSheetId="15">'[14]2e._Point_Results'!$C$12</definedName>
    <definedName name="Int_Get_Health_Ref_Acc_Perc">'[15]2e._Point_Results'!$C$14</definedName>
    <definedName name="Int_Get_Health_Ref_Off_Perc" localSheetId="15">'[14]2e._Point_Results'!$C$11</definedName>
    <definedName name="Int_Get_Health_Ref_Off_Perc">'[15]2e._Point_Results'!$C$13</definedName>
    <definedName name="Int_Get_Health_TU_Perc" localSheetId="15">'[14]2e._Point_Results'!$C$13</definedName>
    <definedName name="Int_Get_Health_TU_Perc">'[15]2e._Point_Results'!$C$15</definedName>
    <definedName name="Int_Get_Healthy_Referral_Accepts_Change_n">'[13]2e._Point_Results'!$B$47</definedName>
    <definedName name="Int_Get_Healthy_Referral_Accepts_Change_Perc">'[13]2e._Point_Results'!$C$47</definedName>
    <definedName name="Int_Get_Healthy_Referral_Accepts_n" localSheetId="15">'[14]2e._Point_Results'!$B$12</definedName>
    <definedName name="Int_Get_Healthy_Referral_Accepts_n">'[15]2e._Point_Results'!$B$14</definedName>
    <definedName name="Int_Get_Healthy_Referral_Accepts_T1_n">'[13]2e._Point_Results'!$B$17</definedName>
    <definedName name="Int_Get_Healthy_Referral_Accepts_T1_Perc">'[13]2e._Point_Results'!$C$17</definedName>
    <definedName name="Int_Get_Healthy_Referral_Accepts_T2_n">'[13]2e._Point_Results'!$B$32</definedName>
    <definedName name="Int_Get_Healthy_Referral_Accepts_T2_Perc">'[13]2e._Point_Results'!$C$32</definedName>
    <definedName name="Int_Get_Healthy_Referral_Offers_Change_n">'[13]2e._Point_Results'!$B$46</definedName>
    <definedName name="Int_Get_Healthy_Referral_Offers_Change_Perc">'[13]2e._Point_Results'!$C$46</definedName>
    <definedName name="Int_Get_Healthy_Referral_Offers_n" localSheetId="15">'[14]2e._Point_Results'!$B$11</definedName>
    <definedName name="Int_Get_Healthy_Referral_Offers_n">'[15]2e._Point_Results'!$B$13</definedName>
    <definedName name="Int_Get_Healthy_Referral_Offers_T1_n">'[13]2e._Point_Results'!$B$16</definedName>
    <definedName name="Int_Get_Healthy_Referral_Offers_T1_Perc">'[13]2e._Point_Results'!$C$16</definedName>
    <definedName name="Int_Get_Healthy_Referral_Offers_T2_n">'[13]2e._Point_Results'!$B$31</definedName>
    <definedName name="Int_Get_Healthy_Referral_Offers_T2_Perc">'[13]2e._Point_Results'!$C$31</definedName>
    <definedName name="Int_Get_Healthy_Uptakes_Change_n">'[13]2e._Point_Results'!$B$48</definedName>
    <definedName name="Int_Get_Healthy_Uptakes_Change_Perc">'[13]2e._Point_Results'!$C$48</definedName>
    <definedName name="Int_Get_Healthy_Uptakes_n" localSheetId="15">'[14]2e._Point_Results'!$B$13</definedName>
    <definedName name="Int_Get_Healthy_Uptakes_n">'[15]2e._Point_Results'!$B$15</definedName>
    <definedName name="Int_Get_Healthy_Uptakes_T1_n">'[13]2e._Point_Results'!$B$18</definedName>
    <definedName name="Int_Get_Healthy_Uptakes_T1_Perc">'[13]2e._Point_Results'!$C$18</definedName>
    <definedName name="Int_Get_Healthy_Uptakes_T2_n">'[13]2e._Point_Results'!$B$33</definedName>
    <definedName name="Int_Get_Healthy_Uptakes_T2_Perc">'[13]2e._Point_Results'!$C$33</definedName>
    <definedName name="Int_GH_Eligible_T1_n">'[13]2e._Point_Results'!$B$15</definedName>
    <definedName name="Int_GH_Eligible_T2_n">'[13]2e._Point_Results'!$B$30</definedName>
    <definedName name="Int_GH_Eligible_Total_n">'[13]2e._Point_Results'!$B$45</definedName>
    <definedName name="Int_GH_Missing_at_both_time_points_n">'[13]2e._Point_Results'!$B$43</definedName>
    <definedName name="Int_GH_Missing_T1_n">'[13]2e._Point_Results'!$B$13</definedName>
    <definedName name="Int_GH_Missing_T2_n">'[13]2e._Point_Results'!$B$28</definedName>
    <definedName name="Int_GH_Valid_at_either_time_point_n">'[13]2e._Point_Results'!$B$44</definedName>
    <definedName name="Int_GH_Valid_T1_n">'[13]2e._Point_Results'!$B$14</definedName>
    <definedName name="Int_GH_Valid_T2_n">'[13]2e._Point_Results'!$B$29</definedName>
    <definedName name="Int_No_Relevant_Problems_n">'[14]2e._Point_Results'!$B$14</definedName>
    <definedName name="Int_Q_Ref_Acc_Perc">'[14]2e._Point_Results'!$C$8</definedName>
    <definedName name="Int_Q_Ref_Perc">'[14]2e._Point_Results'!$C$7</definedName>
    <definedName name="Int_QL__Uptakes_Change_n">'[13]2e._Point_Results'!$B$41</definedName>
    <definedName name="Int_QL__Uptakes_n">'[15]2e._Point_Results'!$B$11</definedName>
    <definedName name="Int_QL__Uptakes_T1_n">'[13]2e._Point_Results'!$B$11</definedName>
    <definedName name="Int_QL__Uptakes_T1_Perc">'[13]2e._Point_Results'!$C$11</definedName>
    <definedName name="Int_QL__Uptakes_T2_n">'[13]2e._Point_Results'!$B$26</definedName>
    <definedName name="Int_QL_Eligibile_T1_n">'[13]2e._Point_Results'!$B$8</definedName>
    <definedName name="Int_QL_Eligibile_T2_n">'[13]2e._Point_Results'!$B$23</definedName>
    <definedName name="Int_QL_Eligibile_Total_n">'[13]2e._Point_Results'!$B$38</definedName>
    <definedName name="Int_QL_Eligible_n">'[15]2e._Point_Results'!$B$6</definedName>
    <definedName name="Int_QL_Missing_at_both_time_points_n">'[13]2e._Point_Results'!$B$36</definedName>
    <definedName name="Int_QL_Missing_T1_n">'[13]2e._Point_Results'!$B$6</definedName>
    <definedName name="Int_QL_Missing_T2_n">'[13]2e._Point_Results'!$B$21</definedName>
    <definedName name="Int_QL_Ref_Acc_Perc">'[15]2e._Point_Results'!$C$10</definedName>
    <definedName name="Int_QL_Ref_Perc">'[15]2e._Point_Results'!$C$9</definedName>
    <definedName name="Int_QL_Referral_Accepts_Change_n">'[13]2e._Point_Results'!$B$40</definedName>
    <definedName name="Int_QL_Referral_Accepts_Change_Perc">'[13]2e._Point_Results'!$C$40</definedName>
    <definedName name="Int_QL_Referral_Accepts_n">'[15]2e._Point_Results'!$B$10</definedName>
    <definedName name="Int_QL_Referral_Accepts_T1_n">'[13]2e._Point_Results'!$B$10</definedName>
    <definedName name="Int_QL_Referral_Accepts_T1_Perc">'[13]2e._Point_Results'!$C$10</definedName>
    <definedName name="Int_QL_Referral_Accepts_T2_n">'[13]2e._Point_Results'!$B$25</definedName>
    <definedName name="Int_QL_Referral_Accepts_T2_Perc">'[13]2e._Point_Results'!$C$25</definedName>
    <definedName name="Int_QL_Referral_Offers_Change_n">'[13]2e._Point_Results'!$B$39</definedName>
    <definedName name="Int_QL_Referral_Offers_Change_Perc">'[13]2e._Point_Results'!$C$39</definedName>
    <definedName name="Int_QL_Referral_Offers_n">'[15]2e._Point_Results'!$B$9</definedName>
    <definedName name="Int_QL_Referral_Offers_T1_n">'[13]2e._Point_Results'!$B$9</definedName>
    <definedName name="Int_QL_Referral_Offers_T1_Perc">'[13]2e._Point_Results'!$C$9</definedName>
    <definedName name="Int_QL_Referral_Offers_T2_n">'[13]2e._Point_Results'!$B$24</definedName>
    <definedName name="Int_QL_Referral_Offers_T2_Perc">'[13]2e._Point_Results'!$C$24</definedName>
    <definedName name="Int_QL_Up_Perc">'[15]2e._Point_Results'!$C$11</definedName>
    <definedName name="Int_QL_Uptakes_Change_Perc">'[13]2e._Point_Results'!$C$41</definedName>
    <definedName name="Int_QL_Uptakes_T2_Perc">'[13]2e._Point_Results'!$C$26</definedName>
    <definedName name="Int_QL_Valid_at_either_time_point_n">'[13]2e._Point_Results'!$B$37</definedName>
    <definedName name="Int_QL_Valid_T1_n">'[13]2e._Point_Results'!$B$7</definedName>
    <definedName name="Int_QL_Valid_T2_n">'[13]2e._Point_Results'!$B$22</definedName>
    <definedName name="Int_Quit_Up_Perc">'[14]2e._Point_Results'!$C$9</definedName>
    <definedName name="Int_Quitline__Uptakes_n">'[14]2e._Point_Results'!$B$9</definedName>
    <definedName name="Int_Smokers_Perc">'[14]2e._Point_Results'!$C$6</definedName>
    <definedName name="Int_Smokers_Referral_Accepts_n">'[14]2e._Point_Results'!$B$8</definedName>
    <definedName name="Int_Smokers_Referral_Offers_n">'[14]2e._Point_Results'!$B$7</definedName>
    <definedName name="Int_Total_Eligibile_T1_n">'[13]2e._Point_Results'!$B$56</definedName>
    <definedName name="Int_Total_Eligibile_T2_n">'[13]2e._Point_Results'!$B$64</definedName>
    <definedName name="Int_Total_Missing_T1_n">'[13]2e._Point_Results'!$B$54</definedName>
    <definedName name="Int_Total_Missing_T2_n">'[13]2e._Point_Results'!$B$62</definedName>
    <definedName name="Int_Total_Not_Miss_Neither_Elig_T1_n">'[13]2e._Point_Results'!$B$57</definedName>
    <definedName name="Int_Total_Not_Miss_Neither_Elig_T2_n">'[13]2e._Point_Results'!$B$65</definedName>
    <definedName name="Int_Total_Valid_T1_n">'[13]2e._Point_Results'!$B$55</definedName>
    <definedName name="Int_Total_Valid_T2_n">'[13]2e._Point_Results'!$B$63</definedName>
    <definedName name="Internet_Costs">[24]Costs!$E$15</definedName>
    <definedName name="Intervention_Saving_factor">[20]Summary!$N$19</definedName>
    <definedName name="Intervention_Total_4m_SA">[31]Summary_Sheet!$M$23</definedName>
    <definedName name="Intervention_Total_9m_SA">[31]Summary_Sheet!$M$24</definedName>
    <definedName name="IPD_2002">[12]Variables!$Q$5</definedName>
    <definedName name="IPD_2005">[12]Variables!$Q$6</definedName>
    <definedName name="IPD_2007">[12]Variables!$Q$7</definedName>
    <definedName name="IPD_2009">[12]Variables!$Q$9</definedName>
    <definedName name="IPD_2010">[12]Variables!$Q$10</definedName>
    <definedName name="IPD_2011">[12]Variables!$Q$11</definedName>
    <definedName name="IPD_2013">[12]Variables!$Q$12</definedName>
    <definedName name="IPD_2014">[12]Variables!$Q$13</definedName>
    <definedName name="Labour_Contacting">'[11]2.FLS_Contacting_Costs'!$J$7</definedName>
    <definedName name="LOS_BT_Mean_Diff">[20]MC_Summary!$O$6</definedName>
    <definedName name="LOS_BT_Median_Diff">[20]MC_Summary!$O$7</definedName>
    <definedName name="LOS_Mean_Control">[20]LOS_Data_Summarize!$C$6</definedName>
    <definedName name="LOS_Mean_SE_Control">[20]LOS_Data_Summarize!$C$9</definedName>
    <definedName name="LOS_Mean_SE_Treatment">[20]LOS_Data_Summarize!$J$9</definedName>
    <definedName name="LOS_Mean_Treatment">[20]LOS_Data_Summarize!$J$6</definedName>
    <definedName name="Lower_Base_Case" localSheetId="16">#REF!</definedName>
    <definedName name="Lower_Base_Case" localSheetId="0">#REF!</definedName>
    <definedName name="Lower_Base_Case">#REF!</definedName>
    <definedName name="MBS_110_Cost">'[11]1. Costs_Data'!$E$27</definedName>
    <definedName name="MBS_116_Cost">'[11]1. Costs_Data'!$E$37</definedName>
    <definedName name="MBS_116_n">'[35]1. Costs_Data'!$E$39</definedName>
    <definedName name="MBS_12306_Cost">'[11]1. Costs_Data'!$E$31</definedName>
    <definedName name="MBS_65070_Cost">'[11]1. Costs_Data'!$E$32</definedName>
    <definedName name="MBS_66512">'[11]1. Costs_Data'!$E$33</definedName>
    <definedName name="MBS_66716">'[11]1. Costs_Data'!$E$35</definedName>
    <definedName name="MBS_66833">'[11]1. Costs_Data'!$E$34</definedName>
    <definedName name="MBS66716_Cost">'[11]1. Costs_Data'!$E$36</definedName>
    <definedName name="Median" localSheetId="16">#REF!</definedName>
    <definedName name="Median" localSheetId="0">#REF!</definedName>
    <definedName name="Median">#REF!</definedName>
    <definedName name="Median_Medications_cost">'[11]4.Medication_Costs'!$G$11</definedName>
    <definedName name="Missing_Rec_Reduction" localSheetId="16">#REF!</definedName>
    <definedName name="Missing_Rec_Reduction" localSheetId="13">'Table Metro'!$M$2</definedName>
    <definedName name="Missing_Rec_Reduction" localSheetId="14">'Table non-Metro'!$M$2</definedName>
    <definedName name="Missing_Rec_Reduction" localSheetId="0">#REF!</definedName>
    <definedName name="Missing_Rec_Reduction">#REF!</definedName>
    <definedName name="MO_Saved_Time">[20]Intervention_Savings!$C$10</definedName>
    <definedName name="N_1">'[18]Model data'!$Q$8</definedName>
    <definedName name="N_2">'[18]Model data'!$Q$16</definedName>
    <definedName name="N_3">'[18]Model data'!$Q$24</definedName>
    <definedName name="N_4">'[18]Model data'!$Q$32</definedName>
    <definedName name="n_9mth_Cath_Exp">[36]Alternative_9mths!$D$25</definedName>
    <definedName name="n_Cathers_4_mths" localSheetId="15">'[23]4c_Point_Results-Aggregate'!$J$57</definedName>
    <definedName name="n_Cathers_4_mths">'[28]4c_Point_Results-Aggregate'!$J$57</definedName>
    <definedName name="n_Cathers_9_mths" localSheetId="15">'[23]4c_Point_Results-Aggregate'!$J$56</definedName>
    <definedName name="n_Cathers_9_mths">'[28]4c_Point_Results-Aggregate'!$J$56</definedName>
    <definedName name="n_Cathers_Pre" localSheetId="15">'[23]4c_Point_Results-Aggregate'!$J$58</definedName>
    <definedName name="n_Cathers_Pre">'[28]4c_Point_Results-Aggregate'!$J$58</definedName>
    <definedName name="n_control_all_data" localSheetId="15">'[14]2e._Point_Results'!$F$3</definedName>
    <definedName name="n_control_all_data">'[13]2e._Point_Results'!$D$49</definedName>
    <definedName name="n_control_missing_data">'[14]2e._Point_Results'!$F$4</definedName>
    <definedName name="n_control_with_data">'[14]2e._Point_Results'!$F$5</definedName>
    <definedName name="n_Eligibile_T2">'[13]2e._Point_Results'!$P$64</definedName>
    <definedName name="n_Eligible_Records_T1">'[13]2e._Point_Results'!$P$56</definedName>
    <definedName name="n_eligibles_total_ctrl">'[13]2e._Point_Results'!$R$46</definedName>
    <definedName name="n_eligibles_total_int">'[13]2e._Point_Results'!$P$46</definedName>
    <definedName name="n_int_all_data">'[13]2e._Point_Results'!$B$49</definedName>
    <definedName name="n_int_patients" localSheetId="16">#REF!</definedName>
    <definedName name="n_int_patients" localSheetId="0">#REF!</definedName>
    <definedName name="n_int_patients">#REF!</definedName>
    <definedName name="n_Missing_Both_periods">'[13]2e._Point_Results'!$P$50</definedName>
    <definedName name="n_Missing_Records_T1">'[13]2e._Point_Results'!$P$54</definedName>
    <definedName name="n_Missing_Records_T2">'[13]2e._Point_Results'!$P$62</definedName>
    <definedName name="n_missing_Total_Ctrl">'[13]2e._Point_Results'!$D$50</definedName>
    <definedName name="n_missing_Total_Int">'[13]2e._Point_Results'!$B$50</definedName>
    <definedName name="n_post_4_CC" localSheetId="15">'[23]2b_Model_Parameters_Names'!$C$23</definedName>
    <definedName name="n_post_4_CC">'[16]2b_Model_Parameters_Names'!$C$23</definedName>
    <definedName name="n_post_4_Gosford" localSheetId="15">'[23]2b_Model_Parameters_Names'!$C$21</definedName>
    <definedName name="n_post_4_Gosford">'[16]2b_Model_Parameters_Names'!$C$21</definedName>
    <definedName name="n_post_4_HNE" localSheetId="15">'[23]2b_Model_Parameters_Names'!$C$26</definedName>
    <definedName name="n_post_4_HNE">'[16]2b_Model_Parameters_Names'!$C$26</definedName>
    <definedName name="n_post_4_Maitland" localSheetId="15">'[23]2b_Model_Parameters_Names'!$C$24</definedName>
    <definedName name="n_post_4_Maitland">'[16]2b_Model_Parameters_Names'!$C$24</definedName>
    <definedName name="n_post_4_Tamworth" localSheetId="15">'[23]2b_Model_Parameters_Names'!$C$25</definedName>
    <definedName name="n_post_4_Tamworth">'[16]2b_Model_Parameters_Names'!$C$25</definedName>
    <definedName name="n_post_4_total" localSheetId="15">'[23]2b_Model_Parameters_Names'!$C$27</definedName>
    <definedName name="n_post_4_total">'[16]2b_Model_Parameters_Names'!$C$27</definedName>
    <definedName name="n_post_4_Wyong" localSheetId="15">'[23]2b_Model_Parameters_Names'!$C$22</definedName>
    <definedName name="n_post_4_Wyong">'[16]2b_Model_Parameters_Names'!$C$22</definedName>
    <definedName name="n_post_9_CC" localSheetId="15">'[23]2b_Model_Parameters_Names'!$C$31</definedName>
    <definedName name="n_post_9_CC">'[16]2b_Model_Parameters_Names'!$C$31</definedName>
    <definedName name="n_post_9_Gosford" localSheetId="15">'[23]2b_Model_Parameters_Names'!$C$29</definedName>
    <definedName name="n_post_9_Gosford">'[16]2b_Model_Parameters_Names'!$C$29</definedName>
    <definedName name="n_post_9_HNE" localSheetId="15">'[23]2b_Model_Parameters_Names'!$C$34</definedName>
    <definedName name="n_post_9_HNE">'[16]2b_Model_Parameters_Names'!$C$34</definedName>
    <definedName name="n_post_9_Maitland" localSheetId="15">'[23]2b_Model_Parameters_Names'!$C$32</definedName>
    <definedName name="n_post_9_Maitland">'[16]2b_Model_Parameters_Names'!$C$32</definedName>
    <definedName name="n_post_9_Tamworth" localSheetId="15">'[23]2b_Model_Parameters_Names'!$C$33</definedName>
    <definedName name="n_post_9_Tamworth">'[16]2b_Model_Parameters_Names'!$C$33</definedName>
    <definedName name="n_post_9_total" localSheetId="15">'[23]2b_Model_Parameters_Names'!$C$35</definedName>
    <definedName name="n_post_9_total">'[16]2b_Model_Parameters_Names'!$C$35</definedName>
    <definedName name="n_post_9_Wyong" localSheetId="15">'[23]2b_Model_Parameters_Names'!$C$30</definedName>
    <definedName name="n_post_9_Wyong">'[16]2b_Model_Parameters_Names'!$C$30</definedName>
    <definedName name="n_post_Gosford">'[16]2b_Model_Parameters_Names'!$C$9</definedName>
    <definedName name="n_post_Maitland">'[16]2b_Model_Parameters_Names'!$C$12</definedName>
    <definedName name="n_Post_Pre_Conversion">'[16]2b_Model_Parameters_Names'!#REF!</definedName>
    <definedName name="n_post_Tamworth">'[16]2b_Model_Parameters_Names'!$C$13</definedName>
    <definedName name="n_post_total" localSheetId="15">'[23]2b_Model_Parameters_Names'!$C$15</definedName>
    <definedName name="n_post_total">'[16]2b_Model_Parameters_Names'!$C$15</definedName>
    <definedName name="n_post_Wyong">'[16]2b_Model_Parameters_Names'!$C$10</definedName>
    <definedName name="n_pre_CC" localSheetId="15">'[23]2b_Model_Parameters_Names'!$C$4</definedName>
    <definedName name="n_pre_CC">'[16]2b_Model_Parameters_Names'!$C$4</definedName>
    <definedName name="n_pre_Gosford" localSheetId="15">'[23]2b_Model_Parameters_Names'!$C$2</definedName>
    <definedName name="n_pre_Gosford">'[16]2b_Model_Parameters_Names'!$C$2</definedName>
    <definedName name="n_pre_HNE" localSheetId="15">'[23]2b_Model_Parameters_Names'!$C$7</definedName>
    <definedName name="n_pre_HNE">'[16]2b_Model_Parameters_Names'!$C$7</definedName>
    <definedName name="n_pre_Maitland" localSheetId="15">'[23]2b_Model_Parameters_Names'!$C$5</definedName>
    <definedName name="n_pre_Maitland">'[16]2b_Model_Parameters_Names'!$C$5</definedName>
    <definedName name="n_pre_Tamworth" localSheetId="15">'[23]2b_Model_Parameters_Names'!$C$6</definedName>
    <definedName name="n_pre_Tamworth">'[16]2b_Model_Parameters_Names'!$C$6</definedName>
    <definedName name="n_pre_total" localSheetId="15">'[23]2b_Model_Parameters_Names'!$C$8</definedName>
    <definedName name="n_pre_total">'[16]2b_Model_Parameters_Names'!$C$8</definedName>
    <definedName name="n_pre_Wyong" localSheetId="15">'[23]2b_Model_Parameters_Names'!$C$3</definedName>
    <definedName name="n_pre_Wyong">'[16]2b_Model_Parameters_Names'!$C$3</definedName>
    <definedName name="n_Study_Facilities" localSheetId="15">'[23]3d_Costs_Other'!$B$55</definedName>
    <definedName name="n_Study_Facilities">'[28]3d_Costs_Other'!$B$55</definedName>
    <definedName name="n_Sum_Valid_Int">'[13]2e._Point_Results'!$B$85</definedName>
    <definedName name="n_Total_Participants">'[13]2e._Point_Results'!$P$49</definedName>
    <definedName name="n_total_records" localSheetId="15">'[23]2b_Model_Parameters_Names'!$C$17</definedName>
    <definedName name="n_total_records">'[16]2b_Model_Parameters_Names'!$C$17</definedName>
    <definedName name="n_treatment_all_data">'[14]2e._Point_Results'!$B$3</definedName>
    <definedName name="n_treatment_missing_data">'[14]2e._Point_Results'!$B$4</definedName>
    <definedName name="n_treatment_with_data">'[14]2e._Point_Results'!$B$5</definedName>
    <definedName name="n_valid_total_ctrl_n">'[13]2e._Point_Results'!$D$51</definedName>
    <definedName name="n_valid_total_int_n">'[13]2e._Point_Results'!$B$51</definedName>
    <definedName name="Nine_Month_Conf_Range" localSheetId="15">[23]Summary_Sheet!$E$57</definedName>
    <definedName name="Nine_Month_Conf_Range">[31]Summary_Sheet!$E$55</definedName>
    <definedName name="Nurse_Penalties">'[11]1. Costs_Data'!$E$9</definedName>
    <definedName name="Nurse_portion_Record_Ass">'[11]1. Costs_Data'!$E$11</definedName>
    <definedName name="Nurse_Time_FLS_Examinations">'[11]1. Costs_Data'!$E$13</definedName>
    <definedName name="Nurse_Time_Post_ED_Followupo\">'[11]1. Costs_Data'!$E$15</definedName>
    <definedName name="Nurse_Time_Treatments">'[11]1. Costs_Data'!$E$14</definedName>
    <definedName name="Nursing_wage_cost">'[11]1. Costs_Data'!$E$7</definedName>
    <definedName name="NWAU_Yes_No">[11]FLS_Cost_Summary!$C$47</definedName>
    <definedName name="Office_Staff_Rate">[24]Costs!$D$6</definedName>
    <definedName name="OLE_LINK1" localSheetId="0">'Title Page'!$A$7</definedName>
    <definedName name="Operation_Period">'[11]1. Costs_Data'!$E$3</definedName>
    <definedName name="Original_Int_n">'[14]2c._Patient_Record_Data'!$AA$2</definedName>
    <definedName name="Other_Costs_Fixed">[20]Summary!$N$12</definedName>
    <definedName name="Other_Costs_Variable">[20]Summary!$N$14</definedName>
    <definedName name="Other_Costs_Variable_STD">[20]Summary!$N$15</definedName>
    <definedName name="Other_Refract_Cost">'[11]1. Costs_Data'!$E$51</definedName>
    <definedName name="Outcome_Variable_Choice">[14]Summary_Results!$E$1</definedName>
    <definedName name="Outcome_Variable_Link" localSheetId="15">[14]Summary_Results!$G$1</definedName>
    <definedName name="Outcome_Variable_Link">[13]Summary_Results!$I$1</definedName>
    <definedName name="Overhead_Rate">[24]Costs!$B$8</definedName>
    <definedName name="Overhead_Wage_Rate">'[11]1. Costs_Data'!$E$16</definedName>
    <definedName name="P_Antibiotics_4M_n" localSheetId="15">'[23]4a_Patient_Data'!$AS$24</definedName>
    <definedName name="P_Antibiotics_4M_n">'[28]4a_Patient_Data'!$AS$24</definedName>
    <definedName name="P_Antibiotics_9M_n" localSheetId="15">'[23]4a_Patient_Data'!$AS$34</definedName>
    <definedName name="P_Antibiotics_9M_n">'[28]4a_Patient_Data'!$AS$34</definedName>
    <definedName name="P_Antibiotics_Pre_n" localSheetId="15">'[23]4a_Patient_Data'!$AS$14</definedName>
    <definedName name="P_Antibiotics_Pre_n">'[28]4a_Patient_Data'!$AS$14</definedName>
    <definedName name="P_Catheterisations_4M_n" localSheetId="15">'[23]4a_Patient_Data'!$AS$22</definedName>
    <definedName name="P_Catheterisations_4M_n">'[28]4a_Patient_Data'!$AS$22</definedName>
    <definedName name="P_Catheterisations_9M_n" localSheetId="15">'[23]4a_Patient_Data'!$AS$32</definedName>
    <definedName name="P_Catheterisations_9M_n">'[28]4a_Patient_Data'!$AS$32</definedName>
    <definedName name="P_Catheterisations_Pre_n" localSheetId="15">'[23]4a_Patient_Data'!$AS$12</definedName>
    <definedName name="P_Catheterisations_Pre_n">'[28]4a_Patient_Data'!$AS$12</definedName>
    <definedName name="P_CAUTI_Pc_AntiB">[30]Summary_Sheet!$M$48</definedName>
    <definedName name="P_Correction_Factor_4_mnths">'[30]3d_Costs_Other'!#REF!</definedName>
    <definedName name="P_Correction_Factor_9_mnths">'[30]3d_Costs_Other'!#REF!</definedName>
    <definedName name="P_Correction_Factor_Pre">'[30]3d_Costs_Other'!#REF!</definedName>
    <definedName name="P_FTE_ADMIN">#REF!</definedName>
    <definedName name="P_FTE_ADMIN_Yr1" localSheetId="6">'[2]26_Labour_Time_Budget'!$C$22</definedName>
    <definedName name="P_FTE_ADMIN_Yr1" localSheetId="16">'[3]26_Labour_Time_Budget'!$C$22</definedName>
    <definedName name="P_FTE_ADMIN_Yr1" localSheetId="0">'[4]6 Labour Time Budget'!$C$22</definedName>
    <definedName name="P_FTE_ADMIN_Yr1">'Labour Time Budget'!$C$22</definedName>
    <definedName name="P_FTE_ADMIN_Yr2_Yr5" localSheetId="6">'[2]26_Labour_Time_Budget'!$F$22</definedName>
    <definedName name="P_FTE_ADMIN_Yr2_Yr5" localSheetId="16">'[3]26_Labour_Time_Budget'!$F$22</definedName>
    <definedName name="P_FTE_ADMIN_Yr2_Yr5" localSheetId="0">'[4]6 Labour Time Budget'!$F$22</definedName>
    <definedName name="P_FTE_ADMIN_Yr2_Yr5">'Labour Time Budget'!$F$22</definedName>
    <definedName name="P_FTE_CNC3">#REF!</definedName>
    <definedName name="P_FTE_CNC3_Yr1" localSheetId="6">'[2]26_Labour_Time_Budget'!$B$22</definedName>
    <definedName name="P_FTE_CNC3_Yr1" localSheetId="16">'[3]26_Labour_Time_Budget'!$B$22</definedName>
    <definedName name="P_FTE_CNC3_Yr1" localSheetId="0">'[4]6 Labour Time Budget'!$B$22</definedName>
    <definedName name="P_FTE_CNC3_Yr1">'Labour Time Budget'!$B$22</definedName>
    <definedName name="P_FTE_CNC3_Yr2_Yr5" localSheetId="6">'[2]26_Labour_Time_Budget'!$E$22</definedName>
    <definedName name="P_FTE_CNC3_Yr2_Yr5" localSheetId="16">'[3]26_Labour_Time_Budget'!$E$22</definedName>
    <definedName name="P_FTE_CNC3_Yr2_Yr5" localSheetId="0">'[4]6 Labour Time Budget'!$E$22</definedName>
    <definedName name="P_FTE_CNC3_Yr2_Yr5">'Labour Time Budget'!$E$22</definedName>
    <definedName name="p_Metro_Seps_Prop" localSheetId="6">'[2]8_Table_3Metro'!$N$17</definedName>
    <definedName name="p_Metro_Seps_Prop" localSheetId="16">'[3]8_Table_3Metro'!$N$17</definedName>
    <definedName name="p_Metro_Seps_Prop" localSheetId="0">'[8]8_Table_3Metro'!$N$17</definedName>
    <definedName name="p_Metro_Seps_Prop">'Table Metro'!$N$17</definedName>
    <definedName name="p_Metro_Yr_1_WkShps_Prop" localSheetId="6">'[2]8_Table_3Metro'!$N$18</definedName>
    <definedName name="p_Metro_Yr_1_WkShps_Prop" localSheetId="16">'[3]8_Table_3Metro'!$N$18</definedName>
    <definedName name="p_Metro_Yr_1_WkShps_Prop" localSheetId="0">'[8]8_Table_3Metro'!$N$18</definedName>
    <definedName name="p_Metro_Yr_1_WkShps_Prop">'Table Metro'!$N$18</definedName>
    <definedName name="p_Metro_Yr_2_5_WkShps_Prop" localSheetId="6">'[2]8_Table_3Metro'!$N$19</definedName>
    <definedName name="p_Metro_Yr_2_5_WkShps_Prop" localSheetId="16">'[3]8_Table_3Metro'!$N$19</definedName>
    <definedName name="p_Metro_Yr_2_5_WkShps_Prop" localSheetId="0">'[8]8_Table_3Metro'!$N$19</definedName>
    <definedName name="p_Metro_Yr_2_5_WkShps_Prop">'Table Metro'!$N$19</definedName>
    <definedName name="P_Number_WorkShops" localSheetId="6">'[2]21_Intervention_Rollout_NSW'!$F$280</definedName>
    <definedName name="P_Number_WorkShops" localSheetId="16">'[3]21_Intervention_Rollout_NSW'!$F$280</definedName>
    <definedName name="P_Number_WorkShops" localSheetId="0">'[4]2 Intervention Rollout NSW'!$F$280</definedName>
    <definedName name="P_Number_WorkShops">'Intervention Rollout_NSW'!$F$280</definedName>
    <definedName name="p_Regional_Seps_Prop" localSheetId="6">'[2]8_Table_3_non-Metro'!$N$6</definedName>
    <definedName name="p_Regional_Seps_Prop" localSheetId="16">'[3]8_Table_3_non-Metro'!$N$6</definedName>
    <definedName name="p_Regional_Seps_Prop" localSheetId="0">'[8]8_Table_3_Regional'!$N$17</definedName>
    <definedName name="p_Regional_Seps_Prop">'Table non-Metro'!$N$6</definedName>
    <definedName name="p_Regional_Yr_1_WkShps_Prop" localSheetId="6">'[2]8_Table_3_non-Metro'!$N$7</definedName>
    <definedName name="p_Regional_Yr_1_WkShps_Prop" localSheetId="16">'[3]8_Table_3_non-Metro'!$N$7</definedName>
    <definedName name="p_Regional_Yr_1_WkShps_Prop" localSheetId="0">'[8]8_Table_3_Regional'!$N$18</definedName>
    <definedName name="p_Regional_Yr_1_WkShps_Prop">'Table non-Metro'!$N$7</definedName>
    <definedName name="p_Regional_Yr_2_5_WkShps_Prop" localSheetId="6">'[2]8_Table_3_non-Metro'!$N$8</definedName>
    <definedName name="p_Regional_Yr_2_5_WkShps_Prop" localSheetId="16">'[3]8_Table_3_non-Metro'!$N$8</definedName>
    <definedName name="p_Regional_Yr_2_5_WkShps_Prop" localSheetId="0">'[8]8_Table_3_Regional'!$N$19</definedName>
    <definedName name="p_Regional_Yr_2_5_WkShps_Prop">'Table non-Metro'!$N$8</definedName>
    <definedName name="p_values_WT">[20]WT_Mann_Whit_SA!$R$7</definedName>
    <definedName name="Paper_Cost">'[11]1. Costs_Data'!$E$23</definedName>
    <definedName name="Param_Catheter_CAUTI_Adj">[31]Summary_Sheet!$M$17</definedName>
    <definedName name="Param_GH_covar_Diff">[14]Nixon_Summary_Stats_GH!$M$22</definedName>
    <definedName name="Param_GH_Mean_Diff_Cost">[14]Nixon_Summary_Stats_GH!$M$15</definedName>
    <definedName name="Param_GH_Mean_Diff_Effect">[14]Nixon_Summary_Stats_GH!$M$8</definedName>
    <definedName name="Param_GH_Var_Diff_Effect">[14]Nixon_Summary_Stats_GH!$M$11</definedName>
    <definedName name="Param_GH_Var_SE_Cost">[14]Nixon_Summary_Stats_GH!$M$19</definedName>
    <definedName name="Param_GH_Var_SE_Effect">[14]Nixon_Summary_Stats_GH!$M$12</definedName>
    <definedName name="Param_Incidence_Antibiotics_4_Months" localSheetId="15">'[23]3d_Costs_Other'!$C$38</definedName>
    <definedName name="Param_Incidence_Antibiotics_4_Months">'[28]3d_Costs_Other'!$C$38</definedName>
    <definedName name="Param_Incidence_Antibiotics_4_Months_SA" localSheetId="15">'[23]3d_Costs_Other'!$D$38</definedName>
    <definedName name="Param_Incidence_Antibiotics_4_Months_SA">'[28]3d_Costs_Other'!$D$38</definedName>
    <definedName name="Param_Incidence_Antibiotics_9_Months" localSheetId="15">'[23]3d_Costs_Other'!$C$39</definedName>
    <definedName name="Param_Incidence_Antibiotics_9_Months">'[28]3d_Costs_Other'!$C$39</definedName>
    <definedName name="Param_Incidence_Antibiotics_9_Months_SA" localSheetId="15">'[23]3d_Costs_Other'!$D$39</definedName>
    <definedName name="Param_Incidence_Antibiotics_9_Months_SA">'[28]3d_Costs_Other'!$D$39</definedName>
    <definedName name="Param_Incidence_Antibiotics_Catheters_4mths_SA_Adj" localSheetId="15">[23]Summary_Sheet!$M$29</definedName>
    <definedName name="Param_Incidence_Antibiotics_Catheters_4mths_SA_Adj">[28]Summary_Sheet!$M$29</definedName>
    <definedName name="Param_Incidence_Antibiotics_Catheters_9mths_SA_Adj" localSheetId="15">[23]Summary_Sheet!$M$30</definedName>
    <definedName name="Param_Incidence_Antibiotics_Catheters_9mths_SA_Adj">[28]Summary_Sheet!$M$30</definedName>
    <definedName name="Param_Incidence_Antibiotics_Catheters_Pre_SA_Adj" localSheetId="15">[23]Summary_Sheet!$M$28</definedName>
    <definedName name="Param_Incidence_Antibiotics_Catheters_Pre_SA_Adj">[28]Summary_Sheet!$M$28</definedName>
    <definedName name="Param_Incidence_Antibiotics_Pre" localSheetId="15">'[23]3d_Costs_Other'!$C$37</definedName>
    <definedName name="Param_Incidence_Antibiotics_Pre">'[28]3d_Costs_Other'!$C$37</definedName>
    <definedName name="Param_Incidence_Antibiotics_Pre_SA" localSheetId="15">'[23]3d_Costs_Other'!$D$37</definedName>
    <definedName name="Param_Incidence_Antibiotics_Pre_SA">'[28]3d_Costs_Other'!$D$37</definedName>
    <definedName name="Param_Incidence_Urine_Samples_Catheters_4mth" localSheetId="15">'[23]3d_Costs_Other'!$C$34</definedName>
    <definedName name="Param_Incidence_Urine_Samples_Catheters_4mth">'[28]3d_Costs_Other'!$C$34</definedName>
    <definedName name="Param_Incidence_Urine_Samples_Catheters_4mth_SA" localSheetId="15">'[23]3d_Costs_Other'!$D$34</definedName>
    <definedName name="Param_Incidence_Urine_Samples_Catheters_4mth_SA">'[28]3d_Costs_Other'!$D$34</definedName>
    <definedName name="Param_Incidence_Urine_Samples_Catheters_4mth_SA_Adj" localSheetId="15">[23]Summary_Sheet!$M$25</definedName>
    <definedName name="Param_Incidence_Urine_Samples_Catheters_4mth_SA_Adj">[28]Summary_Sheet!$M$25</definedName>
    <definedName name="Param_Incidence_Urine_Samples_Catheters_9mth" localSheetId="15">'[23]3d_Costs_Other'!$C$35</definedName>
    <definedName name="Param_Incidence_Urine_Samples_Catheters_9mth">'[28]3d_Costs_Other'!$C$35</definedName>
    <definedName name="Param_Incidence_Urine_Samples_Catheters_9mth_SA" localSheetId="15">'[23]3d_Costs_Other'!$D$35</definedName>
    <definedName name="Param_Incidence_Urine_Samples_Catheters_9mth_SA">'[28]3d_Costs_Other'!$D$35</definedName>
    <definedName name="Param_Incidence_Urine_Samples_Catheters_9mth_SA_Adj" localSheetId="15">[23]Summary_Sheet!$M$26</definedName>
    <definedName name="Param_Incidence_Urine_Samples_Catheters_9mth_SA_Adj">[28]Summary_Sheet!$M$26</definedName>
    <definedName name="Param_Incidence_Urine_Samples_Catheters_Pre" localSheetId="15">'[23]3d_Costs_Other'!$C$33</definedName>
    <definedName name="Param_Incidence_Urine_Samples_Catheters_Pre">'[28]3d_Costs_Other'!$C$33</definedName>
    <definedName name="Param_Incidence_Urine_Samples_Catheters_Pre_SA" localSheetId="15">'[23]3d_Costs_Other'!$D$33</definedName>
    <definedName name="Param_Incidence_Urine_Samples_Catheters_Pre_SA">'[28]3d_Costs_Other'!$D$33</definedName>
    <definedName name="Param_Incidence_Urine_Samples_Catheters_Pre_SA_Adj" localSheetId="15">[23]Summary_Sheet!$M$24</definedName>
    <definedName name="Param_Incidence_Urine_Samples_Catheters_Pre_SA_Adj">[28]Summary_Sheet!$M$24</definedName>
    <definedName name="Param_Smk_covar_Diff" localSheetId="15">[14]Nixon_Summ_Smok!$M$22</definedName>
    <definedName name="Param_Smk_covar_Diff">[32]Nixon_Summ_Smok!$M$22</definedName>
    <definedName name="Param_Smk_Mean_Diff_Cost" localSheetId="15">[14]Nixon_Summ_Smok!$M$15</definedName>
    <definedName name="Param_Smk_Mean_Diff_Cost">[32]Nixon_Summ_Smok!$M$15</definedName>
    <definedName name="Param_Smk_Mean_Diff_Effect" localSheetId="15">[14]Nixon_Summ_Smok!$M$8</definedName>
    <definedName name="Param_Smk_Mean_Diff_Effect">[32]Nixon_Summ_Smok!$M$8</definedName>
    <definedName name="Param_Smk_SE_Diff_Cost" localSheetId="15">[14]Nixon_Summ_Smok!$M$19</definedName>
    <definedName name="Param_Smk_SE_Diff_Cost">[32]Nixon_Summ_Smok!$M$19</definedName>
    <definedName name="Param_Smk_SE_Diff_Effect" localSheetId="15">[14]Nixon_Summ_Smok!$M$12</definedName>
    <definedName name="Param_Smk_SE_Diff_Effect">[32]Nixon_Summ_Smok!$M$12</definedName>
    <definedName name="Param_Smk_Var_Diff_Effect" localSheetId="15">[14]Nixon_Summ_Smok!$M$11</definedName>
    <definedName name="Param_Smk_Var_Diff_Effect">[32]Nixon_Summ_Smok!$M$11</definedName>
    <definedName name="Param_Smoke_corr_Diff" localSheetId="15">[14]Nixon_Summ_Smok!$M$23</definedName>
    <definedName name="Param_Smoke_corr_Diff">[32]Nixon_Summ_Smok!$M$23</definedName>
    <definedName name="Param_Total_Correlation_Diff">[14]Nixon_Summary_Stats_Total!$M$23</definedName>
    <definedName name="Param_Total_covar_Diff">[14]Nixon_Summary_Stats_Total!$M$22</definedName>
    <definedName name="Param_Total_Mean_Diff_Cost">[14]Nixon_Summary_Stats_Total!$M$15</definedName>
    <definedName name="Param_Total_Mean_Diff_Effect">[14]Nixon_Summary_Stats_Total!$M$8</definedName>
    <definedName name="Param_Total_Var_Diff_Cost">[14]Nixon_Summary_Stats_Total!$M$18</definedName>
    <definedName name="Param_Total_Var_Diff_Effect">[14]Nixon_Summary_Stats_Total!$M$11</definedName>
    <definedName name="Param_Total_Var_SE_Cost">[14]Nixon_Summary_Stats_Total!$M$19</definedName>
    <definedName name="Param_Total_Var_SE_Effect">[14]Nixon_Summary_Stats_Total!$M$12</definedName>
    <definedName name="Parameter__Expected_Hours_per_facility">'[16]3c_Costs_Intervention_Training'!$B$10</definedName>
    <definedName name="Parameter__Expected_Hours_per_facility_SA">'[16]3c_Costs_Intervention_Training'!$B$11</definedName>
    <definedName name="Parameter__Expected_Hours_per_workshop" localSheetId="15">'[23]3c_Costs_Intervention_Training'!$B$12</definedName>
    <definedName name="Parameter__Expected_Hours_per_workshop">'[31]3c_Costs_Intervention_Training'!$B$11</definedName>
    <definedName name="Parameter__Expected_Hours_per_workshop_SA" localSheetId="15">'[23]3c_Costs_Intervention_Training'!$B$13</definedName>
    <definedName name="Parameter__Expected_Hours_per_workshop_SA">'[31]3c_Costs_Intervention_Training'!$B$12</definedName>
    <definedName name="Parameter_Bacteremia_Risk" localSheetId="15">'[23]3_CAUTI_Calcs'!$E$42</definedName>
    <definedName name="Parameter_Bacteremia_Risk">'[28]3_CAUTI_Calcs'!$E$42</definedName>
    <definedName name="Parameter_Bacteriuria_Risk" localSheetId="15">'[23]3_CAUTI_Calcs'!$D$21</definedName>
    <definedName name="Parameter_Bacteriuria_Risk">'[28]3_CAUTI_Calcs'!$D$21</definedName>
    <definedName name="Parameter_Base_Case" localSheetId="15">[23]Summary_Sheet!$F$24</definedName>
    <definedName name="Parameter_Base_Case">[29]Summary_Sheet!$F$24</definedName>
    <definedName name="Parameter_Catheter_Bacteruria" localSheetId="15">'[23]3d_Costs_Other'!$C$20</definedName>
    <definedName name="Parameter_Catheter_Bacteruria">'[28]3d_Costs_Other'!$C$20</definedName>
    <definedName name="Parameter_Catheter_Bacteruria_4mths" localSheetId="15">'[23]3d_Costs_Other'!$C$18</definedName>
    <definedName name="Parameter_Catheter_Bacteruria_4mths">'[28]3d_Costs_Other'!$C$18</definedName>
    <definedName name="Parameter_Catheter_Bacteruria_4mths_Adj" localSheetId="15">[23]Summary_Sheet!$M$18</definedName>
    <definedName name="Parameter_Catheter_Bacteruria_4mths_Adj">[28]Summary_Sheet!$M$18</definedName>
    <definedName name="Parameter_Catheter_Bacteruria_4mths_SA" localSheetId="15">'[23]3d_Costs_Other'!$D$18</definedName>
    <definedName name="Parameter_Catheter_Bacteruria_4mths_SA">'[28]3d_Costs_Other'!$D$18</definedName>
    <definedName name="Parameter_Catheter_Bacteruria_9mths" localSheetId="15">'[23]3d_Costs_Other'!$C$19</definedName>
    <definedName name="Parameter_Catheter_Bacteruria_9mths">'[28]3d_Costs_Other'!$C$19</definedName>
    <definedName name="Parameter_Catheter_Bacteruria_9mths_Adj" localSheetId="15">[23]Summary_Sheet!$M$19</definedName>
    <definedName name="Parameter_Catheter_Bacteruria_9mths_Adj">[28]Summary_Sheet!$M$19</definedName>
    <definedName name="Parameter_Catheter_Bacteruria_9mths_SA" localSheetId="15">'[23]3d_Costs_Other'!$D$19</definedName>
    <definedName name="Parameter_Catheter_Bacteruria_9mths_SA">'[28]3d_Costs_Other'!$D$19</definedName>
    <definedName name="Parameter_Catheter_Bacteruria_Inc_Adj" localSheetId="15">[23]Summary_Sheet!$M$17</definedName>
    <definedName name="Parameter_Catheter_Bacteruria_Inc_Adj">[28]Summary_Sheet!$M$17</definedName>
    <definedName name="Parameter_Catheter_Bacteruria_Pre" localSheetId="15">'[23]3d_Costs_Other'!$C$17</definedName>
    <definedName name="Parameter_Catheter_Bacteruria_Pre">'[28]3d_Costs_Other'!$C$17</definedName>
    <definedName name="Parameter_Catheter_Bacteruria_Pre_SA" localSheetId="15">'[23]3d_Costs_Other'!$D$17</definedName>
    <definedName name="Parameter_Catheter_Bacteruria_Pre_SA">'[28]3d_Costs_Other'!$D$17</definedName>
    <definedName name="Parameter_Catheter_Bacteruria_UTI_Bacteremia_Inc" localSheetId="15">'[23]3d_Costs_Other'!$C$22</definedName>
    <definedName name="Parameter_Catheter_Bacteruria_UTI_Bacteremia_Inc">'[28]3d_Costs_Other'!$C$22</definedName>
    <definedName name="Parameter_Catheter_Bacteruria_UTI_Bacteremia_Inc_adj" localSheetId="15">[23]Summary_Sheet!$M$21</definedName>
    <definedName name="Parameter_Catheter_Bacteruria_UTI_Bacteremia_Inc_adj">[28]Summary_Sheet!$M$21</definedName>
    <definedName name="Parameter_Catheter_Bacteruria_UTI_Bacteremia_Inc_SA" localSheetId="15">'[23]3d_Costs_Other'!$D$22</definedName>
    <definedName name="Parameter_Catheter_Bacteruria_UTI_Bacteremia_Inc_SA">'[28]3d_Costs_Other'!$D$22</definedName>
    <definedName name="Parameter_Catheter_Bacteruria_UTI_Inc" localSheetId="15">'[23]3d_Costs_Other'!$C$21</definedName>
    <definedName name="Parameter_Catheter_Bacteruria_UTI_Inc">'[28]3d_Costs_Other'!$C$21</definedName>
    <definedName name="Parameter_Catheter_Bacteruria_UTI_Inc_adj" localSheetId="15">[23]Summary_Sheet!$M$20</definedName>
    <definedName name="Parameter_Catheter_Bacteruria_UTI_Inc_adj">[28]Summary_Sheet!$M$20</definedName>
    <definedName name="Parameter_Catheter_Bacteruria_UTI_Inc_SA" localSheetId="15">'[23]3d_Costs_Other'!$D$21</definedName>
    <definedName name="Parameter_Catheter_Bacteruria_UTI_Inc_SA">'[28]3d_Costs_Other'!$D$21</definedName>
    <definedName name="Parameter_Catheter_CAUTI_Inci_times_XLOS">'[31]3d_Costs_Other'!$C$13</definedName>
    <definedName name="Parameter_Catheter_CAUTI_Inci_times_XLOS_SA">'[31]3d_Costs_Other'!$D$13</definedName>
    <definedName name="Parameter_Catheter_CAUTI_Inci_XLOS" localSheetId="15">'[23]3d_Costs_Other'!$C$23</definedName>
    <definedName name="Parameter_Catheter_CAUTI_Inci_XLOS">'[28]3d_Costs_Other'!$C$23</definedName>
    <definedName name="Parameter_Catheter_CAUTI_Inci_XLOS_adj" localSheetId="15">[23]Summary_Sheet!$M$22</definedName>
    <definedName name="Parameter_Catheter_CAUTI_Inci_XLOS_adj">[28]Summary_Sheet!$M$22</definedName>
    <definedName name="Parameter_Catheter_CAUTI_Inci_XLOS_SA" localSheetId="15">'[23]3d_Costs_Other'!$D$23</definedName>
    <definedName name="Parameter_Catheter_CAUTI_Inci_XLOS_SA">'[28]3d_Costs_Other'!$D$23</definedName>
    <definedName name="Parameter_Compliance_Audit_No_Nurses">'[31]3d_Costs_Other'!$C$14</definedName>
    <definedName name="Parameter_Compliance_Audits_Per_Facil" localSheetId="15">'[23]3d_Costs_Other'!$C$26</definedName>
    <definedName name="Parameter_Compliance_Audits_Per_Facil">'[28]3d_Costs_Other'!$C$26</definedName>
    <definedName name="Parameter_Compliance_Audits_Per_Facil_SA" localSheetId="15">'[23]3d_Costs_Other'!$D$26</definedName>
    <definedName name="Parameter_Compliance_Audits_Per_Facil_SA">'[28]3d_Costs_Other'!$D$26</definedName>
    <definedName name="Parameter_Days_Compliance_Audit_SA">'[31]3d_Costs_Other'!$D$15</definedName>
    <definedName name="Parameter_Days_for_Compliance_Audit">'[31]3d_Costs_Other'!$C$15</definedName>
    <definedName name="Parameter_Nurses_on_Compliance_Audit" localSheetId="15">'[23]3d_Costs_Other'!$C$24</definedName>
    <definedName name="Parameter_Nurses_on_Compliance_Audit">'[28]3d_Costs_Other'!$C$24</definedName>
    <definedName name="Parameter_Nurses_on_Compliance_Audit_SA" localSheetId="15">'[23]3d_Costs_Other'!$D$24</definedName>
    <definedName name="Parameter_Nurses_on_Compliance_Audit_SA">'[31]3d_Costs_Other'!$D$14</definedName>
    <definedName name="Parameter_Nurses_on_Prev_Audit" localSheetId="15">'[23]3d_Costs_Other'!$C$25</definedName>
    <definedName name="Parameter_Nurses_on_Prev_Audit">'[28]3d_Costs_Other'!$C$25</definedName>
    <definedName name="Parameter_Nurses_on_Prev_Audit_Adj_SA" localSheetId="15">[23]Summary_Sheet!$M$35</definedName>
    <definedName name="Parameter_Nurses_on_Prev_Audit_Adj_SA">[28]Summary_Sheet!$M$35</definedName>
    <definedName name="Parameter_Nurses_on_Prev_Audit_SA" localSheetId="15">'[23]3d_Costs_Other'!$D$25</definedName>
    <definedName name="Parameter_Nurses_on_Prev_Audit_SA">'[28]3d_Costs_Other'!$D$25</definedName>
    <definedName name="Parameter_PP_Audits_Per_Facil" localSheetId="15">'[23]3d_Costs_Other'!$C$27</definedName>
    <definedName name="Parameter_PP_Audits_Per_Facil">'[28]3d_Costs_Other'!$C$27</definedName>
    <definedName name="Parameter_PP_Audits_Per_Facil_SA" localSheetId="15">'[23]3d_Costs_Other'!$D$27</definedName>
    <definedName name="Parameter_PP_Audits_Per_Facil_SA">'[28]3d_Costs_Other'!$D$27</definedName>
    <definedName name="Parameter_Time_Catheter_Insert" localSheetId="15">'[23]3d_Costs_Other'!$C$15</definedName>
    <definedName name="Parameter_Time_Catheter_Insert">'[16]3d_Costs_Other'!$C$8</definedName>
    <definedName name="Parameter_Time_Catheter_Xtra_LOS" localSheetId="15">'[23]3d_Costs_Other'!$C$16</definedName>
    <definedName name="Parameter_Time_Catheter_Xtra_LOS">'[31]3d_Costs_Other'!$C$12</definedName>
    <definedName name="Parameter_Time_Catheter_Xtra_LOS_Adj" localSheetId="15">[23]Summary_Sheet!$M$16</definedName>
    <definedName name="Parameter_Time_Catheter_Xtra_LOS_Adj">[31]Summary_Sheet!$M$16</definedName>
    <definedName name="Parameter_Time_Catheter_Xtra_LOS_SA" localSheetId="15">'[23]3d_Costs_Other'!$D$16</definedName>
    <definedName name="Parameter_Time_Catheter_Xtra_LOS_SA">'[31]3d_Costs_Other'!$D$12</definedName>
    <definedName name="Parameter_Training_Gosford_Attendance" localSheetId="15">'[23]3ci_Training_Attendances'!$G$68</definedName>
    <definedName name="Parameter_Training_Gosford_Attendance">'[31]3ci_Training_Attendances'!$G$68</definedName>
    <definedName name="Parameter_Training_Maitland_Attendance" localSheetId="15">'[23]3ci_Training_Attendances'!$G$71</definedName>
    <definedName name="Parameter_Training_Maitland_Attendance">'[31]3ci_Training_Attendances'!$G$71</definedName>
    <definedName name="Parameter_Training_Tamworth_Attendance" localSheetId="15">'[23]3ci_Training_Attendances'!$G$72</definedName>
    <definedName name="Parameter_Training_Tamworth_Attendance">'[31]3ci_Training_Attendances'!$G$72</definedName>
    <definedName name="Parameter_Training_Wyong_Attendance" localSheetId="15">'[23]3ci_Training_Attendances'!$G$20</definedName>
    <definedName name="Parameter_Training_Wyong_Attendance">'[31]3ci_Training_Attendances'!$G$20</definedName>
    <definedName name="Parameter_UTI_Risk" localSheetId="15">'[23]3_CAUTI_Calcs'!$E$33</definedName>
    <definedName name="Parameter_UTI_Risk">'[28]3_CAUTI_Calcs'!$E$33</definedName>
    <definedName name="Parameters_Days_Point_Prevalence_Audit" localSheetId="15">'[23]3d_Costs_Other'!$C$29</definedName>
    <definedName name="Parameters_Days_Point_Prevalence_Audit">'[28]3d_Costs_Other'!$C$29</definedName>
    <definedName name="Parameters_Days_Point_Prevalence_Audit_Adj" localSheetId="15">[23]Summary_Sheet!$M$39</definedName>
    <definedName name="Parameters_Days_Point_Prevalence_Audit_Adj">[28]Summary_Sheet!$M$39</definedName>
    <definedName name="Parameters_Days_Point_Prevalence_Audit_SA" localSheetId="15">'[23]3d_Costs_Other'!$D$29</definedName>
    <definedName name="Parameters_Days_Point_Prevalence_Audit_SA">'[28]3d_Costs_Other'!$D$29</definedName>
    <definedName name="Parameters_Hours_Point_Prevalence_Audit">'[30]3d_Costs_Other'!$C$22</definedName>
    <definedName name="Parameters_Hrs_Compliance_Audit" localSheetId="15">'[23]3d_Costs_Other'!$C$28</definedName>
    <definedName name="Parameters_Hrs_Compliance_Audit">'[28]3d_Costs_Other'!$C$28</definedName>
    <definedName name="Parameters_Hrs_Compliance_Audit_Adj" localSheetId="15">[23]Summary_Sheet!$M$38</definedName>
    <definedName name="Parameters_Hrs_Compliance_Audit_Adj">[28]Summary_Sheet!$M$38</definedName>
    <definedName name="Parameters_Hrs_Compliance_Audit_SA" localSheetId="15">'[23]3d_Costs_Other'!$D$28</definedName>
    <definedName name="Parameters_Hrs_Compliance_Audit_SA">'[28]3d_Costs_Other'!$D$28</definedName>
    <definedName name="Parameters_Training_Sessions_Gosford" localSheetId="15">'[23]3c_Costs_Intervention_Training'!$B$5</definedName>
    <definedName name="Parameters_Training_Sessions_Gosford">'[31]3c_Costs_Intervention_Training'!$B$5</definedName>
    <definedName name="Parameters_Training_Sessions_Maitland" localSheetId="15">'[23]3c_Costs_Intervention_Training'!$B$8</definedName>
    <definedName name="Parameters_Training_Sessions_Maitland">'[31]3c_Costs_Intervention_Training'!$B$8</definedName>
    <definedName name="Parameters_Training_Sessions_Tamworth" localSheetId="15">'[23]3c_Costs_Intervention_Training'!$B$7</definedName>
    <definedName name="Parameters_Training_Sessions_Tamworth">'[31]3c_Costs_Intervention_Training'!$B$7</definedName>
    <definedName name="Parameters_Training_Sessions_Wyong" localSheetId="15">'[23]3c_Costs_Intervention_Training'!$B$6</definedName>
    <definedName name="Parameters_Training_Sessions_Wyong">'[31]3c_Costs_Intervention_Training'!$B$6</definedName>
    <definedName name="Patients_rec_Medication_percent">'[11]1. Costs_Data'!$E$43</definedName>
    <definedName name="Pay_Administrator" localSheetId="16">#REF!</definedName>
    <definedName name="Pay_Administrator" localSheetId="0">#REF!</definedName>
    <definedName name="Pay_Administrator">#REF!</definedName>
    <definedName name="Pay_Hrs_per_Day" localSheetId="16">#REF!</definedName>
    <definedName name="Pay_Hrs_per_Day" localSheetId="0">#REF!</definedName>
    <definedName name="Pay_Hrs_per_Day">#REF!</definedName>
    <definedName name="Pay_Hrs_per_Week" localSheetId="16">#REF!</definedName>
    <definedName name="Pay_Hrs_per_Week" localSheetId="0">#REF!</definedName>
    <definedName name="Pay_Hrs_per_Week">#REF!</definedName>
    <definedName name="Pay_Sen_Clinician" localSheetId="16">#REF!</definedName>
    <definedName name="Pay_Sen_Clinician" localSheetId="0">#REF!</definedName>
    <definedName name="Pay_Sen_Clinician">#REF!</definedName>
    <definedName name="Pay_Usual_Care_Clinician" localSheetId="16">#REF!</definedName>
    <definedName name="Pay_Usual_Care_Clinician" localSheetId="0">#REF!</definedName>
    <definedName name="Pay_Usual_Care_Clinician">#REF!</definedName>
    <definedName name="Pay_Usual_Care_Clinician_Hrs" localSheetId="16">#REF!</definedName>
    <definedName name="Pay_Usual_Care_Clinician_Hrs" localSheetId="0">#REF!</definedName>
    <definedName name="Pay_Usual_Care_Clinician_Hrs">#REF!</definedName>
    <definedName name="Pay_Weeks_per_year" localSheetId="16">#REF!</definedName>
    <definedName name="Pay_Weeks_per_year" localSheetId="0">#REF!</definedName>
    <definedName name="Pay_Weeks_per_year">#REF!</definedName>
    <definedName name="Penalty_Rates_Mon_Tues">[20]Intervention_Costs!$D$14</definedName>
    <definedName name="Penalty_Rates_Saturday">[20]Intervention_Costs!$D$12</definedName>
    <definedName name="Penalty_Rates_Sunday">[20]Intervention_Costs!$D$13</definedName>
    <definedName name="Perc_Req_Med_FLS_SA">[11]FLS_Cost_Summary!$C$34</definedName>
    <definedName name="Percnt_Attend">'[11]1. Costs_Data'!$E$38</definedName>
    <definedName name="Physio_Employment_Weeks">[20]Intervention_Costs!$D$8</definedName>
    <definedName name="Physio_Prof_Hrly_Rate">[20]Intervention_Costs!$B$11</definedName>
    <definedName name="Physio_Rate_Professional">[20]Intervention_Costs!$B$25</definedName>
    <definedName name="Physio_Times_Daily_Hours">[20]Intervention_Costs!$D$10</definedName>
    <definedName name="PIR_Name">[12]Overview!$C$14</definedName>
    <definedName name="Point_Result_GH_ICER">[13]Summary_Results!#REF!</definedName>
    <definedName name="Point_Result_GH_Ref_Acc">[13]Summary_Results!$AI$13</definedName>
    <definedName name="Point_Result_QL_ICER">[13]Summary_Results!$D$39</definedName>
    <definedName name="Point_Result_QL_Ref_Acc">[13]Summary_Results!$P$13</definedName>
    <definedName name="Point_Result_Total_ICER">[13]Summary_Results!#REF!</definedName>
    <definedName name="Point_Result_Total_Ref_Acc">[13]Summary_Results!$BB$13</definedName>
    <definedName name="pop_n">[24]Summary_Results!$B$10</definedName>
    <definedName name="Postage_Cost">'[11]1. Costs_Data'!$E$25</definedName>
    <definedName name="_xlnm.Print_Titles" localSheetId="2">'Intervention Rollout_NSW'!$1:$1</definedName>
    <definedName name="Processed_Patients_n">'[11]1. Costs_Data'!$E$4</definedName>
    <definedName name="Quitline_Telephone_Cost">[24]Costs!$E$20</definedName>
    <definedName name="Rc_">[37]Bootstrapping!$AA$2</definedName>
    <definedName name="Rec_Ass_Tota_OH">'[11]1.FLS_ED_Record_Assessments'!$B$14</definedName>
    <definedName name="Record_Ass_Total_Wage">'[11]1.FLS_ED_Record_Assessments'!$J$7</definedName>
    <definedName name="Record_Asses_BC_Tot_CP">'[11]1.FLS_ED_Record_Assessments'!$C$21</definedName>
    <definedName name="ReFract_FLS_Cost_BC">'[11]5.Re-Fracture_Treatment_Costs'!$F$6</definedName>
    <definedName name="Refract_UC_CostPP_BC">'[11]5.Re-Fracture_Treatment_Costs'!$C$6</definedName>
    <definedName name="Refractures_Followed_Patient_No_SA">'[11]5.Re-Fracture_Treatment_Costs'!$O$6</definedName>
    <definedName name="Refrc_Rate_UC_SA">'[11]5.Re-Fracture_Treatment_Costs'!$K$6</definedName>
    <definedName name="refs_acc_Total_cntrl_diff_n">'[13]2e._Point_Results'!$D$71</definedName>
    <definedName name="refs_acc_Total_cntrl_diff_perc">'[13]2e._Point_Results'!$E$71</definedName>
    <definedName name="refs_acc_Total_cntrl_T1_n">'[13]2e._Point_Results'!$D$59</definedName>
    <definedName name="refs_acc_Total_cntrl_T1_perc">'[13]2e._Point_Results'!$E$59</definedName>
    <definedName name="refs_acc_Total_cntrl_T2_n">'[13]2e._Point_Results'!$D$67</definedName>
    <definedName name="refs_acc_Total_cntrl_T2_perc">'[13]2e._Point_Results'!$E$67</definedName>
    <definedName name="refs_acc_Total_int_diff_n">'[13]2e._Point_Results'!$B$71</definedName>
    <definedName name="refs_acc_Total_int_diff_perc">'[13]2e._Point_Results'!$C$71</definedName>
    <definedName name="refs_acc_Total_int_T1_n">'[13]2e._Point_Results'!$B$59</definedName>
    <definedName name="refs_acc_Total_int_T1_perc">'[13]2e._Point_Results'!$C$59</definedName>
    <definedName name="refs_acc_Total_int_T2_n">'[13]2e._Point_Results'!$B$67</definedName>
    <definedName name="refs_acc_Total_int_T2_perc">'[13]2e._Point_Results'!$C$67</definedName>
    <definedName name="refs_off_Total_cntrl_diff_n">'[13]2e._Point_Results'!$D$70</definedName>
    <definedName name="refs_off_Total_cntrl_diff_perc">'[13]2e._Point_Results'!$E$70</definedName>
    <definedName name="refs_off_Total_cntrl_T1_n">'[13]2e._Point_Results'!$D$58</definedName>
    <definedName name="refs_off_Total_cntrl_T1_perc">'[13]2e._Point_Results'!$E$58</definedName>
    <definedName name="refs_off_Total_cntrl_T2_n">'[13]2e._Point_Results'!$D$66</definedName>
    <definedName name="refs_off_Total_cntrl_T2_perc">'[13]2e._Point_Results'!$E$66</definedName>
    <definedName name="refs_off_Total_int_diff_n">'[13]2e._Point_Results'!$B$70</definedName>
    <definedName name="refs_off_Total_int_diff_perc">'[13]2e._Point_Results'!$C$70</definedName>
    <definedName name="refs_off_Total_int_T1_n">'[13]2e._Point_Results'!$B$58</definedName>
    <definedName name="refs_off_Total_int_T1_perc">'[13]2e._Point_Results'!$C$58</definedName>
    <definedName name="refs_off_Total_int_T2_n">'[13]2e._Point_Results'!$B$66</definedName>
    <definedName name="refs_off_Total_int_T2_perc">'[13]2e._Point_Results'!$C$66</definedName>
    <definedName name="refs_uptake_Total_cntrl_diff_n">'[13]2e._Point_Results'!$D$72</definedName>
    <definedName name="refs_uptake_Total_cntrl_diff_perc">'[13]2e._Point_Results'!$E$72</definedName>
    <definedName name="refs_uptake_Total_cntrl_T1_n">'[13]2e._Point_Results'!$D$60</definedName>
    <definedName name="refs_uptake_Total_cntrl_T1_perc">'[13]2e._Point_Results'!$E$60</definedName>
    <definedName name="refs_uptake_Total_cntrl_T2_n">'[13]2e._Point_Results'!$D$68</definedName>
    <definedName name="refs_uptake_Total_cntrl_T2_perc">'[13]2e._Point_Results'!$E$68</definedName>
    <definedName name="refs_uptake_Total_int_diff_n">'[13]2e._Point_Results'!$B$72</definedName>
    <definedName name="refs_uptake_Total_int_diff_perc">'[13]2e._Point_Results'!$C$72</definedName>
    <definedName name="refs_uptake_Total_int_T1_n">'[13]2e._Point_Results'!$B$60</definedName>
    <definedName name="refs_uptake_Total_int_T1_perc">'[13]2e._Point_Results'!$C$60</definedName>
    <definedName name="refs_uptake_Total_int_T2_n">'[13]2e._Point_Results'!$B$68</definedName>
    <definedName name="refs_uptake_Total_int_T2_perc">'[13]2e._Point_Results'!$C$68</definedName>
    <definedName name="Risk_adj">'[12]Outputs &amp; usage '!$AH$7</definedName>
    <definedName name="SA__Antibiotics">[16]Summary_Sheet!$M$14</definedName>
    <definedName name="SA_9m_eq_4m">[30]Summary_Sheet!#REF!</definedName>
    <definedName name="SA_adjust_4th_Year_Nurse" localSheetId="15">[23]Summary_Sheet!$M$8</definedName>
    <definedName name="SA_adjust_4th_Year_Nurse">[31]Summary_Sheet!$M$8</definedName>
    <definedName name="SA_adjust_CNC3" localSheetId="15">[23]Summary_Sheet!$M$7</definedName>
    <definedName name="SA_adjust_CNC3">[31]Summary_Sheet!$M$7</definedName>
    <definedName name="SA_adjust_OH">[30]Summary_Sheet!$M$11</definedName>
    <definedName name="SA_adjust_OnCost">[30]Summary_Sheet!$M$12</definedName>
    <definedName name="SA_Antibiotics_Adj" localSheetId="15">[23]Summary_Sheet!$M$15</definedName>
    <definedName name="SA_Antibiotics_Adj">[31]Summary_Sheet!$M$15</definedName>
    <definedName name="SA_Cath_Ins_time">[16]Summary_Sheet!$M$20</definedName>
    <definedName name="SA_Cath_Ins_Time_Adj" localSheetId="15">[23]Summary_Sheet!$M$44</definedName>
    <definedName name="SA_Cath_Ins_Time_Adj">[31]Summary_Sheet!$M$27</definedName>
    <definedName name="SA_Catheter_Pack_Cost">[16]Summary_Sheet!$M$11</definedName>
    <definedName name="SA_Catheter_Pack_Cost_Post_Adj" localSheetId="15">[23]Summary_Sheet!$M$13</definedName>
    <definedName name="SA_Catheter_Pack_Cost_Post_Adj">[31]Summary_Sheet!$M$13</definedName>
    <definedName name="SA_Cathterisations_4_Mths_Adj" localSheetId="15">[23]Summary_Sheet!$M$48</definedName>
    <definedName name="SA_Cathterisations_4_Mths_Adj">[31]Summary_Sheet!$M$31</definedName>
    <definedName name="SA_Cathterisations_9_mths_Adj" localSheetId="15">[23]Summary_Sheet!$M$49</definedName>
    <definedName name="SA_Cathterisations_9_mths_Adj">[31]Summary_Sheet!$M$32</definedName>
    <definedName name="SA_Cathterisations_Control_Adj" localSheetId="15">[23]Summary_Sheet!$M$47</definedName>
    <definedName name="SA_Cathterisations_Control_Adj">[31]Summary_Sheet!$M$30</definedName>
    <definedName name="SA_Change_Av_Cost_ARes_Trt_FLS">[17]FLS_Result_Summary_SA!$C$35</definedName>
    <definedName name="SA_CNC3_Adj">'[16]3a_Costs_Hospital_Labour'!$F$2</definedName>
    <definedName name="SA_Cntrl_GH_Ref_Acc_T1">[13]Summary_Results!$AB$21</definedName>
    <definedName name="SA_Cntrl_GH_Ref_Acc_T2">[13]Summary_Results!$AD$21</definedName>
    <definedName name="SA_Cntrl_QL_Ref_Acc_T1_n">[13]Summary_Results!$I$21</definedName>
    <definedName name="SA_Cntrl_QL_Ref_Acc_T2_n">[13]Summary_Results!$K$21</definedName>
    <definedName name="SA_Compliance_Rate_FLS">[17]FLS_Result_Summary_SA!$C$36</definedName>
    <definedName name="SA_Compliance_Rate_UC">[17]FLS_Result_Summary_SA!$B$36</definedName>
    <definedName name="SA_Cost_Catheter_Insert_Adj">'[16]3d_Costs_Other'!$D$3</definedName>
    <definedName name="SA_Cost_Catheter_Pack_Adj">'[16]3d_Costs_Other'!$D$2</definedName>
    <definedName name="SA_Cost_Urine_Test_Adj">'[16]3d_Costs_Other'!$D$4</definedName>
    <definedName name="SA_Days_per_Compliance_Adj" localSheetId="15">[23]Summary_Sheet!$M$36</definedName>
    <definedName name="SA_Days_per_Compliance_Adj">[31]Summary_Sheet!$M$22</definedName>
    <definedName name="SA_Days_per_Prevalence_Adj" localSheetId="15">[23]Summary_Sheet!$M$37</definedName>
    <definedName name="SA_Days_per_Prevalence_Adj">[28]Summary_Sheet!$M$37</definedName>
    <definedName name="SA_Eligible_Cntrl_GH_T1">[13]Summary_Results!$AB$19</definedName>
    <definedName name="SA_Eligible_Cntrl_GH_T2">[13]Summary_Results!$AD$19</definedName>
    <definedName name="SA_Eligible_Cntrl_QL_T1">[13]Summary_Results!$I$19</definedName>
    <definedName name="SA_Eligible_Cntrl_QL_T2">[13]Summary_Results!$K$19</definedName>
    <definedName name="SA_Eligible_Int_GH_T1">[13]Summary_Results!$V$19</definedName>
    <definedName name="SA_Eligible_Int_GH_T2">[13]Summary_Results!$X$19</definedName>
    <definedName name="SA_Eligible_Int_QL_T1" localSheetId="15">[38]Summary_Results!$C$30</definedName>
    <definedName name="SA_Eligible_Int_QL_T1">[13]Summary_Results!$C$19</definedName>
    <definedName name="SA_Eligible_Int_QL_T2">[13]Summary_Results!$E$19</definedName>
    <definedName name="SA_FLS_Cost_Blanket_Change">[17]FLS_Result_Summary_SA!$C$30</definedName>
    <definedName name="SA_FLS_Rate_UC">[17]FLS_Result_Summary_SA!$C$31</definedName>
    <definedName name="SA_Follow_Up_Consultations_FLS">[17]FLS_Result_Summary_SA!$C$33</definedName>
    <definedName name="SA_Follow_Up_UC">[17]FLS_Result_Summary_SA!$B$40</definedName>
    <definedName name="SA_Hospital_Training_Hrs_Adj" localSheetId="15">[23]Summary_Sheet!$M$33</definedName>
    <definedName name="SA_Hospital_Training_Hrs_Adj">[31]Summary_Sheet!$M$20</definedName>
    <definedName name="SA_Inc_Nursing_OH_UC">[11]FLS_Cost_Summary!$B$37</definedName>
    <definedName name="SA_Int_GH_Ref_Acc_T1">[13]Summary_Results!$V$21</definedName>
    <definedName name="SA_Int_GH_Ref_Acc_T2">[13]Summary_Results!$X$21</definedName>
    <definedName name="SA_Int_QL_Out_T1_n">[13]Summary_Results!$C$21</definedName>
    <definedName name="SA_Int_QL_Out_T2_n">[13]Summary_Results!$E$21</definedName>
    <definedName name="SA_Intervention_Costs_Adj">[31]Summary_Sheet!$M$19</definedName>
    <definedName name="SA_Intervention_Total_4m_adj" localSheetId="15">[23]Summary_Sheet!$M$40</definedName>
    <definedName name="SA_Intervention_Total_4m_adj">[28]Summary_Sheet!$M$40</definedName>
    <definedName name="SA_Intervention_Total_9m_adj" localSheetId="15">[23]Summary_Sheet!$M$41</definedName>
    <definedName name="SA_Intervention_Total_9m_adj">[28]Summary_Sheet!$M$41</definedName>
    <definedName name="SA_Labour_Various" localSheetId="15">'[23]3a_Costs_Labour'!$F$4</definedName>
    <definedName name="SA_Labour_Various">'[16]3a_Costs_Hospital_Labour'!$F$4</definedName>
    <definedName name="SA_Labour_Various_adj" localSheetId="15">[23]Summary_Sheet!$M$9</definedName>
    <definedName name="SA_Labour_Various_adj">[31]Summary_Sheet!$M$9</definedName>
    <definedName name="SA_needs">'[12]Net change'!$AD$24</definedName>
    <definedName name="SA_non_Respons_rec_care_FLS">[17]FLS_Result_Summary_SA!$C$37</definedName>
    <definedName name="SA_Nurse_Labour_Cath">[16]Summary_Sheet!$M$12</definedName>
    <definedName name="SA_Nurse_yr_4">'[16]3a_Costs_Hospital_Labour'!$F$3</definedName>
    <definedName name="SA_Nurses_per_Compliance_Adj" localSheetId="15">[23]Summary_Sheet!$M$34</definedName>
    <definedName name="SA_Nurses_per_Compliance_Adj">[31]Summary_Sheet!$M$21</definedName>
    <definedName name="SA_NWAU_Yes_No">[17]FLS_Result_Summary_SA!$C$48</definedName>
    <definedName name="SA_OH">[11]FLS_Cost_Summary!$C$48</definedName>
    <definedName name="SA_Parameter_Annual_Perc_Antibiotics">[30]Summary_Sheet!$Q$32</definedName>
    <definedName name="SA_Parameter_Annual_Perc_Urine">[30]Summary_Sheet!$Q$28</definedName>
    <definedName name="SA_Parameter_Time_Catheter_Insert_Adj" localSheetId="15">'[23]3d_Costs_Other'!$D$15</definedName>
    <definedName name="SA_Parameter_Time_Catheter_Insert_Adj">'[16]3d_Costs_Other'!$D$8</definedName>
    <definedName name="SA_Parameter_Xp_Train_Hours_adj">'[16]3c_Costs_Intervention_Training'!$B$11</definedName>
    <definedName name="SA_Perc_Req_Med_FLS">[17]FLS_Result_Summary_SA!$C$34</definedName>
    <definedName name="SA_Perc_Req_Med_UC">[17]FLS_Result_Summary_SA!$B$34</definedName>
    <definedName name="SA_Pre_Catheter_Pack_Cost_Adj" localSheetId="15">[23]Summary_Sheet!$M$12</definedName>
    <definedName name="SA_Pre_Catheter_Pack_Cost_Adj">[31]Summary_Sheet!$M$12</definedName>
    <definedName name="SA_QL_SA">[32]Summary_Results!$C$30</definedName>
    <definedName name="SA_Ref_Off_Cntrl_GH_T1">[13]Summary_Results!$AB$20</definedName>
    <definedName name="SA_Ref_Off_Cntrl_GH_T2">[13]Summary_Results!$AD$20</definedName>
    <definedName name="SA_Ref_Off_Int_Cntrl_T1">[13]Summary_Results!$I$20</definedName>
    <definedName name="SA_Ref_Off_Int_Cntrl_T2">[13]Summary_Results!$K$20</definedName>
    <definedName name="SA_Ref_Off_Int_GH_T1">[13]Summary_Results!$V$20</definedName>
    <definedName name="SA_Ref_Off_Int_GH_T2">[13]Summary_Results!$X$20</definedName>
    <definedName name="SA_Ref_Off_Int_QL_T1">[13]Summary_Results!$C$20</definedName>
    <definedName name="SA_Ref_Off_Int_QL_T2">[13]Summary_Results!$E$20</definedName>
    <definedName name="SA_Ref_TU_Cntrl_QL_T1">[13]Summary_Results!$I$22</definedName>
    <definedName name="SA_Ref_TU_Cntrl_QL_T2">[13]Summary_Results!$K$22</definedName>
    <definedName name="SA_Ref_TU_Cntrl_T1">[13]Summary_Results!$AB$22</definedName>
    <definedName name="SA_Ref_TU_Cntrl_T2">[13]Summary_Results!$AD$22</definedName>
    <definedName name="SA_Ref_TU_Int_GH_T1">[13]Summary_Results!$V$22</definedName>
    <definedName name="SA_Ref_TU_Int_GH_T2">[13]Summary_Results!$X$22</definedName>
    <definedName name="SA_Ref_TU_Int_QL_T1">[13]Summary_Results!$C$22</definedName>
    <definedName name="SA_Ref_TU_Int_QL_T2">[13]Summary_Results!$E$22</definedName>
    <definedName name="SA_Resource_Costs_Adj">'[16]3b_Costs_Intervention_Resources'!$K$11</definedName>
    <definedName name="SA_RN8_Adj" localSheetId="15">[23]Summary_Sheet!$M$10</definedName>
    <definedName name="SA_RN8_Adj">[31]Summary_Sheet!$M$10</definedName>
    <definedName name="SA_Trt_Rate_UC">[17]FLS_Result_Summary_SA!$B$31</definedName>
    <definedName name="SA_UC_Cost_Blanket_Change">[17]FLS_Result_Summary_SA!$B$30</definedName>
    <definedName name="SA_UC_CostpPerson">[17]FLS_Result_Summary_SA!$B$32</definedName>
    <definedName name="SA_Urine_Test_Adj" localSheetId="15">[23]Summary_Sheet!$M$14</definedName>
    <definedName name="SA_Urine_Test_Adj">[31]Summary_Sheet!$M$14</definedName>
    <definedName name="SA_Valids_Cntrl_GH_T1">[13]Summary_Results!$AB$18</definedName>
    <definedName name="SA_Valids_Cntrl_GH_T2">[13]Summary_Results!$AD$18</definedName>
    <definedName name="SA_Valids_Cntrl_QL_T1">[13]Summary_Results!$I$18</definedName>
    <definedName name="SA_Valids_Cntrl_QL_T2">[13]Summary_Results!$K$18</definedName>
    <definedName name="SA_Valids_Int_GH_T1">[13]Summary_Results!$V$18</definedName>
    <definedName name="SA_Valids_Int_GH_T2">[13]Summary_Results!$X$18</definedName>
    <definedName name="SA_Valids_Int_QL_T1">[13]Summary_Results!$C$18</definedName>
    <definedName name="SA_Valids_Int_QL_T2">[13]Summary_Results!$E$18</definedName>
    <definedName name="SA_WT_Mean_Treatment">[20]WT_Mann_Whit_SA!$R$14</definedName>
    <definedName name="SA_Z_WT">[20]WT_Mann_Whit_SA!$R$6</definedName>
    <definedName name="SA1_Post_Cath_LCI">'Sensitivity Analyses'!#REF!</definedName>
    <definedName name="SA1_Post_Cath_UCI">'Sensitivity Analyses'!#REF!</definedName>
    <definedName name="SA4_Int_UCI_UC_UCI">'Sensitivity Analyses'!#REF!</definedName>
    <definedName name="SA5_Post_Cath_Inc_10_perc">'Sensitivity Analyses'!$B$11:$G$11</definedName>
    <definedName name="SA6_NSW_Int_dec_10_perc">'Sensitivity Analyses'!#REF!</definedName>
    <definedName name="SA6_Post_Cath_Dec_10_perc">'Sensitivity Analyses'!#REF!</definedName>
    <definedName name="SA7_Cath_Liear_Decline">'Sensitivity Analyses'!$B$13:$G$13</definedName>
    <definedName name="SA7_NSW_Int_inc_10_perc">'Sensitivity Analyses'!$B$7:$G$7</definedName>
    <definedName name="Sample_LOS_Control_Array">'[20]All Data_Combined'!$E$2:$E$48</definedName>
    <definedName name="Sample_LOS_Treatment_Array">'[20]All Data_Combined'!$E$49:$E$172</definedName>
    <definedName name="Sample_Size_Control">'[39]All Data_Combined'!$N$2</definedName>
    <definedName name="Sample_Size_Treatment">'[39]All Data_Combined'!$N$3</definedName>
    <definedName name="Saving_MO_pMinute">[20]Intervention_Savings!$F$21</definedName>
    <definedName name="Saving_Regis_MO_pMinute">[20]Intervention_Savings!$F$22</definedName>
    <definedName name="Saving_Registrar_pMinute">[20]Intervention_Savings!$F$20</definedName>
    <definedName name="Saving_Wage_Choice">[20]Summary!$N$20</definedName>
    <definedName name="Scenario_Usual_Care_Clinician">[13]Summary_Results!$E$1</definedName>
    <definedName name="Smokers_n_Int">'[14]2e._Point_Results'!$B$6</definedName>
    <definedName name="Software_Set_Up">[24]Costs!$E$14</definedName>
    <definedName name="solver_adj" localSheetId="13" hidden="1">'Table Metro'!$D$11</definedName>
    <definedName name="solver_adj" localSheetId="14" hidden="1">'Table non-Metro'!$D$11</definedName>
    <definedName name="solver_cvg" localSheetId="13" hidden="1">0.0001</definedName>
    <definedName name="solver_cvg" localSheetId="14" hidden="1">0.0001</definedName>
    <definedName name="solver_drv" localSheetId="13" hidden="1">1</definedName>
    <definedName name="solver_drv" localSheetId="14" hidden="1">1</definedName>
    <definedName name="solver_eng" localSheetId="3" hidden="1">1</definedName>
    <definedName name="solver_eng" localSheetId="13" hidden="1">1</definedName>
    <definedName name="solver_eng" localSheetId="14" hidden="1">1</definedName>
    <definedName name="solver_est" localSheetId="13" hidden="1">1</definedName>
    <definedName name="solver_est" localSheetId="14" hidden="1">1</definedName>
    <definedName name="solver_itr" localSheetId="13" hidden="1">2147483647</definedName>
    <definedName name="solver_itr" localSheetId="14" hidden="1">2147483647</definedName>
    <definedName name="solver_lhs1" localSheetId="13" hidden="1">'Table Metro'!$D$11</definedName>
    <definedName name="solver_lhs1" localSheetId="14" hidden="1">'Table non-Metro'!$D$11</definedName>
    <definedName name="solver_mip" localSheetId="13" hidden="1">2147483647</definedName>
    <definedName name="solver_mip" localSheetId="14" hidden="1">2147483647</definedName>
    <definedName name="solver_mni" localSheetId="13" hidden="1">30</definedName>
    <definedName name="solver_mni" localSheetId="14" hidden="1">30</definedName>
    <definedName name="solver_mrt" localSheetId="13" hidden="1">0.075</definedName>
    <definedName name="solver_mrt" localSheetId="14" hidden="1">0.075</definedName>
    <definedName name="solver_msl" localSheetId="13" hidden="1">2</definedName>
    <definedName name="solver_msl" localSheetId="14" hidden="1">2</definedName>
    <definedName name="solver_neg" localSheetId="3" hidden="1">1</definedName>
    <definedName name="solver_neg" localSheetId="13" hidden="1">2</definedName>
    <definedName name="solver_neg" localSheetId="14" hidden="1">2</definedName>
    <definedName name="solver_nod" localSheetId="13" hidden="1">2147483647</definedName>
    <definedName name="solver_nod" localSheetId="14" hidden="1">2147483647</definedName>
    <definedName name="solver_num" localSheetId="3" hidden="1">0</definedName>
    <definedName name="solver_num" localSheetId="13" hidden="1">1</definedName>
    <definedName name="solver_num" localSheetId="14" hidden="1">1</definedName>
    <definedName name="solver_nwt" localSheetId="13" hidden="1">1</definedName>
    <definedName name="solver_nwt" localSheetId="14" hidden="1">1</definedName>
    <definedName name="solver_opt" localSheetId="3" hidden="1">'NSW Overnight_Stays_Forecast'!$C$4</definedName>
    <definedName name="solver_opt" localSheetId="13" hidden="1">'Table Metro'!$I$62</definedName>
    <definedName name="solver_opt" localSheetId="14" hidden="1">'Table non-Metro'!$I$62</definedName>
    <definedName name="solver_pre" localSheetId="13" hidden="1">0.000001</definedName>
    <definedName name="solver_pre" localSheetId="14" hidden="1">0.000001</definedName>
    <definedName name="solver_rbv" localSheetId="13" hidden="1">1</definedName>
    <definedName name="solver_rbv" localSheetId="14" hidden="1">1</definedName>
    <definedName name="solver_rel1" localSheetId="13" hidden="1">1</definedName>
    <definedName name="solver_rel1" localSheetId="14" hidden="1">1</definedName>
    <definedName name="solver_rhs1" localSheetId="13" hidden="1">'Table Metro'!$D$35</definedName>
    <definedName name="solver_rhs1" localSheetId="14" hidden="1">'Table non-Metro'!$D$35</definedName>
    <definedName name="solver_rlx" localSheetId="13" hidden="1">2</definedName>
    <definedName name="solver_rlx" localSheetId="14" hidden="1">2</definedName>
    <definedName name="solver_rsd" localSheetId="13" hidden="1">0</definedName>
    <definedName name="solver_rsd" localSheetId="14" hidden="1">0</definedName>
    <definedName name="solver_scl" localSheetId="13" hidden="1">1</definedName>
    <definedName name="solver_scl" localSheetId="14" hidden="1">1</definedName>
    <definedName name="solver_sho" localSheetId="13" hidden="1">2</definedName>
    <definedName name="solver_sho" localSheetId="14" hidden="1">2</definedName>
    <definedName name="solver_ssz" localSheetId="13" hidden="1">100</definedName>
    <definedName name="solver_ssz" localSheetId="14" hidden="1">100</definedName>
    <definedName name="solver_tim" localSheetId="13" hidden="1">2147483647</definedName>
    <definedName name="solver_tim" localSheetId="14" hidden="1">2147483647</definedName>
    <definedName name="solver_tol" localSheetId="13" hidden="1">0.01</definedName>
    <definedName name="solver_tol" localSheetId="14" hidden="1">0.01</definedName>
    <definedName name="solver_typ" localSheetId="3" hidden="1">1</definedName>
    <definedName name="solver_typ" localSheetId="13" hidden="1">3</definedName>
    <definedName name="solver_typ" localSheetId="14" hidden="1">3</definedName>
    <definedName name="solver_val" localSheetId="3" hidden="1">0</definedName>
    <definedName name="solver_val" localSheetId="13" hidden="1">0</definedName>
    <definedName name="solver_val" localSheetId="14" hidden="1">0</definedName>
    <definedName name="solver_ver" localSheetId="3" hidden="1">3</definedName>
    <definedName name="solver_ver" localSheetId="13" hidden="1">3</definedName>
    <definedName name="solver_ver" localSheetId="14" hidden="1">3</definedName>
    <definedName name="standard_error_difference_cost">'[33]Summary Statistics'!$C$12</definedName>
    <definedName name="standard_error_difference_effect">'[33]Summary Statistics'!$B$12</definedName>
    <definedName name="Therapies_Total_Cost_BC">'[11]3.FLS_Exam_Trtmt_Costs_FLS'!$D$21</definedName>
    <definedName name="Total_Clinician_Saving">[20]Intervention_Savings!$B$6</definedName>
    <definedName name="Total_Cost_Rec_Ass">'[11]1.FLS_ED_Record_Assessments'!$C$19</definedName>
    <definedName name="TOTAL_Costs">'[14]2b._Costs'!$G$15</definedName>
    <definedName name="Total_Costs_SA" localSheetId="15">[14]Summary_Results!$E$41</definedName>
    <definedName name="Total_Costs_SA">[13]Summary_Results!$AR$72</definedName>
    <definedName name="Total_Costs_SA_Adjusted_BT">[13]Iteration_Costs_Int_Int!$B$13</definedName>
    <definedName name="Total_eligibles_at_any_time_n">'[13]2e._Point_Results'!$P$52</definedName>
    <definedName name="Total_N">'[12]Outcomes '!$C$5</definedName>
    <definedName name="Total_Nurse_FTE">'[11]1. Costs_Data'!$E$8</definedName>
    <definedName name="Total_Other_Costs">'[11]2.FLS_Contacting_Costs'!$B$21</definedName>
    <definedName name="Total_referral_accepts_T1_n">'[13]2e._Point_Results'!$P$59</definedName>
    <definedName name="Total_referral_accepts_T2_n">'[13]2e._Point_Results'!$P$67</definedName>
    <definedName name="Total_referral_offers_T1_n">'[13]2e._Point_Results'!$P$58</definedName>
    <definedName name="Total_referral_offers_T2_n">'[13]2e._Point_Results'!$P$66</definedName>
    <definedName name="Total_UC_Costs_Int_SA">[13]Summary_Results!#REF!</definedName>
    <definedName name="Total_UC_Costs_UC_SA">[13]Summary_Results!$AR$54</definedName>
    <definedName name="Total_Uptakes_T1_n">'[13]2e._Point_Results'!$P$60</definedName>
    <definedName name="Total_Uptakes_T2_n">'[13]2e._Point_Results'!$P$68</definedName>
    <definedName name="Training_costs">[20]Summary!$N$4</definedName>
    <definedName name="treatment">'[37]Raw data'!$F$5:$H$104</definedName>
    <definedName name="Treatment_Cost_Data_4m" localSheetId="15">'[23]4b_Patient_Data_Paste'!$AL$1632:$AL$3308</definedName>
    <definedName name="Treatment_Cost_Data_4m">'[16]4a_Patient_Data'!$AJ$1632:$AJ$3308</definedName>
    <definedName name="Treatment_Cost_Data_9m" localSheetId="15">'[23]4b_Patient_Data_Paste'!$AL$3309:$AL$4861</definedName>
    <definedName name="Treatment_Cost_Data_9m">'[16]4a_Patient_Data'!$AJ$3309:$AJ$4861</definedName>
    <definedName name="Treatment_Cost_Mean_4m" localSheetId="15">[23]Summary_Sheet!$F$4</definedName>
    <definedName name="Treatment_Cost_Mean_4m">[16]Summary_Sheet!$F$4</definedName>
    <definedName name="Treatment_Cost_Mean_9m" localSheetId="15">[23]Summary_Sheet!$I$4</definedName>
    <definedName name="Treatment_Cost_Mean_9m">[16]Summary_Sheet!$I$4</definedName>
    <definedName name="Treatment_Cost_Standard_Deviation_4m" localSheetId="15">[23]Summary_Sheet!$F$5</definedName>
    <definedName name="Treatment_Cost_Standard_Deviation_4m">[16]Summary_Sheet!$F$5</definedName>
    <definedName name="Treatment_Cost_Standard_Deviation_9m" localSheetId="15">[23]Summary_Sheet!$I$5</definedName>
    <definedName name="Treatment_Cost_Standard_Deviation_9m">[16]Summary_Sheet!$I$5</definedName>
    <definedName name="Treatment_Cost_Standard_Error_4m" localSheetId="15">[23]Summary_Sheet!$F$6</definedName>
    <definedName name="Treatment_Cost_Standard_Error_4m">[16]Summary_Sheet!$F$6</definedName>
    <definedName name="Treatment_Cost_Standard_Error_9m" localSheetId="15">[23]Summary_Sheet!$I$6</definedName>
    <definedName name="Treatment_Cost_Standard_Error_9m">[16]Summary_Sheet!$I$6</definedName>
    <definedName name="Treatment_Effect_Data_4m" localSheetId="15">'[23]4b_Patient_Data_Paste'!$K$1632:$K$3308</definedName>
    <definedName name="Treatment_Effect_Data_4m">'[16]4a_Patient_Data'!$K$1632:$K$3308</definedName>
    <definedName name="Treatment_Effect_Data_9m" localSheetId="15">'[23]4b_Patient_Data_Paste'!$K$3309:$K$4861</definedName>
    <definedName name="Treatment_Effect_Data_9m">'[16]4a_Patient_Data'!$K$3309:$K$4861</definedName>
    <definedName name="Treatment_Effect_mean_4m" localSheetId="15">[23]Summary_Sheet!$E$4</definedName>
    <definedName name="Treatment_Effect_mean_4m">[16]Summary_Sheet!$E$4</definedName>
    <definedName name="Treatment_Effect_mean_9m" localSheetId="15">[23]Summary_Sheet!$H$4</definedName>
    <definedName name="Treatment_Effect_mean_9m">[16]Summary_Sheet!$H$4</definedName>
    <definedName name="Treatment_Effect_standard_deviation_4m" localSheetId="15">[23]Summary_Sheet!$E$5</definedName>
    <definedName name="Treatment_Effect_standard_deviation_4m">[16]Summary_Sheet!$E$5</definedName>
    <definedName name="Treatment_Effect_standard_deviation_9m" localSheetId="15">[23]Summary_Sheet!$H$5</definedName>
    <definedName name="Treatment_Effect_standard_deviation_9m">[16]Summary_Sheet!$H$5</definedName>
    <definedName name="Treatment_Effect_Standard_Error_4m" localSheetId="15">[23]Summary_Sheet!$E$6</definedName>
    <definedName name="Treatment_Effect_Standard_Error_4m">[16]Summary_Sheet!$E$6</definedName>
    <definedName name="Treatment_Effect_Standard_Error_9m" localSheetId="15">[23]Summary_Sheet!$H$6</definedName>
    <definedName name="Treatment_Effect_Standard_Error_9m">[16]Summary_Sheet!$H$6</definedName>
    <definedName name="Trt_Rate_FLS_SA">[11]FLS_Cost_Summary!$C$31</definedName>
    <definedName name="Trt_Rate_UC_SA">[11]FLS_Cost_Summary!$B$31</definedName>
    <definedName name="UC_Femur__thigh">'[11]2. Refracture_Cost_Estimations'!$W$23</definedName>
    <definedName name="UC_Femur_other_than_hip_thigh">'[11]2. Refracture_Cost_Estimations'!$W$24</definedName>
    <definedName name="UC_Fibula__Calf_Bone">'[11]2. Refracture_Cost_Estimations'!$W$25</definedName>
    <definedName name="UC_Follow_Up_SA">[11]FLS_Cost_Summary!$B$39</definedName>
    <definedName name="UC_Hand">'[11]2. Refracture_Cost_Estimations'!$W$26</definedName>
    <definedName name="UC_Hip">'[11]2. Refracture_Cost_Estimations'!$W$27</definedName>
    <definedName name="UC_Hrs_p_client" localSheetId="16">#REF!</definedName>
    <definedName name="UC_Hrs_p_client" localSheetId="0">#REF!</definedName>
    <definedName name="UC_Hrs_p_client">#REF!</definedName>
    <definedName name="UC_Humerus__Upper_Arm">'[11]2. Refracture_Cost_Estimations'!$W$28</definedName>
    <definedName name="UC_N_Rec_Care">'[11]3b.FLS_Exam_Trtmt_Costs_SA_UC'!$Y$14</definedName>
    <definedName name="UC_Other">'[11]2. Refracture_Cost_Estimations'!$W$29</definedName>
    <definedName name="UC_Pelvis">'[11]2. Refracture_Cost_Estimations'!$W$30</definedName>
    <definedName name="UC_Perc_Req_Med_SA">[11]FLS_Cost_Summary!$B$34</definedName>
    <definedName name="UC_Radius__Wrist">'[11]2. Refracture_Cost_Estimations'!$W$31</definedName>
    <definedName name="UC_Refract_Cost_SA">'[11]5.Re-Fracture_Treatment_Costs'!$L$6</definedName>
    <definedName name="UC_Ribs">'[11]2. Refracture_Cost_Estimations'!$W$32</definedName>
    <definedName name="UC_SA_Blanket_Change_Tt_Change">[11]FLS_Cost_Summary!$B$30</definedName>
    <definedName name="UC_SA_CostpPerson">[11]FLS_Cost_Summary!$B$32</definedName>
    <definedName name="UC_Spine">'[11]2. Refracture_Cost_Estimations'!$W$33</definedName>
    <definedName name="UC_Tibia__Shin">'[11]2. Refracture_Cost_Estimations'!$W$34</definedName>
    <definedName name="UC_Ulna__Forearm">'[11]2. Refracture_Cost_Estimations'!$W$35</definedName>
    <definedName name="Upper_Base_Case" localSheetId="16">#REF!</definedName>
    <definedName name="Upper_Base_Case" localSheetId="0">#REF!</definedName>
    <definedName name="Upper_Base_Case">#REF!</definedName>
    <definedName name="Usual_Care_Care_Rate">[11]FLS_Cost_Summary!$B$31</definedName>
    <definedName name="Usual_Care_Visits_Ave_per_UC" localSheetId="16">#REF!</definedName>
    <definedName name="Usual_Care_Visits_Ave_per_UC" localSheetId="0">#REF!</definedName>
    <definedName name="Usual_Care_Visits_Ave_per_UC">#REF!</definedName>
    <definedName name="Valid_in_either_period_n">'[13]2e._Point_Results'!$P$51</definedName>
    <definedName name="Valid_Records_T1_n">'[13]2e._Point_Results'!$P$55</definedName>
    <definedName name="Valid_Records_T2_n">'[13]2e._Point_Results'!$P$63</definedName>
    <definedName name="Vertebral_Refract_Cost">'[11]1. Costs_Data'!$E$50</definedName>
    <definedName name="Wage_Hr_HLC" localSheetId="16">#REF!</definedName>
    <definedName name="Wage_Hr_HLC" localSheetId="0">#REF!</definedName>
    <definedName name="Wage_Hr_HLC">#REF!</definedName>
    <definedName name="Wage_Hrly_Admin" localSheetId="16">#REF!</definedName>
    <definedName name="Wage_Hrly_Admin" localSheetId="0">#REF!</definedName>
    <definedName name="Wage_Hrly_Admin">#REF!</definedName>
    <definedName name="Wage_Hrly_UCC" localSheetId="16">#REF!</definedName>
    <definedName name="Wage_Hrly_UCC" localSheetId="0">#REF!</definedName>
    <definedName name="Wage_Hrly_UCC">#REF!</definedName>
    <definedName name="Weekly_Wage_Factor">[20]Intervention_Costs!$B$19</definedName>
    <definedName name="Wgt_Ave_Med_cost">[17]Medication!$N$26</definedName>
    <definedName name="Workhealth_Coaching">'[40]Unit costs'!$C$53</definedName>
    <definedName name="Wrist_Refract_Cost">'[11]1. Costs_Data'!$E$49</definedName>
    <definedName name="WT_Mean_Control">[20]WT_Mann_Whit_SA!$R$11</definedName>
    <definedName name="WT_Mean_Treatment">'[20]WT_Data_Summarize '!$J$6</definedName>
    <definedName name="WT_Sample_Array_Control">'[20]All Data_Combined'!$D$2:$D$48</definedName>
    <definedName name="WT_Sample_Array_Treat">'[20]All Data_Combined'!$D$49:$D$172</definedName>
    <definedName name="WT_Sample_Control">'[41]All Data_Combined'!$D$2:$D$55</definedName>
    <definedName name="WT_Sample_Treat">'[41]All Data_Combined'!$D$56:$D$193</definedName>
    <definedName name="WTP">[24]Summary_Results!$B$9</definedName>
    <definedName name="Xtra_LOS_Base_Case" localSheetId="16">#REF!</definedName>
    <definedName name="Xtra_LOS_Base_Case" localSheetId="0">#REF!</definedName>
    <definedName name="Xtra_LOS_Base_Case">#REF!</definedName>
    <definedName name="Xtra_LOS_Lower_Base_Case" localSheetId="16">#REF!</definedName>
    <definedName name="Xtra_LOS_Lower_Base_Case" localSheetId="13">[9]BIA_Costs_Params!$F$11</definedName>
    <definedName name="Xtra_LOS_Lower_Base_Case" localSheetId="14">[9]BIA_Costs_Params!$F$11</definedName>
    <definedName name="Xtra_LOS_Lower_Base_Case" localSheetId="0">#REF!</definedName>
    <definedName name="Xtra_LOS_Lower_Base_Case">#REF!</definedName>
    <definedName name="Xtra_LOS_Upper_Base_Case" localSheetId="16">#REF!</definedName>
    <definedName name="Xtra_LOS_Upper_Base_Case" localSheetId="13">[9]BIA_Costs_Params!$F$13</definedName>
    <definedName name="Xtra_LOS_Upper_Base_Case" localSheetId="14">[9]BIA_Costs_Params!$F$13</definedName>
    <definedName name="Xtra_LOS_Upper_Base_Case" localSheetId="0">#REF!</definedName>
    <definedName name="Xtra_LOS_Upper_Base_Case">#REF!</definedName>
    <definedName name="z">[34]Fieller_Theorem_Results!$F$6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 l="1"/>
  <c r="AA14" i="7" l="1"/>
  <c r="Z14" i="7"/>
  <c r="Y14" i="7"/>
  <c r="X14" i="7"/>
  <c r="W14" i="7"/>
  <c r="V14" i="7"/>
  <c r="U14" i="7"/>
  <c r="T14" i="7"/>
  <c r="S14" i="7"/>
  <c r="R14" i="7"/>
  <c r="Q14" i="7"/>
  <c r="P14" i="7"/>
  <c r="O14" i="7"/>
  <c r="N14" i="7"/>
  <c r="M14" i="7"/>
  <c r="L14" i="7"/>
  <c r="K14" i="7"/>
  <c r="J14" i="7"/>
  <c r="I14" i="7"/>
  <c r="H14" i="7"/>
  <c r="G14" i="7"/>
  <c r="F14" i="7"/>
  <c r="E14" i="7"/>
  <c r="AA9" i="7"/>
  <c r="Z9" i="7"/>
  <c r="Y9" i="7"/>
  <c r="X9" i="7"/>
  <c r="W9" i="7"/>
  <c r="V9" i="7"/>
  <c r="U9" i="7"/>
  <c r="T9" i="7"/>
  <c r="S9" i="7"/>
  <c r="R7" i="7"/>
  <c r="R9" i="7" s="1"/>
  <c r="O7" i="7"/>
  <c r="O9" i="7" s="1"/>
  <c r="M7" i="7"/>
  <c r="M9" i="7" s="1"/>
  <c r="J7" i="7"/>
  <c r="J9" i="7" s="1"/>
  <c r="G7" i="7"/>
  <c r="G9" i="7" s="1"/>
  <c r="E7" i="7"/>
  <c r="E9" i="7" s="1"/>
  <c r="B7" i="7"/>
  <c r="B9" i="7" s="1"/>
  <c r="R6" i="7"/>
  <c r="Q6" i="7"/>
  <c r="Q7" i="7" s="1"/>
  <c r="Q9" i="7" s="1"/>
  <c r="P6" i="7"/>
  <c r="P7" i="7" s="1"/>
  <c r="P9" i="7" s="1"/>
  <c r="O6" i="7"/>
  <c r="N6" i="7"/>
  <c r="N7" i="7" s="1"/>
  <c r="N9" i="7" s="1"/>
  <c r="M6" i="7"/>
  <c r="L6" i="7"/>
  <c r="L7" i="7" s="1"/>
  <c r="L9" i="7" s="1"/>
  <c r="K6" i="7"/>
  <c r="K7" i="7" s="1"/>
  <c r="K9" i="7" s="1"/>
  <c r="J6" i="7"/>
  <c r="I6" i="7"/>
  <c r="I7" i="7" s="1"/>
  <c r="I9" i="7" s="1"/>
  <c r="H6" i="7"/>
  <c r="H7" i="7" s="1"/>
  <c r="H9" i="7" s="1"/>
  <c r="G6" i="7"/>
  <c r="F6" i="7"/>
  <c r="F7" i="7" s="1"/>
  <c r="F9" i="7" s="1"/>
  <c r="E6" i="7"/>
  <c r="D6" i="7"/>
  <c r="D7" i="7" s="1"/>
  <c r="D9" i="7" s="1"/>
  <c r="C6" i="7"/>
  <c r="C7" i="7" s="1"/>
  <c r="C9" i="7" s="1"/>
  <c r="AA4" i="7"/>
  <c r="Z4" i="7"/>
  <c r="Y4" i="7"/>
  <c r="X4" i="7"/>
  <c r="W4" i="7"/>
  <c r="V4" i="7"/>
  <c r="U4" i="7"/>
  <c r="T4" i="7"/>
  <c r="S4" i="7"/>
  <c r="AE15" i="6"/>
  <c r="AA15" i="6"/>
  <c r="W15" i="6"/>
  <c r="U15" i="6"/>
  <c r="AG15" i="6" s="1"/>
  <c r="AE14" i="6"/>
  <c r="AA14" i="6"/>
  <c r="W14" i="6"/>
  <c r="U14" i="6"/>
  <c r="AE13" i="6"/>
  <c r="AA13" i="6"/>
  <c r="W13" i="6"/>
  <c r="U13" i="6"/>
  <c r="AC13" i="6" s="1"/>
  <c r="AE12" i="6"/>
  <c r="AA12" i="6"/>
  <c r="Y12" i="6"/>
  <c r="W12" i="6"/>
  <c r="U12" i="6"/>
  <c r="AG12" i="6" s="1"/>
  <c r="AE11" i="6"/>
  <c r="AA11" i="6"/>
  <c r="W11" i="6"/>
  <c r="U11" i="6"/>
  <c r="AC11" i="6" s="1"/>
  <c r="AE10" i="6"/>
  <c r="AA10" i="6"/>
  <c r="W10" i="6"/>
  <c r="U10" i="6"/>
  <c r="AC10" i="6" s="1"/>
  <c r="AE9" i="6"/>
  <c r="AA9" i="6"/>
  <c r="W9" i="6"/>
  <c r="U9" i="6"/>
  <c r="Y9" i="6" s="1"/>
  <c r="AE8" i="6"/>
  <c r="AA8" i="6"/>
  <c r="W8" i="6"/>
  <c r="U8" i="6"/>
  <c r="AE7" i="6"/>
  <c r="AA7" i="6"/>
  <c r="W7" i="6"/>
  <c r="U7" i="6"/>
  <c r="AC7" i="6" s="1"/>
  <c r="AE6" i="6"/>
  <c r="AC6" i="6"/>
  <c r="AA6" i="6"/>
  <c r="X6" i="6"/>
  <c r="W6" i="6"/>
  <c r="U6" i="6"/>
  <c r="P6" i="6"/>
  <c r="L6" i="6"/>
  <c r="H6" i="6"/>
  <c r="AE5" i="6"/>
  <c r="AA5" i="6"/>
  <c r="W5" i="6"/>
  <c r="X5" i="6" s="1"/>
  <c r="U5" i="6"/>
  <c r="AC5" i="6" s="1"/>
  <c r="P5" i="6"/>
  <c r="L5" i="6"/>
  <c r="H5" i="6"/>
  <c r="AF4" i="6"/>
  <c r="AE4" i="6"/>
  <c r="AC4" i="6"/>
  <c r="AA4" i="6"/>
  <c r="AB4" i="6" s="1"/>
  <c r="Y4" i="6"/>
  <c r="X4" i="6"/>
  <c r="W4" i="6"/>
  <c r="V4" i="6"/>
  <c r="Z4" i="6" s="1"/>
  <c r="U4" i="6"/>
  <c r="AG4" i="6" s="1"/>
  <c r="P4" i="6"/>
  <c r="O4" i="6"/>
  <c r="O5" i="6" s="1"/>
  <c r="O6" i="6" s="1"/>
  <c r="L4" i="6"/>
  <c r="K4" i="6"/>
  <c r="H4" i="6"/>
  <c r="G4" i="6"/>
  <c r="G5" i="6" s="1"/>
  <c r="G6" i="6" s="1"/>
  <c r="E4" i="6"/>
  <c r="AE15" i="4"/>
  <c r="AG15" i="4" s="1"/>
  <c r="AA15" i="4"/>
  <c r="AC15" i="4" s="1"/>
  <c r="W15" i="4"/>
  <c r="U15" i="4"/>
  <c r="AE14" i="4"/>
  <c r="AA14" i="4"/>
  <c r="W14" i="4"/>
  <c r="U14" i="4"/>
  <c r="AE13" i="4"/>
  <c r="AA13" i="4"/>
  <c r="W13" i="4"/>
  <c r="U13" i="4"/>
  <c r="AG13" i="4" s="1"/>
  <c r="AG12" i="4"/>
  <c r="AE12" i="4"/>
  <c r="AA12" i="4"/>
  <c r="AC12" i="4" s="1"/>
  <c r="Y12" i="4"/>
  <c r="W12" i="4"/>
  <c r="U12" i="4"/>
  <c r="AE11" i="4"/>
  <c r="AA11" i="4"/>
  <c r="W11" i="4"/>
  <c r="U11" i="4"/>
  <c r="AC11" i="4" s="1"/>
  <c r="AE10" i="4"/>
  <c r="AA10" i="4"/>
  <c r="W10" i="4"/>
  <c r="U10" i="4"/>
  <c r="AE9" i="4"/>
  <c r="AC9" i="4"/>
  <c r="AA9" i="4"/>
  <c r="W9" i="4"/>
  <c r="U9" i="4"/>
  <c r="AG8" i="4"/>
  <c r="AE8" i="4"/>
  <c r="AA8" i="4"/>
  <c r="Y8" i="4"/>
  <c r="W8" i="4"/>
  <c r="U8" i="4"/>
  <c r="AG7" i="4"/>
  <c r="AE7" i="4"/>
  <c r="AA7" i="4"/>
  <c r="W7" i="4"/>
  <c r="U7" i="4"/>
  <c r="AC7" i="4" s="1"/>
  <c r="AE6" i="4"/>
  <c r="AC6" i="4"/>
  <c r="AA6" i="4"/>
  <c r="W6" i="4"/>
  <c r="U6" i="4"/>
  <c r="P6" i="4"/>
  <c r="O6" i="4"/>
  <c r="L6" i="4"/>
  <c r="H6" i="4"/>
  <c r="AE5" i="4"/>
  <c r="AC5" i="4"/>
  <c r="AB5" i="4"/>
  <c r="AB6" i="4" s="1"/>
  <c r="AA5" i="4"/>
  <c r="W5" i="4"/>
  <c r="X5" i="4" s="1"/>
  <c r="U5" i="4"/>
  <c r="P5" i="4"/>
  <c r="O5" i="4"/>
  <c r="L5" i="4"/>
  <c r="H5" i="4"/>
  <c r="G5" i="4"/>
  <c r="G6" i="4" s="1"/>
  <c r="AE4" i="4"/>
  <c r="AB4" i="4"/>
  <c r="AA4" i="4"/>
  <c r="W4" i="4"/>
  <c r="X4" i="4" s="1"/>
  <c r="U4" i="4"/>
  <c r="AC4" i="4" s="1"/>
  <c r="P4" i="4"/>
  <c r="O4" i="4"/>
  <c r="Q4" i="4" s="1"/>
  <c r="L4" i="4"/>
  <c r="K4" i="4"/>
  <c r="M4" i="4" s="1"/>
  <c r="H4" i="4"/>
  <c r="G4" i="4"/>
  <c r="E4" i="4"/>
  <c r="AG15" i="2"/>
  <c r="AE15" i="2"/>
  <c r="AA15" i="2"/>
  <c r="AC15" i="2" s="1"/>
  <c r="Y15" i="2"/>
  <c r="W15" i="2"/>
  <c r="U15" i="2"/>
  <c r="AG14" i="2"/>
  <c r="AE14" i="2"/>
  <c r="AC14" i="2"/>
  <c r="AA14" i="2"/>
  <c r="Y14" i="2"/>
  <c r="W14" i="2"/>
  <c r="U14" i="2"/>
  <c r="AE13" i="2"/>
  <c r="AG13" i="2" s="1"/>
  <c r="AC13" i="2"/>
  <c r="AA13" i="2"/>
  <c r="W13" i="2"/>
  <c r="U13" i="2"/>
  <c r="Y13" i="2" s="1"/>
  <c r="AE12" i="2"/>
  <c r="AA12" i="2"/>
  <c r="W12" i="2"/>
  <c r="U12" i="2"/>
  <c r="AE11" i="2"/>
  <c r="AG11" i="2" s="1"/>
  <c r="AA11" i="2"/>
  <c r="AC11" i="2" s="1"/>
  <c r="W11" i="2"/>
  <c r="Y11" i="2" s="1"/>
  <c r="U11" i="2"/>
  <c r="AG10" i="2"/>
  <c r="AE10" i="2"/>
  <c r="AA10" i="2"/>
  <c r="Y10" i="2"/>
  <c r="W10" i="2"/>
  <c r="U10" i="2"/>
  <c r="AC10" i="2" s="1"/>
  <c r="AE9" i="2"/>
  <c r="AG9" i="2" s="1"/>
  <c r="AA9" i="2"/>
  <c r="AC9" i="2" s="1"/>
  <c r="W9" i="2"/>
  <c r="U9" i="2"/>
  <c r="Y9" i="2" s="1"/>
  <c r="AE8" i="2"/>
  <c r="AC8" i="2"/>
  <c r="AA8" i="2"/>
  <c r="W8" i="2"/>
  <c r="U8" i="2"/>
  <c r="AE7" i="2"/>
  <c r="AG7" i="2" s="1"/>
  <c r="AA7" i="2"/>
  <c r="AC7" i="2" s="1"/>
  <c r="W7" i="2"/>
  <c r="Y7" i="2" s="1"/>
  <c r="U7" i="2"/>
  <c r="AG6" i="2"/>
  <c r="AE6" i="2"/>
  <c r="AA6" i="2"/>
  <c r="Y6" i="2"/>
  <c r="W6" i="2"/>
  <c r="U6" i="2"/>
  <c r="AC6" i="2" s="1"/>
  <c r="P6" i="2"/>
  <c r="L6" i="2"/>
  <c r="H6" i="2"/>
  <c r="AG5" i="2"/>
  <c r="AE5" i="2"/>
  <c r="AA5" i="2"/>
  <c r="AB5" i="2" s="1"/>
  <c r="Y5" i="2"/>
  <c r="W5" i="2"/>
  <c r="U5" i="2"/>
  <c r="AC5" i="2" s="1"/>
  <c r="P5" i="2"/>
  <c r="L5" i="2"/>
  <c r="H5" i="2"/>
  <c r="AG4" i="2"/>
  <c r="AE4" i="2"/>
  <c r="AF4" i="2" s="1"/>
  <c r="AH4" i="2" s="1"/>
  <c r="AA4" i="2"/>
  <c r="AB4" i="2" s="1"/>
  <c r="AD4" i="2" s="1"/>
  <c r="Y4" i="2"/>
  <c r="W4" i="2"/>
  <c r="X4" i="2" s="1"/>
  <c r="V4" i="2"/>
  <c r="U4" i="2"/>
  <c r="AC4" i="2" s="1"/>
  <c r="P4" i="2"/>
  <c r="O4" i="2"/>
  <c r="Q4" i="2" s="1"/>
  <c r="M4" i="2"/>
  <c r="L4" i="2"/>
  <c r="K4" i="2"/>
  <c r="K5" i="2" s="1"/>
  <c r="I4" i="2"/>
  <c r="H4" i="2"/>
  <c r="B12" i="1" s="1"/>
  <c r="G4" i="2"/>
  <c r="G5" i="2" s="1"/>
  <c r="G6" i="2" s="1"/>
  <c r="E4" i="2"/>
  <c r="E5" i="2" s="1"/>
  <c r="F19" i="1"/>
  <c r="E19" i="1"/>
  <c r="D19" i="1"/>
  <c r="C19" i="1"/>
  <c r="B19" i="1"/>
  <c r="D12" i="1"/>
  <c r="C12" i="1"/>
  <c r="D11" i="1"/>
  <c r="Y11" i="6" l="1"/>
  <c r="AC9" i="6"/>
  <c r="AH4" i="6"/>
  <c r="AC8" i="6"/>
  <c r="Y15" i="6"/>
  <c r="AC12" i="6"/>
  <c r="X5" i="2"/>
  <c r="M5" i="2"/>
  <c r="K6" i="2"/>
  <c r="M6" i="2" s="1"/>
  <c r="X6" i="2"/>
  <c r="X7" i="2" s="1"/>
  <c r="X8" i="2" s="1"/>
  <c r="X9" i="2" s="1"/>
  <c r="X10" i="2" s="1"/>
  <c r="X11" i="2" s="1"/>
  <c r="X12" i="2" s="1"/>
  <c r="X13" i="2" s="1"/>
  <c r="X14" i="2" s="1"/>
  <c r="X15" i="2" s="1"/>
  <c r="AB7" i="4"/>
  <c r="AF5" i="2"/>
  <c r="AB6" i="2"/>
  <c r="AB7" i="2" s="1"/>
  <c r="D10" i="1"/>
  <c r="I5" i="2"/>
  <c r="E6" i="2"/>
  <c r="I6" i="2" s="1"/>
  <c r="Z4" i="2"/>
  <c r="Y14" i="4"/>
  <c r="Y8" i="2"/>
  <c r="AG8" i="2"/>
  <c r="Y12" i="2"/>
  <c r="AG12" i="2"/>
  <c r="K5" i="4"/>
  <c r="Y10" i="4"/>
  <c r="AD4" i="4"/>
  <c r="AG6" i="4"/>
  <c r="AC8" i="4"/>
  <c r="AB8" i="4"/>
  <c r="AB9" i="4" s="1"/>
  <c r="Y11" i="4"/>
  <c r="AB5" i="6"/>
  <c r="AD4" i="6"/>
  <c r="AG14" i="6"/>
  <c r="V5" i="2"/>
  <c r="AD5" i="2" s="1"/>
  <c r="X7" i="6"/>
  <c r="Y7" i="6"/>
  <c r="C10" i="1"/>
  <c r="AG5" i="4"/>
  <c r="AF5" i="4"/>
  <c r="AF6" i="4" s="1"/>
  <c r="Y15" i="4"/>
  <c r="AG4" i="4"/>
  <c r="AF4" i="4"/>
  <c r="Y6" i="4"/>
  <c r="AF5" i="6"/>
  <c r="AG5" i="6"/>
  <c r="AC12" i="2"/>
  <c r="O5" i="2"/>
  <c r="Y5" i="4"/>
  <c r="V5" i="4"/>
  <c r="Z5" i="4" s="1"/>
  <c r="X6" i="4"/>
  <c r="X7" i="4" s="1"/>
  <c r="X8" i="4" s="1"/>
  <c r="X9" i="4" s="1"/>
  <c r="X10" i="4" s="1"/>
  <c r="X11" i="4" s="1"/>
  <c r="X12" i="4" s="1"/>
  <c r="X13" i="4" s="1"/>
  <c r="X14" i="4" s="1"/>
  <c r="X15" i="4" s="1"/>
  <c r="AC10" i="4"/>
  <c r="AC13" i="4"/>
  <c r="AG8" i="6"/>
  <c r="E5" i="4"/>
  <c r="I4" i="4"/>
  <c r="B10" i="1" s="1"/>
  <c r="Y4" i="4"/>
  <c r="V4" i="4"/>
  <c r="Z4" i="4" s="1"/>
  <c r="AG10" i="4"/>
  <c r="AG11" i="4"/>
  <c r="AC14" i="4"/>
  <c r="AG10" i="6"/>
  <c r="Y7" i="4"/>
  <c r="AG9" i="4"/>
  <c r="Y9" i="4"/>
  <c r="AG14" i="4"/>
  <c r="X8" i="6"/>
  <c r="X9" i="6" s="1"/>
  <c r="X10" i="6" s="1"/>
  <c r="X11" i="6" s="1"/>
  <c r="X12" i="6" s="1"/>
  <c r="X13" i="6" s="1"/>
  <c r="X14" i="6" s="1"/>
  <c r="X15" i="6" s="1"/>
  <c r="Y8" i="6"/>
  <c r="I4" i="6"/>
  <c r="Y14" i="6"/>
  <c r="V5" i="6"/>
  <c r="Z5" i="6" s="1"/>
  <c r="AG6" i="6"/>
  <c r="AG9" i="6"/>
  <c r="M4" i="6"/>
  <c r="K5" i="6"/>
  <c r="E5" i="6"/>
  <c r="Y10" i="6"/>
  <c r="Y5" i="6"/>
  <c r="Y6" i="6"/>
  <c r="AG11" i="6"/>
  <c r="AG7" i="6"/>
  <c r="AC14" i="6"/>
  <c r="Y13" i="4"/>
  <c r="AG13" i="6"/>
  <c r="Y13" i="6"/>
  <c r="AC15" i="6"/>
  <c r="D18" i="1"/>
  <c r="B5" i="1" l="1"/>
  <c r="V6" i="6"/>
  <c r="Z6" i="6" s="1"/>
  <c r="AD5" i="6"/>
  <c r="AB10" i="4"/>
  <c r="E17" i="1"/>
  <c r="F17" i="1"/>
  <c r="D17" i="1"/>
  <c r="D23" i="1"/>
  <c r="L18" i="1"/>
  <c r="AF7" i="4"/>
  <c r="AB8" i="2"/>
  <c r="V6" i="4"/>
  <c r="M5" i="4"/>
  <c r="K6" i="4"/>
  <c r="E6" i="6"/>
  <c r="I6" i="6" s="1"/>
  <c r="I5" i="6"/>
  <c r="E6" i="4"/>
  <c r="I5" i="4"/>
  <c r="Q5" i="2"/>
  <c r="O6" i="2"/>
  <c r="Q6" i="2" s="1"/>
  <c r="K6" i="6"/>
  <c r="M6" i="6" s="1"/>
  <c r="M5" i="6"/>
  <c r="AH4" i="4"/>
  <c r="C11" i="1"/>
  <c r="AH5" i="4"/>
  <c r="AB6" i="6"/>
  <c r="AH5" i="2"/>
  <c r="E18" i="1"/>
  <c r="F18" i="1"/>
  <c r="C18" i="1"/>
  <c r="B4" i="1"/>
  <c r="B6" i="1"/>
  <c r="V7" i="6"/>
  <c r="AD5" i="4"/>
  <c r="AF6" i="2"/>
  <c r="V6" i="2"/>
  <c r="AD6" i="2" s="1"/>
  <c r="Z5" i="2"/>
  <c r="Q5" i="4"/>
  <c r="AF6" i="6"/>
  <c r="AH5" i="6"/>
  <c r="D22" i="1" l="1"/>
  <c r="L17" i="1"/>
  <c r="K18" i="1"/>
  <c r="C23" i="1"/>
  <c r="C31" i="1" s="1"/>
  <c r="F22" i="1"/>
  <c r="N17" i="1"/>
  <c r="V8" i="6"/>
  <c r="Z7" i="6"/>
  <c r="N18" i="1"/>
  <c r="F23" i="1"/>
  <c r="AB9" i="2"/>
  <c r="D40" i="1"/>
  <c r="M17" i="1"/>
  <c r="E22" i="1"/>
  <c r="E23" i="1"/>
  <c r="E31" i="1" s="1"/>
  <c r="M18" i="1"/>
  <c r="I6" i="4"/>
  <c r="Q6" i="4"/>
  <c r="M6" i="4"/>
  <c r="AD6" i="6"/>
  <c r="AB7" i="6"/>
  <c r="AF8" i="4"/>
  <c r="B17" i="1"/>
  <c r="AB11" i="4"/>
  <c r="AH6" i="2"/>
  <c r="AF7" i="2"/>
  <c r="AH6" i="6"/>
  <c r="AF7" i="6"/>
  <c r="Z6" i="2"/>
  <c r="V7" i="2"/>
  <c r="Z6" i="4"/>
  <c r="V7" i="4"/>
  <c r="AD6" i="4"/>
  <c r="AH6" i="4"/>
  <c r="C17" i="1"/>
  <c r="B18" i="1"/>
  <c r="D31" i="1"/>
  <c r="B23" i="1" l="1"/>
  <c r="J18" i="1"/>
  <c r="AD7" i="6"/>
  <c r="AB8" i="6"/>
  <c r="AH7" i="6"/>
  <c r="AF8" i="6"/>
  <c r="F40" i="1"/>
  <c r="AH7" i="2"/>
  <c r="AF8" i="2"/>
  <c r="AF9" i="4"/>
  <c r="E26" i="1"/>
  <c r="E27" i="1" s="1"/>
  <c r="E30" i="1"/>
  <c r="E39" i="1"/>
  <c r="AB10" i="2"/>
  <c r="C40" i="1"/>
  <c r="J17" i="1"/>
  <c r="B22" i="1"/>
  <c r="C22" i="1"/>
  <c r="K17" i="1"/>
  <c r="Z8" i="6"/>
  <c r="V9" i="6"/>
  <c r="Z7" i="4"/>
  <c r="V8" i="4"/>
  <c r="AD7" i="4"/>
  <c r="M19" i="1"/>
  <c r="F31" i="1"/>
  <c r="AB12" i="4"/>
  <c r="E40" i="1"/>
  <c r="L19" i="1"/>
  <c r="N19" i="1"/>
  <c r="D26" i="1"/>
  <c r="D27" i="1" s="1"/>
  <c r="D39" i="1"/>
  <c r="D30" i="1"/>
  <c r="AH7" i="4"/>
  <c r="Z7" i="2"/>
  <c r="V8" i="2"/>
  <c r="AD7" i="2"/>
  <c r="F26" i="1"/>
  <c r="F27" i="1" s="1"/>
  <c r="F39" i="1"/>
  <c r="F30" i="1"/>
  <c r="F34" i="1" l="1"/>
  <c r="F35" i="1" s="1"/>
  <c r="AB11" i="2"/>
  <c r="B40" i="1"/>
  <c r="B31" i="1"/>
  <c r="F43" i="1"/>
  <c r="F44" i="1" s="1"/>
  <c r="D34" i="1"/>
  <c r="D35" i="1" s="1"/>
  <c r="Z9" i="6"/>
  <c r="V10" i="6"/>
  <c r="E43" i="1"/>
  <c r="E44" i="1" s="1"/>
  <c r="AH8" i="6"/>
  <c r="AF9" i="6"/>
  <c r="Z8" i="4"/>
  <c r="V9" i="4"/>
  <c r="AD8" i="4"/>
  <c r="E34" i="1"/>
  <c r="E35" i="1" s="1"/>
  <c r="K19" i="1"/>
  <c r="Z8" i="2"/>
  <c r="V9" i="2"/>
  <c r="AD8" i="2"/>
  <c r="AH8" i="2"/>
  <c r="AF9" i="2"/>
  <c r="AB13" i="4"/>
  <c r="C26" i="1"/>
  <c r="C27" i="1" s="1"/>
  <c r="C30" i="1"/>
  <c r="C39" i="1"/>
  <c r="B26" i="1"/>
  <c r="B27" i="1" s="1"/>
  <c r="B39" i="1"/>
  <c r="B30" i="1"/>
  <c r="AH9" i="4"/>
  <c r="AF10" i="4"/>
  <c r="D43" i="1"/>
  <c r="D44" i="1" s="1"/>
  <c r="J19" i="1"/>
  <c r="AH8" i="4"/>
  <c r="AD8" i="6"/>
  <c r="AB9" i="6"/>
  <c r="AB14" i="4" l="1"/>
  <c r="AB12" i="2"/>
  <c r="AF11" i="4"/>
  <c r="C43" i="1"/>
  <c r="C44" i="1" s="1"/>
  <c r="AH9" i="2"/>
  <c r="AF10" i="2"/>
  <c r="Z9" i="4"/>
  <c r="V10" i="4"/>
  <c r="AH10" i="4" s="1"/>
  <c r="AD9" i="4"/>
  <c r="C34" i="1"/>
  <c r="C35" i="1" s="1"/>
  <c r="Z10" i="6"/>
  <c r="V11" i="6"/>
  <c r="AD9" i="6"/>
  <c r="AB10" i="6"/>
  <c r="B34" i="1"/>
  <c r="B35" i="1" s="1"/>
  <c r="B43" i="1"/>
  <c r="B44" i="1" s="1"/>
  <c r="Z9" i="2"/>
  <c r="V10" i="2"/>
  <c r="AD9" i="2"/>
  <c r="AH9" i="6"/>
  <c r="AF10" i="6"/>
  <c r="AH10" i="6" l="1"/>
  <c r="AF11" i="6"/>
  <c r="V12" i="6"/>
  <c r="Z11" i="6"/>
  <c r="V11" i="4"/>
  <c r="Z10" i="4"/>
  <c r="AD10" i="4"/>
  <c r="AB13" i="2"/>
  <c r="AF11" i="2"/>
  <c r="AH10" i="2"/>
  <c r="AB15" i="4"/>
  <c r="AD10" i="6"/>
  <c r="AB11" i="6"/>
  <c r="Z10" i="2"/>
  <c r="V11" i="2"/>
  <c r="AD10" i="2"/>
  <c r="AH11" i="4"/>
  <c r="AF12" i="4"/>
  <c r="Z11" i="2" l="1"/>
  <c r="V12" i="2"/>
  <c r="AD11" i="2"/>
  <c r="Z11" i="4"/>
  <c r="V12" i="4"/>
  <c r="AH12" i="4" s="1"/>
  <c r="AD11" i="4"/>
  <c r="AH11" i="2"/>
  <c r="AF12" i="2"/>
  <c r="Z12" i="6"/>
  <c r="V13" i="6"/>
  <c r="AH11" i="6"/>
  <c r="AF12" i="6"/>
  <c r="AD11" i="6"/>
  <c r="AB12" i="6"/>
  <c r="AF13" i="4"/>
  <c r="AB14" i="2"/>
  <c r="AB15" i="2" l="1"/>
  <c r="AF14" i="4"/>
  <c r="AF13" i="2"/>
  <c r="AH12" i="2"/>
  <c r="AH12" i="6"/>
  <c r="AF13" i="6"/>
  <c r="AD12" i="6"/>
  <c r="AB13" i="6"/>
  <c r="Z12" i="2"/>
  <c r="V13" i="2"/>
  <c r="AD12" i="2"/>
  <c r="Z12" i="4"/>
  <c r="V13" i="4"/>
  <c r="AD12" i="4"/>
  <c r="Z13" i="6"/>
  <c r="V14" i="6"/>
  <c r="Z13" i="2" l="1"/>
  <c r="V14" i="2"/>
  <c r="AD13" i="2"/>
  <c r="AH13" i="2"/>
  <c r="AF14" i="2"/>
  <c r="AD13" i="6"/>
  <c r="AB14" i="6"/>
  <c r="Z14" i="6"/>
  <c r="V15" i="6"/>
  <c r="Z15" i="6" s="1"/>
  <c r="AH13" i="6"/>
  <c r="AF14" i="6"/>
  <c r="AF15" i="4"/>
  <c r="Z13" i="4"/>
  <c r="V14" i="4"/>
  <c r="AH14" i="4" s="1"/>
  <c r="AD13" i="4"/>
  <c r="AH13" i="4"/>
  <c r="AD14" i="6" l="1"/>
  <c r="AB15" i="6"/>
  <c r="AD15" i="6" s="1"/>
  <c r="AH15" i="4"/>
  <c r="AH14" i="6"/>
  <c r="AF15" i="6"/>
  <c r="AH15" i="6" s="1"/>
  <c r="V15" i="2"/>
  <c r="Z14" i="2"/>
  <c r="AD14" i="2"/>
  <c r="Z14" i="4"/>
  <c r="V15" i="4"/>
  <c r="AD14" i="4"/>
  <c r="J11" i="1"/>
  <c r="AH14" i="2"/>
  <c r="AF15" i="2"/>
  <c r="AH15" i="2" s="1"/>
  <c r="L10" i="1" l="1"/>
  <c r="Z15" i="4"/>
  <c r="AD15" i="4"/>
  <c r="K11" i="1"/>
  <c r="L12" i="1"/>
  <c r="Z15" i="2"/>
  <c r="AD15" i="2"/>
  <c r="L23" i="1"/>
  <c r="K23" i="1"/>
  <c r="M23" i="1"/>
  <c r="N23" i="1"/>
  <c r="J23" i="1"/>
  <c r="L11" i="1"/>
  <c r="K12" i="1" l="1"/>
  <c r="L31" i="1"/>
  <c r="K31" i="1"/>
  <c r="J31" i="1"/>
  <c r="N31" i="1"/>
  <c r="M31" i="1"/>
  <c r="J40" i="1"/>
  <c r="N40" i="1"/>
  <c r="M40" i="1"/>
  <c r="L40" i="1"/>
  <c r="K40" i="1"/>
  <c r="J12" i="1"/>
  <c r="J10" i="1"/>
  <c r="K10" i="1"/>
  <c r="N22" i="1" l="1"/>
  <c r="N30" i="1" s="1"/>
  <c r="M22" i="1"/>
  <c r="M30" i="1" s="1"/>
  <c r="L22" i="1"/>
  <c r="K22" i="1"/>
  <c r="K30" i="1" s="1"/>
  <c r="J22" i="1"/>
  <c r="J30" i="1" s="1"/>
  <c r="N34" i="1" l="1"/>
  <c r="K26" i="1"/>
  <c r="K27" i="1" s="1"/>
  <c r="K39" i="1"/>
  <c r="L26" i="1"/>
  <c r="L27" i="1" s="1"/>
  <c r="L39" i="1"/>
  <c r="M26" i="1"/>
  <c r="M27" i="1" s="1"/>
  <c r="M39" i="1"/>
  <c r="N26" i="1"/>
  <c r="N27" i="1" s="1"/>
  <c r="N39" i="1"/>
  <c r="J34" i="1"/>
  <c r="K34" i="1"/>
  <c r="L30" i="1"/>
  <c r="M34" i="1"/>
  <c r="J26" i="1"/>
  <c r="J27" i="1" s="1"/>
  <c r="J39" i="1"/>
  <c r="K35" i="1" l="1"/>
  <c r="M35" i="1"/>
  <c r="J35" i="1"/>
  <c r="M43" i="1"/>
  <c r="M44" i="1" s="1"/>
  <c r="J43" i="1"/>
  <c r="J44" i="1" s="1"/>
  <c r="N35" i="1"/>
  <c r="N43" i="1"/>
  <c r="N44" i="1" s="1"/>
  <c r="L34" i="1"/>
  <c r="L35" i="1" s="1"/>
  <c r="L43" i="1"/>
  <c r="L44" i="1" s="1"/>
  <c r="K43" i="1"/>
  <c r="K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tc={51E55299-F91B-4F63-85EC-1822BEC5FFEE}</author>
  </authors>
  <commentList>
    <comment ref="A6" authorId="0" shapeId="0" xr:uid="{51E55299-F91B-4F63-85EC-1822BEC5FFEE}">
      <text>
        <t>[Threaded comment]
Your version of Excel allows you to read this threaded comment; however, any edits to it will get removed if the file is opened in a newer version of Excel. Learn more: https://go.microsoft.com/fwlink/?linkid=870924
Comment:
    Mauve indicates the hospital in ineligible for inclusion given hospital type.</t>
      </text>
    </comment>
  </commentList>
</comments>
</file>

<file path=xl/sharedStrings.xml><?xml version="1.0" encoding="utf-8"?>
<sst xmlns="http://schemas.openxmlformats.org/spreadsheetml/2006/main" count="1577" uniqueCount="703">
  <si>
    <t>Metro</t>
  </si>
  <si>
    <t>Other</t>
  </si>
  <si>
    <t>Total</t>
  </si>
  <si>
    <t>Cath</t>
  </si>
  <si>
    <t>Urine</t>
  </si>
  <si>
    <t>Anti</t>
  </si>
  <si>
    <t>NSW</t>
  </si>
  <si>
    <t>2022-23</t>
  </si>
  <si>
    <t>2023-24</t>
  </si>
  <si>
    <t>2024-25</t>
  </si>
  <si>
    <t>2025-26</t>
  </si>
  <si>
    <t>2026-27</t>
  </si>
  <si>
    <t>Parameter Post Intervention Model</t>
  </si>
  <si>
    <t>Int Catheterisations</t>
  </si>
  <si>
    <t>Int Catheterisations (cum)</t>
  </si>
  <si>
    <t>Int Pops</t>
  </si>
  <si>
    <t>Int Rates</t>
  </si>
  <si>
    <t>Int Rates Cum</t>
  </si>
  <si>
    <t>IntUrineTests</t>
  </si>
  <si>
    <t>IntUrineTests Cum</t>
  </si>
  <si>
    <t>IntUrineTestRates</t>
  </si>
  <si>
    <t>IntUrineTestRatesCum</t>
  </si>
  <si>
    <t>IntAntibiotics</t>
  </si>
  <si>
    <t>IntAntibioticsCujm</t>
  </si>
  <si>
    <t>IntAntibioticsRates</t>
  </si>
  <si>
    <t>IntAntibioticsRatesCum</t>
  </si>
  <si>
    <t>Post Intervention Months</t>
  </si>
  <si>
    <t>Catheterisations</t>
  </si>
  <si>
    <t>Catheterisations (cum)</t>
  </si>
  <si>
    <t>Pops</t>
  </si>
  <si>
    <t>Pops (cum)</t>
  </si>
  <si>
    <t>Catheterisation Rates</t>
  </si>
  <si>
    <t>Catheterisation Rates (cum)</t>
  </si>
  <si>
    <t>Urine Tests</t>
  </si>
  <si>
    <t>Urine Tests (cum)</t>
  </si>
  <si>
    <t>UrineTest Rates</t>
  </si>
  <si>
    <t>Urine Test Rates (cum)</t>
  </si>
  <si>
    <t>Antibiotics</t>
  </si>
  <si>
    <t>Antibiotics (cum)</t>
  </si>
  <si>
    <t>Antibiotics Rates</t>
  </si>
  <si>
    <t>Antibiotics Rates (cum)</t>
  </si>
  <si>
    <t>STATA Outputs (for checking and precision)</t>
  </si>
  <si>
    <t>Post_Month</t>
  </si>
  <si>
    <t>_cons</t>
  </si>
  <si>
    <t>Post_Monthp2</t>
  </si>
  <si>
    <t>Month</t>
  </si>
  <si>
    <t>Note STATA's values were rendered to the same number of decimal places as EXCEL's</t>
  </si>
  <si>
    <t>Table 3</t>
  </si>
  <si>
    <t>CAUTI Intervention: Budget Impact Statement</t>
  </si>
  <si>
    <t>2022-23 to 2026-27 - NSW Metropolitan Public Hospitals</t>
  </si>
  <si>
    <t>Base_Case</t>
  </si>
  <si>
    <t>Intervention Scenario</t>
  </si>
  <si>
    <t>Year 1</t>
  </si>
  <si>
    <t>Year 2</t>
  </si>
  <si>
    <t>Year 3</t>
  </si>
  <si>
    <t>Year 4</t>
  </si>
  <si>
    <t>Year 5</t>
  </si>
  <si>
    <r>
      <t>Estimated Annual Overnight Separations</t>
    </r>
    <r>
      <rPr>
        <vertAlign val="superscript"/>
        <sz val="9"/>
        <color theme="1"/>
        <rFont val="Calibri Light"/>
        <family val="2"/>
        <scheme val="major"/>
      </rPr>
      <t>1</t>
    </r>
  </si>
  <si>
    <t>a</t>
  </si>
  <si>
    <t>a. Catheterised Patients</t>
  </si>
  <si>
    <t>rate</t>
  </si>
  <si>
    <t>b</t>
  </si>
  <si>
    <t>(n)</t>
  </si>
  <si>
    <t>c</t>
  </si>
  <si>
    <t>b*a</t>
  </si>
  <si>
    <t>b. Catheterised Patients Receiving urine tests</t>
  </si>
  <si>
    <t>d</t>
  </si>
  <si>
    <t>e</t>
  </si>
  <si>
    <t>d*c</t>
  </si>
  <si>
    <t>c. Catheterised Patients Receiving Antibiotics</t>
  </si>
  <si>
    <t>f</t>
  </si>
  <si>
    <t>g</t>
  </si>
  <si>
    <t>f*c</t>
  </si>
  <si>
    <t>f. Catheter Related Treatment Costs</t>
  </si>
  <si>
    <t>Catheterisations($)</t>
  </si>
  <si>
    <t>h</t>
  </si>
  <si>
    <t>c*$8.14</t>
  </si>
  <si>
    <t>Urine Tests ($)</t>
  </si>
  <si>
    <t>i</t>
  </si>
  <si>
    <t>e*$35.23</t>
  </si>
  <si>
    <t>Antibiotic Administrations ($)</t>
  </si>
  <si>
    <t>j</t>
  </si>
  <si>
    <t>g*$19.48</t>
  </si>
  <si>
    <t>g. Total Intervention Cost</t>
  </si>
  <si>
    <t>k</t>
  </si>
  <si>
    <t>Total Costs Intervention Scenario</t>
  </si>
  <si>
    <t>Usual Care Scenario</t>
  </si>
  <si>
    <r>
      <t>NSW Public Hospitals, Annual Overnight Separations</t>
    </r>
    <r>
      <rPr>
        <vertAlign val="superscript"/>
        <sz val="9"/>
        <color theme="1"/>
        <rFont val="Calibri Light"/>
        <family val="2"/>
        <scheme val="major"/>
      </rPr>
      <t>1</t>
    </r>
  </si>
  <si>
    <t>Total Costs Usual Care</t>
  </si>
  <si>
    <t>Usual Care - Intervention (Differences)</t>
  </si>
  <si>
    <t>Outcomes</t>
  </si>
  <si>
    <t>a. Catheterisation Rates (%)</t>
  </si>
  <si>
    <t>b. Catheterisations (n)</t>
  </si>
  <si>
    <t>c. Catheterised Patients Receiving urine tests</t>
  </si>
  <si>
    <t>d. Catheterised Patients Receiving Antibiotics</t>
  </si>
  <si>
    <t>Costs</t>
  </si>
  <si>
    <t>e. Catheterisations ($)</t>
  </si>
  <si>
    <t>f. Urine Tests ($)</t>
  </si>
  <si>
    <t>g. Antibiotic Administrations ($)</t>
  </si>
  <si>
    <t>h. Intervention Cost ($)</t>
  </si>
  <si>
    <t>Total Net Costs</t>
  </si>
  <si>
    <r>
      <rPr>
        <vertAlign val="superscript"/>
        <sz val="9"/>
        <color theme="1"/>
        <rFont val="Calibri Light"/>
        <family val="2"/>
        <scheme val="major"/>
      </rPr>
      <t xml:space="preserve">1 </t>
    </r>
    <r>
      <rPr>
        <sz val="9"/>
        <color theme="1"/>
        <rFont val="Calibri Light"/>
        <family val="2"/>
        <scheme val="major"/>
      </rPr>
      <t xml:space="preserve">NSW Ministry of Health Annual Reports. Extrapolations based on linear projections. www.health.nsw.gov.au/AnnualReport. Separations adjusted for Adult hospitals, </t>
    </r>
  </si>
  <si>
    <t>Omitted hospitals: Justice Health (Psychiatric) and Sydney Children's Network</t>
  </si>
  <si>
    <t>All costs and parameters from No-CAUTI trial</t>
  </si>
  <si>
    <t>All costs inflation adjusted to AUD 2019-20 costs with health inflation indexes from AIHW. 2019. Health expenditure Australia 2017–18 Health and welfare expenditure series Number 65 Cat. no. HWE 77.</t>
  </si>
  <si>
    <t>Int Pops (cum)</t>
  </si>
  <si>
    <t>Int Rates (cum)</t>
  </si>
  <si>
    <t>IntUrineTestsCum</t>
  </si>
  <si>
    <t>IntAntibioticsCum</t>
  </si>
  <si>
    <t>IntCathete~s</t>
  </si>
  <si>
    <t>Coefficient</t>
  </si>
  <si>
    <t>Data = C &amp; D</t>
  </si>
  <si>
    <t>.</t>
  </si>
  <si>
    <t>IntPops</t>
  </si>
  <si>
    <t>Data = C &amp; F</t>
  </si>
  <si>
    <t>IntUrineT~ts</t>
  </si>
  <si>
    <t>Data = C &amp; J</t>
  </si>
  <si>
    <t>IntAntibi~cs</t>
  </si>
  <si>
    <t>Data = C &amp; N</t>
  </si>
  <si>
    <t>2022-23 to 2026-27 - NSW Non-Metropolitan Hospitals</t>
  </si>
  <si>
    <t>Smearing Factor</t>
  </si>
  <si>
    <t>Set to 0 if result &lt;0</t>
  </si>
  <si>
    <t>Forecasted -ve values will be 0</t>
  </si>
  <si>
    <t>Forecasts - Based on a Linear Regression</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</si>
  <si>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</si>
  <si>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</si>
  <si>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</si>
  <si>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</si>
  <si>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</si>
  <si>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</si>
  <si>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</si>
  <si>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</si>
  <si>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</si>
  <si>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</si>
  <si>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</si>
  <si>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</si>
  <si>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</si>
  <si>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</si>
  <si>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</si>
  <si>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</si>
  <si>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</si>
  <si>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</si>
  <si>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</si>
  <si>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</si>
  <si>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</si>
  <si>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</si>
  <si>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</si>
  <si>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</si>
  <si>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</si>
  <si>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</si>
  <si>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Point Number</t>
  </si>
  <si>
    <t>NSW Separations (n) (Same Day and Overnight)</t>
  </si>
  <si>
    <t>Adjust for</t>
  </si>
  <si>
    <t>NSW Justice Health + Childrens</t>
  </si>
  <si>
    <t>Adjusted Total Separations</t>
  </si>
  <si>
    <t xml:space="preserve">NSW Same Day Separations (%) </t>
  </si>
  <si>
    <t>Study Time Horizon</t>
  </si>
  <si>
    <t>NSW Overnight (n)</t>
  </si>
  <si>
    <t>HNE Full Patient Pop (n) (Same Day and Overnight)</t>
  </si>
  <si>
    <t>HNE Same Day (%)</t>
  </si>
  <si>
    <t>H and NE separate</t>
  </si>
  <si>
    <t>HNE Overnight (n)</t>
  </si>
  <si>
    <t>Source:</t>
  </si>
  <si>
    <t>NSW Ministry of Health, Annual Reports, 2001-02 to 2017-18</t>
  </si>
  <si>
    <t>* Data given as 'admissions'</t>
  </si>
  <si>
    <t>2006-07 report contains figures for previous years.</t>
  </si>
  <si>
    <t>Page 241</t>
  </si>
  <si>
    <t>See below</t>
  </si>
  <si>
    <t>References</t>
  </si>
  <si>
    <t>https://www.health.nsw.gov.au/annualreport/Publications/annual-report-2018.pdf</t>
  </si>
  <si>
    <t>Appendix pag 240</t>
  </si>
  <si>
    <t>https://www.health.nsw.gov.au/annualreport/Publications/2018/appendix.pdf</t>
  </si>
  <si>
    <t>https://www.health.nsw.gov.au/annualreport/Publications/annual-report-2017.pdf</t>
  </si>
  <si>
    <t>https://www.health.nsw.gov.au/annualreport/Publications/annual-report-2016.pdf</t>
  </si>
  <si>
    <t>https://www.health.nsw.gov.au/annualreport/Publications/annual-report-2015.pdf</t>
  </si>
  <si>
    <t>https://www.health.nsw.gov.au/publications/Publications/annualreport14/annualreport14.pdf</t>
  </si>
  <si>
    <t>https://www.health.nsw.gov.au/publications/Publications/annualreport13/annualreport13.pdf</t>
  </si>
  <si>
    <t>https://www.health.nsw.gov.au/publications/Publications/annual_report12/HealthAR_2012.pdf</t>
  </si>
  <si>
    <t>https://www.health.nsw.gov.au/publications/Publications/Annual-Report-2010-11/annualreport11.pdf</t>
  </si>
  <si>
    <t>https://www.health.nsw.gov.au/publications/Publications/Annual-Report-2009-10/annualreport10.pdf</t>
  </si>
  <si>
    <t>https://www.health.nsw.gov.au/publications/Publications/Annual-Report-2008-09/annualreport-2008-2009.pdf</t>
  </si>
  <si>
    <t>https://www.health.nsw.gov.au/publications/Publications/Annual-Report-2007-08/Annual-Report-2007-08.pdf</t>
  </si>
  <si>
    <t>https://www.health.nsw.gov.au/publications/Publications/Annual-Report-2006-07/Annual-Report-2006-07.pdf</t>
  </si>
  <si>
    <t>These reports were also available - but I the necessary data was available for 2006-07</t>
  </si>
  <si>
    <t>https://www.health.nsw.gov.au/publications/Pages/annualreport06.aspx</t>
  </si>
  <si>
    <t>https://www.health.nsw.gov.au/publications/Publications/Annual-Report-2004-05/Annual-Report-2004-05.pdf</t>
  </si>
  <si>
    <t>https://www.health.nsw.gov.au/publications/Pages/annualreport04.aspx</t>
  </si>
  <si>
    <t>https://www.health.nsw.gov.au/publications/Pages/annualreport03.aspx</t>
  </si>
  <si>
    <t>https://www.health.nsw.gov.au/publications/Pages/annualreport02.aspx</t>
  </si>
  <si>
    <t xml:space="preserve">We can reference  </t>
  </si>
  <si>
    <t>2010-11 to 2017-18 at:</t>
  </si>
  <si>
    <t>https://www.health.nsw.gov.au/annualreport/Pages/annualreport18.aspx</t>
  </si>
  <si>
    <r>
      <t xml:space="preserve">LHD
</t>
    </r>
    <r>
      <rPr>
        <sz val="12"/>
        <color theme="1"/>
        <rFont val="Garamond"/>
        <family val="1"/>
      </rPr>
      <t>Hospitals</t>
    </r>
  </si>
  <si>
    <t>1. Type of Hospital</t>
  </si>
  <si>
    <t>1a. Metro/Other</t>
  </si>
  <si>
    <t>2. Beds (n)
(Reported)</t>
  </si>
  <si>
    <t>3. Beds (n)
Rounded to Nearest 100 (0=less than 100)
(For Lookups)</t>
  </si>
  <si>
    <t>4. Yr 1
No. of Workshops (Multiple Hospitals participating in individual Workshops)</t>
  </si>
  <si>
    <t>Hidden &amp; Redundant: Cost Yr 1 Workshops ($)</t>
  </si>
  <si>
    <t>Hidden and Redundant: Cost Yr 1 Promotion ($)</t>
  </si>
  <si>
    <t>5. Total Time (Hrs)
One Compliance Audit (hrs) (2 Minute per Catheterisation - Assumes all beds are occupied all the time)</t>
  </si>
  <si>
    <t>6. Cost Initiation Audits Year 1 ($) (n=5)</t>
  </si>
  <si>
    <t>7. Total Time (Hrs)
One Point Prevalence Survey Time (hrs)</t>
  </si>
  <si>
    <t>8. Cost Point Prevalence Surveys Year 1
(2 Surveys - Pre and Post) ($)</t>
  </si>
  <si>
    <t>9. Cost Yr 1 Total (Audits, PPs)($)</t>
  </si>
  <si>
    <t>10. Yr2 &amp; After: Cost Annual Compliance Audit (n=1 per year)</t>
  </si>
  <si>
    <t>11. Yr2 &amp; After Cost: Annual Point Prevalence Survey (n=1 per year)</t>
  </si>
  <si>
    <t>12*. Yr 2 and After: No. of Workshops for new staff</t>
  </si>
  <si>
    <t>Redundant and Hidden Yr 2 &amp; After: Cost Workshops ($)</t>
  </si>
  <si>
    <t>Central Coast</t>
  </si>
  <si>
    <t>Relevant Hospitals (n)=</t>
  </si>
  <si>
    <t>Gosford</t>
  </si>
  <si>
    <t>Public acute group A</t>
  </si>
  <si>
    <t>Wyong</t>
  </si>
  <si>
    <t>Long Jetty</t>
  </si>
  <si>
    <t>Mixed subacute and non-acute</t>
  </si>
  <si>
    <t>Woy Woy</t>
  </si>
  <si>
    <t>LHD Hospitals with &lt;100 beds=</t>
  </si>
  <si>
    <t>Far West</t>
  </si>
  <si>
    <t>Balranald (MPS)</t>
  </si>
  <si>
    <t>Public acute group D</t>
  </si>
  <si>
    <t>Broken Hill</t>
  </si>
  <si>
    <t>Public acute group B</t>
  </si>
  <si>
    <t>Ivanhoe</t>
  </si>
  <si>
    <t>Outpatient hospital</t>
  </si>
  <si>
    <t>Menindee Health Service</t>
  </si>
  <si>
    <t>Tibooburra</t>
  </si>
  <si>
    <t>Wentworth</t>
  </si>
  <si>
    <t>Very small</t>
  </si>
  <si>
    <t>Wilcannia (MPS)</t>
  </si>
  <si>
    <t>Hunter New England</t>
  </si>
  <si>
    <t>Tingha (MPS)</t>
  </si>
  <si>
    <t>John Hunter</t>
  </si>
  <si>
    <t>Principal referral</t>
  </si>
  <si>
    <t>Hunter New England Mater Mental Health S</t>
  </si>
  <si>
    <t>Psychiatric</t>
  </si>
  <si>
    <t>Morisset</t>
  </si>
  <si>
    <t>Calvary Mater Newcastle</t>
  </si>
  <si>
    <t>Manning</t>
  </si>
  <si>
    <t>Tamworth</t>
  </si>
  <si>
    <t>Armidale</t>
  </si>
  <si>
    <t>Belmont</t>
  </si>
  <si>
    <t>Maitland</t>
  </si>
  <si>
    <t>Cessnock</t>
  </si>
  <si>
    <t>Public acute group C</t>
  </si>
  <si>
    <t>Glen Innes</t>
  </si>
  <si>
    <t>Gloucester</t>
  </si>
  <si>
    <t>Gunnedah</t>
  </si>
  <si>
    <t>Inverell</t>
  </si>
  <si>
    <t>Kurri Kurri</t>
  </si>
  <si>
    <t>Moree</t>
  </si>
  <si>
    <t>Muswellbrook</t>
  </si>
  <si>
    <t>Narrabri</t>
  </si>
  <si>
    <t>Scott Memorial Scone</t>
  </si>
  <si>
    <t>Singleton</t>
  </si>
  <si>
    <t>Barraba (MPS)</t>
  </si>
  <si>
    <t>Bingara (MPS)</t>
  </si>
  <si>
    <t>Dungog</t>
  </si>
  <si>
    <t>Guyra (MPS)</t>
  </si>
  <si>
    <t>Manilla (MPS)</t>
  </si>
  <si>
    <t>Murrurundi</t>
  </si>
  <si>
    <t>Prince Albert Tenterfield</t>
  </si>
  <si>
    <t>Quirindi</t>
  </si>
  <si>
    <t>Tomaree Community</t>
  </si>
  <si>
    <t>Walcha (MPS)</t>
  </si>
  <si>
    <t>Warialda (MPS)</t>
  </si>
  <si>
    <t>Wee Waa</t>
  </si>
  <si>
    <t>Wingham</t>
  </si>
  <si>
    <t>Rehabilitation and GEM</t>
  </si>
  <si>
    <t>Boggabri (MPS)</t>
  </si>
  <si>
    <t>Bulahdelah - Myall Lakes</t>
  </si>
  <si>
    <t>Denman (MPS)</t>
  </si>
  <si>
    <t>Merriwa (MPS)</t>
  </si>
  <si>
    <t>Vegetable Creek (MPS)</t>
  </si>
  <si>
    <t>Werris Creek (MPS)</t>
  </si>
  <si>
    <t>Illawarra Shoalhaven</t>
  </si>
  <si>
    <t>Coledale</t>
  </si>
  <si>
    <t>David Berry</t>
  </si>
  <si>
    <t>Kiama</t>
  </si>
  <si>
    <t>Port Kembla</t>
  </si>
  <si>
    <t>Wollongong</t>
  </si>
  <si>
    <t>Shoalhaven Memorial</t>
  </si>
  <si>
    <t>Shellharbour</t>
  </si>
  <si>
    <t>Bulli</t>
  </si>
  <si>
    <t>Milton and Ulladulla</t>
  </si>
  <si>
    <t>Illawarra Mental Health Services</t>
  </si>
  <si>
    <t>Unpeered</t>
  </si>
  <si>
    <t>Justice Health &amp; Forensic Mental Health</t>
  </si>
  <si>
    <t>Justice Health</t>
  </si>
  <si>
    <t>Mid North Coast</t>
  </si>
  <si>
    <t>Coffs Harbour</t>
  </si>
  <si>
    <t>Port Macquarie</t>
  </si>
  <si>
    <t>Macleay Valley - Kempsey</t>
  </si>
  <si>
    <t>Bellinger River</t>
  </si>
  <si>
    <t>Macksville</t>
  </si>
  <si>
    <t>Wauchope</t>
  </si>
  <si>
    <t>Dorrigo (MPS)</t>
  </si>
  <si>
    <t>Murrumbidgee</t>
  </si>
  <si>
    <t>Mercy Care Centre Albury</t>
  </si>
  <si>
    <t>Mercy Care Centre Young</t>
  </si>
  <si>
    <t>Griffith</t>
  </si>
  <si>
    <t>Wagga Wagga</t>
  </si>
  <si>
    <t>Cootamundra</t>
  </si>
  <si>
    <t>Corowa (MPS)</t>
  </si>
  <si>
    <t>Deniliquin</t>
  </si>
  <si>
    <t>Leeton</t>
  </si>
  <si>
    <t>Narrandera</t>
  </si>
  <si>
    <t>Temora</t>
  </si>
  <si>
    <t>Tumut</t>
  </si>
  <si>
    <t>Young</t>
  </si>
  <si>
    <t>Barham Koondrook</t>
  </si>
  <si>
    <t>Berrigan (MPS)</t>
  </si>
  <si>
    <t>Boorowa (MPS)</t>
  </si>
  <si>
    <t>Coolamon (MPS)</t>
  </si>
  <si>
    <t>Culcairn (MPS)</t>
  </si>
  <si>
    <t>Finley</t>
  </si>
  <si>
    <t>Gundagai (MPS)</t>
  </si>
  <si>
    <t>Hay</t>
  </si>
  <si>
    <t>Hillston (MPS)</t>
  </si>
  <si>
    <t>Holbrook (MPS)</t>
  </si>
  <si>
    <t>Jerilderie (MPS)</t>
  </si>
  <si>
    <t>Junee (MPS)</t>
  </si>
  <si>
    <t>Lake Cargelligo (MPS)</t>
  </si>
  <si>
    <t>Lockhart (MPS)</t>
  </si>
  <si>
    <t>Murrumburrah - Harden (MPS)</t>
  </si>
  <si>
    <t>Tocumwal</t>
  </si>
  <si>
    <t>Tumbarumba (MPS)</t>
  </si>
  <si>
    <t>Wyalong</t>
  </si>
  <si>
    <t>Batlow/Adelong (MPS)</t>
  </si>
  <si>
    <t>Henty (MPS)</t>
  </si>
  <si>
    <t>Urana (MPS)</t>
  </si>
  <si>
    <t>Nepean Blue Mountains</t>
  </si>
  <si>
    <t>Nepean</t>
  </si>
  <si>
    <t>Hawkesbury</t>
  </si>
  <si>
    <t>Blue Mountains</t>
  </si>
  <si>
    <t>Lithgow</t>
  </si>
  <si>
    <t>Springwood</t>
  </si>
  <si>
    <t>Wentworth Psychiatric Services</t>
  </si>
  <si>
    <t>Portland</t>
  </si>
  <si>
    <t>Northern NSW</t>
  </si>
  <si>
    <t>Riverlands Drug and Alcohol Centre</t>
  </si>
  <si>
    <t>Drug and alcohol hospital</t>
  </si>
  <si>
    <t>Lismore</t>
  </si>
  <si>
    <t>The Tweed Hospital</t>
  </si>
  <si>
    <t>Grafton</t>
  </si>
  <si>
    <t>Ballina</t>
  </si>
  <si>
    <t>Byron Central Hospital</t>
  </si>
  <si>
    <t>Casino</t>
  </si>
  <si>
    <t>Maclean</t>
  </si>
  <si>
    <t>Murwillumbah</t>
  </si>
  <si>
    <t>Bonalbo</t>
  </si>
  <si>
    <t>Kyogle (MPS)</t>
  </si>
  <si>
    <t>Campbell Coraki</t>
  </si>
  <si>
    <t>Nimbin (MPS)</t>
  </si>
  <si>
    <t>Urbenville (MPS)</t>
  </si>
  <si>
    <t>Northern Sydney</t>
  </si>
  <si>
    <t>Greenwich</t>
  </si>
  <si>
    <t>Neringah</t>
  </si>
  <si>
    <t>Royal North Shore</t>
  </si>
  <si>
    <t>Coral Tree Family Centre</t>
  </si>
  <si>
    <t>Macquarie</t>
  </si>
  <si>
    <t>Hornsby and Ku-Ring-Gai</t>
  </si>
  <si>
    <t>Manly</t>
  </si>
  <si>
    <t>Mona Vale</t>
  </si>
  <si>
    <t>Northern Beaches</t>
  </si>
  <si>
    <t>Ryde</t>
  </si>
  <si>
    <t>Royal Rehabilitation</t>
  </si>
  <si>
    <t>NSCCAHS Acute and Post-acute Centre (APA</t>
  </si>
  <si>
    <t>Unknown</t>
  </si>
  <si>
    <t>South Eastern Sydney</t>
  </si>
  <si>
    <t>Prince of Wales</t>
  </si>
  <si>
    <t>St George</t>
  </si>
  <si>
    <t>Sutherland</t>
  </si>
  <si>
    <t>Sydney/ Sydney Eye</t>
  </si>
  <si>
    <t>Calvary</t>
  </si>
  <si>
    <t>Waverley War Memorial</t>
  </si>
  <si>
    <t>Gower Wilson (MPS)</t>
  </si>
  <si>
    <t>Royal For Women</t>
  </si>
  <si>
    <t>Womens</t>
  </si>
  <si>
    <t>South Western Sydney</t>
  </si>
  <si>
    <t>Karitane Mothercraft Society</t>
  </si>
  <si>
    <t>Early parenting centres</t>
  </si>
  <si>
    <t>Braeside</t>
  </si>
  <si>
    <t>Liverpool</t>
  </si>
  <si>
    <t>Bankstown/ Lidcombe</t>
  </si>
  <si>
    <t>Campbelltown</t>
  </si>
  <si>
    <t>Bowral</t>
  </si>
  <si>
    <t>Fairfield</t>
  </si>
  <si>
    <t>Camden</t>
  </si>
  <si>
    <t>Southern NSW</t>
  </si>
  <si>
    <t>Bourke Street Health Service</t>
  </si>
  <si>
    <t>Kenmore</t>
  </si>
  <si>
    <t>Bega</t>
  </si>
  <si>
    <t>Goulburn</t>
  </si>
  <si>
    <t>Batemans Bay</t>
  </si>
  <si>
    <t>Cooma HS</t>
  </si>
  <si>
    <t>Moruya</t>
  </si>
  <si>
    <t>Queanbeyan</t>
  </si>
  <si>
    <t>Bombala (MPS)</t>
  </si>
  <si>
    <t>Braidwood (MPS)</t>
  </si>
  <si>
    <t>Crookwell</t>
  </si>
  <si>
    <t>Pambula</t>
  </si>
  <si>
    <t>Yass</t>
  </si>
  <si>
    <t>Delegate (MPS)</t>
  </si>
  <si>
    <t>St Vincent's Health Network</t>
  </si>
  <si>
    <t>St Joseph's Auburn</t>
  </si>
  <si>
    <t>St Vincent's Darlinghurst</t>
  </si>
  <si>
    <t>Sydney</t>
  </si>
  <si>
    <t>Tresillian Care Centres</t>
  </si>
  <si>
    <t>RPAH Institute of Rheumatology &amp; Orthopa</t>
  </si>
  <si>
    <t>Other public acute specialised</t>
  </si>
  <si>
    <t>Concord</t>
  </si>
  <si>
    <t>Royal Prince Alfred</t>
  </si>
  <si>
    <t>Thomas Walker</t>
  </si>
  <si>
    <t>Canterbury</t>
  </si>
  <si>
    <t>Balmain</t>
  </si>
  <si>
    <t>Sydney Dental</t>
  </si>
  <si>
    <t>Western NSW</t>
  </si>
  <si>
    <t>Goodooga</t>
  </si>
  <si>
    <t>Gulgong (MPS)</t>
  </si>
  <si>
    <t>Bathurst</t>
  </si>
  <si>
    <t>Dubbo</t>
  </si>
  <si>
    <t>Orange Health Service</t>
  </si>
  <si>
    <t>Cowra</t>
  </si>
  <si>
    <t>Forbes</t>
  </si>
  <si>
    <t>Mudgee</t>
  </si>
  <si>
    <t>Parkes</t>
  </si>
  <si>
    <t>Baradine (MPS)</t>
  </si>
  <si>
    <t>Bourke (MPS)</t>
  </si>
  <si>
    <t>Brewarrina (MPS)</t>
  </si>
  <si>
    <t>Canowindra</t>
  </si>
  <si>
    <t>Cobar</t>
  </si>
  <si>
    <t>Condobolin</t>
  </si>
  <si>
    <t>Coolah (MPS)</t>
  </si>
  <si>
    <t>Coonabarabran</t>
  </si>
  <si>
    <t>Coonamble (MPS)</t>
  </si>
  <si>
    <t>Gilgandra (MPS)</t>
  </si>
  <si>
    <t>Lightning Ridge (MPS)</t>
  </si>
  <si>
    <t>Molong</t>
  </si>
  <si>
    <t>Narromine</t>
  </si>
  <si>
    <t>Nyngan (MPS)</t>
  </si>
  <si>
    <t>Oberon (MPS)</t>
  </si>
  <si>
    <t>Rylstone (MPS)</t>
  </si>
  <si>
    <t>Walgett (MPS)</t>
  </si>
  <si>
    <t>Warren (MPS)</t>
  </si>
  <si>
    <t>Wellington</t>
  </si>
  <si>
    <t>Lourdes Dubbo</t>
  </si>
  <si>
    <t>Blayney (MPS)</t>
  </si>
  <si>
    <t>Collarenebri (MPS)</t>
  </si>
  <si>
    <t>Dunedoo (MPS)</t>
  </si>
  <si>
    <t>Eugowra (MPS)</t>
  </si>
  <si>
    <t>Grenfell (MPS)</t>
  </si>
  <si>
    <t>Gulargambone (MPS)</t>
  </si>
  <si>
    <t>Peak Hill</t>
  </si>
  <si>
    <t>Tottenham (MPS)</t>
  </si>
  <si>
    <t>Trangie (MPS)</t>
  </si>
  <si>
    <t>Trundle (MPS)</t>
  </si>
  <si>
    <t>Tullamore (MPS)</t>
  </si>
  <si>
    <t>Sydney Children's Hospitals Network</t>
  </si>
  <si>
    <t>Children's Hospital Westmead</t>
  </si>
  <si>
    <t>Childrens</t>
  </si>
  <si>
    <t>Sydney Children's</t>
  </si>
  <si>
    <t>Western Sydney</t>
  </si>
  <si>
    <t>Westmead</t>
  </si>
  <si>
    <t>Cumberland</t>
  </si>
  <si>
    <t>Blacktown</t>
  </si>
  <si>
    <t>Auburn</t>
  </si>
  <si>
    <t>Mount Druitt</t>
  </si>
  <si>
    <t>Grand Total</t>
  </si>
  <si>
    <t>Total Hospitals</t>
  </si>
  <si>
    <t>Hospital Beds</t>
  </si>
  <si>
    <t>Data tables: Hospital resources 2016–17: Australian hospital statistics</t>
  </si>
  <si>
    <t>DOWNLOADDATA TABLES: HOSPITAL RESOURCES 2016–17: AUSTRALIAN HOSPITAL STATISTICS. FORMAT: XLSX 307KBXLSX 307Kb</t>
  </si>
  <si>
    <t>https://www.aihw.gov.au/getmedia/a5c95801-198c-40d1-879b-46d7cba44597/aihw-hse-205-ahs-hospital-resources-2016-17-tables.xlsx.aspx</t>
  </si>
  <si>
    <t>Counts</t>
  </si>
  <si>
    <t>9 out of 16 Networks with Metro hospitals</t>
  </si>
  <si>
    <t>Hospitals</t>
  </si>
  <si>
    <t>Beds</t>
  </si>
  <si>
    <t>Yr 1 Workshops</t>
  </si>
  <si>
    <t>Yr2 - 3 Annual Workshops</t>
  </si>
  <si>
    <t>Percentages</t>
  </si>
  <si>
    <t>Yr2 - 3 Workshops</t>
  </si>
  <si>
    <t>Hospital Beds Source:</t>
  </si>
  <si>
    <t>Pre</t>
  </si>
  <si>
    <t>4 months</t>
  </si>
  <si>
    <t>9 months</t>
  </si>
  <si>
    <t>12 months</t>
  </si>
  <si>
    <t>($)</t>
  </si>
  <si>
    <t>(%)</t>
  </si>
  <si>
    <t>Base Case</t>
  </si>
  <si>
    <t>Workshops</t>
  </si>
  <si>
    <t>* Includes casual loading and on-costs</t>
  </si>
  <si>
    <t>Total hospitals</t>
  </si>
  <si>
    <t>Calculated total 3 hour Workshops (Yr 1)</t>
  </si>
  <si>
    <t>Calculated total 3 hour Workshops (Yrs 2 to 5)</t>
  </si>
  <si>
    <t>Intervention Labour</t>
  </si>
  <si>
    <t>Total Necessary Hrs Yr 1</t>
  </si>
  <si>
    <t>Total Necessary Hrs Yrs 2-5</t>
  </si>
  <si>
    <t>CNC3</t>
  </si>
  <si>
    <t>Administration</t>
  </si>
  <si>
    <t>General Tasks</t>
  </si>
  <si>
    <r>
      <t>Intervention set up</t>
    </r>
    <r>
      <rPr>
        <vertAlign val="superscript"/>
        <sz val="12"/>
        <color theme="1"/>
        <rFont val="Garamond"/>
        <family val="1"/>
      </rPr>
      <t>1</t>
    </r>
  </si>
  <si>
    <r>
      <t>Organise Zoom workshops (1hrs * Workshop Number)</t>
    </r>
    <r>
      <rPr>
        <vertAlign val="superscript"/>
        <sz val="12"/>
        <color theme="1"/>
        <rFont val="Garamond"/>
        <family val="1"/>
      </rPr>
      <t>2</t>
    </r>
  </si>
  <si>
    <r>
      <t>Prep/Post Activity for workshop delivery (1 hr/workshop)</t>
    </r>
    <r>
      <rPr>
        <vertAlign val="superscript"/>
        <sz val="12"/>
        <color theme="1"/>
        <rFont val="Garamond"/>
        <family val="1"/>
      </rPr>
      <t>3</t>
    </r>
  </si>
  <si>
    <r>
      <t>Deliver workshops (3 hrs each)</t>
    </r>
    <r>
      <rPr>
        <vertAlign val="superscript"/>
        <sz val="12"/>
        <color theme="1"/>
        <rFont val="Garamond"/>
        <family val="1"/>
      </rPr>
      <t>4</t>
    </r>
  </si>
  <si>
    <r>
      <t>Distribute promotional material (equivalent to one hour per week)</t>
    </r>
    <r>
      <rPr>
        <vertAlign val="superscript"/>
        <sz val="12"/>
        <color theme="1"/>
        <rFont val="Garamond"/>
        <family val="1"/>
      </rPr>
      <t>5</t>
    </r>
  </si>
  <si>
    <r>
      <t xml:space="preserve">Ongoing admin and reporting to MOH (2 days/ week) </t>
    </r>
    <r>
      <rPr>
        <vertAlign val="superscript"/>
        <sz val="12"/>
        <color theme="1"/>
        <rFont val="Garamond"/>
        <family val="1"/>
      </rPr>
      <t>6</t>
    </r>
  </si>
  <si>
    <r>
      <t>Hospital Liaison (2 days/ week)</t>
    </r>
    <r>
      <rPr>
        <vertAlign val="superscript"/>
        <sz val="12"/>
        <color theme="1"/>
        <rFont val="Garamond"/>
        <family val="1"/>
      </rPr>
      <t>7</t>
    </r>
    <r>
      <rPr>
        <sz val="12"/>
        <color theme="1"/>
        <rFont val="Garamond"/>
        <family val="1"/>
      </rPr>
      <t>*</t>
    </r>
  </si>
  <si>
    <t>Contingency time: 4 hrs per week (half a day/week)</t>
  </si>
  <si>
    <t>Totals</t>
  </si>
  <si>
    <r>
      <t>Approximate Full Time Equivalent over one year</t>
    </r>
    <r>
      <rPr>
        <b/>
        <vertAlign val="superscript"/>
        <sz val="12"/>
        <color theme="1"/>
        <rFont val="Garamond"/>
        <family val="1"/>
      </rPr>
      <t>8</t>
    </r>
  </si>
  <si>
    <r>
      <rPr>
        <vertAlign val="superscript"/>
        <sz val="10"/>
        <color theme="1"/>
        <rFont val="Garamond"/>
        <family val="1"/>
      </rPr>
      <t>1</t>
    </r>
    <r>
      <rPr>
        <sz val="10"/>
        <color theme="1"/>
        <rFont val="Garamond"/>
        <family val="1"/>
      </rPr>
      <t>Set up of the operation - includes creation of ZOOM version of workshops.</t>
    </r>
  </si>
  <si>
    <r>
      <rPr>
        <vertAlign val="superscript"/>
        <sz val="10"/>
        <color theme="1"/>
        <rFont val="Garamond"/>
        <family val="1"/>
      </rPr>
      <t>2</t>
    </r>
    <r>
      <rPr>
        <sz val="10"/>
        <color theme="1"/>
        <rFont val="Garamond"/>
        <family val="1"/>
      </rPr>
      <t>Arranging workshops. CNC3 and Admin needs to work with getting hospital co-operation and doing logistics</t>
    </r>
  </si>
  <si>
    <r>
      <rPr>
        <vertAlign val="superscript"/>
        <sz val="10"/>
        <color theme="1"/>
        <rFont val="Garamond"/>
        <family val="1"/>
      </rPr>
      <t>3</t>
    </r>
    <r>
      <rPr>
        <sz val="10"/>
        <color theme="1"/>
        <rFont val="Garamond"/>
        <family val="1"/>
      </rPr>
      <t>Set up, paperwork, break down</t>
    </r>
  </si>
  <si>
    <r>
      <rPr>
        <vertAlign val="superscript"/>
        <sz val="10"/>
        <color theme="1"/>
        <rFont val="Garamond"/>
        <family val="1"/>
      </rPr>
      <t>4</t>
    </r>
    <r>
      <rPr>
        <sz val="10"/>
        <color theme="1"/>
        <rFont val="Garamond"/>
        <family val="1"/>
      </rPr>
      <t>CNC3 delivers workshops - arguably the admin person might also attend some (to assist etc)</t>
    </r>
  </si>
  <si>
    <r>
      <rPr>
        <vertAlign val="superscript"/>
        <sz val="10"/>
        <color theme="1"/>
        <rFont val="Garamond"/>
        <family val="1"/>
      </rPr>
      <t>5</t>
    </r>
    <r>
      <rPr>
        <sz val="10"/>
        <color theme="1"/>
        <rFont val="Garamond"/>
        <family val="1"/>
      </rPr>
      <t>If email were organised to each hospital, to the appropriate person, perhaps with a follow up call or email, there could be one week of work.</t>
    </r>
  </si>
  <si>
    <r>
      <rPr>
        <vertAlign val="superscript"/>
        <sz val="10"/>
        <color theme="1"/>
        <rFont val="Garamond"/>
        <family val="1"/>
      </rPr>
      <t>6</t>
    </r>
    <r>
      <rPr>
        <sz val="10"/>
        <color theme="1"/>
        <rFont val="Garamond"/>
        <family val="1"/>
      </rPr>
      <t>Assuming that the admin person might be required at any time through this</t>
    </r>
  </si>
  <si>
    <r>
      <rPr>
        <vertAlign val="superscript"/>
        <sz val="10"/>
        <color theme="1"/>
        <rFont val="Garamond"/>
        <family val="1"/>
      </rPr>
      <t>7</t>
    </r>
    <r>
      <rPr>
        <sz val="10"/>
        <color theme="1"/>
        <rFont val="Garamond"/>
        <family val="1"/>
      </rPr>
      <t>Making contact with key persons across the hospitals and LHDs.</t>
    </r>
  </si>
  <si>
    <r>
      <rPr>
        <vertAlign val="superscript"/>
        <sz val="10"/>
        <color theme="1"/>
        <rFont val="Garamond"/>
        <family val="1"/>
      </rPr>
      <t>8</t>
    </r>
    <r>
      <rPr>
        <sz val="10"/>
        <color theme="1"/>
        <rFont val="Garamond"/>
        <family val="1"/>
      </rPr>
      <t>One year full time hours (7.6 per day, 5 days per week, 48 working days)</t>
    </r>
  </si>
  <si>
    <t>Reference Table: Hours</t>
  </si>
  <si>
    <t>hrs</t>
  </si>
  <si>
    <t>1 year of hrs for 1 staff member (48 week year)</t>
  </si>
  <si>
    <t>Part-Time load (Just for reference)</t>
  </si>
  <si>
    <t>0.8 Year (4 days per week)</t>
  </si>
  <si>
    <t>0.6 Year (3 days per week)</t>
  </si>
  <si>
    <t>0.4 Year (2 days per week)</t>
  </si>
  <si>
    <t>0.2 Year (1 day week)</t>
  </si>
  <si>
    <t>Audit Costs/Point Prevalence</t>
  </si>
  <si>
    <t>In a roll-out it is likely that Audits and Point prevelence surveys will include no extra budget costs</t>
  </si>
  <si>
    <t>These activities are likley to be conducted by nurses already employed</t>
  </si>
  <si>
    <t>This section is only necessary for a sensitivity analysis in which the Auditing and Point Prevalence is conducted by casual nurses especially hired for the activity</t>
  </si>
  <si>
    <t>The activity is conducted as follows</t>
  </si>
  <si>
    <t>a) Compliance Audits</t>
  </si>
  <si>
    <t>Once a week for the first month of Yr 1</t>
  </si>
  <si>
    <t>Then, once a year (including Yr 1, with Point Prevalence Audits)</t>
  </si>
  <si>
    <t>Compliance audits are only conducted in wards with catheterised patients</t>
  </si>
  <si>
    <t>Total Year 1 Audits = 5</t>
  </si>
  <si>
    <r>
      <t>Years 2 to 5 =</t>
    </r>
    <r>
      <rPr>
        <sz val="12"/>
        <color theme="1"/>
        <rFont val="Garamond"/>
        <family val="1"/>
      </rPr>
      <t xml:space="preserve"> 1 per year</t>
    </r>
  </si>
  <si>
    <t>b) Point Prevalence (monitor effectiveness)</t>
  </si>
  <si>
    <t>Pre-implementation, then once a year every year (average 5 hours)</t>
  </si>
  <si>
    <t>Point prevalence is conducted across all patients</t>
  </si>
  <si>
    <t>Total Year 1 PP surveys = 2</t>
  </si>
  <si>
    <t>Total Years 2-5 PP surveys = 2</t>
  </si>
  <si>
    <t>a) Unit Casual Labour Costs</t>
  </si>
  <si>
    <t>Assumption: Compliance Audits and Point Prevalence Surveys will be conducted by Registered Nurses Year 8 and above</t>
  </si>
  <si>
    <t>For the sensitivity analysis, they will be casuals</t>
  </si>
  <si>
    <t>Weekly Wage RN8  (No overhead)</t>
  </si>
  <si>
    <t>Hourly Rate</t>
  </si>
  <si>
    <t>Daily Rate (7.6 hours)</t>
  </si>
  <si>
    <t>Source</t>
  </si>
  <si>
    <t>(See page, Labour_Costs)</t>
  </si>
  <si>
    <t>http://www.health.nsw.gov.au/careers/conditions/Awards/nurses.pdf</t>
  </si>
  <si>
    <t>page 82</t>
  </si>
  <si>
    <t>Casual Loadings, On-Costs and overheads are added in Table</t>
  </si>
  <si>
    <t>b) Compliance Audits - Time per Catheterised Patient</t>
  </si>
  <si>
    <t>Budget Impact Analysis will just apply the estimated average compliance auditing time  - based on No-CAUTI trial observations - per catheterised patient across all hospitals.</t>
  </si>
  <si>
    <t>Auditing Nurses (n)*=</t>
  </si>
  <si>
    <t>* Based on observations in No-CAUTI trial</t>
  </si>
  <si>
    <t>c) Point Prevalence Audits - Look Up Table</t>
  </si>
  <si>
    <t>Given their greater labour intensity, Point Prevalence Audits will be allocated according to hospital bed capacity</t>
  </si>
  <si>
    <t>Survey Nurses (n)*=</t>
  </si>
  <si>
    <t>The 'largest' trial hospital (Metroplitian 1) has almost 500 beds (AIHW data) (based on email from M. Giles, (to R.Ling 31/01/2020) - a 'large' hospital = 1 day</t>
  </si>
  <si>
    <t>A 500 bed hospital requires 2 casula RN8s for 1 working day (8 hours).</t>
  </si>
  <si>
    <t>Assume a 'straight line' variation around a 500 bed hospital is 100 beds = +- 0.2 of a day.</t>
  </si>
  <si>
    <t>Beds (n)*</t>
  </si>
  <si>
    <t>Days (n)</t>
  </si>
  <si>
    <t>Round to nearest Hour*</t>
  </si>
  <si>
    <t>Cost ($) (2 RN8 nurses - Casual With Overheads)</t>
  </si>
  <si>
    <t>* 0 = Less than 100</t>
  </si>
  <si>
    <t>Note: The overheads are added in 12_BIA_Costs_Params</t>
  </si>
  <si>
    <t>Only relevant if done by casuals in Sensitivity Analysis</t>
  </si>
  <si>
    <t>Note that the hired staff are expected to be able to do all the workshops</t>
  </si>
  <si>
    <t>The main point of this page is to set up a look up table to calculate the number of necessary workshops for them - thereby allowing a budget of their time.</t>
  </si>
  <si>
    <t>Create Lookup Tables for Workshop Costs</t>
  </si>
  <si>
    <t>The cost of one 3 hour workshop (CNC3 nurse)</t>
  </si>
  <si>
    <t>a) Collate Trial Hospitals by bed capacity and number of workshops</t>
  </si>
  <si>
    <t>Hospital Beds Data</t>
  </si>
  <si>
    <t>No-CAUTI Workshops Trial Data - Workshops by Hospital by Bed Capacity</t>
  </si>
  <si>
    <t>Hospital</t>
  </si>
  <si>
    <t>AIHW Reported Beds</t>
  </si>
  <si>
    <t>Round up to Nearest 100</t>
  </si>
  <si>
    <t>Observed Workshops</t>
  </si>
  <si>
    <t>Metropolitian 1</t>
  </si>
  <si>
    <t>Rural 1</t>
  </si>
  <si>
    <t>Rural 2</t>
  </si>
  <si>
    <t>Metropolitian 2</t>
  </si>
  <si>
    <t>b) Collate a lookup table for Workshops</t>
  </si>
  <si>
    <t>Use the observed workshop numbers and rounded bed numbers in 1) create a lookup table for hospital bed data in Intervention_Rollout_NSW_Hosp</t>
  </si>
  <si>
    <t xml:space="preserve">Workshops: Lookup Table </t>
  </si>
  <si>
    <t>(a)</t>
  </si>
  <si>
    <t>(b)</t>
  </si>
  <si>
    <t>Hospital Beds Look Up *</t>
  </si>
  <si>
    <t>Expected Workshops (based on Observed)**</t>
  </si>
  <si>
    <t>* Hospital bed data rounded to nearest 100 and looked up</t>
  </si>
  <si>
    <t>** Workshop numbers based on observed workshops for respective hospitals in the trial.</t>
  </si>
  <si>
    <t>c) Nurse Turnover rate</t>
  </si>
  <si>
    <t>According to Roche (2015), the annual nurse turnover rate recently was:</t>
  </si>
  <si>
    <t>10.1016/j.colegn.2014.05.002</t>
  </si>
  <si>
    <t>* For Years 2 to 4</t>
  </si>
  <si>
    <t xml:space="preserve">Attendees are only new staff - or 15% of staff attendees in Yr1 </t>
  </si>
  <si>
    <t>If Beds(n) = 0, the same fraction contribution to one joint workshop as in Year 1</t>
  </si>
  <si>
    <t>ELSE = 1 workshop</t>
  </si>
  <si>
    <t>CAUTI Intervention Antibiotic use - Cost per Research Phase</t>
  </si>
  <si>
    <t>Antibiotic</t>
  </si>
  <si>
    <t>PBS Code</t>
  </si>
  <si>
    <t>Per Unit Cost</t>
  </si>
  <si>
    <t>Pre-Trial</t>
  </si>
  <si>
    <t>Post 4 Months</t>
  </si>
  <si>
    <t xml:space="preserve">Post 9 Months </t>
  </si>
  <si>
    <t>Units (n)</t>
  </si>
  <si>
    <t>Tazocin (vancomycin, Piperacillin/Tazobactam )</t>
  </si>
  <si>
    <t>3130R</t>
  </si>
  <si>
    <t>Ampicillin (Amoxicillan/Clauvulanate - may add Gentamicin)</t>
  </si>
  <si>
    <t>2390T</t>
  </si>
  <si>
    <t>Trimethoprim/sulfamethoxazole (Bactrim, Septra, others)</t>
  </si>
  <si>
    <t>10785P</t>
  </si>
  <si>
    <t>Cephalexin (Keflex)</t>
  </si>
  <si>
    <t>10778G</t>
  </si>
  <si>
    <t>Ceftriaxone (Rocephin)</t>
  </si>
  <si>
    <t>1784X</t>
  </si>
  <si>
    <t>Ciprofloxacin (Cipro)</t>
  </si>
  <si>
    <t>1209P</t>
  </si>
  <si>
    <t>Cefazolin</t>
  </si>
  <si>
    <t>5479J</t>
  </si>
  <si>
    <t>Flucloxacillin</t>
  </si>
  <si>
    <t>5257Q</t>
  </si>
  <si>
    <t>Average Costs</t>
  </si>
  <si>
    <t>All costs Dispensed Price for Maximum Quantity (DMPQ) referenced from Pharmaceutical Benefits Web Site (http://www.pbs.gov.au/pbs/home) Accessed: 21/01/2020</t>
  </si>
  <si>
    <t>Assume one script per patient</t>
  </si>
  <si>
    <t>Table AS.1: Public hospitals included in AIHW hospitals databases, 2018–19</t>
  </si>
  <si>
    <t>Included in Study</t>
  </si>
  <si>
    <t>https://www.aihw.gov.au/getmedia/0f041ca3-081d-4f90-913b-4ddde10a5eec/Hospital-resources-2018-19-Tables.xlsx.aspx</t>
  </si>
  <si>
    <t>Peer Group</t>
  </si>
  <si>
    <t>Total Beds</t>
  </si>
  <si>
    <t>Hosps&gt;99 beds</t>
  </si>
  <si>
    <t>% of Peer Group</t>
  </si>
  <si>
    <t>Hosps&lt;100 beds</t>
  </si>
  <si>
    <t>% Total Hospitals</t>
  </si>
  <si>
    <t>All Hospitals</t>
  </si>
  <si>
    <t>Literature Search Description</t>
  </si>
  <si>
    <t xml:space="preserve">A scoping literature search was conducted for peer reviewed articles on CAUTI related hospital interventions with budget impact analysis. Using the University of Newcastle (Australia) library system, searches were conducted using data bases CINAHL, Health Sources (Nurse Edition) and Medline.
The authors conducted a wide search within abstracts in articles and conference presentations. The search terms, “Budget &amp; “Urin*, Budget &amp; Catheter*.  The searches returned 162 items. Duplicates (n=51), non-English language (n=13) and articles published before 2000 (n=21) were removed, leaving 77. These were filtered for articles within hospital settings with content including: budget impact analysis, costed catheter interventions, CAUTI or other forms of urinary tract infection treatments. Three articles with budget impact statements were identified for consideration. However, two[1, 2] were not based in exclusive hospital settings - combining inpatients, and outpatients costs. The third item[3] was a conference presentation which has not yet been developed into a full peer reviewed publication. None of the articles were about ‘nurse led’ or other ‘hospital staff’ led interventions.  Hence, the articles were considered as too different from this paper to be significantly informative to discussion.
1.	Health Quality Ontario: Intermittent Catheters for Chronic Urinary Retention: A Health Technology Assessment. Ontario Health Technology Assessment Series 2019, 19(1):1-153.
2.	Rognoni C, Tarricone R: Healthcare resource consumption for intermittent urinary catheterisation: cost-effectiveness of hydrophilic catheters and budget impact analyses. BMJ Open 2017, 7(1):e012360.
3.	Kelly TJ, Skelton S, Dawson D: Pmd34 - Budget Impact Analysis (Bia) Of Employing A Female External Catheter (Fec) to Assist with Urine Output Management (Uom) in The Hospital Setting. In: ISPOR Europe 2018: New Perspectives for Improving 21st Century Health Systems. vol. 21: Value in Health; 2018.
</t>
  </si>
  <si>
    <t>Rates Model NSW</t>
  </si>
  <si>
    <t>Rates Model Non-Metro</t>
  </si>
  <si>
    <t>Description</t>
  </si>
  <si>
    <t>Grade</t>
  </si>
  <si>
    <t>Annual</t>
  </si>
  <si>
    <t>Weekly</t>
  </si>
  <si>
    <t>Base Case Hourly</t>
  </si>
  <si>
    <t>Roll Out Administrator</t>
  </si>
  <si>
    <t>Clinical Nurse Consultant (Grade 3 and 2nd year thereafter)</t>
  </si>
  <si>
    <t>Rollout Administrative Staff</t>
  </si>
  <si>
    <t>Administrative and Clerical Officer Grade 6 Service Therafter Y1</t>
  </si>
  <si>
    <t>https://arp.nsw.gov.au/assets/ars/6c02e08dde/A3066796-Attachment-B-Crown-Employees-Public-Sector-Salaries-2019-Award.pdf</t>
  </si>
  <si>
    <t>Compliance Auditors (Casual)</t>
  </si>
  <si>
    <t>Registered Nurse Year 8 or above</t>
  </si>
  <si>
    <t>Basic Parameters</t>
  </si>
  <si>
    <t>Paid Hours in a Working Week</t>
  </si>
  <si>
    <t>Paid Hours in a Working Day</t>
  </si>
  <si>
    <t>Derived from Above (38/5)</t>
  </si>
  <si>
    <t>Paid Weeks in a Working Year</t>
  </si>
  <si>
    <t>On Costs (FT)</t>
  </si>
  <si>
    <t>https://www.hr.unsw.edu.au/services/salaries/oncosts.html</t>
  </si>
  <si>
    <t>This On-Cost measure has a lower super annuation of 9.5% - lower than the university rate</t>
  </si>
  <si>
    <t>Casual On-Cost (rate)</t>
  </si>
  <si>
    <t>Casual Loading (rate)</t>
  </si>
  <si>
    <t>Overhead Costs</t>
  </si>
  <si>
    <t>Personal communication; HNE Finance Officer 13/12/2018</t>
  </si>
  <si>
    <t>Lookup Table</t>
  </si>
  <si>
    <t>Minutes per Patient*</t>
  </si>
  <si>
    <t>Rates Model Metropolitan</t>
  </si>
  <si>
    <t>Rates Model Non-Metropolitan</t>
  </si>
  <si>
    <t>Model Weights</t>
  </si>
  <si>
    <t>Budget Impact Analysis of a Multifaceted Nurse-Led Intervention</t>
  </si>
  <si>
    <t xml:space="preserve">to Reduce Indwelling Urinary Catheter Use in New South Wales Hospitals </t>
  </si>
  <si>
    <r>
      <t>Rod Ling</t>
    </r>
    <r>
      <rPr>
        <vertAlign val="superscript"/>
        <sz val="11"/>
        <color theme="1"/>
        <rFont val="Palatino Linotype"/>
        <family val="1"/>
      </rPr>
      <t>1*</t>
    </r>
    <r>
      <rPr>
        <sz val="11"/>
        <color theme="1"/>
        <rFont val="Palatino Linotype"/>
        <family val="1"/>
      </rPr>
      <t>, Michelle Giles</t>
    </r>
    <r>
      <rPr>
        <vertAlign val="superscript"/>
        <sz val="11"/>
        <color theme="1"/>
        <rFont val="Palatino Linotype"/>
        <family val="1"/>
      </rPr>
      <t>2</t>
    </r>
    <r>
      <rPr>
        <sz val="11"/>
        <color theme="1"/>
        <rFont val="Palatino Linotype"/>
        <family val="1"/>
      </rPr>
      <t>, Andrew Searles</t>
    </r>
    <r>
      <rPr>
        <vertAlign val="superscript"/>
        <sz val="11"/>
        <color theme="1"/>
        <rFont val="Palatino Linotype"/>
        <family val="1"/>
      </rPr>
      <t>1</t>
    </r>
  </si>
  <si>
    <t>*Correspondence: rod.ling@hmri.org.au</t>
  </si>
  <si>
    <r>
      <t>1</t>
    </r>
    <r>
      <rPr>
        <sz val="11"/>
        <color theme="1"/>
        <rFont val="Palatino Linotype"/>
        <family val="1"/>
      </rPr>
      <t>Hunter Medical Research Institute, New Lambton Heights, NSW, Australia</t>
    </r>
  </si>
  <si>
    <r>
      <t xml:space="preserve">2 </t>
    </r>
    <r>
      <rPr>
        <sz val="11"/>
        <color theme="1"/>
        <rFont val="Palatino Linotype"/>
        <family val="1"/>
      </rPr>
      <t>Hunter New England Local Health District, Nursing and Midwifery Centre, Newcastle, NSW, Australia</t>
    </r>
  </si>
  <si>
    <t>Parameters</t>
  </si>
  <si>
    <t>No-CAUTI NSW Rollout Labour Time Budget</t>
  </si>
  <si>
    <r>
      <t>Post_Month</t>
    </r>
    <r>
      <rPr>
        <vertAlign val="superscript"/>
        <sz val="9"/>
        <color theme="1"/>
        <rFont val="Garamond"/>
        <family val="1"/>
      </rPr>
      <t>2</t>
    </r>
  </si>
  <si>
    <t>a) Usual Care (Trial Rates Pre)</t>
  </si>
  <si>
    <t>b) NSW Est Separations</t>
  </si>
  <si>
    <t>a) Intervention (Rates modelled for 12 months Post Intervention)</t>
  </si>
  <si>
    <t>NSW Hospitals Percentages</t>
  </si>
  <si>
    <t>TOTAL  (NSW)</t>
  </si>
  <si>
    <t>Non-Metro</t>
  </si>
  <si>
    <t>c) Forecast Catheterisations (n), Metro and Non-Metro</t>
  </si>
  <si>
    <t>d) Total for NSW</t>
  </si>
  <si>
    <t>Weighted Rate</t>
  </si>
  <si>
    <t>e) Forecast Urine Tests (n), Metro and Non-Metro</t>
  </si>
  <si>
    <t>f) Total for NSW</t>
  </si>
  <si>
    <t>c) Forecast Antibiotic Administrations (n), Metro and Non-Metro</t>
  </si>
  <si>
    <t>=</t>
  </si>
  <si>
    <t>Scenarios</t>
  </si>
  <si>
    <t>SA2. Audits &amp; Surveys: Casual Nurses</t>
  </si>
  <si>
    <t>SA4. Cath Rate linear ↑ to Usual Care Rate</t>
  </si>
  <si>
    <t>SA3. Cath Rate ↑  10%</t>
  </si>
  <si>
    <r>
      <t>SA1. Intervention Cost</t>
    </r>
    <r>
      <rPr>
        <b/>
        <sz val="12"/>
        <color theme="1"/>
        <rFont val="Calibri"/>
        <family val="2"/>
      </rPr>
      <t>↑</t>
    </r>
    <r>
      <rPr>
        <b/>
        <sz val="12"/>
        <color theme="1"/>
        <rFont val="Garamond"/>
        <family val="1"/>
      </rPr>
      <t xml:space="preserve"> 10%</t>
    </r>
  </si>
  <si>
    <t>Sensitivity Test Results</t>
  </si>
  <si>
    <t>TOTAL</t>
  </si>
  <si>
    <t>Labour Costs</t>
  </si>
  <si>
    <t>Additional File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</si>
</sst>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quot;$&quot;#,##0"/>
    <numFmt numFmtId="167" formatCode="\(0.00%\)"/>
    <numFmt numFmtId="168" formatCode="0_);\(0\)"/>
    <numFmt numFmtId="169" formatCode="#,##0;\(#,##0\)"/>
    <numFmt numFmtId="170" formatCode="&quot;$&quot;#,##0.00"/>
    <numFmt numFmtId="171" formatCode="0.000"/>
    <numFmt numFmtId="172" formatCode="#,##0.000"/>
    <numFmt numFmtId="173" formatCode="0.0"/>
    <numFmt numFmtId="174" formatCode="&quot;$&quot;#,##0;[Red]\-&quot;$&quot;#,##0"/>
    <numFmt numFmtId="175" formatCode="&quot;$&quot;#,##0;\(&quot;$&quot;#,##0\)"/>
  </numFmts>
  <fonts count="64" x14ac:knownFonts="1">
    <font>
      <sz val="9"/>
      <color theme="1"/>
      <name val="Arial"/>
      <family val="2"/>
    </font>
    <font>
      <sz val="11"/>
      <color theme="1"/>
      <name val="Calibri"/>
      <family val="2"/>
      <scheme val="minor"/>
    </font>
    <font>
      <sz val="9"/>
      <color theme="1"/>
      <name val="Arial"/>
      <family val="2"/>
    </font>
    <font>
      <b/>
      <sz val="9"/>
      <color theme="1"/>
      <name val="Arial"/>
      <family val="2"/>
    </font>
    <font>
      <b/>
      <sz val="9"/>
      <color theme="1"/>
      <name val="Calibri Light"/>
      <family val="2"/>
      <scheme val="major"/>
    </font>
    <font>
      <sz val="9"/>
      <color theme="1"/>
      <name val="Calibri Light"/>
      <family val="2"/>
      <scheme val="major"/>
    </font>
    <font>
      <sz val="9"/>
      <name val="Calibri Light"/>
      <family val="2"/>
      <scheme val="major"/>
    </font>
    <font>
      <b/>
      <sz val="9"/>
      <name val="Calibri Light"/>
      <family val="2"/>
      <scheme val="major"/>
    </font>
    <font>
      <vertAlign val="superscript"/>
      <sz val="9"/>
      <color theme="1"/>
      <name val="Calibri Light"/>
      <family val="2"/>
      <scheme val="major"/>
    </font>
    <font>
      <u/>
      <sz val="9"/>
      <color theme="10"/>
      <name val="Arial"/>
      <family val="2"/>
    </font>
    <font>
      <u/>
      <sz val="9"/>
      <color theme="10"/>
      <name val="Calibri Light"/>
      <family val="2"/>
      <scheme val="major"/>
    </font>
    <font>
      <b/>
      <i/>
      <sz val="9"/>
      <color theme="1"/>
      <name val="Calibri Light"/>
      <family val="2"/>
      <scheme val="major"/>
    </font>
    <font>
      <b/>
      <sz val="11"/>
      <color rgb="FF000000"/>
      <name val="Garamond"/>
      <family val="1"/>
    </font>
    <font>
      <sz val="10"/>
      <color theme="1"/>
      <name val="Garamond"/>
      <family val="1"/>
    </font>
    <font>
      <b/>
      <sz val="10"/>
      <color theme="1"/>
      <name val="Garamond"/>
      <family val="1"/>
    </font>
    <font>
      <b/>
      <sz val="10"/>
      <name val="Garamond"/>
      <family val="1"/>
    </font>
    <font>
      <i/>
      <sz val="10"/>
      <color theme="1"/>
      <name val="Garamond"/>
      <family val="1"/>
    </font>
    <font>
      <b/>
      <sz val="12"/>
      <color theme="1"/>
      <name val="Garamond"/>
      <family val="1"/>
    </font>
    <font>
      <u/>
      <sz val="10"/>
      <color theme="10"/>
      <name val="Garamond"/>
      <family val="1"/>
    </font>
    <font>
      <sz val="12"/>
      <color theme="1"/>
      <name val="Garamond"/>
      <family val="1"/>
    </font>
    <font>
      <sz val="12"/>
      <color rgb="FF000000"/>
      <name val="Garamond"/>
      <family val="1"/>
    </font>
    <font>
      <sz val="11"/>
      <color theme="1"/>
      <name val="Garamond"/>
      <family val="1"/>
    </font>
    <font>
      <i/>
      <sz val="12"/>
      <color theme="1"/>
      <name val="Garamond"/>
      <family val="1"/>
    </font>
    <font>
      <sz val="11"/>
      <color rgb="FF000000"/>
      <name val="Garamond"/>
      <family val="1"/>
    </font>
    <font>
      <b/>
      <i/>
      <sz val="12"/>
      <color theme="1"/>
      <name val="Garamond"/>
      <family val="1"/>
    </font>
    <font>
      <sz val="12"/>
      <name val="Garamond"/>
      <family val="1"/>
    </font>
    <font>
      <b/>
      <sz val="12"/>
      <name val="Garamond"/>
      <family val="1"/>
    </font>
    <font>
      <b/>
      <sz val="9"/>
      <color theme="1"/>
      <name val="Times New Roman"/>
      <family val="1"/>
    </font>
    <font>
      <u/>
      <sz val="9"/>
      <color theme="10"/>
      <name val="Times New Roman"/>
      <family val="1"/>
    </font>
    <font>
      <sz val="9"/>
      <color theme="1"/>
      <name val="Times New Roman"/>
      <family val="1"/>
    </font>
    <font>
      <sz val="9"/>
      <color theme="1"/>
      <name val="Garamond"/>
      <family val="1"/>
    </font>
    <font>
      <u/>
      <sz val="12"/>
      <color theme="10"/>
      <name val="Garamond"/>
      <family val="1"/>
    </font>
    <font>
      <b/>
      <sz val="11"/>
      <color theme="1"/>
      <name val="Garamond"/>
      <family val="1"/>
    </font>
    <font>
      <vertAlign val="superscript"/>
      <sz val="10"/>
      <color theme="1"/>
      <name val="Garamond"/>
      <family val="1"/>
    </font>
    <font>
      <b/>
      <sz val="14"/>
      <color theme="1"/>
      <name val="Garamond"/>
      <family val="1"/>
    </font>
    <font>
      <sz val="11"/>
      <color theme="1"/>
      <name val="Times New Roman"/>
      <family val="1"/>
    </font>
    <font>
      <vertAlign val="superscript"/>
      <sz val="12"/>
      <color theme="1"/>
      <name val="Garamond"/>
      <family val="1"/>
    </font>
    <font>
      <b/>
      <vertAlign val="superscript"/>
      <sz val="12"/>
      <color theme="1"/>
      <name val="Garamond"/>
      <family val="1"/>
    </font>
    <font>
      <sz val="11"/>
      <color rgb="FFC82613"/>
      <name val="Calibri"/>
      <family val="2"/>
    </font>
    <font>
      <i/>
      <sz val="11"/>
      <color theme="1"/>
      <name val="Garamond"/>
      <family val="1"/>
    </font>
    <font>
      <b/>
      <sz val="16"/>
      <color theme="1"/>
      <name val="Garamond"/>
      <family val="1"/>
    </font>
    <font>
      <sz val="11"/>
      <color rgb="FF1F497D"/>
      <name val="Garamond"/>
      <family val="1"/>
    </font>
    <font>
      <u/>
      <sz val="11"/>
      <color theme="10"/>
      <name val="Calibri"/>
      <family val="2"/>
      <scheme val="minor"/>
    </font>
    <font>
      <b/>
      <sz val="9"/>
      <color theme="1"/>
      <name val="Garamond"/>
      <family val="1"/>
    </font>
    <font>
      <u/>
      <sz val="9"/>
      <color theme="10"/>
      <name val="Garamond"/>
      <family val="1"/>
    </font>
    <font>
      <sz val="12"/>
      <color theme="1"/>
      <name val="Times New Roman"/>
      <family val="1"/>
    </font>
    <font>
      <i/>
      <sz val="9"/>
      <color theme="1"/>
      <name val="Garamond"/>
      <family val="1"/>
    </font>
    <font>
      <sz val="9"/>
      <name val="Garamond"/>
      <family val="1"/>
    </font>
    <font>
      <i/>
      <sz val="9"/>
      <color rgb="FF111111"/>
      <name val="Garamond"/>
      <family val="1"/>
    </font>
    <font>
      <sz val="9"/>
      <color rgb="FF111111"/>
      <name val="Garamond"/>
      <family val="1"/>
    </font>
    <font>
      <b/>
      <sz val="9"/>
      <color rgb="FF111111"/>
      <name val="Garamond"/>
      <family val="1"/>
    </font>
    <font>
      <sz val="8"/>
      <color theme="1"/>
      <name val="Garamond"/>
      <family val="1"/>
    </font>
    <font>
      <b/>
      <u/>
      <sz val="9"/>
      <color theme="1"/>
      <name val="Garamond"/>
      <family val="1"/>
    </font>
    <font>
      <sz val="8"/>
      <color rgb="FF000000"/>
      <name val="Garamond"/>
      <family val="1"/>
    </font>
    <font>
      <b/>
      <sz val="8"/>
      <color theme="1"/>
      <name val="Garamond"/>
      <family val="1"/>
    </font>
    <font>
      <b/>
      <sz val="8"/>
      <color rgb="FF000000"/>
      <name val="Garamond"/>
      <family val="1"/>
    </font>
    <font>
      <u/>
      <sz val="11"/>
      <color theme="10"/>
      <name val="Garamond"/>
      <family val="1"/>
    </font>
    <font>
      <sz val="28"/>
      <color theme="1"/>
      <name val="Palatino Linotype"/>
      <family val="1"/>
    </font>
    <font>
      <sz val="11"/>
      <color theme="1"/>
      <name val="Palatino Linotype"/>
      <family val="1"/>
    </font>
    <font>
      <vertAlign val="superscript"/>
      <sz val="11"/>
      <color theme="1"/>
      <name val="Palatino Linotype"/>
      <family val="1"/>
    </font>
    <font>
      <vertAlign val="superscript"/>
      <sz val="9"/>
      <color theme="1"/>
      <name val="Garamond"/>
      <family val="1"/>
    </font>
    <font>
      <sz val="9"/>
      <color rgb="FF595959"/>
      <name val="Garamond"/>
      <family val="1"/>
    </font>
    <font>
      <sz val="12"/>
      <color theme="1"/>
      <name val="Arial"/>
      <family val="2"/>
    </font>
    <font>
      <b/>
      <sz val="12"/>
      <color theme="1"/>
      <name val="Calibri"/>
      <family val="2"/>
    </font>
  </fonts>
  <fills count="15">
    <fill>
      <patternFill patternType="none"/>
    </fill>
    <fill>
      <patternFill patternType="gray125"/>
    </fill>
    <fill>
      <patternFill patternType="solid">
        <fgColor theme="7" tint="0.79998168889431442"/>
        <bgColor indexed="64"/>
      </patternFill>
    </fill>
    <fill>
      <patternFill patternType="solid">
        <fgColor rgb="FFFFC000"/>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5" tint="0.39994506668294322"/>
        <bgColor indexed="64"/>
      </patternFill>
    </fill>
    <fill>
      <patternFill patternType="solid">
        <fgColor theme="5" tint="0.59996337778862885"/>
        <bgColor indexed="64"/>
      </patternFill>
    </fill>
    <fill>
      <patternFill patternType="solid">
        <fgColor theme="7"/>
        <bgColor indexed="64"/>
      </patternFill>
    </fill>
    <fill>
      <patternFill patternType="solid">
        <fgColor theme="2"/>
        <bgColor indexed="64"/>
      </patternFill>
    </fill>
    <fill>
      <patternFill patternType="solid">
        <fgColor theme="0"/>
        <bgColor indexed="64"/>
      </patternFill>
    </fill>
    <fill>
      <patternFill patternType="solid">
        <fgColor theme="7" tint="0.59996337778862885"/>
        <bgColor indexed="64"/>
      </patternFill>
    </fill>
  </fills>
  <borders count="3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style="thin">
        <color theme="4" tint="0.39997558519241921"/>
      </bottom>
      <diagonal/>
    </border>
    <border>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thin">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9" fontId="2" fillId="0" borderId="0" applyFont="0" applyFill="0" applyBorder="0" applyAlignment="0" applyProtection="0"/>
    <xf numFmtId="0" fontId="9" fillId="0" borderId="0" applyNumberFormat="0" applyFill="0" applyBorder="0" applyAlignment="0" applyProtection="0"/>
    <xf numFmtId="0" fontId="1" fillId="0" borderId="0"/>
    <xf numFmtId="0" fontId="1" fillId="0" borderId="0"/>
    <xf numFmtId="0" fontId="42" fillId="0" borderId="0" applyNumberFormat="0" applyFill="0" applyBorder="0" applyAlignment="0" applyProtection="0"/>
    <xf numFmtId="0" fontId="1" fillId="0" borderId="0"/>
    <xf numFmtId="0" fontId="1" fillId="0" borderId="0"/>
    <xf numFmtId="0" fontId="1" fillId="0" borderId="0"/>
  </cellStyleXfs>
  <cellXfs count="553">
    <xf numFmtId="0" fontId="0" fillId="0" borderId="0" xfId="0"/>
    <xf numFmtId="0" fontId="3" fillId="0" borderId="0" xfId="0" applyFont="1" applyAlignment="1">
      <alignment vertical="top"/>
    </xf>
    <xf numFmtId="0" fontId="0" fillId="0" borderId="0" xfId="0" applyAlignment="1">
      <alignment vertical="top"/>
    </xf>
    <xf numFmtId="0" fontId="4" fillId="0" borderId="0" xfId="0" applyFont="1" applyAlignment="1">
      <alignment horizontal="center" vertical="top"/>
    </xf>
    <xf numFmtId="0" fontId="4" fillId="0" borderId="0" xfId="0" applyFont="1" applyAlignment="1">
      <alignment horizontal="center" vertical="top" wrapText="1"/>
    </xf>
    <xf numFmtId="0" fontId="5" fillId="0" borderId="0" xfId="0" applyFont="1" applyAlignment="1">
      <alignment horizontal="center" vertical="top"/>
    </xf>
    <xf numFmtId="3" fontId="5" fillId="0" borderId="0" xfId="0" applyNumberFormat="1" applyFont="1" applyAlignment="1">
      <alignment horizontal="center" vertical="top"/>
    </xf>
    <xf numFmtId="10" fontId="5" fillId="0" borderId="0" xfId="0" applyNumberFormat="1" applyFont="1" applyAlignment="1">
      <alignment horizontal="center" vertical="top"/>
    </xf>
    <xf numFmtId="10" fontId="5" fillId="0" borderId="0" xfId="0" applyNumberFormat="1" applyFont="1" applyAlignment="1">
      <alignment vertical="top"/>
    </xf>
    <xf numFmtId="3" fontId="4" fillId="0" borderId="0" xfId="0" applyNumberFormat="1" applyFont="1" applyAlignment="1">
      <alignment horizontal="center" vertical="top"/>
    </xf>
    <xf numFmtId="0" fontId="5" fillId="0" borderId="0" xfId="0" applyFont="1" applyAlignment="1">
      <alignment vertical="top"/>
    </xf>
    <xf numFmtId="0" fontId="6" fillId="0" borderId="0" xfId="0" applyFont="1" applyAlignment="1" applyProtection="1">
      <alignment vertical="top"/>
      <protection hidden="1"/>
    </xf>
    <xf numFmtId="0" fontId="4" fillId="0" borderId="0" xfId="0" applyFont="1"/>
    <xf numFmtId="0" fontId="4" fillId="0" borderId="1" xfId="0" applyFont="1" applyBorder="1"/>
    <xf numFmtId="0" fontId="4" fillId="0" borderId="1" xfId="0" applyFont="1" applyBorder="1" applyAlignment="1">
      <alignment horizontal="center" vertical="top" wrapText="1"/>
    </xf>
    <xf numFmtId="49" fontId="7" fillId="0" borderId="1" xfId="0" applyNumberFormat="1" applyFont="1" applyBorder="1" applyAlignment="1">
      <alignment horizontal="center" vertical="top"/>
    </xf>
    <xf numFmtId="0" fontId="4" fillId="0" borderId="1" xfId="0" applyFont="1" applyBorder="1" applyAlignment="1">
      <alignment horizontal="center" vertical="top"/>
    </xf>
    <xf numFmtId="0" fontId="4" fillId="0" borderId="0" xfId="0" applyFont="1" applyAlignment="1">
      <alignment vertical="top" wrapText="1"/>
    </xf>
    <xf numFmtId="0" fontId="5" fillId="0" borderId="0" xfId="0" applyFont="1"/>
    <xf numFmtId="1" fontId="5" fillId="0" borderId="0" xfId="0" applyNumberFormat="1" applyFont="1" applyAlignment="1">
      <alignment horizontal="center" vertical="top"/>
    </xf>
    <xf numFmtId="1" fontId="4" fillId="0" borderId="0" xfId="0" applyNumberFormat="1" applyFont="1" applyAlignment="1">
      <alignment horizontal="center" vertical="top"/>
    </xf>
    <xf numFmtId="0" fontId="10" fillId="0" borderId="0" xfId="2" applyFont="1" applyAlignment="1">
      <alignment vertical="top"/>
    </xf>
    <xf numFmtId="0" fontId="5" fillId="0" borderId="0" xfId="0" applyFont="1" applyAlignment="1">
      <alignment horizontal="left" indent="1"/>
    </xf>
    <xf numFmtId="0" fontId="5" fillId="0" borderId="0" xfId="0" applyFont="1" applyAlignment="1">
      <alignment horizontal="left" vertical="top"/>
    </xf>
    <xf numFmtId="0" fontId="5" fillId="0" borderId="0" xfId="0" applyFont="1" applyAlignment="1">
      <alignment horizontal="left" indent="4"/>
    </xf>
    <xf numFmtId="10" fontId="4" fillId="0" borderId="0" xfId="0" applyNumberFormat="1" applyFont="1" applyAlignment="1">
      <alignment horizontal="center" vertical="top"/>
    </xf>
    <xf numFmtId="165" fontId="5" fillId="0" borderId="0" xfId="0" applyNumberFormat="1" applyFont="1" applyAlignment="1">
      <alignment horizontal="center" vertical="top"/>
    </xf>
    <xf numFmtId="0" fontId="4" fillId="0" borderId="0" xfId="0" applyFont="1" applyAlignment="1">
      <alignment vertical="top"/>
    </xf>
    <xf numFmtId="0" fontId="4" fillId="0" borderId="0" xfId="0" applyFont="1" applyAlignment="1">
      <alignment horizontal="left" indent="1"/>
    </xf>
    <xf numFmtId="0" fontId="11" fillId="0" borderId="0" xfId="0" applyFont="1" applyAlignment="1">
      <alignment horizontal="center" vertical="top"/>
    </xf>
    <xf numFmtId="0" fontId="4" fillId="0" borderId="2" xfId="0" applyFont="1" applyBorder="1" applyAlignment="1">
      <alignment horizontal="left"/>
    </xf>
    <xf numFmtId="0" fontId="4" fillId="0" borderId="2" xfId="0" applyFont="1" applyBorder="1" applyAlignment="1">
      <alignment horizontal="center" vertical="top"/>
    </xf>
    <xf numFmtId="166" fontId="4" fillId="0" borderId="2" xfId="0" applyNumberFormat="1" applyFont="1" applyBorder="1" applyAlignment="1">
      <alignment horizontal="center" vertical="top"/>
    </xf>
    <xf numFmtId="0" fontId="4" fillId="0" borderId="0" xfId="0" applyFont="1" applyAlignment="1">
      <alignment horizontal="left"/>
    </xf>
    <xf numFmtId="166" fontId="4" fillId="0" borderId="0" xfId="0" applyNumberFormat="1" applyFont="1" applyAlignment="1">
      <alignment horizontal="right" vertical="top"/>
    </xf>
    <xf numFmtId="0" fontId="4" fillId="0" borderId="0" xfId="0" applyFont="1" applyAlignment="1">
      <alignment horizontal="right" vertical="top"/>
    </xf>
    <xf numFmtId="0" fontId="5" fillId="0" borderId="1" xfId="0" applyFont="1" applyBorder="1" applyAlignment="1">
      <alignment horizontal="center" vertical="top"/>
    </xf>
    <xf numFmtId="49" fontId="7" fillId="0" borderId="0" xfId="0" applyNumberFormat="1" applyFont="1" applyAlignment="1">
      <alignment horizontal="right" vertical="top"/>
    </xf>
    <xf numFmtId="165" fontId="4" fillId="0" borderId="0" xfId="0" applyNumberFormat="1" applyFont="1" applyAlignment="1">
      <alignment horizontal="center" vertical="top"/>
    </xf>
    <xf numFmtId="0" fontId="5" fillId="0" borderId="2" xfId="0" applyFont="1" applyBorder="1" applyAlignment="1">
      <alignment horizontal="center" vertical="top"/>
    </xf>
    <xf numFmtId="0" fontId="11" fillId="0" borderId="0" xfId="0" applyFont="1" applyAlignment="1">
      <alignment horizontal="left"/>
    </xf>
    <xf numFmtId="0" fontId="5" fillId="0" borderId="0" xfId="0" applyFont="1" applyAlignment="1">
      <alignment horizontal="right" vertical="top"/>
    </xf>
    <xf numFmtId="167" fontId="5" fillId="0" borderId="0" xfId="0" applyNumberFormat="1" applyFont="1" applyAlignment="1">
      <alignment horizontal="center" vertical="top"/>
    </xf>
    <xf numFmtId="168" fontId="5" fillId="0" borderId="0" xfId="0" applyNumberFormat="1" applyFont="1" applyAlignment="1">
      <alignment horizontal="center" vertical="top"/>
    </xf>
    <xf numFmtId="168" fontId="4" fillId="0" borderId="0" xfId="0" applyNumberFormat="1" applyFont="1" applyAlignment="1">
      <alignment horizontal="center" vertical="top"/>
    </xf>
    <xf numFmtId="166" fontId="5" fillId="0" borderId="0" xfId="0" applyNumberFormat="1" applyFont="1" applyAlignment="1">
      <alignment vertical="top"/>
    </xf>
    <xf numFmtId="0" fontId="4" fillId="0" borderId="2" xfId="0" applyFont="1" applyBorder="1" applyAlignment="1">
      <alignment horizontal="left" vertical="top"/>
    </xf>
    <xf numFmtId="168" fontId="4" fillId="0" borderId="2" xfId="0" applyNumberFormat="1" applyFont="1" applyBorder="1" applyAlignment="1">
      <alignment horizontal="center" vertical="top"/>
    </xf>
    <xf numFmtId="37" fontId="4" fillId="0" borderId="2" xfId="0" applyNumberFormat="1" applyFont="1" applyBorder="1" applyAlignment="1">
      <alignment horizontal="center" vertical="top"/>
    </xf>
    <xf numFmtId="169" fontId="5" fillId="0" borderId="0" xfId="0" applyNumberFormat="1" applyFont="1" applyAlignment="1">
      <alignment vertical="top"/>
    </xf>
    <xf numFmtId="0" fontId="5" fillId="0" borderId="0" xfId="0" applyFont="1" applyAlignment="1">
      <alignment horizontal="left" vertical="top" wrapText="1"/>
    </xf>
    <xf numFmtId="170" fontId="4" fillId="0" borderId="0" xfId="0" applyNumberFormat="1" applyFont="1" applyAlignment="1">
      <alignment horizontal="center" vertical="top"/>
    </xf>
    <xf numFmtId="9" fontId="5" fillId="0" borderId="0" xfId="0" quotePrefix="1" applyNumberFormat="1" applyFont="1" applyAlignment="1">
      <alignment horizontal="left" vertical="top"/>
    </xf>
    <xf numFmtId="170" fontId="5" fillId="0" borderId="0" xfId="0" applyNumberFormat="1" applyFont="1" applyAlignment="1">
      <alignment vertical="top"/>
    </xf>
    <xf numFmtId="170" fontId="5" fillId="0" borderId="0" xfId="0" applyNumberFormat="1" applyFont="1" applyAlignment="1">
      <alignment horizontal="right" vertical="top"/>
    </xf>
    <xf numFmtId="0" fontId="13" fillId="0" borderId="0" xfId="0" applyFont="1"/>
    <xf numFmtId="0" fontId="13" fillId="3" borderId="0" xfId="0" applyFont="1" applyFill="1"/>
    <xf numFmtId="0" fontId="14" fillId="0" borderId="0" xfId="0" applyFont="1" applyAlignment="1">
      <alignment horizontal="center"/>
    </xf>
    <xf numFmtId="49" fontId="15" fillId="0" borderId="6" xfId="0" applyNumberFormat="1" applyFont="1" applyBorder="1" applyAlignment="1">
      <alignment horizontal="center"/>
    </xf>
    <xf numFmtId="49" fontId="15" fillId="0" borderId="0" xfId="0" applyNumberFormat="1" applyFont="1" applyAlignment="1">
      <alignment horizontal="center"/>
    </xf>
    <xf numFmtId="0" fontId="13" fillId="0" borderId="0" xfId="0" applyFont="1" applyAlignment="1">
      <alignment horizontal="left"/>
    </xf>
    <xf numFmtId="0" fontId="13" fillId="0" borderId="0" xfId="0" applyFont="1" applyAlignment="1">
      <alignment horizontal="center"/>
    </xf>
    <xf numFmtId="0" fontId="13" fillId="0" borderId="6" xfId="0" applyFont="1" applyBorder="1" applyAlignment="1">
      <alignment horizontal="center"/>
    </xf>
    <xf numFmtId="3" fontId="13" fillId="0" borderId="0" xfId="0" applyNumberFormat="1" applyFont="1" applyAlignment="1">
      <alignment horizontal="center"/>
    </xf>
    <xf numFmtId="3" fontId="13" fillId="0" borderId="6" xfId="0" applyNumberFormat="1" applyFont="1" applyBorder="1" applyAlignment="1">
      <alignment horizontal="center"/>
    </xf>
    <xf numFmtId="0" fontId="16" fillId="0" borderId="0" xfId="0" applyFont="1" applyAlignment="1">
      <alignment horizontal="left" indent="1"/>
    </xf>
    <xf numFmtId="0" fontId="13" fillId="0" borderId="0" xfId="0" applyFont="1" applyAlignment="1">
      <alignment horizontal="left" indent="1"/>
    </xf>
    <xf numFmtId="171" fontId="13" fillId="0" borderId="0" xfId="0" applyNumberFormat="1" applyFont="1" applyAlignment="1">
      <alignment horizontal="left" indent="1"/>
    </xf>
    <xf numFmtId="165" fontId="13" fillId="0" borderId="0" xfId="0" applyNumberFormat="1" applyFont="1" applyAlignment="1">
      <alignment horizontal="center"/>
    </xf>
    <xf numFmtId="171" fontId="13" fillId="0" borderId="6" xfId="0" applyNumberFormat="1" applyFont="1" applyBorder="1" applyAlignment="1">
      <alignment horizontal="center"/>
    </xf>
    <xf numFmtId="171" fontId="13" fillId="0" borderId="0" xfId="0" applyNumberFormat="1" applyFont="1" applyAlignment="1">
      <alignment horizontal="center"/>
    </xf>
    <xf numFmtId="171" fontId="13" fillId="0" borderId="8" xfId="0" applyNumberFormat="1" applyFont="1" applyBorder="1" applyAlignment="1">
      <alignment horizontal="center"/>
    </xf>
    <xf numFmtId="0" fontId="14" fillId="0" borderId="9" xfId="0" applyFont="1" applyBorder="1" applyAlignment="1">
      <alignment horizontal="left" indent="1"/>
    </xf>
    <xf numFmtId="3" fontId="14" fillId="0" borderId="2" xfId="0" applyNumberFormat="1" applyFont="1" applyBorder="1" applyAlignment="1">
      <alignment horizontal="center"/>
    </xf>
    <xf numFmtId="3" fontId="14" fillId="0" borderId="8" xfId="0" applyNumberFormat="1" applyFont="1" applyBorder="1" applyAlignment="1">
      <alignment horizontal="center"/>
    </xf>
    <xf numFmtId="3" fontId="14" fillId="0" borderId="9" xfId="0" applyNumberFormat="1" applyFont="1" applyBorder="1" applyAlignment="1">
      <alignment horizontal="center"/>
    </xf>
    <xf numFmtId="3" fontId="14" fillId="6" borderId="9" xfId="0" applyNumberFormat="1" applyFont="1" applyFill="1" applyBorder="1" applyAlignment="1">
      <alignment horizontal="center"/>
    </xf>
    <xf numFmtId="3" fontId="14" fillId="6" borderId="2" xfId="0" applyNumberFormat="1" applyFont="1" applyFill="1" applyBorder="1" applyAlignment="1">
      <alignment horizontal="center"/>
    </xf>
    <xf numFmtId="3" fontId="14" fillId="6" borderId="8" xfId="0" applyNumberFormat="1" applyFont="1" applyFill="1" applyBorder="1" applyAlignment="1">
      <alignment horizontal="center"/>
    </xf>
    <xf numFmtId="0" fontId="14" fillId="0" borderId="0" xfId="0" applyFont="1" applyAlignment="1">
      <alignment horizontal="left"/>
    </xf>
    <xf numFmtId="3" fontId="13" fillId="6" borderId="6" xfId="0" applyNumberFormat="1" applyFont="1" applyFill="1" applyBorder="1" applyAlignment="1">
      <alignment horizontal="center"/>
    </xf>
    <xf numFmtId="3" fontId="13" fillId="6" borderId="0" xfId="0" applyNumberFormat="1" applyFont="1" applyFill="1" applyAlignment="1">
      <alignment horizontal="center"/>
    </xf>
    <xf numFmtId="3" fontId="13" fillId="6" borderId="10" xfId="0" applyNumberFormat="1" applyFont="1" applyFill="1" applyBorder="1" applyAlignment="1">
      <alignment horizontal="center"/>
    </xf>
    <xf numFmtId="3" fontId="13" fillId="6" borderId="1" xfId="0" applyNumberFormat="1" applyFont="1" applyFill="1" applyBorder="1" applyAlignment="1">
      <alignment horizontal="center"/>
    </xf>
    <xf numFmtId="171" fontId="14" fillId="0" borderId="0" xfId="0" applyNumberFormat="1" applyFont="1" applyAlignment="1">
      <alignment horizontal="center"/>
    </xf>
    <xf numFmtId="172" fontId="13" fillId="0" borderId="0" xfId="0" applyNumberFormat="1" applyFont="1" applyAlignment="1">
      <alignment horizontal="center"/>
    </xf>
    <xf numFmtId="3" fontId="13" fillId="0" borderId="10" xfId="0" applyNumberFormat="1" applyFont="1" applyBorder="1" applyAlignment="1">
      <alignment horizontal="center"/>
    </xf>
    <xf numFmtId="3" fontId="13" fillId="0" borderId="1" xfId="0" applyNumberFormat="1" applyFont="1" applyBorder="1" applyAlignment="1">
      <alignment horizontal="center"/>
    </xf>
    <xf numFmtId="0" fontId="13" fillId="7" borderId="9" xfId="0" applyFont="1" applyFill="1" applyBorder="1" applyAlignment="1">
      <alignment horizontal="center"/>
    </xf>
    <xf numFmtId="3" fontId="13" fillId="7" borderId="2" xfId="0" applyNumberFormat="1" applyFont="1" applyFill="1" applyBorder="1" applyAlignment="1">
      <alignment horizontal="center"/>
    </xf>
    <xf numFmtId="3" fontId="14" fillId="7" borderId="2" xfId="0" applyNumberFormat="1" applyFont="1" applyFill="1" applyBorder="1" applyAlignment="1">
      <alignment horizontal="center"/>
    </xf>
    <xf numFmtId="0" fontId="14" fillId="0" borderId="0" xfId="0" applyFont="1"/>
    <xf numFmtId="0" fontId="17" fillId="0" borderId="0" xfId="0" applyFont="1"/>
    <xf numFmtId="0" fontId="18" fillId="0" borderId="0" xfId="2" applyFont="1"/>
    <xf numFmtId="0" fontId="17" fillId="0" borderId="11" xfId="3" applyFont="1" applyBorder="1" applyAlignment="1">
      <alignment horizontal="center" vertical="top" wrapText="1"/>
    </xf>
    <xf numFmtId="0" fontId="17" fillId="0" borderId="12" xfId="3" applyFont="1" applyBorder="1" applyAlignment="1">
      <alignment horizontal="center" vertical="top" wrapText="1"/>
    </xf>
    <xf numFmtId="3" fontId="17" fillId="0" borderId="12" xfId="3" applyNumberFormat="1" applyFont="1" applyBorder="1" applyAlignment="1">
      <alignment horizontal="center" vertical="top" wrapText="1"/>
    </xf>
    <xf numFmtId="166" fontId="17" fillId="0" borderId="12" xfId="3" applyNumberFormat="1" applyFont="1" applyBorder="1" applyAlignment="1">
      <alignment horizontal="center" vertical="top" wrapText="1"/>
    </xf>
    <xf numFmtId="0" fontId="17" fillId="0" borderId="13" xfId="3" applyFont="1" applyBorder="1" applyAlignment="1">
      <alignment horizontal="center" vertical="top" wrapText="1"/>
    </xf>
    <xf numFmtId="0" fontId="17" fillId="0" borderId="14" xfId="3" applyFont="1" applyBorder="1" applyAlignment="1">
      <alignment horizontal="center" vertical="top" wrapText="1"/>
    </xf>
    <xf numFmtId="0" fontId="17" fillId="0" borderId="15" xfId="3" applyFont="1" applyBorder="1" applyAlignment="1">
      <alignment horizontal="center" vertical="top" wrapText="1"/>
    </xf>
    <xf numFmtId="0" fontId="17" fillId="0" borderId="0" xfId="3" applyFont="1" applyAlignment="1">
      <alignment horizontal="center" vertical="top" wrapText="1"/>
    </xf>
    <xf numFmtId="3" fontId="17" fillId="0" borderId="0" xfId="3" applyNumberFormat="1" applyFont="1" applyAlignment="1">
      <alignment horizontal="center" vertical="top" wrapText="1"/>
    </xf>
    <xf numFmtId="166" fontId="17" fillId="0" borderId="0" xfId="3" applyNumberFormat="1" applyFont="1" applyAlignment="1">
      <alignment horizontal="center" vertical="top" wrapText="1"/>
    </xf>
    <xf numFmtId="0" fontId="17" fillId="0" borderId="16" xfId="3" applyFont="1" applyBorder="1" applyAlignment="1">
      <alignment horizontal="center" vertical="top" wrapText="1"/>
    </xf>
    <xf numFmtId="0" fontId="17" fillId="0" borderId="17" xfId="3" applyFont="1" applyBorder="1" applyAlignment="1">
      <alignment horizontal="left" vertical="top"/>
    </xf>
    <xf numFmtId="0" fontId="17" fillId="0" borderId="18" xfId="3" applyFont="1" applyBorder="1" applyAlignment="1">
      <alignment horizontal="right" vertical="top"/>
    </xf>
    <xf numFmtId="0" fontId="17" fillId="0" borderId="18" xfId="3" applyFont="1" applyBorder="1" applyAlignment="1">
      <alignment horizontal="center" vertical="top"/>
    </xf>
    <xf numFmtId="0" fontId="17" fillId="0" borderId="18" xfId="3" applyFont="1" applyBorder="1" applyAlignment="1">
      <alignment horizontal="left" vertical="top"/>
    </xf>
    <xf numFmtId="0" fontId="19" fillId="0" borderId="18" xfId="3" applyFont="1" applyBorder="1" applyAlignment="1">
      <alignment horizontal="center" vertical="top"/>
    </xf>
    <xf numFmtId="166" fontId="19" fillId="0" borderId="18" xfId="3" applyNumberFormat="1" applyFont="1" applyBorder="1" applyAlignment="1">
      <alignment horizontal="center" vertical="top"/>
    </xf>
    <xf numFmtId="0" fontId="17" fillId="0" borderId="19" xfId="3" applyFont="1" applyBorder="1" applyAlignment="1">
      <alignment vertical="top"/>
    </xf>
    <xf numFmtId="0" fontId="17" fillId="0" borderId="20" xfId="3" applyFont="1" applyBorder="1" applyAlignment="1">
      <alignment vertical="top"/>
    </xf>
    <xf numFmtId="0" fontId="20" fillId="0" borderId="21" xfId="4" applyFont="1" applyBorder="1" applyAlignment="1">
      <alignment horizontal="left" vertical="top"/>
    </xf>
    <xf numFmtId="0" fontId="20" fillId="0" borderId="0" xfId="4" applyFont="1" applyAlignment="1">
      <alignment vertical="top"/>
    </xf>
    <xf numFmtId="0" fontId="20" fillId="0" borderId="0" xfId="4" applyFont="1" applyAlignment="1">
      <alignment horizontal="center" vertical="top"/>
    </xf>
    <xf numFmtId="1" fontId="20" fillId="0" borderId="0" xfId="4" applyNumberFormat="1" applyFont="1" applyAlignment="1">
      <alignment horizontal="center" vertical="top"/>
    </xf>
    <xf numFmtId="3" fontId="19" fillId="0" borderId="0" xfId="3" applyNumberFormat="1" applyFont="1" applyAlignment="1">
      <alignment horizontal="center" vertical="top"/>
    </xf>
    <xf numFmtId="166" fontId="21" fillId="0" borderId="0" xfId="3" applyNumberFormat="1" applyFont="1" applyAlignment="1">
      <alignment horizontal="center" vertical="top"/>
    </xf>
    <xf numFmtId="166" fontId="19" fillId="0" borderId="0" xfId="3" applyNumberFormat="1" applyFont="1" applyAlignment="1">
      <alignment horizontal="center" vertical="top"/>
    </xf>
    <xf numFmtId="2" fontId="19" fillId="0" borderId="0" xfId="3" applyNumberFormat="1" applyFont="1" applyAlignment="1">
      <alignment horizontal="center" vertical="top"/>
    </xf>
    <xf numFmtId="173" fontId="19" fillId="0" borderId="0" xfId="3" applyNumberFormat="1" applyFont="1" applyAlignment="1">
      <alignment horizontal="center" vertical="top"/>
    </xf>
    <xf numFmtId="166" fontId="17" fillId="0" borderId="16" xfId="3" applyNumberFormat="1" applyFont="1" applyBorder="1" applyAlignment="1">
      <alignment horizontal="center" vertical="top"/>
    </xf>
    <xf numFmtId="166" fontId="19" fillId="0" borderId="16" xfId="3" applyNumberFormat="1" applyFont="1" applyBorder="1" applyAlignment="1">
      <alignment horizontal="center" vertical="top"/>
    </xf>
    <xf numFmtId="4" fontId="19" fillId="0" borderId="16" xfId="3" applyNumberFormat="1" applyFont="1" applyBorder="1" applyAlignment="1">
      <alignment horizontal="center" vertical="top"/>
    </xf>
    <xf numFmtId="166" fontId="19" fillId="0" borderId="14" xfId="3" applyNumberFormat="1" applyFont="1" applyBorder="1" applyAlignment="1">
      <alignment horizontal="center" vertical="top"/>
    </xf>
    <xf numFmtId="0" fontId="20" fillId="8" borderId="21" xfId="4" applyFont="1" applyFill="1" applyBorder="1" applyAlignment="1">
      <alignment horizontal="left" vertical="top"/>
    </xf>
    <xf numFmtId="0" fontId="20" fillId="8" borderId="0" xfId="4" applyFont="1" applyFill="1" applyAlignment="1">
      <alignment vertical="top"/>
    </xf>
    <xf numFmtId="0" fontId="20" fillId="8" borderId="0" xfId="4" applyFont="1" applyFill="1" applyAlignment="1">
      <alignment horizontal="center" vertical="top"/>
    </xf>
    <xf numFmtId="1" fontId="20" fillId="8" borderId="0" xfId="4" applyNumberFormat="1" applyFont="1" applyFill="1" applyAlignment="1">
      <alignment horizontal="center" vertical="top"/>
    </xf>
    <xf numFmtId="3" fontId="19" fillId="8" borderId="0" xfId="3" applyNumberFormat="1" applyFont="1" applyFill="1" applyAlignment="1">
      <alignment horizontal="center" vertical="top"/>
    </xf>
    <xf numFmtId="166" fontId="19" fillId="8" borderId="0" xfId="3" applyNumberFormat="1" applyFont="1" applyFill="1" applyAlignment="1">
      <alignment horizontal="center" vertical="top"/>
    </xf>
    <xf numFmtId="2" fontId="19" fillId="8" borderId="0" xfId="3" applyNumberFormat="1" applyFont="1" applyFill="1" applyAlignment="1">
      <alignment horizontal="center" vertical="top"/>
    </xf>
    <xf numFmtId="164" fontId="19" fillId="8" borderId="0" xfId="3" applyNumberFormat="1" applyFont="1" applyFill="1" applyAlignment="1">
      <alignment horizontal="center" vertical="top"/>
    </xf>
    <xf numFmtId="166" fontId="17" fillId="8" borderId="16" xfId="3" applyNumberFormat="1" applyFont="1" applyFill="1" applyBorder="1" applyAlignment="1">
      <alignment horizontal="center" vertical="top"/>
    </xf>
    <xf numFmtId="166" fontId="19" fillId="8" borderId="16" xfId="3" applyNumberFormat="1" applyFont="1" applyFill="1" applyBorder="1" applyAlignment="1">
      <alignment horizontal="center" vertical="top"/>
    </xf>
    <xf numFmtId="3" fontId="19" fillId="8" borderId="14" xfId="3" applyNumberFormat="1" applyFont="1" applyFill="1" applyBorder="1" applyAlignment="1">
      <alignment horizontal="center" vertical="top"/>
    </xf>
    <xf numFmtId="166" fontId="19" fillId="8" borderId="14" xfId="3" applyNumberFormat="1" applyFont="1" applyFill="1" applyBorder="1" applyAlignment="1">
      <alignment horizontal="center" vertical="top"/>
    </xf>
    <xf numFmtId="0" fontId="22" fillId="0" borderId="11" xfId="3" applyFont="1" applyBorder="1" applyAlignment="1">
      <alignment horizontal="left" vertical="top"/>
    </xf>
    <xf numFmtId="0" fontId="17" fillId="0" borderId="22" xfId="3" applyFont="1" applyBorder="1" applyAlignment="1">
      <alignment horizontal="center" vertical="top"/>
    </xf>
    <xf numFmtId="0" fontId="17" fillId="0" borderId="12" xfId="3" applyFont="1" applyBorder="1" applyAlignment="1">
      <alignment horizontal="center" vertical="top"/>
    </xf>
    <xf numFmtId="1" fontId="17" fillId="0" borderId="12" xfId="3" applyNumberFormat="1" applyFont="1" applyBorder="1" applyAlignment="1">
      <alignment horizontal="left" vertical="top"/>
    </xf>
    <xf numFmtId="3" fontId="17" fillId="0" borderId="12" xfId="3" applyNumberFormat="1" applyFont="1" applyBorder="1" applyAlignment="1">
      <alignment horizontal="center" vertical="top"/>
    </xf>
    <xf numFmtId="166" fontId="17" fillId="0" borderId="12" xfId="3" applyNumberFormat="1" applyFont="1" applyBorder="1" applyAlignment="1">
      <alignment horizontal="center" vertical="top"/>
    </xf>
    <xf numFmtId="2" fontId="17" fillId="0" borderId="12" xfId="3" applyNumberFormat="1" applyFont="1" applyBorder="1" applyAlignment="1">
      <alignment horizontal="center" vertical="top"/>
    </xf>
    <xf numFmtId="173" fontId="17" fillId="0" borderId="12" xfId="3" applyNumberFormat="1" applyFont="1" applyBorder="1" applyAlignment="1">
      <alignment horizontal="center" vertical="top"/>
    </xf>
    <xf numFmtId="166" fontId="17" fillId="0" borderId="13" xfId="3" applyNumberFormat="1" applyFont="1" applyBorder="1" applyAlignment="1">
      <alignment horizontal="center" vertical="top"/>
    </xf>
    <xf numFmtId="4" fontId="17" fillId="0" borderId="13" xfId="3" applyNumberFormat="1" applyFont="1" applyBorder="1" applyAlignment="1">
      <alignment horizontal="center" vertical="top"/>
    </xf>
    <xf numFmtId="166" fontId="17" fillId="0" borderId="15" xfId="3" applyNumberFormat="1" applyFont="1" applyBorder="1" applyAlignment="1">
      <alignment horizontal="center" vertical="top"/>
    </xf>
    <xf numFmtId="0" fontId="22" fillId="0" borderId="0" xfId="3" applyFont="1" applyAlignment="1">
      <alignment horizontal="left" vertical="top"/>
    </xf>
    <xf numFmtId="0" fontId="17" fillId="0" borderId="0" xfId="3" applyFont="1" applyAlignment="1">
      <alignment horizontal="center" vertical="top"/>
    </xf>
    <xf numFmtId="1" fontId="17" fillId="0" borderId="0" xfId="3" applyNumberFormat="1" applyFont="1" applyAlignment="1">
      <alignment horizontal="center" vertical="top"/>
    </xf>
    <xf numFmtId="3" fontId="17" fillId="0" borderId="0" xfId="3" applyNumberFormat="1" applyFont="1" applyAlignment="1">
      <alignment horizontal="center" vertical="top"/>
    </xf>
    <xf numFmtId="166" fontId="17" fillId="0" borderId="0" xfId="3" applyNumberFormat="1" applyFont="1" applyAlignment="1">
      <alignment horizontal="center" vertical="top"/>
    </xf>
    <xf numFmtId="2" fontId="17" fillId="0" borderId="0" xfId="3" applyNumberFormat="1" applyFont="1" applyAlignment="1">
      <alignment horizontal="center" vertical="top"/>
    </xf>
    <xf numFmtId="173" fontId="17" fillId="0" borderId="0" xfId="3" applyNumberFormat="1" applyFont="1" applyAlignment="1">
      <alignment horizontal="center" vertical="top"/>
    </xf>
    <xf numFmtId="166" fontId="17" fillId="0" borderId="19" xfId="3" applyNumberFormat="1" applyFont="1" applyBorder="1" applyAlignment="1">
      <alignment horizontal="center" vertical="top"/>
    </xf>
    <xf numFmtId="3" fontId="17" fillId="0" borderId="14" xfId="3" applyNumberFormat="1" applyFont="1" applyBorder="1" applyAlignment="1">
      <alignment horizontal="center" vertical="top"/>
    </xf>
    <xf numFmtId="166" fontId="17" fillId="0" borderId="20" xfId="3" applyNumberFormat="1" applyFont="1" applyBorder="1" applyAlignment="1">
      <alignment horizontal="center" vertical="top"/>
    </xf>
    <xf numFmtId="166" fontId="17" fillId="0" borderId="23" xfId="3" applyNumberFormat="1" applyFont="1" applyBorder="1" applyAlignment="1">
      <alignment horizontal="center" vertical="top"/>
    </xf>
    <xf numFmtId="166" fontId="17" fillId="0" borderId="24" xfId="3" applyNumberFormat="1" applyFont="1" applyBorder="1" applyAlignment="1">
      <alignment horizontal="center" vertical="top"/>
    </xf>
    <xf numFmtId="1" fontId="17" fillId="0" borderId="18" xfId="3" applyNumberFormat="1" applyFont="1" applyBorder="1" applyAlignment="1">
      <alignment horizontal="left" vertical="top"/>
    </xf>
    <xf numFmtId="3" fontId="19" fillId="0" borderId="18" xfId="3" applyNumberFormat="1" applyFont="1" applyBorder="1" applyAlignment="1">
      <alignment horizontal="center" vertical="top"/>
    </xf>
    <xf numFmtId="2" fontId="19" fillId="0" borderId="18" xfId="3" applyNumberFormat="1" applyFont="1" applyBorder="1" applyAlignment="1">
      <alignment horizontal="center" vertical="top"/>
    </xf>
    <xf numFmtId="173" fontId="19" fillId="0" borderId="18" xfId="3" applyNumberFormat="1" applyFont="1" applyBorder="1" applyAlignment="1">
      <alignment horizontal="center" vertical="top"/>
    </xf>
    <xf numFmtId="0" fontId="17" fillId="0" borderId="19" xfId="3" applyFont="1" applyBorder="1" applyAlignment="1">
      <alignment horizontal="center" vertical="top"/>
    </xf>
    <xf numFmtId="3" fontId="19" fillId="0" borderId="20" xfId="3" applyNumberFormat="1" applyFont="1" applyBorder="1" applyAlignment="1">
      <alignment horizontal="center" vertical="top"/>
    </xf>
    <xf numFmtId="0" fontId="17" fillId="0" borderId="20" xfId="3" applyFont="1" applyBorder="1" applyAlignment="1">
      <alignment horizontal="center" vertical="top"/>
    </xf>
    <xf numFmtId="4" fontId="19" fillId="0" borderId="0" xfId="3" applyNumberFormat="1" applyFont="1" applyAlignment="1">
      <alignment horizontal="center" vertical="top"/>
    </xf>
    <xf numFmtId="4" fontId="19" fillId="0" borderId="14" xfId="3" applyNumberFormat="1" applyFont="1" applyBorder="1" applyAlignment="1">
      <alignment horizontal="center" vertical="top"/>
    </xf>
    <xf numFmtId="0" fontId="20" fillId="9" borderId="21" xfId="4" applyFont="1" applyFill="1" applyBorder="1" applyAlignment="1">
      <alignment horizontal="left" vertical="top"/>
    </xf>
    <xf numFmtId="0" fontId="20" fillId="9" borderId="0" xfId="4" applyFont="1" applyFill="1" applyAlignment="1">
      <alignment vertical="top"/>
    </xf>
    <xf numFmtId="0" fontId="20" fillId="9" borderId="0" xfId="4" applyFont="1" applyFill="1" applyAlignment="1">
      <alignment horizontal="center" vertical="top"/>
    </xf>
    <xf numFmtId="1" fontId="20" fillId="9" borderId="0" xfId="4" applyNumberFormat="1" applyFont="1" applyFill="1" applyAlignment="1">
      <alignment horizontal="center" vertical="top"/>
    </xf>
    <xf numFmtId="3" fontId="19" fillId="9" borderId="0" xfId="3" applyNumberFormat="1" applyFont="1" applyFill="1" applyAlignment="1">
      <alignment horizontal="center" vertical="top"/>
    </xf>
    <xf numFmtId="4" fontId="19" fillId="9" borderId="0" xfId="3" applyNumberFormat="1" applyFont="1" applyFill="1" applyAlignment="1">
      <alignment horizontal="center" vertical="top"/>
    </xf>
    <xf numFmtId="166" fontId="19" fillId="9" borderId="0" xfId="3" applyNumberFormat="1" applyFont="1" applyFill="1" applyAlignment="1">
      <alignment horizontal="center" vertical="top"/>
    </xf>
    <xf numFmtId="2" fontId="19" fillId="9" borderId="0" xfId="3" applyNumberFormat="1" applyFont="1" applyFill="1" applyAlignment="1">
      <alignment horizontal="center" vertical="top"/>
    </xf>
    <xf numFmtId="173" fontId="19" fillId="9" borderId="0" xfId="3" applyNumberFormat="1" applyFont="1" applyFill="1" applyAlignment="1">
      <alignment horizontal="center" vertical="top"/>
    </xf>
    <xf numFmtId="166" fontId="17" fillId="9" borderId="16" xfId="3" applyNumberFormat="1" applyFont="1" applyFill="1" applyBorder="1" applyAlignment="1">
      <alignment horizontal="center" vertical="top"/>
    </xf>
    <xf numFmtId="166" fontId="19" fillId="9" borderId="16" xfId="3" applyNumberFormat="1" applyFont="1" applyFill="1" applyBorder="1" applyAlignment="1">
      <alignment horizontal="center" vertical="top"/>
    </xf>
    <xf numFmtId="3" fontId="19" fillId="9" borderId="14" xfId="3" applyNumberFormat="1" applyFont="1" applyFill="1" applyBorder="1" applyAlignment="1">
      <alignment horizontal="center" vertical="top"/>
    </xf>
    <xf numFmtId="166" fontId="19" fillId="9" borderId="14" xfId="3" applyNumberFormat="1" applyFont="1" applyFill="1" applyBorder="1" applyAlignment="1">
      <alignment horizontal="center" vertical="top"/>
    </xf>
    <xf numFmtId="4" fontId="17" fillId="0" borderId="15" xfId="3" applyNumberFormat="1" applyFont="1" applyBorder="1" applyAlignment="1">
      <alignment horizontal="center" vertical="top"/>
    </xf>
    <xf numFmtId="166" fontId="17" fillId="0" borderId="14" xfId="3" applyNumberFormat="1" applyFont="1" applyBorder="1" applyAlignment="1">
      <alignment horizontal="center" vertical="top"/>
    </xf>
    <xf numFmtId="0" fontId="19" fillId="0" borderId="18" xfId="3" applyFont="1" applyBorder="1" applyAlignment="1">
      <alignment vertical="top"/>
    </xf>
    <xf numFmtId="0" fontId="20" fillId="10" borderId="21" xfId="4" applyFont="1" applyFill="1" applyBorder="1" applyAlignment="1">
      <alignment horizontal="left" vertical="top"/>
    </xf>
    <xf numFmtId="0" fontId="20" fillId="10" borderId="0" xfId="4" applyFont="1" applyFill="1" applyAlignment="1">
      <alignment horizontal="center" vertical="top"/>
    </xf>
    <xf numFmtId="1" fontId="19" fillId="10" borderId="0" xfId="3" applyNumberFormat="1" applyFont="1" applyFill="1" applyAlignment="1">
      <alignment horizontal="center" vertical="top"/>
    </xf>
    <xf numFmtId="3" fontId="19" fillId="10" borderId="0" xfId="3" applyNumberFormat="1" applyFont="1" applyFill="1" applyAlignment="1">
      <alignment horizontal="center" vertical="top"/>
    </xf>
    <xf numFmtId="166" fontId="19" fillId="10" borderId="0" xfId="3" applyNumberFormat="1" applyFont="1" applyFill="1" applyAlignment="1">
      <alignment horizontal="center" vertical="top"/>
    </xf>
    <xf numFmtId="2" fontId="19" fillId="10" borderId="0" xfId="3" applyNumberFormat="1" applyFont="1" applyFill="1" applyAlignment="1">
      <alignment horizontal="center" vertical="top"/>
    </xf>
    <xf numFmtId="173" fontId="19" fillId="10" borderId="0" xfId="3" applyNumberFormat="1" applyFont="1" applyFill="1" applyAlignment="1">
      <alignment horizontal="center" vertical="top"/>
    </xf>
    <xf numFmtId="166" fontId="17" fillId="10" borderId="16" xfId="3" applyNumberFormat="1" applyFont="1" applyFill="1" applyBorder="1" applyAlignment="1">
      <alignment horizontal="center" vertical="top"/>
    </xf>
    <xf numFmtId="166" fontId="19" fillId="10" borderId="16" xfId="3" applyNumberFormat="1" applyFont="1" applyFill="1" applyBorder="1" applyAlignment="1">
      <alignment horizontal="center" vertical="top"/>
    </xf>
    <xf numFmtId="3" fontId="19" fillId="10" borderId="14" xfId="3" applyNumberFormat="1" applyFont="1" applyFill="1" applyBorder="1" applyAlignment="1">
      <alignment horizontal="center" vertical="top"/>
    </xf>
    <xf numFmtId="166" fontId="19" fillId="10" borderId="14" xfId="3" applyNumberFormat="1" applyFont="1" applyFill="1" applyBorder="1" applyAlignment="1">
      <alignment horizontal="center" vertical="top"/>
    </xf>
    <xf numFmtId="0" fontId="23" fillId="0" borderId="21" xfId="4" applyFont="1" applyBorder="1" applyAlignment="1">
      <alignment horizontal="left" vertical="top"/>
    </xf>
    <xf numFmtId="0" fontId="23" fillId="0" borderId="0" xfId="4" applyFont="1" applyAlignment="1">
      <alignment horizontal="center" vertical="top"/>
    </xf>
    <xf numFmtId="1" fontId="21" fillId="0" borderId="0" xfId="3" applyNumberFormat="1" applyFont="1" applyAlignment="1">
      <alignment horizontal="center" vertical="top"/>
    </xf>
    <xf numFmtId="3" fontId="21" fillId="0" borderId="0" xfId="3" applyNumberFormat="1" applyFont="1" applyAlignment="1">
      <alignment horizontal="center" vertical="top"/>
    </xf>
    <xf numFmtId="4" fontId="21" fillId="0" borderId="0" xfId="3" applyNumberFormat="1" applyFont="1" applyAlignment="1">
      <alignment horizontal="center" vertical="top"/>
    </xf>
    <xf numFmtId="0" fontId="23" fillId="10" borderId="21" xfId="4" applyFont="1" applyFill="1" applyBorder="1" applyAlignment="1">
      <alignment horizontal="left" vertical="top"/>
    </xf>
    <xf numFmtId="0" fontId="23" fillId="10" borderId="0" xfId="4" applyFont="1" applyFill="1" applyAlignment="1">
      <alignment horizontal="center" vertical="top"/>
    </xf>
    <xf numFmtId="1" fontId="21" fillId="10" borderId="0" xfId="3" applyNumberFormat="1" applyFont="1" applyFill="1" applyAlignment="1">
      <alignment horizontal="center" vertical="top"/>
    </xf>
    <xf numFmtId="3" fontId="21" fillId="10" borderId="0" xfId="3" applyNumberFormat="1" applyFont="1" applyFill="1" applyAlignment="1">
      <alignment horizontal="center" vertical="top"/>
    </xf>
    <xf numFmtId="4" fontId="21" fillId="10" borderId="0" xfId="3" applyNumberFormat="1" applyFont="1" applyFill="1" applyAlignment="1">
      <alignment horizontal="center" vertical="top"/>
    </xf>
    <xf numFmtId="166" fontId="21" fillId="10" borderId="0" xfId="3" applyNumberFormat="1" applyFont="1" applyFill="1" applyAlignment="1">
      <alignment horizontal="center" vertical="top"/>
    </xf>
    <xf numFmtId="3" fontId="21" fillId="10" borderId="14" xfId="3" applyNumberFormat="1" applyFont="1" applyFill="1" applyBorder="1" applyAlignment="1">
      <alignment horizontal="center" vertical="top"/>
    </xf>
    <xf numFmtId="1" fontId="19" fillId="0" borderId="0" xfId="3" applyNumberFormat="1" applyFont="1" applyAlignment="1">
      <alignment horizontal="center" vertical="top"/>
    </xf>
    <xf numFmtId="4" fontId="19" fillId="10" borderId="0" xfId="3" applyNumberFormat="1" applyFont="1" applyFill="1" applyAlignment="1">
      <alignment horizontal="center" vertical="top"/>
    </xf>
    <xf numFmtId="0" fontId="20" fillId="10" borderId="0" xfId="4" applyFont="1" applyFill="1" applyAlignment="1">
      <alignment vertical="top"/>
    </xf>
    <xf numFmtId="1" fontId="20" fillId="10" borderId="0" xfId="4" applyNumberFormat="1" applyFont="1" applyFill="1" applyAlignment="1">
      <alignment horizontal="center" vertical="top"/>
    </xf>
    <xf numFmtId="3" fontId="19" fillId="0" borderId="14" xfId="3" applyNumberFormat="1" applyFont="1" applyBorder="1" applyAlignment="1">
      <alignment horizontal="center" vertical="top"/>
    </xf>
    <xf numFmtId="3" fontId="17" fillId="0" borderId="15" xfId="3" applyNumberFormat="1" applyFont="1" applyBorder="1" applyAlignment="1">
      <alignment horizontal="center" vertical="top"/>
    </xf>
    <xf numFmtId="0" fontId="22" fillId="0" borderId="21" xfId="3" applyFont="1" applyBorder="1" applyAlignment="1">
      <alignment horizontal="left" vertical="top"/>
    </xf>
    <xf numFmtId="1" fontId="17" fillId="0" borderId="18" xfId="3" applyNumberFormat="1" applyFont="1" applyBorder="1" applyAlignment="1">
      <alignment horizontal="center" vertical="top"/>
    </xf>
    <xf numFmtId="166" fontId="17" fillId="0" borderId="18" xfId="3" applyNumberFormat="1" applyFont="1" applyBorder="1" applyAlignment="1">
      <alignment horizontal="center" vertical="top"/>
    </xf>
    <xf numFmtId="2" fontId="17" fillId="0" borderId="18" xfId="3" applyNumberFormat="1" applyFont="1" applyBorder="1" applyAlignment="1">
      <alignment horizontal="center" vertical="top"/>
    </xf>
    <xf numFmtId="173" fontId="17" fillId="0" borderId="18" xfId="3" applyNumberFormat="1" applyFont="1" applyBorder="1" applyAlignment="1">
      <alignment horizontal="center" vertical="top"/>
    </xf>
    <xf numFmtId="0" fontId="20" fillId="10" borderId="21" xfId="4" applyFont="1" applyFill="1" applyBorder="1" applyAlignment="1">
      <alignment vertical="top"/>
    </xf>
    <xf numFmtId="4" fontId="19" fillId="10" borderId="14" xfId="3" applyNumberFormat="1" applyFont="1" applyFill="1" applyBorder="1" applyAlignment="1">
      <alignment horizontal="center" vertical="top"/>
    </xf>
    <xf numFmtId="4" fontId="19" fillId="9" borderId="14" xfId="3" applyNumberFormat="1" applyFont="1" applyFill="1" applyBorder="1" applyAlignment="1">
      <alignment horizontal="center" vertical="top"/>
    </xf>
    <xf numFmtId="0" fontId="24" fillId="0" borderId="11" xfId="3" applyFont="1" applyBorder="1" applyAlignment="1">
      <alignment horizontal="left" vertical="top"/>
    </xf>
    <xf numFmtId="0" fontId="24" fillId="0" borderId="0" xfId="3" applyFont="1" applyAlignment="1">
      <alignment horizontal="left" vertical="top"/>
    </xf>
    <xf numFmtId="172" fontId="19" fillId="10" borderId="0" xfId="3" applyNumberFormat="1" applyFont="1" applyFill="1" applyAlignment="1">
      <alignment horizontal="center" vertical="top"/>
    </xf>
    <xf numFmtId="0" fontId="0" fillId="0" borderId="0" xfId="0" applyAlignment="1">
      <alignment horizontal="center" vertical="top"/>
    </xf>
    <xf numFmtId="1" fontId="0" fillId="0" borderId="0" xfId="0" applyNumberFormat="1" applyAlignment="1">
      <alignment vertical="top"/>
    </xf>
    <xf numFmtId="2" fontId="0" fillId="0" borderId="0" xfId="0" applyNumberFormat="1" applyAlignment="1">
      <alignment vertical="top"/>
    </xf>
    <xf numFmtId="0" fontId="0" fillId="0" borderId="14" xfId="0" applyBorder="1" applyAlignment="1">
      <alignment vertical="top"/>
    </xf>
    <xf numFmtId="0" fontId="25" fillId="0" borderId="21" xfId="4" applyFont="1" applyBorder="1" applyAlignment="1">
      <alignment horizontal="left" vertical="top"/>
    </xf>
    <xf numFmtId="0" fontId="25" fillId="0" borderId="0" xfId="4" applyFont="1" applyAlignment="1">
      <alignment vertical="top"/>
    </xf>
    <xf numFmtId="1" fontId="25" fillId="0" borderId="0" xfId="4" applyNumberFormat="1" applyFont="1" applyAlignment="1">
      <alignment horizontal="center" vertical="top"/>
    </xf>
    <xf numFmtId="3" fontId="25" fillId="10" borderId="0" xfId="3" applyNumberFormat="1" applyFont="1" applyFill="1" applyAlignment="1">
      <alignment horizontal="center" vertical="top"/>
    </xf>
    <xf numFmtId="166" fontId="25" fillId="10" borderId="0" xfId="3" applyNumberFormat="1" applyFont="1" applyFill="1" applyAlignment="1">
      <alignment horizontal="center" vertical="top"/>
    </xf>
    <xf numFmtId="2" fontId="25" fillId="10" borderId="0" xfId="3" applyNumberFormat="1" applyFont="1" applyFill="1" applyAlignment="1">
      <alignment horizontal="center" vertical="top"/>
    </xf>
    <xf numFmtId="173" fontId="25" fillId="10" borderId="0" xfId="3" applyNumberFormat="1" applyFont="1" applyFill="1" applyAlignment="1">
      <alignment horizontal="center" vertical="top"/>
    </xf>
    <xf numFmtId="166" fontId="26" fillId="10" borderId="16" xfId="3" applyNumberFormat="1" applyFont="1" applyFill="1" applyBorder="1" applyAlignment="1">
      <alignment horizontal="center" vertical="top"/>
    </xf>
    <xf numFmtId="166" fontId="25" fillId="10" borderId="16" xfId="3" applyNumberFormat="1" applyFont="1" applyFill="1" applyBorder="1" applyAlignment="1">
      <alignment horizontal="center" vertical="top"/>
    </xf>
    <xf numFmtId="4" fontId="25" fillId="10" borderId="14" xfId="3" applyNumberFormat="1" applyFont="1" applyFill="1" applyBorder="1" applyAlignment="1">
      <alignment horizontal="center" vertical="top"/>
    </xf>
    <xf numFmtId="166" fontId="25" fillId="10" borderId="14" xfId="3" applyNumberFormat="1" applyFont="1" applyFill="1" applyBorder="1" applyAlignment="1">
      <alignment horizontal="center" vertical="top"/>
    </xf>
    <xf numFmtId="3" fontId="17" fillId="0" borderId="18" xfId="3" applyNumberFormat="1" applyFont="1" applyBorder="1" applyAlignment="1">
      <alignment horizontal="center" vertical="top"/>
    </xf>
    <xf numFmtId="3" fontId="17" fillId="0" borderId="20" xfId="3" applyNumberFormat="1" applyFont="1" applyBorder="1" applyAlignment="1">
      <alignment horizontal="center" vertical="top"/>
    </xf>
    <xf numFmtId="0" fontId="19" fillId="10" borderId="21" xfId="3" applyFont="1" applyFill="1" applyBorder="1" applyAlignment="1">
      <alignment horizontal="left" vertical="top"/>
    </xf>
    <xf numFmtId="0" fontId="24" fillId="0" borderId="12" xfId="3" applyFont="1" applyBorder="1" applyAlignment="1">
      <alignment horizontal="left" vertical="top"/>
    </xf>
    <xf numFmtId="0" fontId="24" fillId="0" borderId="12" xfId="3" applyFont="1" applyBorder="1" applyAlignment="1">
      <alignment horizontal="center" vertical="top"/>
    </xf>
    <xf numFmtId="1" fontId="17" fillId="0" borderId="12" xfId="3" applyNumberFormat="1" applyFont="1" applyBorder="1" applyAlignment="1">
      <alignment horizontal="center" vertical="top"/>
    </xf>
    <xf numFmtId="0" fontId="24" fillId="0" borderId="0" xfId="3" applyFont="1" applyAlignment="1">
      <alignment horizontal="center" vertical="top"/>
    </xf>
    <xf numFmtId="0" fontId="17" fillId="0" borderId="11" xfId="3" applyFont="1" applyBorder="1" applyAlignment="1">
      <alignment horizontal="left" vertical="top"/>
    </xf>
    <xf numFmtId="0" fontId="22" fillId="0" borderId="0" xfId="3" applyFont="1" applyAlignment="1">
      <alignment horizontal="center" vertical="top"/>
    </xf>
    <xf numFmtId="0" fontId="17" fillId="0" borderId="0" xfId="3" applyFont="1" applyAlignment="1">
      <alignment horizontal="left" vertical="top"/>
    </xf>
    <xf numFmtId="0" fontId="19" fillId="0" borderId="0" xfId="3" applyFont="1" applyAlignment="1">
      <alignment vertical="top"/>
    </xf>
    <xf numFmtId="0" fontId="19" fillId="0" borderId="0" xfId="3" applyFont="1" applyAlignment="1">
      <alignment horizontal="center" vertical="top"/>
    </xf>
    <xf numFmtId="0" fontId="17" fillId="10" borderId="9" xfId="3" applyFont="1" applyFill="1" applyBorder="1" applyAlignment="1">
      <alignment horizontal="left" vertical="top"/>
    </xf>
    <xf numFmtId="0" fontId="17" fillId="10" borderId="2" xfId="3" applyFont="1" applyFill="1" applyBorder="1" applyAlignment="1">
      <alignment horizontal="center" vertical="top"/>
    </xf>
    <xf numFmtId="3" fontId="17" fillId="10" borderId="8" xfId="3" applyNumberFormat="1" applyFont="1" applyFill="1" applyBorder="1" applyAlignment="1">
      <alignment horizontal="center" vertical="top"/>
    </xf>
    <xf numFmtId="0" fontId="27" fillId="0" borderId="0" xfId="3" applyFont="1" applyAlignment="1">
      <alignment vertical="top"/>
    </xf>
    <xf numFmtId="3" fontId="19" fillId="0" borderId="0" xfId="3" applyNumberFormat="1" applyFont="1" applyAlignment="1">
      <alignment vertical="top"/>
    </xf>
    <xf numFmtId="0" fontId="28" fillId="0" borderId="0" xfId="2" applyFont="1" applyAlignment="1">
      <alignment horizontal="left" vertical="top" wrapText="1"/>
    </xf>
    <xf numFmtId="0" fontId="28" fillId="0" borderId="0" xfId="2" applyFont="1" applyAlignment="1">
      <alignment horizontal="left" vertical="top"/>
    </xf>
    <xf numFmtId="165" fontId="19" fillId="0" borderId="0" xfId="3" applyNumberFormat="1" applyFont="1" applyAlignment="1">
      <alignment horizontal="center" vertical="top"/>
    </xf>
    <xf numFmtId="0" fontId="29" fillId="0" borderId="0" xfId="3" applyFont="1" applyAlignment="1">
      <alignment vertical="top"/>
    </xf>
    <xf numFmtId="173" fontId="19" fillId="0" borderId="0" xfId="3" applyNumberFormat="1" applyFont="1" applyAlignment="1">
      <alignment vertical="top"/>
    </xf>
    <xf numFmtId="3" fontId="17" fillId="0" borderId="0" xfId="3" applyNumberFormat="1" applyFont="1" applyAlignment="1">
      <alignment vertical="top"/>
    </xf>
    <xf numFmtId="0" fontId="30" fillId="0" borderId="0" xfId="0" applyFont="1" applyAlignment="1">
      <alignment horizontal="center" vertical="top"/>
    </xf>
    <xf numFmtId="9" fontId="19" fillId="0" borderId="0" xfId="3" applyNumberFormat="1" applyFont="1" applyAlignment="1">
      <alignment horizontal="center" vertical="top"/>
    </xf>
    <xf numFmtId="0" fontId="17" fillId="0" borderId="0" xfId="3" applyFont="1" applyAlignment="1">
      <alignment vertical="top"/>
    </xf>
    <xf numFmtId="0" fontId="19" fillId="0" borderId="0" xfId="0" applyFont="1" applyAlignment="1">
      <alignment vertical="top"/>
    </xf>
    <xf numFmtId="173" fontId="19" fillId="0" borderId="0" xfId="0" applyNumberFormat="1" applyFont="1" applyAlignment="1">
      <alignment vertical="top"/>
    </xf>
    <xf numFmtId="0" fontId="31" fillId="0" borderId="0" xfId="2" applyFont="1" applyAlignment="1">
      <alignment horizontal="left" vertical="top" wrapText="1"/>
    </xf>
    <xf numFmtId="0" fontId="31" fillId="0" borderId="0" xfId="2" applyFont="1" applyAlignment="1">
      <alignment horizontal="center" vertical="top" wrapText="1"/>
    </xf>
    <xf numFmtId="0" fontId="31" fillId="0" borderId="0" xfId="2" applyFont="1" applyAlignment="1">
      <alignment horizontal="left" vertical="top"/>
    </xf>
    <xf numFmtId="0" fontId="31" fillId="0" borderId="0" xfId="2" applyFont="1" applyAlignment="1">
      <alignment horizontal="center" vertical="top"/>
    </xf>
    <xf numFmtId="166" fontId="19" fillId="0" borderId="0" xfId="3" applyNumberFormat="1" applyFont="1" applyAlignment="1">
      <alignment horizontal="left" vertical="top"/>
    </xf>
    <xf numFmtId="0" fontId="19" fillId="0" borderId="0" xfId="3" applyFont="1" applyAlignment="1">
      <alignment horizontal="left" vertical="top"/>
    </xf>
    <xf numFmtId="0" fontId="32" fillId="0" borderId="0" xfId="0" applyFont="1" applyAlignment="1">
      <alignment horizontal="center"/>
    </xf>
    <xf numFmtId="0" fontId="21" fillId="0" borderId="0" xfId="0" applyFont="1" applyAlignment="1">
      <alignment horizontal="left" indent="1"/>
    </xf>
    <xf numFmtId="10" fontId="21" fillId="0" borderId="0" xfId="0" applyNumberFormat="1" applyFont="1" applyAlignment="1">
      <alignment horizontal="center"/>
    </xf>
    <xf numFmtId="10" fontId="30" fillId="0" borderId="0" xfId="0" applyNumberFormat="1" applyFont="1" applyAlignment="1">
      <alignment horizontal="center" vertical="top"/>
    </xf>
    <xf numFmtId="10" fontId="21" fillId="0" borderId="0" xfId="0" applyNumberFormat="1" applyFont="1" applyAlignment="1">
      <alignment horizontal="center" vertical="top"/>
    </xf>
    <xf numFmtId="10" fontId="32" fillId="0" borderId="0" xfId="0" applyNumberFormat="1" applyFont="1" applyAlignment="1">
      <alignment horizontal="center"/>
    </xf>
    <xf numFmtId="0" fontId="21" fillId="0" borderId="0" xfId="0" applyFont="1"/>
    <xf numFmtId="165" fontId="21" fillId="0" borderId="0" xfId="0" applyNumberFormat="1" applyFont="1" applyAlignment="1">
      <alignment horizontal="center"/>
    </xf>
    <xf numFmtId="0" fontId="21" fillId="0" borderId="0" xfId="0" applyFont="1" applyAlignment="1">
      <alignment horizontal="left"/>
    </xf>
    <xf numFmtId="0" fontId="30" fillId="0" borderId="0" xfId="0" applyFont="1"/>
    <xf numFmtId="166" fontId="21" fillId="0" borderId="0" xfId="0" applyNumberFormat="1" applyFont="1"/>
    <xf numFmtId="166" fontId="21" fillId="0" borderId="0" xfId="0" applyNumberFormat="1" applyFont="1" applyAlignment="1">
      <alignment horizontal="center"/>
    </xf>
    <xf numFmtId="0" fontId="19" fillId="0" borderId="0" xfId="0" applyFont="1"/>
    <xf numFmtId="3" fontId="19" fillId="0" borderId="0" xfId="0" applyNumberFormat="1" applyFont="1"/>
    <xf numFmtId="0" fontId="17" fillId="0" borderId="1" xfId="0" applyFont="1" applyBorder="1"/>
    <xf numFmtId="0" fontId="14" fillId="0" borderId="1" xfId="0" applyFont="1" applyBorder="1" applyAlignment="1">
      <alignment horizontal="center"/>
    </xf>
    <xf numFmtId="0" fontId="17" fillId="0" borderId="0" xfId="0" applyFont="1" applyAlignment="1">
      <alignment horizontal="left" indent="1"/>
    </xf>
    <xf numFmtId="0" fontId="19" fillId="0" borderId="0" xfId="0" applyFont="1" applyAlignment="1">
      <alignment horizontal="center"/>
    </xf>
    <xf numFmtId="0" fontId="19" fillId="0" borderId="0" xfId="0" applyFont="1" applyAlignment="1">
      <alignment horizontal="left" indent="2"/>
    </xf>
    <xf numFmtId="3" fontId="19" fillId="0" borderId="0" xfId="0" applyNumberFormat="1" applyFont="1" applyAlignment="1">
      <alignment horizontal="center"/>
    </xf>
    <xf numFmtId="0" fontId="17" fillId="0" borderId="3" xfId="0" applyFont="1" applyBorder="1"/>
    <xf numFmtId="3" fontId="17" fillId="0" borderId="3" xfId="0" applyNumberFormat="1" applyFont="1" applyBorder="1" applyAlignment="1">
      <alignment horizontal="center"/>
    </xf>
    <xf numFmtId="3" fontId="17" fillId="0" borderId="0" xfId="0" applyNumberFormat="1" applyFont="1" applyAlignment="1">
      <alignment horizontal="center"/>
    </xf>
    <xf numFmtId="0" fontId="17" fillId="0" borderId="9" xfId="0" applyFont="1" applyBorder="1"/>
    <xf numFmtId="2" fontId="17" fillId="0" borderId="2" xfId="0" applyNumberFormat="1" applyFont="1" applyBorder="1" applyAlignment="1">
      <alignment horizontal="center"/>
    </xf>
    <xf numFmtId="0" fontId="19" fillId="0" borderId="2" xfId="0" applyFont="1" applyBorder="1"/>
    <xf numFmtId="2" fontId="17" fillId="0" borderId="8" xfId="0" applyNumberFormat="1" applyFont="1" applyBorder="1" applyAlignment="1">
      <alignment horizontal="center"/>
    </xf>
    <xf numFmtId="0" fontId="17" fillId="0" borderId="0" xfId="0" applyFont="1" applyAlignment="1">
      <alignment horizontal="center"/>
    </xf>
    <xf numFmtId="0" fontId="38" fillId="0" borderId="0" xfId="0" applyFont="1"/>
    <xf numFmtId="0" fontId="19" fillId="0" borderId="1" xfId="0" applyFont="1" applyBorder="1"/>
    <xf numFmtId="0" fontId="17" fillId="0" borderId="7" xfId="0" applyFont="1" applyBorder="1"/>
    <xf numFmtId="0" fontId="17" fillId="0" borderId="3" xfId="0" applyFont="1" applyBorder="1" applyAlignment="1">
      <alignment horizontal="center"/>
    </xf>
    <xf numFmtId="0" fontId="21" fillId="0" borderId="7" xfId="0" applyFont="1" applyBorder="1"/>
    <xf numFmtId="3" fontId="21" fillId="0" borderId="3" xfId="0" applyNumberFormat="1" applyFont="1" applyBorder="1" applyAlignment="1">
      <alignment horizontal="center"/>
    </xf>
    <xf numFmtId="0" fontId="39" fillId="0" borderId="6" xfId="0" applyFont="1" applyBorder="1" applyAlignment="1">
      <alignment horizontal="left" indent="1"/>
    </xf>
    <xf numFmtId="3" fontId="21" fillId="0" borderId="0" xfId="0" applyNumberFormat="1" applyFont="1" applyAlignment="1">
      <alignment horizontal="center"/>
    </xf>
    <xf numFmtId="0" fontId="21" fillId="0" borderId="6" xfId="0" applyFont="1" applyBorder="1" applyAlignment="1">
      <alignment horizontal="left" indent="2"/>
    </xf>
    <xf numFmtId="0" fontId="21" fillId="0" borderId="10" xfId="0" applyFont="1" applyBorder="1" applyAlignment="1">
      <alignment horizontal="left" indent="2"/>
    </xf>
    <xf numFmtId="3" fontId="21" fillId="0" borderId="1" xfId="0" applyNumberFormat="1" applyFont="1" applyBorder="1" applyAlignment="1">
      <alignment horizontal="center"/>
    </xf>
    <xf numFmtId="0" fontId="40" fillId="0" borderId="0" xfId="3" applyFont="1"/>
    <xf numFmtId="0" fontId="19" fillId="0" borderId="0" xfId="3" applyFont="1" applyAlignment="1">
      <alignment horizontal="left" indent="2"/>
    </xf>
    <xf numFmtId="0" fontId="19" fillId="0" borderId="0" xfId="3" applyFont="1"/>
    <xf numFmtId="0" fontId="41" fillId="0" borderId="0" xfId="3" applyFont="1" applyAlignment="1">
      <alignment vertical="center" wrapText="1"/>
    </xf>
    <xf numFmtId="0" fontId="30" fillId="0" borderId="0" xfId="3" applyFont="1"/>
    <xf numFmtId="0" fontId="19" fillId="0" borderId="0" xfId="3" applyFont="1" applyAlignment="1">
      <alignment horizontal="left" indent="4"/>
    </xf>
    <xf numFmtId="0" fontId="17" fillId="0" borderId="0" xfId="3" applyFont="1" applyAlignment="1">
      <alignment horizontal="left" indent="5"/>
    </xf>
    <xf numFmtId="0" fontId="19" fillId="0" borderId="0" xfId="3" applyFont="1" applyAlignment="1">
      <alignment horizontal="left" indent="5"/>
    </xf>
    <xf numFmtId="0" fontId="22" fillId="0" borderId="0" xfId="3" applyFont="1" applyAlignment="1">
      <alignment horizontal="left" indent="4"/>
    </xf>
    <xf numFmtId="0" fontId="19" fillId="0" borderId="0" xfId="3" applyFont="1" applyAlignment="1">
      <alignment horizontal="left" indent="3"/>
    </xf>
    <xf numFmtId="0" fontId="24" fillId="0" borderId="0" xfId="3" applyFont="1" applyAlignment="1">
      <alignment horizontal="left"/>
    </xf>
    <xf numFmtId="0" fontId="19" fillId="0" borderId="0" xfId="3" applyFont="1" applyAlignment="1">
      <alignment horizontal="left"/>
    </xf>
    <xf numFmtId="0" fontId="19" fillId="0" borderId="0" xfId="3" applyFont="1" applyAlignment="1">
      <alignment horizontal="left" indent="1"/>
    </xf>
    <xf numFmtId="0" fontId="17" fillId="0" borderId="0" xfId="3" applyFont="1" applyAlignment="1">
      <alignment horizontal="center"/>
    </xf>
    <xf numFmtId="166" fontId="19" fillId="0" borderId="0" xfId="3" applyNumberFormat="1" applyFont="1" applyAlignment="1">
      <alignment horizontal="center"/>
    </xf>
    <xf numFmtId="170" fontId="19" fillId="0" borderId="0" xfId="3" applyNumberFormat="1" applyFont="1" applyAlignment="1">
      <alignment horizontal="center"/>
    </xf>
    <xf numFmtId="0" fontId="31" fillId="0" borderId="0" xfId="5" applyFont="1" applyBorder="1"/>
    <xf numFmtId="166" fontId="17" fillId="11" borderId="9" xfId="3" applyNumberFormat="1" applyFont="1" applyFill="1" applyBorder="1" applyAlignment="1">
      <alignment horizontal="left"/>
    </xf>
    <xf numFmtId="170" fontId="19" fillId="11" borderId="8" xfId="3" applyNumberFormat="1" applyFont="1" applyFill="1" applyBorder="1" applyAlignment="1">
      <alignment horizontal="center"/>
    </xf>
    <xf numFmtId="0" fontId="24" fillId="0" borderId="0" xfId="3" applyFont="1"/>
    <xf numFmtId="0" fontId="19" fillId="0" borderId="0" xfId="3" applyFont="1" applyAlignment="1">
      <alignment horizontal="left" vertical="top" wrapText="1"/>
    </xf>
    <xf numFmtId="0" fontId="17" fillId="0" borderId="0" xfId="3" applyFont="1" applyAlignment="1">
      <alignment horizontal="left" vertical="top" wrapText="1" indent="1"/>
    </xf>
    <xf numFmtId="0" fontId="19" fillId="0" borderId="0" xfId="3" applyFont="1" applyAlignment="1">
      <alignment horizontal="left" vertical="top" wrapText="1" indent="1"/>
    </xf>
    <xf numFmtId="0" fontId="17" fillId="0" borderId="0" xfId="3" applyFont="1" applyAlignment="1">
      <alignment horizontal="left" indent="1"/>
    </xf>
    <xf numFmtId="0" fontId="17" fillId="0" borderId="0" xfId="3" applyFont="1" applyAlignment="1">
      <alignment horizontal="left"/>
    </xf>
    <xf numFmtId="0" fontId="17" fillId="0" borderId="0" xfId="3" applyFont="1"/>
    <xf numFmtId="0" fontId="22" fillId="0" borderId="0" xfId="3" applyFont="1"/>
    <xf numFmtId="170" fontId="19" fillId="0" borderId="0" xfId="3" applyNumberFormat="1" applyFont="1"/>
    <xf numFmtId="0" fontId="19" fillId="0" borderId="6" xfId="3" applyFont="1" applyBorder="1"/>
    <xf numFmtId="0" fontId="19" fillId="0" borderId="26" xfId="3" applyFont="1" applyBorder="1"/>
    <xf numFmtId="0" fontId="17" fillId="0" borderId="6" xfId="3" applyFont="1" applyBorder="1" applyAlignment="1">
      <alignment horizontal="center"/>
    </xf>
    <xf numFmtId="0" fontId="17" fillId="0" borderId="26" xfId="3" applyFont="1" applyBorder="1" applyAlignment="1">
      <alignment horizontal="center"/>
    </xf>
    <xf numFmtId="0" fontId="19" fillId="0" borderId="6" xfId="3" applyFont="1" applyBorder="1" applyAlignment="1">
      <alignment horizontal="center"/>
    </xf>
    <xf numFmtId="173" fontId="19" fillId="0" borderId="0" xfId="3" applyNumberFormat="1" applyFont="1" applyAlignment="1">
      <alignment horizontal="center"/>
    </xf>
    <xf numFmtId="0" fontId="19" fillId="0" borderId="0" xfId="3" applyFont="1" applyAlignment="1">
      <alignment horizontal="center"/>
    </xf>
    <xf numFmtId="174" fontId="19" fillId="0" borderId="26" xfId="3" applyNumberFormat="1" applyFont="1" applyBorder="1" applyAlignment="1">
      <alignment horizontal="center"/>
    </xf>
    <xf numFmtId="0" fontId="19" fillId="0" borderId="10" xfId="3" applyFont="1" applyBorder="1" applyAlignment="1">
      <alignment horizontal="center"/>
    </xf>
    <xf numFmtId="0" fontId="19" fillId="0" borderId="1" xfId="3" applyFont="1" applyBorder="1" applyAlignment="1">
      <alignment horizontal="center"/>
    </xf>
    <xf numFmtId="174" fontId="19" fillId="0" borderId="27" xfId="3" applyNumberFormat="1" applyFont="1" applyBorder="1" applyAlignment="1">
      <alignment horizontal="center"/>
    </xf>
    <xf numFmtId="0" fontId="43" fillId="0" borderId="0" xfId="3" applyFont="1"/>
    <xf numFmtId="0" fontId="44" fillId="0" borderId="0" xfId="2" applyFont="1" applyAlignment="1">
      <alignment horizontal="left" vertical="center" wrapText="1"/>
    </xf>
    <xf numFmtId="0" fontId="44" fillId="0" borderId="0" xfId="2" applyFont="1" applyAlignment="1">
      <alignment horizontal="left" vertical="top"/>
    </xf>
    <xf numFmtId="0" fontId="40" fillId="0" borderId="0" xfId="3" applyFont="1" applyAlignment="1">
      <alignment horizontal="left"/>
    </xf>
    <xf numFmtId="0" fontId="45" fillId="0" borderId="0" xfId="3" applyFont="1" applyAlignment="1">
      <alignment horizontal="right" indent="1"/>
    </xf>
    <xf numFmtId="0" fontId="22" fillId="0" borderId="0" xfId="3" applyFont="1" applyAlignment="1">
      <alignment horizontal="left" indent="1"/>
    </xf>
    <xf numFmtId="166" fontId="30" fillId="0" borderId="0" xfId="3" applyNumberFormat="1" applyFont="1"/>
    <xf numFmtId="0" fontId="13" fillId="0" borderId="0" xfId="3" applyFont="1"/>
    <xf numFmtId="0" fontId="14" fillId="0" borderId="0" xfId="3" applyFont="1"/>
    <xf numFmtId="0" fontId="32" fillId="0" borderId="7" xfId="3" applyFont="1" applyBorder="1"/>
    <xf numFmtId="0" fontId="14" fillId="0" borderId="3" xfId="3" applyFont="1" applyBorder="1" applyAlignment="1">
      <alignment horizontal="center"/>
    </xf>
    <xf numFmtId="0" fontId="32" fillId="0" borderId="3" xfId="3" applyFont="1" applyBorder="1" applyAlignment="1">
      <alignment horizontal="center"/>
    </xf>
    <xf numFmtId="0" fontId="14" fillId="0" borderId="25" xfId="3" applyFont="1" applyBorder="1" applyAlignment="1">
      <alignment horizontal="center"/>
    </xf>
    <xf numFmtId="0" fontId="21" fillId="0" borderId="0" xfId="3" applyFont="1"/>
    <xf numFmtId="0" fontId="21" fillId="0" borderId="7" xfId="3" applyFont="1" applyBorder="1"/>
    <xf numFmtId="1" fontId="21" fillId="0" borderId="3" xfId="3" applyNumberFormat="1" applyFont="1" applyBorder="1" applyAlignment="1">
      <alignment horizontal="center"/>
    </xf>
    <xf numFmtId="3" fontId="21" fillId="0" borderId="3" xfId="3" applyNumberFormat="1" applyFont="1" applyBorder="1" applyAlignment="1">
      <alignment horizontal="center"/>
    </xf>
    <xf numFmtId="0" fontId="21" fillId="0" borderId="25" xfId="3" applyFont="1" applyBorder="1" applyAlignment="1">
      <alignment horizontal="center"/>
    </xf>
    <xf numFmtId="0" fontId="21" fillId="0" borderId="6" xfId="3" applyFont="1" applyBorder="1"/>
    <xf numFmtId="1" fontId="21" fillId="0" borderId="0" xfId="3" applyNumberFormat="1" applyFont="1" applyAlignment="1">
      <alignment horizontal="center"/>
    </xf>
    <xf numFmtId="3" fontId="21" fillId="0" borderId="0" xfId="3" applyNumberFormat="1" applyFont="1" applyAlignment="1">
      <alignment horizontal="center"/>
    </xf>
    <xf numFmtId="0" fontId="21" fillId="0" borderId="26" xfId="3" applyFont="1" applyBorder="1" applyAlignment="1">
      <alignment horizontal="center"/>
    </xf>
    <xf numFmtId="0" fontId="21" fillId="0" borderId="10" xfId="3" applyFont="1" applyBorder="1"/>
    <xf numFmtId="1" fontId="21" fillId="0" borderId="1" xfId="3" applyNumberFormat="1" applyFont="1" applyBorder="1" applyAlignment="1">
      <alignment horizontal="center"/>
    </xf>
    <xf numFmtId="3" fontId="21" fillId="0" borderId="1" xfId="3" applyNumberFormat="1" applyFont="1" applyBorder="1" applyAlignment="1">
      <alignment horizontal="center"/>
    </xf>
    <xf numFmtId="0" fontId="21" fillId="0" borderId="27" xfId="3" applyFont="1" applyBorder="1" applyAlignment="1">
      <alignment horizontal="center"/>
    </xf>
    <xf numFmtId="0" fontId="32" fillId="0" borderId="0" xfId="3" applyFont="1"/>
    <xf numFmtId="0" fontId="21" fillId="0" borderId="0" xfId="3" applyFont="1" applyAlignment="1">
      <alignment horizontal="left" indent="1"/>
    </xf>
    <xf numFmtId="0" fontId="32" fillId="0" borderId="7" xfId="3" applyFont="1" applyBorder="1" applyAlignment="1">
      <alignment horizontal="center"/>
    </xf>
    <xf numFmtId="0" fontId="32" fillId="0" borderId="6" xfId="3" applyFont="1" applyBorder="1"/>
    <xf numFmtId="0" fontId="21" fillId="0" borderId="6" xfId="3" applyFont="1" applyBorder="1" applyAlignment="1">
      <alignment horizontal="center"/>
    </xf>
    <xf numFmtId="0" fontId="21" fillId="0" borderId="10" xfId="3" applyFont="1" applyBorder="1" applyAlignment="1">
      <alignment horizontal="center"/>
    </xf>
    <xf numFmtId="0" fontId="30" fillId="0" borderId="0" xfId="3" applyFont="1" applyAlignment="1">
      <alignment horizontal="left" indent="1"/>
    </xf>
    <xf numFmtId="10" fontId="43" fillId="3" borderId="28" xfId="3" applyNumberFormat="1" applyFont="1" applyFill="1" applyBorder="1" applyAlignment="1">
      <alignment horizontal="center"/>
    </xf>
    <xf numFmtId="0" fontId="21" fillId="0" borderId="0" xfId="6" applyFont="1"/>
    <xf numFmtId="0" fontId="30" fillId="0" borderId="0" xfId="6" applyFont="1" applyAlignment="1">
      <alignment vertical="top"/>
    </xf>
    <xf numFmtId="0" fontId="13" fillId="0" borderId="0" xfId="6" applyFont="1" applyAlignment="1">
      <alignment vertical="top"/>
    </xf>
    <xf numFmtId="0" fontId="14" fillId="0" borderId="0" xfId="6" applyFont="1" applyAlignment="1">
      <alignment horizontal="center" vertical="top"/>
    </xf>
    <xf numFmtId="0" fontId="43" fillId="12" borderId="7" xfId="6" applyFont="1" applyFill="1" applyBorder="1" applyAlignment="1">
      <alignment horizontal="center" vertical="top" wrapText="1"/>
    </xf>
    <xf numFmtId="0" fontId="43" fillId="12" borderId="3" xfId="6" applyFont="1" applyFill="1" applyBorder="1" applyAlignment="1">
      <alignment horizontal="center" vertical="top" wrapText="1"/>
    </xf>
    <xf numFmtId="0" fontId="43" fillId="12" borderId="25" xfId="6" applyFont="1" applyFill="1" applyBorder="1" applyAlignment="1">
      <alignment horizontal="center" vertical="top" wrapText="1"/>
    </xf>
    <xf numFmtId="0" fontId="30" fillId="0" borderId="0" xfId="6" applyFont="1" applyAlignment="1">
      <alignment vertical="top" wrapText="1"/>
    </xf>
    <xf numFmtId="0" fontId="43" fillId="12" borderId="6" xfId="6" applyFont="1" applyFill="1" applyBorder="1" applyAlignment="1">
      <alignment horizontal="center" vertical="top" wrapText="1"/>
    </xf>
    <xf numFmtId="0" fontId="43" fillId="12" borderId="0" xfId="6" applyFont="1" applyFill="1" applyAlignment="1">
      <alignment horizontal="center" vertical="top" wrapText="1"/>
    </xf>
    <xf numFmtId="0" fontId="43" fillId="12" borderId="26" xfId="6" applyFont="1" applyFill="1" applyBorder="1" applyAlignment="1">
      <alignment horizontal="center" vertical="top" wrapText="1"/>
    </xf>
    <xf numFmtId="0" fontId="30" fillId="12" borderId="10" xfId="6" applyFont="1" applyFill="1" applyBorder="1" applyAlignment="1">
      <alignment vertical="top" wrapText="1"/>
    </xf>
    <xf numFmtId="0" fontId="30" fillId="12" borderId="1" xfId="6" applyFont="1" applyFill="1" applyBorder="1" applyAlignment="1">
      <alignment horizontal="center" vertical="top" wrapText="1"/>
    </xf>
    <xf numFmtId="0" fontId="43" fillId="12" borderId="27" xfId="6" applyFont="1" applyFill="1" applyBorder="1" applyAlignment="1">
      <alignment horizontal="center" vertical="top" wrapText="1"/>
    </xf>
    <xf numFmtId="0" fontId="43" fillId="12" borderId="1" xfId="6" applyFont="1" applyFill="1" applyBorder="1" applyAlignment="1">
      <alignment horizontal="center" vertical="top" wrapText="1"/>
    </xf>
    <xf numFmtId="0" fontId="43" fillId="12" borderId="10" xfId="6" applyFont="1" applyFill="1" applyBorder="1" applyAlignment="1">
      <alignment horizontal="center" vertical="top" wrapText="1"/>
    </xf>
    <xf numFmtId="0" fontId="46" fillId="0" borderId="6" xfId="6" applyFont="1" applyBorder="1" applyAlignment="1">
      <alignment horizontal="left" vertical="top"/>
    </xf>
    <xf numFmtId="0" fontId="47" fillId="0" borderId="0" xfId="5" applyFont="1" applyBorder="1" applyAlignment="1">
      <alignment horizontal="center"/>
    </xf>
    <xf numFmtId="170" fontId="30" fillId="0" borderId="26" xfId="6" applyNumberFormat="1" applyFont="1" applyBorder="1" applyAlignment="1">
      <alignment horizontal="center" vertical="top"/>
    </xf>
    <xf numFmtId="0" fontId="30" fillId="0" borderId="0" xfId="6" applyFont="1" applyAlignment="1">
      <alignment horizontal="center" vertical="top"/>
    </xf>
    <xf numFmtId="166" fontId="30" fillId="0" borderId="26" xfId="6" applyNumberFormat="1" applyFont="1" applyBorder="1" applyAlignment="1">
      <alignment horizontal="center" vertical="top"/>
    </xf>
    <xf numFmtId="0" fontId="30" fillId="0" borderId="6" xfId="6" applyFont="1" applyBorder="1" applyAlignment="1">
      <alignment horizontal="center" vertical="top"/>
    </xf>
    <xf numFmtId="166" fontId="30" fillId="0" borderId="0" xfId="6" applyNumberFormat="1" applyFont="1" applyAlignment="1">
      <alignment vertical="top"/>
    </xf>
    <xf numFmtId="0" fontId="48" fillId="0" borderId="6" xfId="6" applyFont="1" applyBorder="1" applyAlignment="1">
      <alignment horizontal="left" vertical="top"/>
    </xf>
    <xf numFmtId="0" fontId="49" fillId="0" borderId="0" xfId="6" applyFont="1" applyAlignment="1">
      <alignment horizontal="center" vertical="top"/>
    </xf>
    <xf numFmtId="0" fontId="43" fillId="0" borderId="9" xfId="6" applyFont="1" applyBorder="1" applyAlignment="1">
      <alignment vertical="top"/>
    </xf>
    <xf numFmtId="0" fontId="30" fillId="0" borderId="2" xfId="6" applyFont="1" applyBorder="1" applyAlignment="1">
      <alignment horizontal="center" vertical="top"/>
    </xf>
    <xf numFmtId="0" fontId="30" fillId="0" borderId="8" xfId="6" applyFont="1" applyBorder="1" applyAlignment="1">
      <alignment horizontal="center" vertical="top"/>
    </xf>
    <xf numFmtId="0" fontId="43" fillId="0" borderId="2" xfId="6" applyFont="1" applyBorder="1" applyAlignment="1">
      <alignment horizontal="center" vertical="top"/>
    </xf>
    <xf numFmtId="166" fontId="43" fillId="0" borderId="8" xfId="6" applyNumberFormat="1" applyFont="1" applyBorder="1" applyAlignment="1">
      <alignment horizontal="center" vertical="top"/>
    </xf>
    <xf numFmtId="0" fontId="43" fillId="0" borderId="9" xfId="6" applyFont="1" applyBorder="1" applyAlignment="1">
      <alignment horizontal="center" vertical="top"/>
    </xf>
    <xf numFmtId="0" fontId="50" fillId="0" borderId="9" xfId="6" applyFont="1" applyBorder="1" applyAlignment="1">
      <alignment horizontal="left" vertical="top"/>
    </xf>
    <xf numFmtId="0" fontId="30" fillId="0" borderId="2" xfId="6" applyFont="1" applyBorder="1" applyAlignment="1">
      <alignment vertical="top"/>
    </xf>
    <xf numFmtId="170" fontId="43" fillId="0" borderId="8" xfId="6" applyNumberFormat="1" applyFont="1" applyBorder="1" applyAlignment="1">
      <alignment horizontal="center" vertical="top"/>
    </xf>
    <xf numFmtId="0" fontId="21" fillId="0" borderId="9" xfId="6" applyFont="1" applyBorder="1"/>
    <xf numFmtId="170" fontId="43" fillId="0" borderId="8" xfId="6" applyNumberFormat="1" applyFont="1" applyBorder="1" applyAlignment="1">
      <alignment horizontal="center"/>
    </xf>
    <xf numFmtId="0" fontId="30" fillId="0" borderId="9" xfId="6" applyFont="1" applyBorder="1"/>
    <xf numFmtId="0" fontId="51" fillId="0" borderId="0" xfId="6" applyFont="1"/>
    <xf numFmtId="14" fontId="51" fillId="0" borderId="0" xfId="6" applyNumberFormat="1" applyFont="1"/>
    <xf numFmtId="170" fontId="21" fillId="0" borderId="0" xfId="6" applyNumberFormat="1" applyFont="1"/>
    <xf numFmtId="0" fontId="21" fillId="0" borderId="0" xfId="6" applyFont="1" applyAlignment="1">
      <alignment horizontal="center" vertical="top"/>
    </xf>
    <xf numFmtId="0" fontId="14" fillId="13" borderId="0" xfId="7" applyFont="1" applyFill="1" applyAlignment="1">
      <alignment horizontal="left"/>
    </xf>
    <xf numFmtId="0" fontId="21" fillId="13" borderId="0" xfId="7" applyFont="1" applyFill="1"/>
    <xf numFmtId="0" fontId="52" fillId="0" borderId="0" xfId="0" applyFont="1"/>
    <xf numFmtId="0" fontId="51" fillId="13" borderId="7" xfId="7" applyFont="1" applyFill="1" applyBorder="1" applyAlignment="1">
      <alignment horizontal="left"/>
    </xf>
    <xf numFmtId="0" fontId="21" fillId="13" borderId="3" xfId="7" applyFont="1" applyFill="1" applyBorder="1"/>
    <xf numFmtId="0" fontId="21" fillId="13" borderId="25" xfId="7" applyFont="1" applyFill="1" applyBorder="1"/>
    <xf numFmtId="0" fontId="43" fillId="0" borderId="1" xfId="0" applyFont="1" applyBorder="1" applyAlignment="1">
      <alignment horizontal="center"/>
    </xf>
    <xf numFmtId="0" fontId="53" fillId="0" borderId="0" xfId="7" applyFont="1" applyAlignment="1">
      <alignment horizontal="center" vertical="center"/>
    </xf>
    <xf numFmtId="0" fontId="51" fillId="0" borderId="0" xfId="0" applyFont="1" applyAlignment="1">
      <alignment horizontal="center"/>
    </xf>
    <xf numFmtId="165" fontId="51" fillId="0" borderId="0" xfId="0" applyNumberFormat="1" applyFont="1" applyAlignment="1">
      <alignment horizontal="center"/>
    </xf>
    <xf numFmtId="0" fontId="51" fillId="0" borderId="0" xfId="0" applyFont="1"/>
    <xf numFmtId="3" fontId="51" fillId="0" borderId="0" xfId="0" applyNumberFormat="1" applyFont="1" applyAlignment="1">
      <alignment horizontal="center"/>
    </xf>
    <xf numFmtId="0" fontId="53" fillId="5" borderId="0" xfId="7" applyFont="1" applyFill="1" applyAlignment="1">
      <alignment horizontal="center" vertical="center"/>
    </xf>
    <xf numFmtId="0" fontId="51" fillId="5" borderId="0" xfId="0" applyFont="1" applyFill="1" applyAlignment="1">
      <alignment horizontal="center"/>
    </xf>
    <xf numFmtId="165" fontId="51" fillId="5" borderId="0" xfId="0" applyNumberFormat="1" applyFont="1" applyFill="1" applyAlignment="1">
      <alignment horizontal="center"/>
    </xf>
    <xf numFmtId="3" fontId="51" fillId="5" borderId="0" xfId="0" applyNumberFormat="1" applyFont="1" applyFill="1" applyAlignment="1">
      <alignment horizontal="center"/>
    </xf>
    <xf numFmtId="0" fontId="12" fillId="0" borderId="3" xfId="7" applyFont="1" applyBorder="1" applyAlignment="1">
      <alignment horizontal="center" vertical="center"/>
    </xf>
    <xf numFmtId="3" fontId="12" fillId="0" borderId="3" xfId="7" applyNumberFormat="1" applyFont="1" applyBorder="1" applyAlignment="1">
      <alignment horizontal="center" vertical="center"/>
    </xf>
    <xf numFmtId="165" fontId="32" fillId="0" borderId="3" xfId="0" applyNumberFormat="1" applyFont="1" applyBorder="1" applyAlignment="1">
      <alignment horizontal="center"/>
    </xf>
    <xf numFmtId="3" fontId="32" fillId="0" borderId="3" xfId="0" applyNumberFormat="1" applyFont="1" applyBorder="1" applyAlignment="1">
      <alignment horizontal="center"/>
    </xf>
    <xf numFmtId="0" fontId="54" fillId="0" borderId="3" xfId="0" applyFont="1" applyBorder="1" applyAlignment="1">
      <alignment horizontal="center"/>
    </xf>
    <xf numFmtId="165" fontId="54" fillId="0" borderId="3" xfId="0" applyNumberFormat="1" applyFont="1" applyBorder="1" applyAlignment="1">
      <alignment horizontal="center"/>
    </xf>
    <xf numFmtId="0" fontId="32" fillId="0" borderId="1" xfId="0" applyFont="1" applyBorder="1"/>
    <xf numFmtId="9" fontId="32" fillId="0" borderId="1" xfId="1" applyFont="1" applyBorder="1" applyAlignment="1">
      <alignment horizontal="center"/>
    </xf>
    <xf numFmtId="9" fontId="54" fillId="0" borderId="1" xfId="1" applyFont="1" applyBorder="1" applyAlignment="1">
      <alignment horizontal="center"/>
    </xf>
    <xf numFmtId="0" fontId="51" fillId="0" borderId="1" xfId="0" applyFont="1" applyBorder="1"/>
    <xf numFmtId="165" fontId="53" fillId="0" borderId="0" xfId="7" applyNumberFormat="1" applyFont="1" applyAlignment="1">
      <alignment horizontal="center" vertical="center"/>
    </xf>
    <xf numFmtId="0" fontId="55" fillId="0" borderId="3" xfId="7" applyFont="1" applyBorder="1" applyAlignment="1">
      <alignment horizontal="center" vertical="center"/>
    </xf>
    <xf numFmtId="165" fontId="55" fillId="0" borderId="3" xfId="7" applyNumberFormat="1" applyFont="1" applyBorder="1" applyAlignment="1">
      <alignment horizontal="center" vertical="center"/>
    </xf>
    <xf numFmtId="3" fontId="55" fillId="0" borderId="3" xfId="7" applyNumberFormat="1" applyFont="1" applyBorder="1" applyAlignment="1">
      <alignment horizontal="center" vertical="center"/>
    </xf>
    <xf numFmtId="165" fontId="51" fillId="0" borderId="3" xfId="0" applyNumberFormat="1" applyFont="1" applyBorder="1" applyAlignment="1">
      <alignment horizontal="center"/>
    </xf>
    <xf numFmtId="170" fontId="21" fillId="0" borderId="0" xfId="0" applyNumberFormat="1" applyFont="1" applyAlignment="1">
      <alignment horizontal="center"/>
    </xf>
    <xf numFmtId="0" fontId="56" fillId="0" borderId="0" xfId="2" applyFont="1"/>
    <xf numFmtId="14" fontId="35" fillId="0" borderId="0" xfId="0" applyNumberFormat="1" applyFont="1"/>
    <xf numFmtId="0" fontId="56" fillId="0" borderId="1" xfId="5" applyFont="1" applyBorder="1" applyAlignment="1">
      <alignment horizontal="left" vertical="top"/>
    </xf>
    <xf numFmtId="0" fontId="9" fillId="0" borderId="0" xfId="2"/>
    <xf numFmtId="170" fontId="21" fillId="0" borderId="0" xfId="0" applyNumberFormat="1" applyFont="1"/>
    <xf numFmtId="0" fontId="21" fillId="0" borderId="0" xfId="0" applyFont="1" applyAlignment="1">
      <alignment horizontal="center"/>
    </xf>
    <xf numFmtId="9" fontId="21" fillId="0" borderId="0" xfId="0" applyNumberFormat="1" applyFont="1" applyAlignment="1">
      <alignment horizontal="center"/>
    </xf>
    <xf numFmtId="0" fontId="57" fillId="14" borderId="0" xfId="0" applyFont="1" applyFill="1" applyAlignment="1">
      <alignment horizontal="left" vertical="top"/>
    </xf>
    <xf numFmtId="0" fontId="30" fillId="14" borderId="0" xfId="0" applyFont="1" applyFill="1" applyAlignment="1">
      <alignment vertical="top"/>
    </xf>
    <xf numFmtId="0" fontId="5" fillId="14" borderId="0" xfId="0" applyFont="1" applyFill="1" applyAlignment="1">
      <alignment vertical="top"/>
    </xf>
    <xf numFmtId="0" fontId="0" fillId="14" borderId="0" xfId="0" applyFill="1" applyAlignment="1">
      <alignment horizontal="left" vertical="top"/>
    </xf>
    <xf numFmtId="0" fontId="58" fillId="14" borderId="0" xfId="0" applyFont="1" applyFill="1" applyAlignment="1">
      <alignment horizontal="left" vertical="top"/>
    </xf>
    <xf numFmtId="0" fontId="59" fillId="14" borderId="0" xfId="0" applyFont="1" applyFill="1" applyAlignment="1">
      <alignment horizontal="left" vertical="top"/>
    </xf>
    <xf numFmtId="0" fontId="5" fillId="14" borderId="0" xfId="0" applyFont="1" applyFill="1" applyAlignment="1">
      <alignment horizontal="left" vertical="top"/>
    </xf>
    <xf numFmtId="0" fontId="40" fillId="14" borderId="0" xfId="0" applyFont="1" applyFill="1" applyAlignment="1">
      <alignment vertical="top"/>
    </xf>
    <xf numFmtId="0" fontId="32" fillId="0" borderId="25" xfId="3" applyFont="1" applyBorder="1" applyAlignment="1">
      <alignment horizontal="center"/>
    </xf>
    <xf numFmtId="0" fontId="32" fillId="0" borderId="26" xfId="3" applyFont="1" applyBorder="1"/>
    <xf numFmtId="0" fontId="21" fillId="0" borderId="6" xfId="3" applyFont="1" applyBorder="1" applyAlignment="1">
      <alignment horizontal="left" indent="6"/>
    </xf>
    <xf numFmtId="0" fontId="17" fillId="0" borderId="0" xfId="0" applyFont="1" applyAlignment="1">
      <alignment vertical="top"/>
    </xf>
    <xf numFmtId="0" fontId="30" fillId="0" borderId="0" xfId="0" applyFont="1" applyAlignment="1">
      <alignment vertical="top"/>
    </xf>
    <xf numFmtId="0" fontId="17" fillId="0" borderId="0" xfId="0" applyFont="1" applyAlignment="1">
      <alignment horizontal="center" vertical="top"/>
    </xf>
    <xf numFmtId="0" fontId="43" fillId="0" borderId="0" xfId="0" applyFont="1" applyAlignment="1">
      <alignment horizontal="center" vertical="top"/>
    </xf>
    <xf numFmtId="0" fontId="43" fillId="0" borderId="0" xfId="0" applyFont="1" applyAlignment="1">
      <alignment horizontal="center" vertical="top" wrapText="1"/>
    </xf>
    <xf numFmtId="3" fontId="30" fillId="0" borderId="0" xfId="0" applyNumberFormat="1" applyFont="1" applyAlignment="1">
      <alignment horizontal="center" vertical="top"/>
    </xf>
    <xf numFmtId="10" fontId="30" fillId="0" borderId="0" xfId="0" applyNumberFormat="1" applyFont="1" applyAlignment="1">
      <alignment vertical="top"/>
    </xf>
    <xf numFmtId="3" fontId="43" fillId="3" borderId="0" xfId="0" applyNumberFormat="1" applyFont="1" applyFill="1" applyAlignment="1">
      <alignment horizontal="center" vertical="top"/>
    </xf>
    <xf numFmtId="3" fontId="43" fillId="0" borderId="0" xfId="0" applyNumberFormat="1" applyFont="1" applyAlignment="1">
      <alignment horizontal="center" vertical="top"/>
    </xf>
    <xf numFmtId="10" fontId="43" fillId="4" borderId="0" xfId="0" applyNumberFormat="1" applyFont="1" applyFill="1" applyAlignment="1">
      <alignment horizontal="center" vertical="top"/>
    </xf>
    <xf numFmtId="10" fontId="43" fillId="3" borderId="0" xfId="0" applyNumberFormat="1" applyFont="1" applyFill="1" applyAlignment="1">
      <alignment horizontal="center" vertical="top"/>
    </xf>
    <xf numFmtId="0" fontId="43" fillId="3" borderId="0" xfId="0" applyFont="1" applyFill="1" applyAlignment="1">
      <alignment horizontal="center" vertical="top"/>
    </xf>
    <xf numFmtId="10" fontId="43" fillId="5" borderId="0" xfId="0" applyNumberFormat="1" applyFont="1" applyFill="1" applyAlignment="1">
      <alignment horizontal="center" vertical="top"/>
    </xf>
    <xf numFmtId="0" fontId="61" fillId="0" borderId="0" xfId="0" applyFont="1" applyAlignment="1">
      <alignment horizontal="center" vertical="top" readingOrder="1"/>
    </xf>
    <xf numFmtId="0" fontId="30" fillId="0" borderId="0" xfId="0" quotePrefix="1" applyFont="1" applyAlignment="1">
      <alignment vertical="top"/>
    </xf>
    <xf numFmtId="0" fontId="30" fillId="0" borderId="0" xfId="0" applyFont="1" applyAlignment="1">
      <alignment horizontal="center"/>
    </xf>
    <xf numFmtId="1" fontId="30" fillId="0" borderId="0" xfId="0" applyNumberFormat="1" applyFont="1" applyAlignment="1">
      <alignment horizontal="center"/>
    </xf>
    <xf numFmtId="3" fontId="30" fillId="0" borderId="0" xfId="0" applyNumberFormat="1" applyFont="1" applyAlignment="1">
      <alignment horizontal="center"/>
    </xf>
    <xf numFmtId="10" fontId="30" fillId="0" borderId="0" xfId="0" applyNumberFormat="1" applyFont="1" applyAlignment="1">
      <alignment horizontal="center"/>
    </xf>
    <xf numFmtId="0" fontId="30" fillId="6" borderId="0" xfId="0" applyFont="1" applyFill="1"/>
    <xf numFmtId="10" fontId="30" fillId="0" borderId="0" xfId="0" applyNumberFormat="1" applyFont="1"/>
    <xf numFmtId="0" fontId="30" fillId="0" borderId="3" xfId="0" applyFont="1" applyBorder="1" applyAlignment="1">
      <alignment horizontal="center"/>
    </xf>
    <xf numFmtId="3" fontId="30" fillId="0" borderId="3" xfId="0" applyNumberFormat="1" applyFont="1" applyBorder="1" applyAlignment="1">
      <alignment horizontal="center"/>
    </xf>
    <xf numFmtId="10" fontId="30" fillId="0" borderId="3" xfId="0" applyNumberFormat="1" applyFont="1" applyBorder="1" applyAlignment="1">
      <alignment horizontal="center"/>
    </xf>
    <xf numFmtId="0" fontId="43" fillId="0" borderId="0" xfId="0" applyFont="1" applyAlignment="1">
      <alignment horizontal="center"/>
    </xf>
    <xf numFmtId="3" fontId="43" fillId="3" borderId="0" xfId="0" applyNumberFormat="1" applyFont="1" applyFill="1" applyAlignment="1">
      <alignment horizontal="center"/>
    </xf>
    <xf numFmtId="10" fontId="43" fillId="4" borderId="0" xfId="0" applyNumberFormat="1" applyFont="1" applyFill="1" applyAlignment="1">
      <alignment horizontal="center"/>
    </xf>
    <xf numFmtId="10" fontId="43" fillId="3" borderId="0" xfId="0" applyNumberFormat="1" applyFont="1" applyFill="1" applyAlignment="1">
      <alignment horizontal="center"/>
    </xf>
    <xf numFmtId="0" fontId="43" fillId="3" borderId="0" xfId="0" applyFont="1" applyFill="1" applyAlignment="1">
      <alignment horizontal="center"/>
    </xf>
    <xf numFmtId="10" fontId="43" fillId="5" borderId="0" xfId="0" applyNumberFormat="1" applyFont="1" applyFill="1" applyAlignment="1">
      <alignment horizontal="center"/>
    </xf>
    <xf numFmtId="0" fontId="43" fillId="0" borderId="0" xfId="0" applyFont="1"/>
    <xf numFmtId="0" fontId="30" fillId="0" borderId="0" xfId="0" quotePrefix="1" applyFont="1"/>
    <xf numFmtId="3" fontId="43" fillId="0" borderId="0" xfId="0" applyNumberFormat="1" applyFont="1" applyAlignment="1">
      <alignment horizontal="center"/>
    </xf>
    <xf numFmtId="0" fontId="43" fillId="0" borderId="0" xfId="0" applyFont="1" applyAlignment="1">
      <alignment vertical="top"/>
    </xf>
    <xf numFmtId="10" fontId="43" fillId="0" borderId="0" xfId="0" applyNumberFormat="1" applyFont="1" applyAlignment="1">
      <alignment vertical="top"/>
    </xf>
    <xf numFmtId="164" fontId="30" fillId="0" borderId="0" xfId="0" applyNumberFormat="1" applyFont="1" applyAlignment="1">
      <alignment vertical="top"/>
    </xf>
    <xf numFmtId="164" fontId="43" fillId="0" borderId="0" xfId="0" applyNumberFormat="1" applyFont="1" applyAlignment="1">
      <alignment vertical="top"/>
    </xf>
    <xf numFmtId="10" fontId="30" fillId="2" borderId="0" xfId="0" applyNumberFormat="1" applyFont="1" applyFill="1" applyAlignment="1">
      <alignment vertical="top"/>
    </xf>
    <xf numFmtId="10" fontId="43" fillId="2" borderId="0" xfId="0" applyNumberFormat="1" applyFont="1" applyFill="1" applyAlignment="1">
      <alignment vertical="top"/>
    </xf>
    <xf numFmtId="0" fontId="43" fillId="0" borderId="0" xfId="0" applyFont="1" applyAlignment="1">
      <alignment horizontal="left" vertical="top" indent="1"/>
    </xf>
    <xf numFmtId="10" fontId="43" fillId="0" borderId="0" xfId="0" applyNumberFormat="1" applyFont="1" applyAlignment="1">
      <alignment horizontal="left" vertical="top" indent="1"/>
    </xf>
    <xf numFmtId="0" fontId="32" fillId="0" borderId="0" xfId="0" applyFont="1" applyAlignment="1">
      <alignment vertical="center"/>
    </xf>
    <xf numFmtId="0" fontId="21" fillId="0" borderId="0" xfId="0" applyFont="1" applyAlignment="1">
      <alignment vertical="center"/>
    </xf>
    <xf numFmtId="0" fontId="19" fillId="0" borderId="0" xfId="0" applyFont="1" applyAlignment="1">
      <alignment horizontal="center" vertical="top"/>
    </xf>
    <xf numFmtId="0" fontId="17" fillId="0" borderId="2" xfId="0" applyFont="1" applyBorder="1" applyAlignment="1">
      <alignment horizontal="left" vertical="top"/>
    </xf>
    <xf numFmtId="175" fontId="17" fillId="0" borderId="2" xfId="0" applyNumberFormat="1" applyFont="1" applyBorder="1" applyAlignment="1">
      <alignment horizontal="center" vertical="top"/>
    </xf>
    <xf numFmtId="0" fontId="62" fillId="0" borderId="0" xfId="0" applyFont="1"/>
    <xf numFmtId="0" fontId="22" fillId="0" borderId="0" xfId="0" applyFont="1" applyAlignment="1">
      <alignment vertical="top"/>
    </xf>
    <xf numFmtId="0" fontId="17" fillId="0" borderId="0" xfId="0" applyFont="1" applyAlignment="1">
      <alignment horizontal="left" vertical="top" indent="1"/>
    </xf>
    <xf numFmtId="175" fontId="19" fillId="0" borderId="0" xfId="0" applyNumberFormat="1" applyFont="1" applyAlignment="1">
      <alignment horizontal="center" vertical="top"/>
    </xf>
    <xf numFmtId="175" fontId="17" fillId="0" borderId="0" xfId="0" applyNumberFormat="1" applyFont="1" applyAlignment="1">
      <alignment horizontal="center" vertical="top"/>
    </xf>
    <xf numFmtId="0" fontId="14" fillId="3" borderId="4" xfId="0" applyFont="1" applyFill="1" applyBorder="1" applyAlignment="1">
      <alignment horizontal="center"/>
    </xf>
    <xf numFmtId="0" fontId="14" fillId="3" borderId="5" xfId="0" applyFont="1" applyFill="1" applyBorder="1" applyAlignment="1">
      <alignment horizontal="center"/>
    </xf>
    <xf numFmtId="171" fontId="14" fillId="0" borderId="7" xfId="0" applyNumberFormat="1" applyFont="1" applyBorder="1" applyAlignment="1">
      <alignment horizontal="center"/>
    </xf>
    <xf numFmtId="171" fontId="14" fillId="0" borderId="3" xfId="0" applyNumberFormat="1" applyFont="1" applyBorder="1" applyAlignment="1">
      <alignment horizontal="center"/>
    </xf>
    <xf numFmtId="0" fontId="17" fillId="0" borderId="1" xfId="0" applyFont="1" applyBorder="1" applyAlignment="1">
      <alignment horizontal="center"/>
    </xf>
    <xf numFmtId="0" fontId="17" fillId="0" borderId="1" xfId="3" applyFont="1" applyBorder="1" applyAlignment="1">
      <alignment horizontal="center"/>
    </xf>
    <xf numFmtId="0" fontId="19" fillId="0" borderId="6" xfId="3" applyFont="1" applyBorder="1" applyAlignment="1">
      <alignment horizontal="left" vertical="top" wrapText="1"/>
    </xf>
    <xf numFmtId="0" fontId="19" fillId="0" borderId="0" xfId="3" applyFont="1" applyAlignment="1">
      <alignment horizontal="left" vertical="top" wrapText="1"/>
    </xf>
    <xf numFmtId="0" fontId="40" fillId="0" borderId="7" xfId="3" applyFont="1" applyBorder="1" applyAlignment="1">
      <alignment horizontal="center"/>
    </xf>
    <xf numFmtId="0" fontId="40" fillId="0" borderId="3" xfId="3" applyFont="1" applyBorder="1" applyAlignment="1">
      <alignment horizontal="center"/>
    </xf>
    <xf numFmtId="0" fontId="40" fillId="0" borderId="25" xfId="3" applyFont="1" applyBorder="1" applyAlignment="1">
      <alignment horizontal="center"/>
    </xf>
    <xf numFmtId="0" fontId="17" fillId="0" borderId="0" xfId="0" applyFont="1" applyAlignment="1">
      <alignment horizontal="center"/>
    </xf>
    <xf numFmtId="0" fontId="34" fillId="0" borderId="0" xfId="0" applyFont="1" applyAlignment="1">
      <alignment horizontal="center"/>
    </xf>
    <xf numFmtId="0" fontId="17" fillId="0" borderId="0" xfId="0" applyFont="1" applyAlignment="1">
      <alignment horizontal="center" vertical="top"/>
    </xf>
    <xf numFmtId="0" fontId="4" fillId="0" borderId="0" xfId="0" applyFont="1" applyAlignment="1">
      <alignment horizontal="center" vertical="top"/>
    </xf>
    <xf numFmtId="0" fontId="5" fillId="0" borderId="0" xfId="0" applyFont="1" applyAlignment="1">
      <alignment horizontal="left" vertical="top" wrapText="1"/>
    </xf>
    <xf numFmtId="0" fontId="43" fillId="12" borderId="0" xfId="6" applyFont="1" applyFill="1" applyAlignment="1">
      <alignment horizontal="center" vertical="top" wrapText="1"/>
    </xf>
    <xf numFmtId="0" fontId="30" fillId="0" borderId="26" xfId="6" applyFont="1" applyBorder="1" applyAlignment="1">
      <alignment horizontal="center" vertical="top" wrapText="1"/>
    </xf>
    <xf numFmtId="0" fontId="43" fillId="12" borderId="6" xfId="6" applyFont="1" applyFill="1" applyBorder="1" applyAlignment="1">
      <alignment horizontal="center" vertical="top" wrapText="1"/>
    </xf>
    <xf numFmtId="0" fontId="34" fillId="0" borderId="0" xfId="6" applyFont="1" applyAlignment="1">
      <alignment horizontal="center" vertical="top"/>
    </xf>
    <xf numFmtId="0" fontId="43" fillId="12" borderId="25" xfId="6" applyFont="1" applyFill="1" applyBorder="1" applyAlignment="1">
      <alignment horizontal="center" vertical="top" wrapText="1"/>
    </xf>
    <xf numFmtId="0" fontId="43" fillId="12" borderId="7" xfId="6" applyFont="1" applyFill="1" applyBorder="1" applyAlignment="1">
      <alignment horizontal="center" vertical="top" wrapText="1"/>
    </xf>
    <xf numFmtId="0" fontId="43" fillId="12" borderId="29" xfId="6" applyFont="1" applyFill="1" applyBorder="1" applyAlignment="1">
      <alignment horizontal="center" vertical="top" wrapText="1"/>
    </xf>
    <xf numFmtId="0" fontId="21" fillId="0" borderId="0" xfId="0" applyFont="1" applyAlignment="1">
      <alignment horizontal="left" vertical="top" wrapText="1"/>
    </xf>
  </cellXfs>
  <cellStyles count="9">
    <cellStyle name="Hyperlink" xfId="2" builtinId="8"/>
    <cellStyle name="Hyperlink 2" xfId="5" xr:uid="{08B22D44-9BD6-490C-AD77-024A0EE3BC72}"/>
    <cellStyle name="Normal" xfId="0" builtinId="0"/>
    <cellStyle name="Normal 11" xfId="4" xr:uid="{8D8F716C-331D-4E34-B5E9-E12686D6A906}"/>
    <cellStyle name="Normal 12" xfId="6" xr:uid="{3FE8D3F8-4CB9-4A24-B65C-122894DF60C3}"/>
    <cellStyle name="Normal 14" xfId="7" xr:uid="{35DE3C6A-839D-4DD8-8E6E-464E6C01094A}"/>
    <cellStyle name="Normal 3 4" xfId="3" xr:uid="{F8FB54C2-5683-4052-9CB7-85A59B787952}"/>
    <cellStyle name="Normal 8" xfId="8" xr:uid="{FC17433C-FD8D-43BA-874F-407C91B80A0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50" Type="http://schemas.openxmlformats.org/officeDocument/2006/relationships/externalLink" Target="externalLinks/externalLink32.xml"/><Relationship Id="rId55" Type="http://schemas.openxmlformats.org/officeDocument/2006/relationships/externalLink" Target="externalLinks/externalLink37.xml"/><Relationship Id="rId63"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externalLink" Target="externalLinks/externalLink23.xml"/><Relationship Id="rId54" Type="http://schemas.openxmlformats.org/officeDocument/2006/relationships/externalLink" Target="externalLinks/externalLink36.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3" Type="http://schemas.openxmlformats.org/officeDocument/2006/relationships/externalLink" Target="externalLinks/externalLink35.xml"/><Relationship Id="rId58" Type="http://schemas.openxmlformats.org/officeDocument/2006/relationships/externalLink" Target="externalLinks/externalLink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 Id="rId57" Type="http://schemas.openxmlformats.org/officeDocument/2006/relationships/externalLink" Target="externalLinks/externalLink39.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externalLink" Target="externalLinks/externalLink34.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56" Type="http://schemas.openxmlformats.org/officeDocument/2006/relationships/externalLink" Target="externalLinks/externalLink38.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3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59" Type="http://schemas.openxmlformats.org/officeDocument/2006/relationships/externalLink" Target="externalLinks/externalLink4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AU" sz="1800" b="1" i="0" baseline="0">
                <a:effectLst/>
                <a:latin typeface="Garamond" panose="02020404030301010803" pitchFamily="18" charset="0"/>
              </a:rPr>
              <a:t>Overnight Stays NSW Public Hospitals (n) 2002-02 to 2017-18</a:t>
            </a:r>
            <a:endParaRPr lang="en-AU">
              <a:effectLst/>
              <a:latin typeface="Garamond" panose="02020404030301010803" pitchFamily="18"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endParaRPr lang="en-US"/>
        </a:p>
      </c:txPr>
    </c:title>
    <c:autoTitleDeleted val="0"/>
    <c:plotArea>
      <c:layout/>
      <c:lineChart>
        <c:grouping val="standard"/>
        <c:varyColors val="0"/>
        <c:ser>
          <c:idx val="1"/>
          <c:order val="0"/>
          <c:spPr>
            <a:ln w="28575" cap="rnd">
              <a:solidFill>
                <a:srgbClr val="00B0F0"/>
              </a:solidFill>
              <a:round/>
            </a:ln>
            <a:effectLst/>
          </c:spPr>
          <c:marker>
            <c:symbol val="diamond"/>
            <c:size val="5"/>
            <c:spPr>
              <a:solidFill>
                <a:srgbClr val="00B0F0"/>
              </a:solidFill>
              <a:ln w="9525">
                <a:solidFill>
                  <a:srgbClr val="0070C0"/>
                </a:solidFill>
              </a:ln>
              <a:effectLst/>
            </c:spPr>
          </c:marker>
          <c:trendline>
            <c:spPr>
              <a:ln w="19050" cap="rnd">
                <a:solidFill>
                  <a:schemeClr val="accent2"/>
                </a:solidFill>
                <a:prstDash val="sysDot"/>
              </a:ln>
              <a:effectLst/>
            </c:spPr>
            <c:trendlineType val="linear"/>
            <c:dispRSqr val="0"/>
            <c:dispEq val="1"/>
            <c:trendlineLbl>
              <c:layout>
                <c:manualLayout>
                  <c:x val="-7.8363297618010141E-3"/>
                  <c:y val="-9.6559492563429578E-2"/>
                </c:manualLayout>
              </c:layout>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Garamond" panose="02020404030301010803" pitchFamily="18" charset="0"/>
                      <a:ea typeface="+mn-ea"/>
                      <a:cs typeface="+mn-cs"/>
                    </a:defRPr>
                  </a:pPr>
                  <a:endParaRPr lang="en-US"/>
                </a:p>
              </c:txPr>
            </c:trendlineLbl>
          </c:trendline>
          <c:cat>
            <c:strRef>
              <c:f>'NSW Overnight_Stays_Forecast'!$B$2:$R$2</c:f>
              <c:strCache>
                <c:ptCount val="17"/>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strCache>
            </c:strRef>
          </c:cat>
          <c:val>
            <c:numRef>
              <c:f>'NSW Overnight_Stays_Forecast'!$B$9:$R$9</c:f>
              <c:numCache>
                <c:formatCode>#,##0</c:formatCode>
                <c:ptCount val="17"/>
                <c:pt idx="0">
                  <c:v>726884.33399999992</c:v>
                </c:pt>
                <c:pt idx="1">
                  <c:v>768607.82400000014</c:v>
                </c:pt>
                <c:pt idx="2">
                  <c:v>720670.48899999994</c:v>
                </c:pt>
                <c:pt idx="3">
                  <c:v>804440.8600000001</c:v>
                </c:pt>
                <c:pt idx="4">
                  <c:v>833798.71400000015</c:v>
                </c:pt>
                <c:pt idx="5">
                  <c:v>860510.59200000006</c:v>
                </c:pt>
                <c:pt idx="6">
                  <c:v>869168.28000000014</c:v>
                </c:pt>
                <c:pt idx="7">
                  <c:v>875562.38000000012</c:v>
                </c:pt>
                <c:pt idx="8">
                  <c:v>890496.20000000007</c:v>
                </c:pt>
                <c:pt idx="9">
                  <c:v>900314.47499999998</c:v>
                </c:pt>
                <c:pt idx="10">
                  <c:v>926694.02699999989</c:v>
                </c:pt>
                <c:pt idx="11">
                  <c:v>950137.37899999996</c:v>
                </c:pt>
                <c:pt idx="12">
                  <c:v>974288.25200000009</c:v>
                </c:pt>
                <c:pt idx="13">
                  <c:v>987856.99200000009</c:v>
                </c:pt>
                <c:pt idx="14">
                  <c:v>1011288.3189999999</c:v>
                </c:pt>
                <c:pt idx="15">
                  <c:v>1045502.3480000001</c:v>
                </c:pt>
                <c:pt idx="16">
                  <c:v>1040164.6369999999</c:v>
                </c:pt>
              </c:numCache>
            </c:numRef>
          </c:val>
          <c:smooth val="0"/>
          <c:extLst>
            <c:ext xmlns:c16="http://schemas.microsoft.com/office/drawing/2014/chart" uri="{C3380CC4-5D6E-409C-BE32-E72D297353CC}">
              <c16:uniqueId val="{00000001-A598-4980-9F22-ADCA279941D3}"/>
            </c:ext>
          </c:extLst>
        </c:ser>
        <c:dLbls>
          <c:showLegendKey val="0"/>
          <c:showVal val="0"/>
          <c:showCatName val="0"/>
          <c:showSerName val="0"/>
          <c:showPercent val="0"/>
          <c:showBubbleSize val="0"/>
        </c:dLbls>
        <c:marker val="1"/>
        <c:smooth val="0"/>
        <c:axId val="898476335"/>
        <c:axId val="811790367"/>
      </c:lineChart>
      <c:catAx>
        <c:axId val="898476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Garamond" panose="02020404030301010803" pitchFamily="18" charset="0"/>
                <a:ea typeface="+mn-ea"/>
                <a:cs typeface="+mn-cs"/>
              </a:defRPr>
            </a:pPr>
            <a:endParaRPr lang="en-US"/>
          </a:p>
        </c:txPr>
        <c:crossAx val="811790367"/>
        <c:crosses val="autoZero"/>
        <c:auto val="1"/>
        <c:lblAlgn val="ctr"/>
        <c:lblOffset val="100"/>
        <c:noMultiLvlLbl val="0"/>
      </c:catAx>
      <c:valAx>
        <c:axId val="8117903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aramond" panose="02020404030301010803" pitchFamily="18" charset="0"/>
                <a:ea typeface="+mn-ea"/>
                <a:cs typeface="+mn-cs"/>
              </a:defRPr>
            </a:pPr>
            <a:endParaRPr lang="en-US"/>
          </a:p>
        </c:txPr>
        <c:crossAx val="89847633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NSW'!$D$3</c:f>
              <c:strCache>
                <c:ptCount val="1"/>
                <c:pt idx="0">
                  <c:v>Int Catheterisations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4.1141732283464565E-4"/>
                  <c:y val="-7.160370322562138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NSW'!$C$4:$C$6</c:f>
              <c:numCache>
                <c:formatCode>General</c:formatCode>
                <c:ptCount val="3"/>
                <c:pt idx="0">
                  <c:v>-1</c:v>
                </c:pt>
                <c:pt idx="1">
                  <c:v>4</c:v>
                </c:pt>
                <c:pt idx="2">
                  <c:v>9</c:v>
                </c:pt>
              </c:numCache>
            </c:numRef>
          </c:xVal>
          <c:yVal>
            <c:numRef>
              <c:f>'Model NSW'!$D$4:$D$6</c:f>
              <c:numCache>
                <c:formatCode>General</c:formatCode>
                <c:ptCount val="3"/>
                <c:pt idx="0">
                  <c:v>195</c:v>
                </c:pt>
                <c:pt idx="1">
                  <c:v>166</c:v>
                </c:pt>
                <c:pt idx="2">
                  <c:v>158</c:v>
                </c:pt>
              </c:numCache>
            </c:numRef>
          </c:yVal>
          <c:smooth val="0"/>
          <c:extLst>
            <c:ext xmlns:c16="http://schemas.microsoft.com/office/drawing/2014/chart" uri="{C3380CC4-5D6E-409C-BE32-E72D297353CC}">
              <c16:uniqueId val="{00000001-51C7-49FC-882C-6DB471D04A5D}"/>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NSW'!$F$3</c:f>
              <c:strCache>
                <c:ptCount val="1"/>
                <c:pt idx="0">
                  <c:v>Int Pops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NSW'!$C$4:$C$6</c:f>
              <c:numCache>
                <c:formatCode>General</c:formatCode>
                <c:ptCount val="3"/>
                <c:pt idx="0">
                  <c:v>-1</c:v>
                </c:pt>
                <c:pt idx="1">
                  <c:v>4</c:v>
                </c:pt>
                <c:pt idx="2">
                  <c:v>9</c:v>
                </c:pt>
              </c:numCache>
            </c:numRef>
          </c:xVal>
          <c:yVal>
            <c:numRef>
              <c:f>'Model NSW'!$F$4:$F$6</c:f>
              <c:numCache>
                <c:formatCode>#,##0</c:formatCode>
                <c:ptCount val="3"/>
                <c:pt idx="0">
                  <c:v>1630</c:v>
                </c:pt>
                <c:pt idx="1">
                  <c:v>1677</c:v>
                </c:pt>
                <c:pt idx="2">
                  <c:v>1551</c:v>
                </c:pt>
              </c:numCache>
            </c:numRef>
          </c:yVal>
          <c:smooth val="0"/>
          <c:extLst>
            <c:ext xmlns:c16="http://schemas.microsoft.com/office/drawing/2014/chart" uri="{C3380CC4-5D6E-409C-BE32-E72D297353CC}">
              <c16:uniqueId val="{00000001-1268-49D6-8519-0D139A47D6CA}"/>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NSW'!$J$3</c:f>
              <c:strCache>
                <c:ptCount val="1"/>
                <c:pt idx="0">
                  <c:v>IntUrineTests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2291229221347331"/>
                  <c:y val="-4.208333333333333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NSW'!$C$4:$C$6</c:f>
              <c:numCache>
                <c:formatCode>General</c:formatCode>
                <c:ptCount val="3"/>
                <c:pt idx="0">
                  <c:v>-1</c:v>
                </c:pt>
                <c:pt idx="1">
                  <c:v>4</c:v>
                </c:pt>
                <c:pt idx="2">
                  <c:v>9</c:v>
                </c:pt>
              </c:numCache>
            </c:numRef>
          </c:xVal>
          <c:yVal>
            <c:numRef>
              <c:f>'Model NSW'!$J$4:$J$6</c:f>
              <c:numCache>
                <c:formatCode>General</c:formatCode>
                <c:ptCount val="3"/>
                <c:pt idx="0">
                  <c:v>85</c:v>
                </c:pt>
                <c:pt idx="1">
                  <c:v>57</c:v>
                </c:pt>
                <c:pt idx="2">
                  <c:v>81</c:v>
                </c:pt>
              </c:numCache>
            </c:numRef>
          </c:yVal>
          <c:smooth val="0"/>
          <c:extLst>
            <c:ext xmlns:c16="http://schemas.microsoft.com/office/drawing/2014/chart" uri="{C3380CC4-5D6E-409C-BE32-E72D297353CC}">
              <c16:uniqueId val="{00000001-9587-4EB1-BAEA-8F20C7F51D29}"/>
            </c:ext>
          </c:extLst>
        </c:ser>
        <c:dLbls>
          <c:showLegendKey val="0"/>
          <c:showVal val="0"/>
          <c:showCatName val="0"/>
          <c:showSerName val="0"/>
          <c:showPercent val="0"/>
          <c:showBubbleSize val="0"/>
        </c:dLbls>
        <c:axId val="660075808"/>
        <c:axId val="660071872"/>
      </c:scatterChart>
      <c:valAx>
        <c:axId val="6600758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1872"/>
        <c:crosses val="autoZero"/>
        <c:crossBetween val="midCat"/>
      </c:valAx>
      <c:valAx>
        <c:axId val="660071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58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358705161854772E-2"/>
          <c:y val="0.17488521579430674"/>
          <c:w val="0.89019685039370078"/>
          <c:h val="0.72319436310130658"/>
        </c:manualLayout>
      </c:layout>
      <c:scatterChart>
        <c:scatterStyle val="lineMarker"/>
        <c:varyColors val="0"/>
        <c:ser>
          <c:idx val="0"/>
          <c:order val="0"/>
          <c:tx>
            <c:strRef>
              <c:f>'Model NSW'!$N$3</c:f>
              <c:strCache>
                <c:ptCount val="1"/>
                <c:pt idx="0">
                  <c:v>IntAntibiotics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5502340332458442"/>
                  <c:y val="-4.6712962962962963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NSW'!$C$4:$C$6</c:f>
              <c:numCache>
                <c:formatCode>General</c:formatCode>
                <c:ptCount val="3"/>
                <c:pt idx="0">
                  <c:v>-1</c:v>
                </c:pt>
                <c:pt idx="1">
                  <c:v>4</c:v>
                </c:pt>
                <c:pt idx="2">
                  <c:v>9</c:v>
                </c:pt>
              </c:numCache>
            </c:numRef>
          </c:xVal>
          <c:yVal>
            <c:numRef>
              <c:f>'Model NSW'!$N$4:$N$6</c:f>
              <c:numCache>
                <c:formatCode>General</c:formatCode>
                <c:ptCount val="3"/>
                <c:pt idx="0">
                  <c:v>15</c:v>
                </c:pt>
                <c:pt idx="1">
                  <c:v>10</c:v>
                </c:pt>
                <c:pt idx="2">
                  <c:v>14</c:v>
                </c:pt>
              </c:numCache>
            </c:numRef>
          </c:yVal>
          <c:smooth val="0"/>
          <c:extLst>
            <c:ext xmlns:c16="http://schemas.microsoft.com/office/drawing/2014/chart" uri="{C3380CC4-5D6E-409C-BE32-E72D297353CC}">
              <c16:uniqueId val="{00000001-3561-4EE0-AB92-210F91248653}"/>
            </c:ext>
          </c:extLst>
        </c:ser>
        <c:dLbls>
          <c:showLegendKey val="0"/>
          <c:showVal val="0"/>
          <c:showCatName val="0"/>
          <c:showSerName val="0"/>
          <c:showPercent val="0"/>
          <c:showBubbleSize val="0"/>
        </c:dLbls>
        <c:axId val="653948096"/>
        <c:axId val="653949080"/>
      </c:scatterChart>
      <c:valAx>
        <c:axId val="6539480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9080"/>
        <c:crosses val="autoZero"/>
        <c:crossBetween val="midCat"/>
      </c:valAx>
      <c:valAx>
        <c:axId val="653949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809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Metro'!$D$3</c:f>
              <c:strCache>
                <c:ptCount val="1"/>
                <c:pt idx="0">
                  <c:v>Int Catheterisations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5.7700349956255469E-2"/>
                  <c:y val="-4.6712962962962963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Metro'!$C$4:$C$6</c:f>
              <c:numCache>
                <c:formatCode>General</c:formatCode>
                <c:ptCount val="3"/>
                <c:pt idx="0">
                  <c:v>-1</c:v>
                </c:pt>
                <c:pt idx="1">
                  <c:v>4</c:v>
                </c:pt>
                <c:pt idx="2">
                  <c:v>9</c:v>
                </c:pt>
              </c:numCache>
            </c:numRef>
          </c:xVal>
          <c:yVal>
            <c:numRef>
              <c:f>'Model Metro'!$D$4:$D$6</c:f>
              <c:numCache>
                <c:formatCode>General</c:formatCode>
                <c:ptCount val="3"/>
                <c:pt idx="0">
                  <c:v>132</c:v>
                </c:pt>
                <c:pt idx="1">
                  <c:v>108</c:v>
                </c:pt>
                <c:pt idx="2">
                  <c:v>120</c:v>
                </c:pt>
              </c:numCache>
            </c:numRef>
          </c:yVal>
          <c:smooth val="0"/>
          <c:extLst>
            <c:ext xmlns:c16="http://schemas.microsoft.com/office/drawing/2014/chart" uri="{C3380CC4-5D6E-409C-BE32-E72D297353CC}">
              <c16:uniqueId val="{00000001-7A4E-4B71-92F8-7D993338FEB5}"/>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Metro'!$F$3</c:f>
              <c:strCache>
                <c:ptCount val="1"/>
                <c:pt idx="0">
                  <c:v>Int Pops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Metro'!$C$4:$C$6</c:f>
              <c:numCache>
                <c:formatCode>General</c:formatCode>
                <c:ptCount val="3"/>
                <c:pt idx="0">
                  <c:v>-1</c:v>
                </c:pt>
                <c:pt idx="1">
                  <c:v>4</c:v>
                </c:pt>
                <c:pt idx="2">
                  <c:v>9</c:v>
                </c:pt>
              </c:numCache>
            </c:numRef>
          </c:xVal>
          <c:yVal>
            <c:numRef>
              <c:f>'Model Metro'!$F$4:$F$6</c:f>
              <c:numCache>
                <c:formatCode>#,##0</c:formatCode>
                <c:ptCount val="3"/>
                <c:pt idx="0">
                  <c:v>1109</c:v>
                </c:pt>
                <c:pt idx="1">
                  <c:v>1149</c:v>
                </c:pt>
                <c:pt idx="2">
                  <c:v>1064</c:v>
                </c:pt>
              </c:numCache>
            </c:numRef>
          </c:yVal>
          <c:smooth val="0"/>
          <c:extLst>
            <c:ext xmlns:c16="http://schemas.microsoft.com/office/drawing/2014/chart" uri="{C3380CC4-5D6E-409C-BE32-E72D297353CC}">
              <c16:uniqueId val="{00000001-AD4C-4E03-A9E6-C5AA30395DF5}"/>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Metro'!$J$3</c:f>
              <c:strCache>
                <c:ptCount val="1"/>
                <c:pt idx="0">
                  <c:v>IntUrineTests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2291229221347331"/>
                  <c:y val="-4.208333333333333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Metro'!$C$4:$C$6</c:f>
              <c:numCache>
                <c:formatCode>General</c:formatCode>
                <c:ptCount val="3"/>
                <c:pt idx="0">
                  <c:v>-1</c:v>
                </c:pt>
                <c:pt idx="1">
                  <c:v>4</c:v>
                </c:pt>
                <c:pt idx="2">
                  <c:v>9</c:v>
                </c:pt>
              </c:numCache>
            </c:numRef>
          </c:xVal>
          <c:yVal>
            <c:numRef>
              <c:f>'Model Metro'!$J$4:$J$6</c:f>
              <c:numCache>
                <c:formatCode>General</c:formatCode>
                <c:ptCount val="3"/>
                <c:pt idx="0">
                  <c:v>60</c:v>
                </c:pt>
                <c:pt idx="1">
                  <c:v>40</c:v>
                </c:pt>
                <c:pt idx="2">
                  <c:v>67</c:v>
                </c:pt>
              </c:numCache>
            </c:numRef>
          </c:yVal>
          <c:smooth val="0"/>
          <c:extLst>
            <c:ext xmlns:c16="http://schemas.microsoft.com/office/drawing/2014/chart" uri="{C3380CC4-5D6E-409C-BE32-E72D297353CC}">
              <c16:uniqueId val="{00000001-EC32-416C-BAD4-10EEC7576A1B}"/>
            </c:ext>
          </c:extLst>
        </c:ser>
        <c:dLbls>
          <c:showLegendKey val="0"/>
          <c:showVal val="0"/>
          <c:showCatName val="0"/>
          <c:showSerName val="0"/>
          <c:showPercent val="0"/>
          <c:showBubbleSize val="0"/>
        </c:dLbls>
        <c:axId val="660075808"/>
        <c:axId val="660071872"/>
      </c:scatterChart>
      <c:valAx>
        <c:axId val="6600758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1872"/>
        <c:crosses val="autoZero"/>
        <c:crossBetween val="midCat"/>
      </c:valAx>
      <c:valAx>
        <c:axId val="660071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58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Metro'!$N$3</c:f>
              <c:strCache>
                <c:ptCount val="1"/>
                <c:pt idx="0">
                  <c:v>IntAntibiotics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5502340332458442"/>
                  <c:y val="-4.6712962962962963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Metro'!$C$4:$C$6</c:f>
              <c:numCache>
                <c:formatCode>General</c:formatCode>
                <c:ptCount val="3"/>
                <c:pt idx="0">
                  <c:v>-1</c:v>
                </c:pt>
                <c:pt idx="1">
                  <c:v>4</c:v>
                </c:pt>
                <c:pt idx="2">
                  <c:v>9</c:v>
                </c:pt>
              </c:numCache>
            </c:numRef>
          </c:xVal>
          <c:yVal>
            <c:numRef>
              <c:f>'Model Metro'!$N$4:$N$6</c:f>
              <c:numCache>
                <c:formatCode>General</c:formatCode>
                <c:ptCount val="3"/>
                <c:pt idx="0">
                  <c:v>12</c:v>
                </c:pt>
                <c:pt idx="1">
                  <c:v>10</c:v>
                </c:pt>
                <c:pt idx="2">
                  <c:v>13</c:v>
                </c:pt>
              </c:numCache>
            </c:numRef>
          </c:yVal>
          <c:smooth val="0"/>
          <c:extLst>
            <c:ext xmlns:c16="http://schemas.microsoft.com/office/drawing/2014/chart" uri="{C3380CC4-5D6E-409C-BE32-E72D297353CC}">
              <c16:uniqueId val="{00000001-FF0B-43BD-BEB0-DD7BE302EE0E}"/>
            </c:ext>
          </c:extLst>
        </c:ser>
        <c:dLbls>
          <c:showLegendKey val="0"/>
          <c:showVal val="0"/>
          <c:showCatName val="0"/>
          <c:showSerName val="0"/>
          <c:showPercent val="0"/>
          <c:showBubbleSize val="0"/>
        </c:dLbls>
        <c:axId val="653948096"/>
        <c:axId val="653949080"/>
      </c:scatterChart>
      <c:valAx>
        <c:axId val="6539480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9080"/>
        <c:crosses val="autoZero"/>
        <c:crossBetween val="midCat"/>
      </c:valAx>
      <c:valAx>
        <c:axId val="653949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809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Non-Metro'!$D$3</c:f>
              <c:strCache>
                <c:ptCount val="1"/>
                <c:pt idx="0">
                  <c:v>Int Catheterisations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Non-Metro'!$C$4:$C$6</c:f>
              <c:numCache>
                <c:formatCode>General</c:formatCode>
                <c:ptCount val="3"/>
                <c:pt idx="0">
                  <c:v>-1</c:v>
                </c:pt>
                <c:pt idx="1">
                  <c:v>4</c:v>
                </c:pt>
                <c:pt idx="2">
                  <c:v>9</c:v>
                </c:pt>
              </c:numCache>
            </c:numRef>
          </c:xVal>
          <c:yVal>
            <c:numRef>
              <c:f>'Model Non-Metro'!$D$4:$D$6</c:f>
              <c:numCache>
                <c:formatCode>General</c:formatCode>
                <c:ptCount val="3"/>
                <c:pt idx="0">
                  <c:v>63</c:v>
                </c:pt>
                <c:pt idx="1">
                  <c:v>58</c:v>
                </c:pt>
                <c:pt idx="2">
                  <c:v>38</c:v>
                </c:pt>
              </c:numCache>
            </c:numRef>
          </c:yVal>
          <c:smooth val="0"/>
          <c:extLst>
            <c:ext xmlns:c16="http://schemas.microsoft.com/office/drawing/2014/chart" uri="{C3380CC4-5D6E-409C-BE32-E72D297353CC}">
              <c16:uniqueId val="{00000001-CE83-4275-A6BE-C05B1DF99D87}"/>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Non-Metro'!$F$3</c:f>
              <c:strCache>
                <c:ptCount val="1"/>
                <c:pt idx="0">
                  <c:v>Int Pops</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Non-Metro'!$C$4:$C$6</c:f>
              <c:numCache>
                <c:formatCode>General</c:formatCode>
                <c:ptCount val="3"/>
                <c:pt idx="0">
                  <c:v>-1</c:v>
                </c:pt>
                <c:pt idx="1">
                  <c:v>4</c:v>
                </c:pt>
                <c:pt idx="2">
                  <c:v>9</c:v>
                </c:pt>
              </c:numCache>
            </c:numRef>
          </c:xVal>
          <c:yVal>
            <c:numRef>
              <c:f>'Model Non-Metro'!$F$4:$F$6</c:f>
              <c:numCache>
                <c:formatCode>#,##0</c:formatCode>
                <c:ptCount val="3"/>
                <c:pt idx="0">
                  <c:v>521</c:v>
                </c:pt>
                <c:pt idx="1">
                  <c:v>528</c:v>
                </c:pt>
                <c:pt idx="2">
                  <c:v>487</c:v>
                </c:pt>
              </c:numCache>
            </c:numRef>
          </c:yVal>
          <c:smooth val="0"/>
          <c:extLst>
            <c:ext xmlns:c16="http://schemas.microsoft.com/office/drawing/2014/chart" uri="{C3380CC4-5D6E-409C-BE32-E72D297353CC}">
              <c16:uniqueId val="{00000001-B961-4FCB-883D-0898D609EB2B}"/>
            </c:ext>
          </c:extLst>
        </c:ser>
        <c:dLbls>
          <c:showLegendKey val="0"/>
          <c:showVal val="0"/>
          <c:showCatName val="0"/>
          <c:showSerName val="0"/>
          <c:showPercent val="0"/>
          <c:showBubbleSize val="0"/>
        </c:dLbls>
        <c:axId val="567943184"/>
        <c:axId val="567942528"/>
      </c:scatterChart>
      <c:valAx>
        <c:axId val="5679431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2528"/>
        <c:crosses val="autoZero"/>
        <c:crossBetween val="midCat"/>
      </c:valAx>
      <c:valAx>
        <c:axId val="567942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7943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Non-Metro'!$J$3</c:f>
              <c:strCache>
                <c:ptCount val="1"/>
                <c:pt idx="0">
                  <c:v>IntUrineTests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0338363954505687"/>
                  <c:y val="-0.14418379994167396"/>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Non-Metro'!$C$4:$C$6</c:f>
              <c:numCache>
                <c:formatCode>General</c:formatCode>
                <c:ptCount val="3"/>
                <c:pt idx="0">
                  <c:v>-1</c:v>
                </c:pt>
                <c:pt idx="1">
                  <c:v>4</c:v>
                </c:pt>
                <c:pt idx="2">
                  <c:v>9</c:v>
                </c:pt>
              </c:numCache>
            </c:numRef>
          </c:xVal>
          <c:yVal>
            <c:numRef>
              <c:f>'Model Non-Metro'!$J$4:$J$6</c:f>
              <c:numCache>
                <c:formatCode>General</c:formatCode>
                <c:ptCount val="3"/>
                <c:pt idx="0">
                  <c:v>25</c:v>
                </c:pt>
                <c:pt idx="1">
                  <c:v>17</c:v>
                </c:pt>
                <c:pt idx="2">
                  <c:v>14</c:v>
                </c:pt>
              </c:numCache>
            </c:numRef>
          </c:yVal>
          <c:smooth val="0"/>
          <c:extLst>
            <c:ext xmlns:c16="http://schemas.microsoft.com/office/drawing/2014/chart" uri="{C3380CC4-5D6E-409C-BE32-E72D297353CC}">
              <c16:uniqueId val="{00000001-BF01-4813-8AFE-B4879EC25028}"/>
            </c:ext>
          </c:extLst>
        </c:ser>
        <c:dLbls>
          <c:showLegendKey val="0"/>
          <c:showVal val="0"/>
          <c:showCatName val="0"/>
          <c:showSerName val="0"/>
          <c:showPercent val="0"/>
          <c:showBubbleSize val="0"/>
        </c:dLbls>
        <c:axId val="660075808"/>
        <c:axId val="660071872"/>
      </c:scatterChart>
      <c:valAx>
        <c:axId val="6600758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1872"/>
        <c:crosses val="autoZero"/>
        <c:crossBetween val="midCat"/>
      </c:valAx>
      <c:valAx>
        <c:axId val="660071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0758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'Model Non-Metro'!$N$3</c:f>
              <c:strCache>
                <c:ptCount val="1"/>
                <c:pt idx="0">
                  <c:v>IntAntibiotics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3"/>
            <c:dispRSqr val="0"/>
            <c:dispEq val="1"/>
            <c:trendlineLbl>
              <c:layout>
                <c:manualLayout>
                  <c:x val="-0.15502340332458442"/>
                  <c:y val="-4.6712962962962963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'Model Non-Metro'!$C$4:$C$7</c:f>
              <c:numCache>
                <c:formatCode>General</c:formatCode>
                <c:ptCount val="4"/>
                <c:pt idx="0">
                  <c:v>-1</c:v>
                </c:pt>
                <c:pt idx="1">
                  <c:v>4</c:v>
                </c:pt>
                <c:pt idx="2">
                  <c:v>9</c:v>
                </c:pt>
              </c:numCache>
            </c:numRef>
          </c:xVal>
          <c:yVal>
            <c:numRef>
              <c:f>'Model Non-Metro'!$N$4:$N$7</c:f>
              <c:numCache>
                <c:formatCode>General</c:formatCode>
                <c:ptCount val="4"/>
                <c:pt idx="0">
                  <c:v>3</c:v>
                </c:pt>
                <c:pt idx="1">
                  <c:v>0</c:v>
                </c:pt>
                <c:pt idx="2">
                  <c:v>1</c:v>
                </c:pt>
              </c:numCache>
            </c:numRef>
          </c:yVal>
          <c:smooth val="0"/>
          <c:extLst>
            <c:ext xmlns:c16="http://schemas.microsoft.com/office/drawing/2014/chart" uri="{C3380CC4-5D6E-409C-BE32-E72D297353CC}">
              <c16:uniqueId val="{00000001-B827-4E31-8510-9497F9D4BECA}"/>
            </c:ext>
          </c:extLst>
        </c:ser>
        <c:dLbls>
          <c:showLegendKey val="0"/>
          <c:showVal val="0"/>
          <c:showCatName val="0"/>
          <c:showSerName val="0"/>
          <c:showPercent val="0"/>
          <c:showBubbleSize val="0"/>
        </c:dLbls>
        <c:axId val="653948096"/>
        <c:axId val="653949080"/>
      </c:scatterChart>
      <c:valAx>
        <c:axId val="6539480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9080"/>
        <c:crosses val="autoZero"/>
        <c:crossBetween val="midCat"/>
      </c:valAx>
      <c:valAx>
        <c:axId val="653949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94809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1</xdr:col>
      <xdr:colOff>560070</xdr:colOff>
      <xdr:row>16</xdr:row>
      <xdr:rowOff>15240</xdr:rowOff>
    </xdr:from>
    <xdr:to>
      <xdr:col>11</xdr:col>
      <xdr:colOff>38100</xdr:colOff>
      <xdr:row>35</xdr:row>
      <xdr:rowOff>7620</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12</xdr:row>
      <xdr:rowOff>53340</xdr:rowOff>
    </xdr:from>
    <xdr:to>
      <xdr:col>8</xdr:col>
      <xdr:colOff>142875</xdr:colOff>
      <xdr:row>30</xdr:row>
      <xdr:rowOff>53340</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160020</xdr:colOff>
      <xdr:row>28</xdr:row>
      <xdr:rowOff>76200</xdr:rowOff>
    </xdr:from>
    <xdr:to>
      <xdr:col>8</xdr:col>
      <xdr:colOff>236220</xdr:colOff>
      <xdr:row>48</xdr:row>
      <xdr:rowOff>30480</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308610</xdr:colOff>
      <xdr:row>50</xdr:row>
      <xdr:rowOff>57150</xdr:rowOff>
    </xdr:from>
    <xdr:to>
      <xdr:col>8</xdr:col>
      <xdr:colOff>384810</xdr:colOff>
      <xdr:row>68</xdr:row>
      <xdr:rowOff>57150</xdr:rowOff>
    </xdr:to>
    <xdr:graphicFrame macro="">
      <xdr:nvGraphicFramePr>
        <xdr:cNvPr id="4" name="Chart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346710</xdr:colOff>
      <xdr:row>69</xdr:row>
      <xdr:rowOff>125730</xdr:rowOff>
    </xdr:from>
    <xdr:to>
      <xdr:col>8</xdr:col>
      <xdr:colOff>422910</xdr:colOff>
      <xdr:row>87</xdr:row>
      <xdr:rowOff>125730</xdr:rowOff>
    </xdr:to>
    <xdr:graphicFrame macro="">
      <xdr:nvGraphicFramePr>
        <xdr:cNvPr id="5" name="Chart 4">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34290</xdr:rowOff>
    </xdr:from>
    <xdr:to>
      <xdr:col>8</xdr:col>
      <xdr:colOff>76200</xdr:colOff>
      <xdr:row>27</xdr:row>
      <xdr:rowOff>34290</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160020</xdr:colOff>
      <xdr:row>28</xdr:row>
      <xdr:rowOff>76200</xdr:rowOff>
    </xdr:from>
    <xdr:to>
      <xdr:col>8</xdr:col>
      <xdr:colOff>236220</xdr:colOff>
      <xdr:row>48</xdr:row>
      <xdr:rowOff>30480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308610</xdr:colOff>
      <xdr:row>50</xdr:row>
      <xdr:rowOff>57150</xdr:rowOff>
    </xdr:from>
    <xdr:to>
      <xdr:col>8</xdr:col>
      <xdr:colOff>384810</xdr:colOff>
      <xdr:row>68</xdr:row>
      <xdr:rowOff>57150</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346710</xdr:colOff>
      <xdr:row>69</xdr:row>
      <xdr:rowOff>125730</xdr:rowOff>
    </xdr:from>
    <xdr:to>
      <xdr:col>8</xdr:col>
      <xdr:colOff>422910</xdr:colOff>
      <xdr:row>87</xdr:row>
      <xdr:rowOff>125730</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34290</xdr:rowOff>
    </xdr:from>
    <xdr:to>
      <xdr:col>8</xdr:col>
      <xdr:colOff>76200</xdr:colOff>
      <xdr:row>27</xdr:row>
      <xdr:rowOff>34290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160020</xdr:colOff>
      <xdr:row>28</xdr:row>
      <xdr:rowOff>76200</xdr:rowOff>
    </xdr:from>
    <xdr:to>
      <xdr:col>8</xdr:col>
      <xdr:colOff>236220</xdr:colOff>
      <xdr:row>48</xdr:row>
      <xdr:rowOff>30480</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308610</xdr:colOff>
      <xdr:row>50</xdr:row>
      <xdr:rowOff>57150</xdr:rowOff>
    </xdr:from>
    <xdr:to>
      <xdr:col>8</xdr:col>
      <xdr:colOff>384810</xdr:colOff>
      <xdr:row>68</xdr:row>
      <xdr:rowOff>57150</xdr:rowOff>
    </xdr:to>
    <xdr:graphicFrame macro="">
      <xdr:nvGraphicFramePr>
        <xdr:cNvPr id="4" name="Chart 3">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346710</xdr:colOff>
      <xdr:row>69</xdr:row>
      <xdr:rowOff>125730</xdr:rowOff>
    </xdr:from>
    <xdr:to>
      <xdr:col>8</xdr:col>
      <xdr:colOff>422910</xdr:colOff>
      <xdr:row>87</xdr:row>
      <xdr:rowOff>125730</xdr:rowOff>
    </xdr:to>
    <xdr:graphicFrame macro="">
      <xdr:nvGraphicFramePr>
        <xdr:cNvPr id="5" name="Chart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Ling\AppData\Roaming\Microsoft\Excel\BIA_Supp_Materials_0908_Draft%20(version%2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Models/BIA_Model_update-28-5-Post-Smear.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Models/BIA_Model_update-31-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New_Manuscript%20draft/Additional_Files_For%20Submi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AUTI\31-07\Supp_Mats_II_BIA_30-07b.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AUTI\2-08\Supp_Mats_II_BIA_02-08b.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New_Manuscript%20draft/Additional_File_1%20-%20Copy.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Models/BIA_Model_update-27-5b.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UTI\30-07\Archive\Supp_Mats_II_BIA_29_07.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AUTI_C_Drive\Meeting_21-01\BIA-New%20Scenario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Research%20Economists/HRE%20Projects/2016/FLS-Stage_II/Model_EXCEL/EXCEL_Model/FLS_2016_Model_16-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esearch%20Economists/HRE%20Projects/2014/PIR_SESML%20recovery%20program/Modelling/PIR%20sites/ALL%20SITES/Final%20models/Macro-enabled/Model_SES_FINAL.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AAAA_Caitt\CK_Model_updated%2015-10b.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C&amp;K_Model_XLXXVII.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C&amp;K_Model_XLXXXII.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AAAA_CAUTI\CAUTI-Model_Real_Data_A_XXIV.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Research%20Economists/HRE%20Projects/2016/FLS-Stage_II/Model_EXCEL/Resubmit-model/FLS_2016_Model_30-7.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Research%20Economists/HRE%20Projects/2017/Flora_Tzelepis/Example_Model/Example_Model.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gregorgotz\Downloads\Modelling_v2.5%20manuscript%20basecase-3.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Research%20Economists/HRE%20Projects/2017/HNEH_JudithHenderson_Physios-in-ED/Rod_Stage/Modelling/econ_modelling_physio-Time_att_3.30-8.30.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Educational\Cost-Effectiveness-Book\Present%20Results%20Exercise2%20solution.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C&amp;K_Model_XCXXVX.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CAUTI\Manuscript\26-07\CAUTI-Model_Real_Data_A_26_07.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Research%20Economists/HRE%20Projects/2017/Flora_Tzelepis/Project_I_Real_Time_Video/Model_Real_Time_XXVI.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Research%20Economists/HRE%20Projects/2017/CAUTI/Model/CAUTI-Model_IX.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CAUTI\18-05\CAUTI-BIA-3-3c.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CAUTI\2_03\CAUTI-BIA-2-3b.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CAUTI\Manuscript\10-07\CAUTI-Model_Real_Data_A_10_07.xlsm"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CAUTI\Manuscript\CAUTI-Model_16-02b.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Research%20Economists/HRE%20Projects/2017/HNEH_TRGS_CAUTI/Deliverables/No_CAUTI_2021/BMC_Submissions/BIA/BMC%20Rejoinders/Models/CAUTI-Model_8_02_working.xlsm"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AUTI\Final\CAUTI-Model_28-08.xlsm"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C&amp;K_Model_XLXXXVII.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Educational\Cost-Effectiveness-Book\Present%20Results%20Exercise2.xlsm"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Research%20Economists/HRE%20Projects/2017/CAUTI/Model/Fieller.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Research%20Economists/HRE%20Projects/2016/FLS-Stage_II/Model_EXCEL/EXCEL_Model/FLS_2016_Model_15-2%20-%20Copy.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CAUTI\31-07\CAUTI-Model_Real_Data_Alternative_31-07b.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Educational\Cost-Effectiveness-Book\Present%20_Results\Present%20Results%20Exercise2.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C&amp;K_Model_XCXXVI.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Research%20Economists/HRE%20Projects/2017/Caitlin%20Fehily/Modelling/Physio_Model/econ_modelling_physio-XVI.xlsm"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Research%20Economists/HRE%20Projects/2015/Colorectal/Model/Drafts/CRC%20CE%20model%20v7%20200715.xlsm"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Research%20Economists/HRE%20Projects/2017/HNEH_JudithHenderson_Physios-in-ED/Rod_Stage/Modelling/econ_modelling_physio-XX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_BIA_Description"/>
      <sheetName val="2_BIA_Schematic"/>
      <sheetName val="3_Assumptions"/>
      <sheetName val="4_BIA_Tables"/>
      <sheetName val="5_Figure-1"/>
      <sheetName val="7_Table_2"/>
      <sheetName val="8_Table_3"/>
      <sheetName val="6_Table_I"/>
      <sheetName val="20_Intervention_Rollout_NSW"/>
      <sheetName val="9_No-CAUTI_BIA_SA"/>
      <sheetName val="10_Fig_2"/>
      <sheetName val="11_Parameters-Costs"/>
      <sheetName val="12_BIA_Costs_Params"/>
      <sheetName val="13_NSW_Overnight_Stays_Forecast"/>
      <sheetName val="Occupancy Forecast"/>
      <sheetName val="14_Labour_Costs"/>
      <sheetName val="CAUTI-CALCS"/>
      <sheetName val="LOS_Cost_1_Acute SD"/>
      <sheetName val="15_BIA_Health_Inflation_"/>
      <sheetName val="16_No-CAUTI-Roll_Out"/>
      <sheetName val="17_Description"/>
      <sheetName val="18_Audits-Point-Prev"/>
      <sheetName val="19_Promotions"/>
      <sheetName val="Workshops"/>
      <sheetName val="21_Appendix"/>
      <sheetName val="22_Trial_Intervention"/>
      <sheetName val="23_Trial Antibiotics"/>
      <sheetName val="24_Trial_Promotion"/>
      <sheetName val="25_List of Hospitals"/>
      <sheetName val="26_Hospital_Summary"/>
      <sheetName val="27_LHDs by Hospitals"/>
      <sheetName val="28_Table 3.2"/>
      <sheetName val="29_Original_Hospital_Data"/>
      <sheetName val="NSW_LHD_Separ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0">
          <cell r="D30">
            <v>547822.25193721009</v>
          </cell>
        </row>
      </sheetData>
      <sheetData sheetId="8" refreshError="1"/>
      <sheetData sheetId="9">
        <row r="5">
          <cell r="B5" t="str">
            <v>Public acute group A</v>
          </cell>
        </row>
      </sheetData>
      <sheetData sheetId="10" refreshError="1"/>
      <sheetData sheetId="11" refreshError="1"/>
      <sheetData sheetId="12" refreshError="1"/>
      <sheetData sheetId="13">
        <row r="4">
          <cell r="B4">
            <v>0.1196319018404908</v>
          </cell>
        </row>
        <row r="18">
          <cell r="N18">
            <v>8.136374822079997</v>
          </cell>
        </row>
        <row r="35">
          <cell r="E35">
            <v>0.3</v>
          </cell>
        </row>
        <row r="38">
          <cell r="B38">
            <v>0.27500000000000002</v>
          </cell>
          <cell r="E38">
            <v>0.3</v>
          </cell>
        </row>
        <row r="42">
          <cell r="F42">
            <v>0</v>
          </cell>
        </row>
        <row r="43">
          <cell r="F43">
            <v>0</v>
          </cell>
        </row>
        <row r="44">
          <cell r="F44">
            <v>0</v>
          </cell>
        </row>
        <row r="45">
          <cell r="F45">
            <v>1</v>
          </cell>
        </row>
      </sheetData>
      <sheetData sheetId="14">
        <row r="9">
          <cell r="V9">
            <v>1130845</v>
          </cell>
          <cell r="W9">
            <v>1150639</v>
          </cell>
          <cell r="X9">
            <v>1170433</v>
          </cell>
          <cell r="Y9">
            <v>1190227</v>
          </cell>
          <cell r="Z9">
            <v>1210021</v>
          </cell>
        </row>
      </sheetData>
      <sheetData sheetId="15" refreshError="1"/>
      <sheetData sheetId="16">
        <row r="3">
          <cell r="C3">
            <v>123464.932334</v>
          </cell>
        </row>
        <row r="15">
          <cell r="B15">
            <v>0.1</v>
          </cell>
        </row>
      </sheetData>
      <sheetData sheetId="17" refreshError="1"/>
      <sheetData sheetId="18" refreshError="1"/>
      <sheetData sheetId="19" refreshError="1"/>
      <sheetData sheetId="20" refreshError="1"/>
      <sheetData sheetId="21" refreshError="1"/>
      <sheetData sheetId="22">
        <row r="30">
          <cell r="B30">
            <v>1</v>
          </cell>
        </row>
      </sheetData>
      <sheetData sheetId="23">
        <row r="26">
          <cell r="A26">
            <v>550</v>
          </cell>
        </row>
      </sheetData>
      <sheetData sheetId="24">
        <row r="7">
          <cell r="C7">
            <v>186.80526315789473</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1_BIA_Description"/>
      <sheetName val="2_BIA_Schematic"/>
      <sheetName val="3_Base Case_Assumptions"/>
      <sheetName val="4_BIA_Tables"/>
      <sheetName val="6_Table_1"/>
      <sheetName val="7_Paper_Table_2"/>
      <sheetName val="8_Table_3"/>
      <sheetName val="Model Weights"/>
      <sheetName val="Modell_All"/>
      <sheetName val="8_Table_3Metro"/>
      <sheetName val="Model_Metro"/>
      <sheetName val="8_Table_3_non-Metro"/>
      <sheetName val="Model_non-Met"/>
      <sheetName val="13_NSW_Overnight_Stays_Forecast"/>
      <sheetName val="21_Intervention_Rollout_NSW"/>
      <sheetName val="12_BIA_Costs_Params"/>
      <sheetName val="26_Labour_Time_Budget"/>
      <sheetName val="11_Parameters-Costs"/>
      <sheetName val="18_Audits-Point-Prev"/>
      <sheetName val="20_Workshops"/>
      <sheetName val="4a_Patient_Data"/>
      <sheetName val="Pivot&amp; Inquiry"/>
      <sheetName val="9_No-CAUTI_BIA_SA"/>
      <sheetName val="9b_Graph_Table"/>
      <sheetName val="10_Fig_2"/>
      <sheetName val="15_BIA_Health_Inflation_"/>
      <sheetName val="16_No-CAUTI-Roll_Out"/>
      <sheetName val="17_Description"/>
      <sheetName val="19_Promotions"/>
      <sheetName val="14_Labour_Costs"/>
      <sheetName val="22_Appendix"/>
      <sheetName val="23_Trial_Intervention_Cash_Cost"/>
      <sheetName val="25_Trial_Promotion"/>
      <sheetName val="24_Trial Antibiotics"/>
      <sheetName val="27_Hospital_Summary"/>
      <sheetName val="28_NSW_Hospitals_201819"/>
      <sheetName val="11a_Supp_Int_Model_All"/>
      <sheetName val="11a_Supp_Int_Model_All (2)"/>
      <sheetName val="Intervention_Rollout_NSW_MG"/>
      <sheetName val="BIA_Model_update-28-5-Post-Smea"/>
    </sheetNames>
    <sheetDataSet>
      <sheetData sheetId="0"/>
      <sheetData sheetId="1"/>
      <sheetData sheetId="2"/>
      <sheetData sheetId="3"/>
      <sheetData sheetId="4"/>
      <sheetData sheetId="5"/>
      <sheetData sheetId="6"/>
      <sheetData sheetId="7">
        <row r="4">
          <cell r="A4" t="str">
            <v>Base_Case</v>
          </cell>
        </row>
        <row r="8">
          <cell r="D8">
            <v>1150639</v>
          </cell>
          <cell r="E8">
            <v>1170433</v>
          </cell>
          <cell r="F8">
            <v>1190227</v>
          </cell>
          <cell r="G8">
            <v>1210021</v>
          </cell>
          <cell r="H8">
            <v>1229815</v>
          </cell>
        </row>
        <row r="11">
          <cell r="H11">
            <v>0.10271021374577544</v>
          </cell>
        </row>
        <row r="23">
          <cell r="D23">
            <v>408121.79663925071</v>
          </cell>
        </row>
      </sheetData>
      <sheetData sheetId="8"/>
      <sheetData sheetId="9">
        <row r="3">
          <cell r="D3" t="str">
            <v>Int Catheterisations</v>
          </cell>
        </row>
      </sheetData>
      <sheetData sheetId="10">
        <row r="17">
          <cell r="N17">
            <v>0.65884860271199086</v>
          </cell>
        </row>
        <row r="18">
          <cell r="N18">
            <v>0.72569444444444431</v>
          </cell>
        </row>
        <row r="19">
          <cell r="N19">
            <v>0.5625</v>
          </cell>
        </row>
      </sheetData>
      <sheetData sheetId="11">
        <row r="3">
          <cell r="D3" t="str">
            <v>Int Catheterisations</v>
          </cell>
        </row>
      </sheetData>
      <sheetData sheetId="12">
        <row r="6">
          <cell r="N6">
            <v>0.34115139728800919</v>
          </cell>
        </row>
        <row r="7">
          <cell r="N7">
            <v>0.27430555555555575</v>
          </cell>
        </row>
        <row r="8">
          <cell r="N8">
            <v>0.4375</v>
          </cell>
        </row>
      </sheetData>
      <sheetData sheetId="13">
        <row r="3">
          <cell r="D3" t="str">
            <v>Int Catheterisations</v>
          </cell>
        </row>
      </sheetData>
      <sheetData sheetId="14">
        <row r="2">
          <cell r="B2" t="str">
            <v>2001-02</v>
          </cell>
        </row>
        <row r="9">
          <cell r="W9">
            <v>1150639</v>
          </cell>
          <cell r="X9">
            <v>1170433</v>
          </cell>
          <cell r="Y9">
            <v>1190227</v>
          </cell>
          <cell r="Z9">
            <v>1210021</v>
          </cell>
          <cell r="AA9">
            <v>1229815</v>
          </cell>
        </row>
      </sheetData>
      <sheetData sheetId="15">
        <row r="280">
          <cell r="F280">
            <v>143.99999999999997</v>
          </cell>
        </row>
      </sheetData>
      <sheetData sheetId="16">
        <row r="5">
          <cell r="C5">
            <v>0.1196319018404908</v>
          </cell>
          <cell r="H5">
            <v>0.4358974358974359</v>
          </cell>
          <cell r="M5">
            <v>7.6923076923076927E-2</v>
          </cell>
        </row>
        <row r="6">
          <cell r="C6">
            <v>9.8986285032796661E-2</v>
          </cell>
          <cell r="H6">
            <v>0.34337349397590361</v>
          </cell>
          <cell r="M6">
            <v>6.0240963855421686E-2</v>
          </cell>
        </row>
        <row r="7">
          <cell r="C7">
            <v>0.10186976144422953</v>
          </cell>
          <cell r="H7">
            <v>0.51265822784810122</v>
          </cell>
          <cell r="M7">
            <v>8.8607594936708861E-2</v>
          </cell>
        </row>
        <row r="8">
          <cell r="C8">
            <v>0.10310948523647766</v>
          </cell>
          <cell r="H8">
            <v>0.45514445007602633</v>
          </cell>
          <cell r="M8">
            <v>7.9067410035478972E-2</v>
          </cell>
        </row>
        <row r="12">
          <cell r="B12">
            <v>8.136374822079997</v>
          </cell>
        </row>
        <row r="13">
          <cell r="B13">
            <v>35.230502979606385</v>
          </cell>
        </row>
        <row r="14">
          <cell r="B14">
            <v>19.484358974358976</v>
          </cell>
        </row>
        <row r="16">
          <cell r="E16">
            <v>0.27500000000000002</v>
          </cell>
          <cell r="H16">
            <v>0.21510000000000001</v>
          </cell>
        </row>
        <row r="20">
          <cell r="F20">
            <v>0</v>
          </cell>
        </row>
        <row r="21">
          <cell r="F21">
            <v>0</v>
          </cell>
        </row>
        <row r="22">
          <cell r="F22">
            <v>0</v>
          </cell>
        </row>
        <row r="23">
          <cell r="F23">
            <v>0</v>
          </cell>
        </row>
        <row r="24">
          <cell r="F24">
            <v>0</v>
          </cell>
        </row>
        <row r="54">
          <cell r="C54">
            <v>408121.79663925071</v>
          </cell>
        </row>
        <row r="90">
          <cell r="C90">
            <v>269625.40669671475</v>
          </cell>
        </row>
        <row r="107">
          <cell r="C107">
            <v>269625.40669671475</v>
          </cell>
        </row>
      </sheetData>
      <sheetData sheetId="17">
        <row r="22">
          <cell r="B22">
            <v>1.4000000000000001</v>
          </cell>
          <cell r="C22">
            <v>1</v>
          </cell>
          <cell r="E22">
            <v>0.8</v>
          </cell>
          <cell r="F22">
            <v>0.8</v>
          </cell>
        </row>
      </sheetData>
      <sheetData sheetId="18"/>
      <sheetData sheetId="19">
        <row r="40">
          <cell r="B40">
            <v>2</v>
          </cell>
        </row>
      </sheetData>
      <sheetData sheetId="20">
        <row r="7">
          <cell r="C7">
            <v>278.35852263157892</v>
          </cell>
        </row>
      </sheetData>
      <sheetData sheetId="21"/>
      <sheetData sheetId="22"/>
      <sheetData sheetId="23"/>
      <sheetData sheetId="24"/>
      <sheetData sheetId="25"/>
      <sheetData sheetId="26"/>
      <sheetData sheetId="27"/>
      <sheetData sheetId="28"/>
      <sheetData sheetId="29">
        <row r="30">
          <cell r="A30">
            <v>550</v>
          </cell>
        </row>
      </sheetData>
      <sheetData sheetId="30">
        <row r="5">
          <cell r="D5">
            <v>1685.1</v>
          </cell>
        </row>
        <row r="9">
          <cell r="B9">
            <v>38</v>
          </cell>
        </row>
        <row r="11">
          <cell r="B11">
            <v>52.178570000000001</v>
          </cell>
        </row>
      </sheetData>
      <sheetData sheetId="31"/>
      <sheetData sheetId="32"/>
      <sheetData sheetId="33"/>
      <sheetData sheetId="34"/>
      <sheetData sheetId="35"/>
      <sheetData sheetId="36">
        <row r="14">
          <cell r="B14" t="str">
            <v>Local Hospital Network</v>
          </cell>
        </row>
      </sheetData>
      <sheetData sheetId="37"/>
      <sheetData sheetId="38"/>
      <sheetData sheetId="39"/>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1_BIA_Description"/>
      <sheetName val="2_BIA_Schematic"/>
      <sheetName val="3_Base Case_Assumptions"/>
      <sheetName val="4_BIA_Tables"/>
      <sheetName val="6_Table_1"/>
      <sheetName val="7_Paper_Table_2"/>
      <sheetName val="7_Paper_Table_2_Modified"/>
      <sheetName val="8_Table_3"/>
      <sheetName val="8_Table_3Metro"/>
      <sheetName val="8_Table_3_non-Metro"/>
      <sheetName val="Modell_NSW"/>
      <sheetName val="Model_Metro"/>
      <sheetName val="Model_non-Met"/>
      <sheetName val="12_BIA_Costs_Params"/>
      <sheetName val="Model Weights"/>
      <sheetName val="13_NSW_Overnight_Stays_Forecast"/>
      <sheetName val="21_Intervention_Rollout_NSW"/>
      <sheetName val="26_Labour_Time_Budget"/>
      <sheetName val="11_Parameters-Costs"/>
      <sheetName val="18_Audits-Point-Prev"/>
      <sheetName val="20_Workshops"/>
      <sheetName val="4a_Patient_Data"/>
      <sheetName val="Pivot&amp; Inquiry"/>
      <sheetName val="9_No-CAUTI_BIA_SA"/>
      <sheetName val="9b_Graph_Table"/>
      <sheetName val="Fig_2"/>
      <sheetName val="15_BIA_Health_Inflation_"/>
      <sheetName val="16_No-CAUTI-Roll_Out"/>
      <sheetName val="17_Description"/>
      <sheetName val="19_Promotions"/>
      <sheetName val="14_Labour_Costs"/>
      <sheetName val="22_Appendix"/>
      <sheetName val="23_Trial_Intervention_Cash_Cost"/>
      <sheetName val="25_Trial_Promotion"/>
      <sheetName val="24_Trial Antibiotics"/>
      <sheetName val="27_Hospital_Summary"/>
      <sheetName val="28_NSW_Hospitals_201819"/>
      <sheetName val="11a_Supp_Int_Model_All"/>
      <sheetName val="11a_Supp_Int_Model_All (2)"/>
      <sheetName val="Intervention_Rollout_NSW_MG"/>
    </sheetNames>
    <sheetDataSet>
      <sheetData sheetId="0"/>
      <sheetData sheetId="1"/>
      <sheetData sheetId="2"/>
      <sheetData sheetId="3"/>
      <sheetData sheetId="4"/>
      <sheetData sheetId="5"/>
      <sheetData sheetId="6"/>
      <sheetData sheetId="7"/>
      <sheetData sheetId="8">
        <row r="4">
          <cell r="A4" t="str">
            <v>Base_Case</v>
          </cell>
        </row>
        <row r="8">
          <cell r="D8">
            <v>1150639</v>
          </cell>
          <cell r="E8">
            <v>1170433</v>
          </cell>
          <cell r="F8">
            <v>1190227</v>
          </cell>
          <cell r="G8">
            <v>1210021</v>
          </cell>
          <cell r="H8">
            <v>1229815</v>
          </cell>
        </row>
        <row r="11">
          <cell r="H11">
            <v>0.10271021374577544</v>
          </cell>
        </row>
        <row r="23">
          <cell r="D23">
            <v>408121.79663925071</v>
          </cell>
        </row>
      </sheetData>
      <sheetData sheetId="9">
        <row r="17">
          <cell r="N17">
            <v>0.65884860271199086</v>
          </cell>
        </row>
        <row r="18">
          <cell r="N18">
            <v>0.72569444444444431</v>
          </cell>
        </row>
        <row r="19">
          <cell r="N19">
            <v>0.5625</v>
          </cell>
        </row>
      </sheetData>
      <sheetData sheetId="10">
        <row r="6">
          <cell r="N6">
            <v>0.34115139728800919</v>
          </cell>
        </row>
        <row r="7">
          <cell r="N7">
            <v>0.27430555555555575</v>
          </cell>
        </row>
        <row r="8">
          <cell r="N8">
            <v>0.4375</v>
          </cell>
        </row>
      </sheetData>
      <sheetData sheetId="11"/>
      <sheetData sheetId="12"/>
      <sheetData sheetId="13"/>
      <sheetData sheetId="14">
        <row r="5">
          <cell r="C5">
            <v>0.1196726846306011</v>
          </cell>
          <cell r="H5">
            <v>0.43464872468380733</v>
          </cell>
          <cell r="M5">
            <v>7.5986543512855512E-2</v>
          </cell>
        </row>
        <row r="6">
          <cell r="C6">
            <v>9.8986285032796661E-2</v>
          </cell>
          <cell r="H6">
            <v>0.34337349397590361</v>
          </cell>
          <cell r="M6">
            <v>6.0240963855421686E-2</v>
          </cell>
        </row>
        <row r="7">
          <cell r="C7">
            <v>0.10186976144422953</v>
          </cell>
          <cell r="H7">
            <v>0.51265822784810122</v>
          </cell>
          <cell r="M7">
            <v>8.8607594936708861E-2</v>
          </cell>
        </row>
        <row r="8">
          <cell r="C8">
            <v>0.10271021374577544</v>
          </cell>
          <cell r="H8">
            <v>0.45190954449619231</v>
          </cell>
          <cell r="M8">
            <v>7.7574882051738861E-2</v>
          </cell>
        </row>
        <row r="12">
          <cell r="B12">
            <v>8.136374822079997</v>
          </cell>
        </row>
        <row r="13">
          <cell r="B13">
            <v>35.230502979606385</v>
          </cell>
        </row>
        <row r="14">
          <cell r="B14">
            <v>19.484358974358976</v>
          </cell>
        </row>
        <row r="16">
          <cell r="E16">
            <v>0.27500000000000002</v>
          </cell>
          <cell r="H16">
            <v>0.21510000000000001</v>
          </cell>
        </row>
        <row r="20">
          <cell r="F20">
            <v>0</v>
          </cell>
        </row>
        <row r="21">
          <cell r="F21">
            <v>0</v>
          </cell>
        </row>
        <row r="22">
          <cell r="F22">
            <v>0</v>
          </cell>
        </row>
        <row r="23">
          <cell r="F23">
            <v>0</v>
          </cell>
        </row>
        <row r="24">
          <cell r="F24">
            <v>0</v>
          </cell>
        </row>
        <row r="54">
          <cell r="C54">
            <v>408121.79663925071</v>
          </cell>
        </row>
        <row r="90">
          <cell r="C90">
            <v>269625.40669671475</v>
          </cell>
        </row>
        <row r="107">
          <cell r="C107">
            <v>269625.40669671475</v>
          </cell>
        </row>
      </sheetData>
      <sheetData sheetId="15"/>
      <sheetData sheetId="16">
        <row r="9">
          <cell r="W9">
            <v>1150639</v>
          </cell>
          <cell r="X9">
            <v>1170433</v>
          </cell>
          <cell r="Y9">
            <v>1190227</v>
          </cell>
          <cell r="Z9">
            <v>1210021</v>
          </cell>
          <cell r="AA9">
            <v>1229815</v>
          </cell>
        </row>
      </sheetData>
      <sheetData sheetId="17">
        <row r="280">
          <cell r="F280">
            <v>143.99999999999997</v>
          </cell>
        </row>
      </sheetData>
      <sheetData sheetId="18">
        <row r="22">
          <cell r="B22">
            <v>1.4000000000000001</v>
          </cell>
          <cell r="C22">
            <v>1</v>
          </cell>
          <cell r="E22">
            <v>0.8</v>
          </cell>
          <cell r="F22">
            <v>0.8</v>
          </cell>
        </row>
      </sheetData>
      <sheetData sheetId="19"/>
      <sheetData sheetId="20">
        <row r="40">
          <cell r="B40">
            <v>2</v>
          </cell>
        </row>
      </sheetData>
      <sheetData sheetId="21">
        <row r="7">
          <cell r="C7">
            <v>278.35852263157892</v>
          </cell>
        </row>
      </sheetData>
      <sheetData sheetId="22"/>
      <sheetData sheetId="23"/>
      <sheetData sheetId="24"/>
      <sheetData sheetId="25"/>
      <sheetData sheetId="26"/>
      <sheetData sheetId="27"/>
      <sheetData sheetId="28"/>
      <sheetData sheetId="29"/>
      <sheetData sheetId="30">
        <row r="30">
          <cell r="A30">
            <v>550</v>
          </cell>
        </row>
      </sheetData>
      <sheetData sheetId="31">
        <row r="3">
          <cell r="C3">
            <v>123464.932334</v>
          </cell>
          <cell r="E3">
            <v>62.268421052631574</v>
          </cell>
        </row>
        <row r="4">
          <cell r="C4">
            <v>94327</v>
          </cell>
        </row>
        <row r="5">
          <cell r="E5">
            <v>44.344736842105263</v>
          </cell>
        </row>
        <row r="9">
          <cell r="B9">
            <v>38</v>
          </cell>
        </row>
        <row r="10">
          <cell r="B10">
            <v>7.6</v>
          </cell>
        </row>
        <row r="11">
          <cell r="B11">
            <v>52.178570000000001</v>
          </cell>
        </row>
        <row r="12">
          <cell r="B12">
            <v>0.21510000000000001</v>
          </cell>
        </row>
        <row r="13">
          <cell r="B13">
            <v>0.15670000000000001</v>
          </cell>
        </row>
        <row r="14">
          <cell r="B14">
            <v>0.1</v>
          </cell>
        </row>
        <row r="15">
          <cell r="B15">
            <v>0.27500000000000002</v>
          </cell>
        </row>
      </sheetData>
      <sheetData sheetId="32"/>
      <sheetData sheetId="33"/>
      <sheetData sheetId="34"/>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Table of Contents"/>
      <sheetName val="1 NSW Hospitals Summary"/>
      <sheetName val="2 Intervention Rollout NSW"/>
      <sheetName val="3 Workshops"/>
      <sheetName val="4 Audits Point Prev"/>
      <sheetName val="5 BIA Costs Params"/>
      <sheetName val="6 Labour Time Budget"/>
      <sheetName val="7 Modell All"/>
      <sheetName val="8 Model Metro"/>
      <sheetName val="9 Model Non-Metro"/>
      <sheetName val="10 Table Metro"/>
      <sheetName val="11 Table Non-Metro"/>
      <sheetName val="12 Trial Antibiotics"/>
      <sheetName val="13 NSW Overnight Stays Forecast"/>
      <sheetName val="14 Literature Review"/>
      <sheetName val="15 BIA Health Inflation_"/>
    </sheetNames>
    <sheetDataSet>
      <sheetData sheetId="0" refreshError="1"/>
      <sheetData sheetId="1" refreshError="1"/>
      <sheetData sheetId="2" refreshError="1"/>
      <sheetData sheetId="3">
        <row r="280">
          <cell r="F280">
            <v>143.99999999999997</v>
          </cell>
        </row>
      </sheetData>
      <sheetData sheetId="4" refreshError="1"/>
      <sheetData sheetId="5">
        <row r="40">
          <cell r="B40">
            <v>2</v>
          </cell>
        </row>
      </sheetData>
      <sheetData sheetId="6">
        <row r="3">
          <cell r="C3">
            <v>0.1196319018404908</v>
          </cell>
          <cell r="H3">
            <v>0.4358974358974359</v>
          </cell>
          <cell r="M3">
            <v>7.6923076923076927E-2</v>
          </cell>
        </row>
        <row r="4">
          <cell r="C4">
            <v>9.8986285032796661E-2</v>
          </cell>
          <cell r="H4">
            <v>0.34337349397590361</v>
          </cell>
          <cell r="M4">
            <v>6.0240963855421686E-2</v>
          </cell>
        </row>
        <row r="5">
          <cell r="C5">
            <v>0.10186976144422953</v>
          </cell>
          <cell r="H5">
            <v>0.51265822784810122</v>
          </cell>
          <cell r="M5">
            <v>8.8607594936708861E-2</v>
          </cell>
        </row>
        <row r="6">
          <cell r="C6">
            <v>0.10312565335563453</v>
          </cell>
          <cell r="H6">
            <v>0.45514445007602633</v>
          </cell>
          <cell r="M6">
            <v>7.9067410035478972E-2</v>
          </cell>
        </row>
        <row r="14">
          <cell r="E14">
            <v>0.27500000000000002</v>
          </cell>
          <cell r="H14">
            <v>0.21510000000000001</v>
          </cell>
        </row>
        <row r="20">
          <cell r="F20">
            <v>0</v>
          </cell>
        </row>
        <row r="21">
          <cell r="F21">
            <v>0</v>
          </cell>
        </row>
        <row r="22">
          <cell r="F22">
            <v>0</v>
          </cell>
        </row>
        <row r="23">
          <cell r="F23">
            <v>0</v>
          </cell>
        </row>
        <row r="24">
          <cell r="F24">
            <v>0</v>
          </cell>
        </row>
        <row r="54">
          <cell r="C54">
            <v>408121.79663925071</v>
          </cell>
        </row>
        <row r="90">
          <cell r="C90">
            <v>269625.40669671475</v>
          </cell>
        </row>
        <row r="107">
          <cell r="C107">
            <v>269625.40669671475</v>
          </cell>
        </row>
      </sheetData>
      <sheetData sheetId="7">
        <row r="22">
          <cell r="B22">
            <v>1.4000000000000001</v>
          </cell>
          <cell r="C22">
            <v>1</v>
          </cell>
          <cell r="E22">
            <v>0.8</v>
          </cell>
          <cell r="F22">
            <v>0.8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B2" t="str">
            <v>2007–08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A.S1 (2)"/>
      <sheetName val="Table A.S1"/>
      <sheetName val="3b_Costs_Intervention_Resources"/>
      <sheetName val="Workshops"/>
      <sheetName val="Audits-Point-Prev"/>
      <sheetName val="Promotions"/>
      <sheetName val="Contents"/>
      <sheetName val="BIA_Description"/>
      <sheetName val="BIA_Schematic"/>
      <sheetName val="Assumptions"/>
      <sheetName val="No-CAUTI-Trial-Path-Parameters"/>
      <sheetName val="Macros"/>
      <sheetName val="No-CAUTI_BIA_NSW"/>
      <sheetName val="BIA_Costs_Params"/>
      <sheetName val="Table A.S1 (3)"/>
      <sheetName val="Intervention_Rollout_NSW_Hosp"/>
      <sheetName val="Labour_Costs"/>
      <sheetName val="BIA_Tables"/>
      <sheetName val="No-CAUTI_BIA_NSW_2"/>
      <sheetName val="No-CAUTI_BIA_SA"/>
      <sheetName val="Paper_Parameter_Table"/>
      <sheetName val="Paper_Cost_Table"/>
      <sheetName val="Parameters-Costs"/>
      <sheetName val="CAUTI-CALCS"/>
      <sheetName val="NAMES"/>
      <sheetName val="LOS_Cost_1_Acute SD"/>
      <sheetName val="Occupancy Forecast"/>
      <sheetName val="Proj_Overnight_Stays"/>
      <sheetName val="BIA_Health_Inflation_"/>
      <sheetName val="No-CAUTI-Roll_Out"/>
      <sheetName val="Description"/>
      <sheetName val="Schematic"/>
      <sheetName val="Budget_Costs"/>
      <sheetName val="NSW_LHD_Separations"/>
    </sheetNames>
    <sheetDataSet>
      <sheetData sheetId="0" refreshError="1"/>
      <sheetData sheetId="1" refreshError="1"/>
      <sheetData sheetId="2" refreshError="1"/>
      <sheetData sheetId="3" refreshError="1">
        <row r="7">
          <cell r="C7">
            <v>186.80526315789473</v>
          </cell>
        </row>
      </sheetData>
      <sheetData sheetId="4" refreshError="1">
        <row r="31">
          <cell r="D31">
            <v>88.689473684210526</v>
          </cell>
          <cell r="F31">
            <v>354.7578947368421</v>
          </cell>
        </row>
      </sheetData>
      <sheetData sheetId="5" refreshError="1">
        <row r="26">
          <cell r="A26">
            <v>550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row r="4">
          <cell r="B4">
            <v>0.1196319018404908</v>
          </cell>
          <cell r="F4">
            <v>0.43589743589743601</v>
          </cell>
        </row>
        <row r="5">
          <cell r="B5">
            <v>9.8986285032796661E-2</v>
          </cell>
          <cell r="F5">
            <v>0.343373493975904</v>
          </cell>
        </row>
        <row r="12">
          <cell r="B12">
            <v>0.26</v>
          </cell>
          <cell r="F12">
            <v>0.27600000000000002</v>
          </cell>
        </row>
        <row r="17">
          <cell r="B17">
            <v>4</v>
          </cell>
          <cell r="F17">
            <v>4</v>
          </cell>
        </row>
        <row r="22">
          <cell r="F22">
            <v>1951.2422092534564</v>
          </cell>
        </row>
        <row r="23">
          <cell r="B23">
            <v>1951.2422092534564</v>
          </cell>
        </row>
        <row r="35">
          <cell r="B35">
            <v>0.27500000000000002</v>
          </cell>
        </row>
      </sheetData>
      <sheetData sheetId="14" refreshError="1"/>
      <sheetData sheetId="15" refreshError="1"/>
      <sheetData sheetId="16" refreshError="1">
        <row r="3">
          <cell r="C3">
            <v>123464.932334</v>
          </cell>
          <cell r="E3">
            <v>62.268421052631574</v>
          </cell>
        </row>
        <row r="5">
          <cell r="E5">
            <v>44.344736842105263</v>
          </cell>
        </row>
        <row r="6">
          <cell r="C6">
            <v>94327</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IA_Description"/>
      <sheetName val="BIA_Schematic"/>
      <sheetName val="Assumptions"/>
      <sheetName val="No-CAUTI-Trial-Path-Parameters"/>
      <sheetName val="No-CAUTI-Roll_Out"/>
      <sheetName val="Description"/>
      <sheetName val="Schematic"/>
      <sheetName val="Intervention_Rollout_NSW_Hosp"/>
      <sheetName val="Workshops"/>
      <sheetName val="Audits-Point-Prev"/>
      <sheetName val="Staff_Summary-Description"/>
      <sheetName val="Hospital_Sumary"/>
      <sheetName val="Hospitals_Pivot"/>
      <sheetName val="List of Hospitals"/>
      <sheetName val="Table 3.2"/>
      <sheetName val="Original_Data"/>
      <sheetName val="Intervention_Rollout_NSW_Ho (2)"/>
      <sheetName val="Promotions"/>
      <sheetName val="Macros"/>
      <sheetName val="BIA_Tables"/>
      <sheetName val="No-CAUTI_BIA_NSW"/>
      <sheetName val="No-CAUTI_BIA_NSW_2"/>
      <sheetName val="No-CAUTI_BIA_SA"/>
      <sheetName val="No-CAUTI_BIA_SA (2)"/>
      <sheetName val="Paper_Table_Intervention_Co"/>
      <sheetName val="Paper_Parameter_Table"/>
      <sheetName val="Paper_Cost_Table"/>
      <sheetName val="Parameters-Costs"/>
      <sheetName val="BIA_Costs_Params"/>
      <sheetName val="Labour_Costs"/>
      <sheetName val="CAUTI-CALCS"/>
      <sheetName val="NAMES"/>
      <sheetName val="LOS_Cost_1_Acute SD"/>
      <sheetName val="Occupancy Forecast"/>
      <sheetName val="Proj_Overnight_Stays"/>
      <sheetName val="BIA_Health_Inflation_"/>
      <sheetName val="Appendix"/>
      <sheetName val="Budget_Costs"/>
      <sheetName val="3b_Costs_Intervention_Resources"/>
      <sheetName val="Antibiotics"/>
      <sheetName val="NSW_LHD_Separ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7">
          <cell r="C7">
            <v>186.80526315789473</v>
          </cell>
        </row>
      </sheetData>
      <sheetData sheetId="10" refreshError="1">
        <row r="30">
          <cell r="B30">
            <v>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row r="26">
          <cell r="A26">
            <v>550</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4">
          <cell r="B4">
            <v>0.1196319018404908</v>
          </cell>
          <cell r="F4">
            <v>0.43589743589743601</v>
          </cell>
        </row>
        <row r="5">
          <cell r="B5">
            <v>9.8986285032796661E-2</v>
          </cell>
          <cell r="F5">
            <v>0.343373493975904</v>
          </cell>
        </row>
        <row r="12">
          <cell r="B12">
            <v>0.26</v>
          </cell>
          <cell r="F12">
            <v>0.27600000000000002</v>
          </cell>
        </row>
        <row r="17">
          <cell r="B17">
            <v>4</v>
          </cell>
          <cell r="F17">
            <v>4</v>
          </cell>
        </row>
        <row r="22">
          <cell r="F22">
            <v>1951.2422092534564</v>
          </cell>
        </row>
        <row r="23">
          <cell r="B23">
            <v>1951.2422092534564</v>
          </cell>
        </row>
        <row r="35">
          <cell r="B35">
            <v>0.27500000000000002</v>
          </cell>
          <cell r="E35">
            <v>0.3</v>
          </cell>
        </row>
        <row r="40">
          <cell r="F40">
            <v>0</v>
          </cell>
        </row>
        <row r="41">
          <cell r="F41">
            <v>0</v>
          </cell>
        </row>
        <row r="42">
          <cell r="F42">
            <v>0</v>
          </cell>
        </row>
        <row r="45">
          <cell r="F45" t="e">
            <v>#REF!</v>
          </cell>
        </row>
      </sheetData>
      <sheetData sheetId="30" refreshError="1">
        <row r="3">
          <cell r="C3">
            <v>123464.932334</v>
          </cell>
          <cell r="E3">
            <v>62.268421052631574</v>
          </cell>
        </row>
        <row r="5">
          <cell r="E5">
            <v>44.344736842105263</v>
          </cell>
        </row>
        <row r="6">
          <cell r="C6">
            <v>94327</v>
          </cell>
        </row>
        <row r="15">
          <cell r="B15">
            <v>0.1</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NSW_Hospitals_Summary"/>
      <sheetName val="8_Trial Antibiotics"/>
      <sheetName val="10_BIA_Health_Inflation_"/>
      <sheetName val="11_Literature_Review"/>
      <sheetName val="11_BIA_Costs_Params"/>
      <sheetName val="12_NSW_Hospitals_201819"/>
    </sheetNames>
    <sheetDataSet>
      <sheetData sheetId="0"/>
      <sheetData sheetId="1"/>
      <sheetData sheetId="2"/>
      <sheetData sheetId="3"/>
      <sheetData sheetId="4">
        <row r="6">
          <cell r="B6">
            <v>0.10186976144422953</v>
          </cell>
        </row>
        <row r="12">
          <cell r="F12">
            <v>0.27600000000000002</v>
          </cell>
        </row>
      </sheetData>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1_BIA_Description"/>
      <sheetName val="2_BIA_Schematic"/>
      <sheetName val="3_Base Case_Assumptions"/>
      <sheetName val="4_BIA_Tables"/>
      <sheetName val="6_Table_1"/>
      <sheetName val="7_Paper_Table_2"/>
      <sheetName val="8_Table_3"/>
      <sheetName val="8_Table_3Metro"/>
      <sheetName val="8_Table_3_Regional"/>
      <sheetName val="Modell_All"/>
      <sheetName val="Model_Metro"/>
      <sheetName val="Model_Regional"/>
      <sheetName val="Intervention_Rollout_NSW_MG"/>
      <sheetName val="12_BIA_Costs_Params"/>
      <sheetName val="26_Labour_Time_Budget"/>
      <sheetName val="11_Parameters-Costs"/>
      <sheetName val="21_Intervention_Rollout_NSW"/>
      <sheetName val="18_Audits-Point-Prev"/>
      <sheetName val="20_Workshops"/>
      <sheetName val="13_NSW_Overnight_Stays_Forecast"/>
      <sheetName val="Pivot"/>
      <sheetName val="4a_Patient_Data"/>
      <sheetName val="9_No-CAUTI_BIA_SA"/>
      <sheetName val="9b_Graph_Table"/>
      <sheetName val="10_Fig_2"/>
      <sheetName val="15_BIA_Health_Inflation_"/>
      <sheetName val="16_No-CAUTI-Roll_Out"/>
      <sheetName val="17_Description"/>
      <sheetName val="19_Promotions"/>
      <sheetName val="14_Labour_Costs"/>
      <sheetName val="22_Appendix"/>
      <sheetName val="23_Trial_Intervention_Cash_Cost"/>
      <sheetName val="25_Trial_Promotion"/>
      <sheetName val="24_Trial Antibiotics"/>
      <sheetName val="27_Hospital_Summary"/>
      <sheetName val="28_NSW_Hospitals_201819"/>
      <sheetName val="11a_Supp_Int_Model_All"/>
      <sheetName val="11a_Supp_Int_Model_All (2)"/>
      <sheetName val="BIA_Model_update-27-5b"/>
    </sheetNames>
    <sheetDataSet>
      <sheetData sheetId="0"/>
      <sheetData sheetId="1"/>
      <sheetData sheetId="2"/>
      <sheetData sheetId="3"/>
      <sheetData sheetId="4"/>
      <sheetData sheetId="5"/>
      <sheetData sheetId="6"/>
      <sheetData sheetId="7">
        <row r="4">
          <cell r="A4" t="str">
            <v>Base_Case</v>
          </cell>
        </row>
        <row r="11">
          <cell r="H11">
            <v>0.10312565335563453</v>
          </cell>
        </row>
        <row r="23">
          <cell r="D23">
            <v>408121.79663925071</v>
          </cell>
        </row>
      </sheetData>
      <sheetData sheetId="8">
        <row r="17">
          <cell r="N17">
            <v>0.65884860271199086</v>
          </cell>
        </row>
        <row r="18">
          <cell r="N18">
            <v>0.72569444444444431</v>
          </cell>
        </row>
        <row r="19">
          <cell r="N19">
            <v>0.5625</v>
          </cell>
        </row>
      </sheetData>
      <sheetData sheetId="9">
        <row r="17">
          <cell r="N17">
            <v>0.34115139728800919</v>
          </cell>
        </row>
        <row r="18">
          <cell r="N18">
            <v>0.27430555555555575</v>
          </cell>
        </row>
        <row r="19">
          <cell r="N19">
            <v>0.4375</v>
          </cell>
        </row>
      </sheetData>
      <sheetData sheetId="10"/>
      <sheetData sheetId="11">
        <row r="15">
          <cell r="Z15">
            <v>0.10810192249008239</v>
          </cell>
        </row>
      </sheetData>
      <sheetData sheetId="12">
        <row r="15">
          <cell r="Z15">
            <v>9.2297476759628155E-2</v>
          </cell>
        </row>
      </sheetData>
      <sheetData sheetId="13"/>
      <sheetData sheetId="14">
        <row r="90">
          <cell r="C90">
            <v>269625.40669671475</v>
          </cell>
        </row>
      </sheetData>
      <sheetData sheetId="15"/>
      <sheetData sheetId="16"/>
      <sheetData sheetId="17">
        <row r="289">
          <cell r="E289">
            <v>0.34115139728800919</v>
          </cell>
        </row>
      </sheetData>
      <sheetData sheetId="18"/>
      <sheetData sheetId="19"/>
      <sheetData sheetId="20"/>
      <sheetData sheetId="21"/>
      <sheetData sheetId="22"/>
      <sheetData sheetId="23"/>
      <sheetData sheetId="24"/>
      <sheetData sheetId="25"/>
      <sheetData sheetId="26"/>
      <sheetData sheetId="27"/>
      <sheetData sheetId="28"/>
      <sheetData sheetId="29">
        <row r="30">
          <cell r="A30">
            <v>550</v>
          </cell>
        </row>
      </sheetData>
      <sheetData sheetId="30">
        <row r="3">
          <cell r="C3">
            <v>123464.932334</v>
          </cell>
          <cell r="E3">
            <v>62.268421052631574</v>
          </cell>
        </row>
        <row r="4">
          <cell r="C4">
            <v>94327</v>
          </cell>
        </row>
        <row r="5">
          <cell r="E5">
            <v>44.344736842105263</v>
          </cell>
        </row>
        <row r="9">
          <cell r="B9">
            <v>38</v>
          </cell>
        </row>
        <row r="10">
          <cell r="B10">
            <v>7.6</v>
          </cell>
        </row>
        <row r="11">
          <cell r="B11">
            <v>52.178570000000001</v>
          </cell>
        </row>
        <row r="12">
          <cell r="B12">
            <v>0.21510000000000001</v>
          </cell>
        </row>
        <row r="13">
          <cell r="B13">
            <v>0.15670000000000001</v>
          </cell>
        </row>
        <row r="14">
          <cell r="B14">
            <v>0.1</v>
          </cell>
        </row>
        <row r="15">
          <cell r="B15">
            <v>0.27500000000000002</v>
          </cell>
        </row>
      </sheetData>
      <sheetData sheetId="31"/>
      <sheetData sheetId="32"/>
      <sheetData sheetId="33"/>
      <sheetData sheetId="34"/>
      <sheetData sheetId="35">
        <row r="23">
          <cell r="C23">
            <v>180</v>
          </cell>
        </row>
      </sheetData>
      <sheetData sheetId="36"/>
      <sheetData sheetId="37"/>
      <sheetData sheetId="38"/>
      <sheetData sheetId="3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IA_Description"/>
      <sheetName val="BIA_Schematic"/>
      <sheetName val="Assumptions"/>
      <sheetName val="No-CAUTI-Trial-Path-Parameters"/>
      <sheetName val="Macros"/>
      <sheetName val="BIA_Tables"/>
      <sheetName val="No-CAUTI_BIA_NSW"/>
      <sheetName val="BIA_Costs_Params"/>
      <sheetName val="Audits"/>
      <sheetName val="Training-Costs"/>
      <sheetName val="Labour_Costs"/>
      <sheetName val="Intervention_Rollout_NSW_Hosp"/>
      <sheetName val="No-CAUTI_BIA_HNE"/>
      <sheetName val="No-CAUTI_BIA_SA"/>
      <sheetName val="names"/>
      <sheetName val="Paper_Parameter_Table"/>
      <sheetName val="Paper_Cost_Table"/>
      <sheetName val="Paper_Combined_Table"/>
      <sheetName val="LOS_Cost_2_Acute by Line Item"/>
      <sheetName val="CAUTI-CALCS"/>
      <sheetName val="Parameters-Cosrs"/>
      <sheetName val="Proj_Overnight_Stays"/>
      <sheetName val="Occupancy Forecast"/>
      <sheetName val="LOS_Cost_1_Acute SD"/>
      <sheetName val="BIA_Health_Inflation_"/>
      <sheetName val="No-CAUTI-Roll_Out"/>
      <sheetName val="Description"/>
      <sheetName val="Schematic"/>
      <sheetName val="Budget_Costs"/>
      <sheetName val="Promotions"/>
      <sheetName val="NSW_LHD_Separations"/>
    </sheetNames>
    <sheetDataSet>
      <sheetData sheetId="0"/>
      <sheetData sheetId="1"/>
      <sheetData sheetId="2"/>
      <sheetData sheetId="3"/>
      <sheetData sheetId="4"/>
      <sheetData sheetId="5"/>
      <sheetData sheetId="6"/>
      <sheetData sheetId="7"/>
      <sheetData sheetId="8">
        <row r="11">
          <cell r="F11">
            <v>0.24840000000000004</v>
          </cell>
        </row>
        <row r="12">
          <cell r="F12">
            <v>0.27600000000000002</v>
          </cell>
        </row>
        <row r="13">
          <cell r="F13">
            <v>0.30360000000000004</v>
          </cell>
        </row>
        <row r="33">
          <cell r="B33">
            <v>0.27500000000000002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ynomial Month_1_12"/>
      <sheetName val="7_Paper_Table_1"/>
      <sheetName val="Results Sens_Sce (2)"/>
      <sheetName val="Results Sens_Sce"/>
      <sheetName val="Results Sens_Sce (3)"/>
      <sheetName val="Orig_Table_3_Orig"/>
      <sheetName val="Orig_Adj_Intervention"/>
      <sheetName val="Table_3_BC"/>
      <sheetName val="Table_3_SA_1"/>
      <sheetName val="Table_3_SA_2"/>
      <sheetName val="Table_3_SA_3"/>
      <sheetName val="Table_3_SA_4"/>
      <sheetName val="Table_3_SA_5"/>
      <sheetName val="Table_3_SA_6"/>
      <sheetName val="Table_3_SA_7"/>
      <sheetName val="b_Table_3_SA_8"/>
      <sheetName val="Sensitivity Analysis List"/>
      <sheetName val="12_BIA_Costs_Para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H7">
            <v>0.43308009540445486</v>
          </cell>
          <cell r="M7">
            <v>7.646213969803263E-2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ssues"/>
      <sheetName val="Quality_Check_Summary"/>
      <sheetName val="SUMMARIES"/>
      <sheetName val="Paper_Tables"/>
      <sheetName val="1_Sampling_Path"/>
      <sheetName val="3_Base_Secenarios_Case_Results"/>
      <sheetName val="FLS_Cost_Summary"/>
      <sheetName val="1. Costs_Data"/>
      <sheetName val="1.FLS_ED_Record_Assessments"/>
      <sheetName val="2_Cost_Sumary_Table"/>
      <sheetName val="2.FLS_Contacting_Costs"/>
      <sheetName val="3.FLS_Exam_Trtmt_Costs_FLS"/>
      <sheetName val="3b.FLS_Exam_Trtmt_Costs_SA_UC"/>
      <sheetName val="4.FLS Follow_Up_Costs"/>
      <sheetName val="4b.FLS Follow_Up_Costs_SA_UC"/>
      <sheetName val="5.Re-Fracture_Treatment_Costs"/>
      <sheetName val="Cost_refs"/>
      <sheetName val="4_Uncertainty Input_Table"/>
      <sheetName val="2. Refracture_Cost_Estimations"/>
      <sheetName val="3.Follow-Ups-Fiona_Niddrie"/>
      <sheetName val="4.Medication_Costs"/>
      <sheetName val="5.FLS_Medications_Services"/>
      <sheetName val="Other"/>
      <sheetName val="CI_Pos_6_month_RR_Samp_Pops"/>
      <sheetName val="CI_Pos_6_month_RR_1000"/>
      <sheetName val="Price_Deflator_2013-14"/>
      <sheetName val="Names"/>
      <sheetName val="Old_Stuff_from_Here"/>
      <sheetName val="Tornado_Chart_Paper_John"/>
      <sheetName val="Nik_Paper_Table_Poisson_CIs"/>
      <sheetName val="CI_Poisson_Annual"/>
      <sheetName val="Nik_Paper_Table_Poisson_CIs (2"/>
      <sheetName val="3. GM_Consult_&amp;_Follow_Up"/>
      <sheetName val="4. FLS_FollowupsApps"/>
      <sheetName val="New_Followup"/>
      <sheetName val="SA_Diagram"/>
      <sheetName val="SA_Diagram eg"/>
      <sheetName val="Rod_Nick_Tables_Combined"/>
      <sheetName val="2b.RefractCalcs_RespRate"/>
      <sheetName val="Ex_Graph"/>
      <sheetName val="Follow-Up_Trt_Rates"/>
      <sheetName val="Rod_Table_Weighted_Refracs"/>
      <sheetName val="Rod_Paper_Table_SAII"/>
      <sheetName val="Nik_Paper_TableWeighted"/>
      <sheetName val="Rough_Sheet"/>
      <sheetName val="Nik_Table"/>
      <sheetName val="Tornado_Charts"/>
      <sheetName val="Tornado_Chart_Rpt_I"/>
      <sheetName val="Tornado_Chart_Rpt_II"/>
      <sheetName val="Tornado_Chart_Paper"/>
      <sheetName val="Gabor_Stuff"/>
      <sheetName val="Gabor_Box_1"/>
      <sheetName val="Gabor_Box_2"/>
      <sheetName val="Gabor_Percent"/>
      <sheetName val="Gabor_Poster_Tables"/>
      <sheetName val="!st_ Tornado_Chart"/>
      <sheetName val="2.Patient flow diagram"/>
      <sheetName val="Patient_Flow_Presentation"/>
      <sheetName val="Presentation_PW"/>
      <sheetName val="Pathway"/>
      <sheetName val="3.Patient flow diagram_Presenta"/>
      <sheetName val="2.Nagayama_Patient_Data"/>
      <sheetName val="5.d_Overheads"/>
      <sheetName val="4.Flow_Treat_Meds"/>
      <sheetName val="3b.MBS PBS_Investigation"/>
      <sheetName val="1.Cost_Summary"/>
      <sheetName val="6_Re-Fracture"/>
      <sheetName val="1.First_Study_evaluation"/>
      <sheetName val="Questionnaire"/>
      <sheetName val="Re-Fracture_Template"/>
      <sheetName val="Cost_Sch_QC_Temps"/>
      <sheetName val="Cost_Sch_QC_Temps (2)"/>
      <sheetName val="4. Treatment for Osteoporosis"/>
      <sheetName val="2. FLS EARLY INTERACTIONS "/>
      <sheetName val="3. FLS post ED EXAMINATION "/>
      <sheetName val="1.  Assessment of ED recs"/>
      <sheetName val="5.Re-Fractures"/>
      <sheetName val="REFERENCES"/>
      <sheetName val="Patient flow diagram"/>
      <sheetName val="MODEL_Cost_Summary_1_Year"/>
      <sheetName val="MODEL_Cost_Summary_1_Years_Adju"/>
      <sheetName val="3.Issues_Summary_orig"/>
      <sheetName val="Proof of arithmetic"/>
      <sheetName val="2.Sampling_Path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0">
          <cell r="B30">
            <v>0</v>
          </cell>
          <cell r="C30">
            <v>0</v>
          </cell>
        </row>
        <row r="31">
          <cell r="B31">
            <v>0</v>
          </cell>
          <cell r="C31">
            <v>0</v>
          </cell>
        </row>
        <row r="32">
          <cell r="B32">
            <v>0</v>
          </cell>
        </row>
        <row r="33">
          <cell r="C33">
            <v>0</v>
          </cell>
        </row>
        <row r="34">
          <cell r="B34">
            <v>0</v>
          </cell>
          <cell r="C34">
            <v>0</v>
          </cell>
        </row>
        <row r="35">
          <cell r="C35">
            <v>0</v>
          </cell>
        </row>
        <row r="36">
          <cell r="C36">
            <v>0</v>
          </cell>
        </row>
        <row r="37">
          <cell r="B37">
            <v>1</v>
          </cell>
        </row>
        <row r="39">
          <cell r="B39">
            <v>0</v>
          </cell>
        </row>
        <row r="47">
          <cell r="C47">
            <v>0</v>
          </cell>
        </row>
        <row r="48">
          <cell r="C48">
            <v>0</v>
          </cell>
        </row>
      </sheetData>
      <sheetData sheetId="8" refreshError="1">
        <row r="3">
          <cell r="E3">
            <v>0.5</v>
          </cell>
        </row>
        <row r="4">
          <cell r="E4">
            <v>515</v>
          </cell>
        </row>
        <row r="5">
          <cell r="E5">
            <v>103</v>
          </cell>
        </row>
        <row r="6">
          <cell r="E6">
            <v>416</v>
          </cell>
        </row>
        <row r="7">
          <cell r="E7">
            <v>1806.6</v>
          </cell>
        </row>
        <row r="8">
          <cell r="E8">
            <v>1.3</v>
          </cell>
        </row>
        <row r="9">
          <cell r="E9">
            <v>10.469999999999999</v>
          </cell>
        </row>
        <row r="10">
          <cell r="E10">
            <v>52.178570000000001</v>
          </cell>
        </row>
        <row r="11">
          <cell r="E11">
            <v>0.25</v>
          </cell>
        </row>
        <row r="13">
          <cell r="E13">
            <v>0.25</v>
          </cell>
        </row>
        <row r="14">
          <cell r="E14">
            <v>0.1</v>
          </cell>
        </row>
        <row r="15">
          <cell r="E15">
            <v>0.15</v>
          </cell>
        </row>
        <row r="16">
          <cell r="E16">
            <v>0.27500000000000002</v>
          </cell>
        </row>
        <row r="23">
          <cell r="E23">
            <v>2.4647899999999998</v>
          </cell>
        </row>
        <row r="24">
          <cell r="E24">
            <v>300.45100000000002</v>
          </cell>
        </row>
        <row r="25">
          <cell r="E25">
            <v>2060</v>
          </cell>
        </row>
        <row r="26">
          <cell r="E26">
            <v>67.98</v>
          </cell>
        </row>
        <row r="27">
          <cell r="E27">
            <v>128.26500000000001</v>
          </cell>
        </row>
        <row r="31">
          <cell r="E31">
            <v>87.04</v>
          </cell>
        </row>
        <row r="32">
          <cell r="E32">
            <v>14.407499999999999</v>
          </cell>
        </row>
        <row r="33">
          <cell r="E33">
            <v>15.044999999999998</v>
          </cell>
        </row>
        <row r="34">
          <cell r="E34">
            <v>25.5425</v>
          </cell>
        </row>
        <row r="35">
          <cell r="E35">
            <v>21.2925</v>
          </cell>
        </row>
        <row r="36">
          <cell r="E36">
            <v>25.925000000000001</v>
          </cell>
        </row>
        <row r="37">
          <cell r="E37">
            <v>64.174999999999997</v>
          </cell>
        </row>
        <row r="38">
          <cell r="E38">
            <v>0.2</v>
          </cell>
        </row>
        <row r="39">
          <cell r="E39">
            <v>0.55339805825242705</v>
          </cell>
        </row>
        <row r="43">
          <cell r="E43">
            <v>0.66666666666666674</v>
          </cell>
        </row>
        <row r="48">
          <cell r="E48">
            <v>33780.885329309371</v>
          </cell>
        </row>
        <row r="49">
          <cell r="E49">
            <v>6558.8728553825704</v>
          </cell>
        </row>
        <row r="50">
          <cell r="E50">
            <v>8242.3418060076001</v>
          </cell>
        </row>
        <row r="51">
          <cell r="E51">
            <v>10457.629278467755</v>
          </cell>
        </row>
      </sheetData>
      <sheetData sheetId="9" refreshError="1">
        <row r="7">
          <cell r="J7">
            <v>15406.96855585875</v>
          </cell>
        </row>
        <row r="14">
          <cell r="B14">
            <v>4236.9163528611562</v>
          </cell>
        </row>
        <row r="19">
          <cell r="C19">
            <v>19643.884908719905</v>
          </cell>
        </row>
        <row r="20">
          <cell r="P20">
            <v>38.143465842174571</v>
          </cell>
        </row>
        <row r="21">
          <cell r="C21">
            <v>38.143465842174571</v>
          </cell>
        </row>
        <row r="24">
          <cell r="S24">
            <v>90.923100000000005</v>
          </cell>
        </row>
      </sheetData>
      <sheetData sheetId="10" refreshError="1"/>
      <sheetData sheetId="11" refreshError="1">
        <row r="7">
          <cell r="J7">
            <v>15406.96855585875</v>
          </cell>
        </row>
        <row r="14">
          <cell r="B14">
            <v>4236.9163528611562</v>
          </cell>
        </row>
        <row r="20">
          <cell r="K20">
            <v>42.731651842174571</v>
          </cell>
        </row>
        <row r="21">
          <cell r="B21">
            <v>2362.91579</v>
          </cell>
        </row>
        <row r="24">
          <cell r="N24">
            <v>90.923100000000005</v>
          </cell>
        </row>
        <row r="26">
          <cell r="B26">
            <v>22006.800698719904</v>
          </cell>
        </row>
        <row r="28">
          <cell r="B28">
            <v>42.731651842174571</v>
          </cell>
        </row>
      </sheetData>
      <sheetData sheetId="12" refreshError="1">
        <row r="7">
          <cell r="J7">
            <v>21569.755978202247</v>
          </cell>
        </row>
        <row r="13">
          <cell r="D13">
            <v>13211.295000000002</v>
          </cell>
        </row>
        <row r="20">
          <cell r="D20">
            <v>3657.974999999999</v>
          </cell>
        </row>
        <row r="21">
          <cell r="D21">
            <v>36362.277499999997</v>
          </cell>
        </row>
        <row r="28">
          <cell r="B28">
            <v>10570.732144005618</v>
          </cell>
        </row>
        <row r="35">
          <cell r="D35">
            <v>99538.061887211516</v>
          </cell>
        </row>
        <row r="40">
          <cell r="B40">
            <v>326.29286895032891</v>
          </cell>
        </row>
        <row r="45">
          <cell r="R45">
            <v>326.29286895032891</v>
          </cell>
        </row>
        <row r="55">
          <cell r="U55">
            <v>262.83305220817766</v>
          </cell>
        </row>
      </sheetData>
      <sheetData sheetId="13" refreshError="1">
        <row r="14">
          <cell r="Y14">
            <v>0</v>
          </cell>
        </row>
        <row r="40">
          <cell r="R40">
            <v>0</v>
          </cell>
        </row>
      </sheetData>
      <sheetData sheetId="14" refreshError="1">
        <row r="6">
          <cell r="J6">
            <v>9244.1811335152488</v>
          </cell>
        </row>
        <row r="12">
          <cell r="B12">
            <v>2542.1498117166934</v>
          </cell>
        </row>
        <row r="18">
          <cell r="B18">
            <v>67.98</v>
          </cell>
        </row>
        <row r="23">
          <cell r="B23">
            <v>23.01807950530474</v>
          </cell>
        </row>
        <row r="24">
          <cell r="Q24">
            <v>23.01807950530474</v>
          </cell>
        </row>
        <row r="28">
          <cell r="T28">
            <v>18.184620000000002</v>
          </cell>
        </row>
      </sheetData>
      <sheetData sheetId="15" refreshError="1">
        <row r="6">
          <cell r="J6">
            <v>9244.1811335152488</v>
          </cell>
        </row>
        <row r="12">
          <cell r="B12">
            <v>2542.1498117166934</v>
          </cell>
        </row>
        <row r="18">
          <cell r="B18">
            <v>67.98</v>
          </cell>
        </row>
        <row r="21">
          <cell r="Q21">
            <v>0</v>
          </cell>
        </row>
      </sheetData>
      <sheetData sheetId="16" refreshError="1">
        <row r="6">
          <cell r="C6">
            <v>3421.6530555287204</v>
          </cell>
          <cell r="F6">
            <v>2460.6241726673975</v>
          </cell>
          <cell r="K6">
            <v>0.21153846153846154</v>
          </cell>
          <cell r="L6">
            <v>3421.6530555287204</v>
          </cell>
          <cell r="O6">
            <v>0.14951456310679612</v>
          </cell>
          <cell r="P6">
            <v>2460.6241726673975</v>
          </cell>
        </row>
      </sheetData>
      <sheetData sheetId="17" refreshError="1"/>
      <sheetData sheetId="18" refreshError="1"/>
      <sheetData sheetId="19" refreshError="1">
        <row r="23">
          <cell r="W23">
            <v>0</v>
          </cell>
          <cell r="X23">
            <v>1</v>
          </cell>
        </row>
        <row r="24">
          <cell r="W24">
            <v>5</v>
          </cell>
          <cell r="X24">
            <v>5</v>
          </cell>
        </row>
        <row r="25">
          <cell r="W25">
            <v>1</v>
          </cell>
          <cell r="X25">
            <v>4</v>
          </cell>
        </row>
        <row r="26">
          <cell r="W26">
            <v>1</v>
          </cell>
          <cell r="X26">
            <v>1</v>
          </cell>
        </row>
        <row r="27">
          <cell r="W27">
            <v>24</v>
          </cell>
          <cell r="X27">
            <v>21</v>
          </cell>
        </row>
        <row r="28">
          <cell r="W28">
            <v>6</v>
          </cell>
          <cell r="X28">
            <v>5</v>
          </cell>
        </row>
        <row r="29">
          <cell r="W29">
            <v>8</v>
          </cell>
          <cell r="X29">
            <v>2</v>
          </cell>
        </row>
        <row r="30">
          <cell r="W30">
            <v>10</v>
          </cell>
          <cell r="X30">
            <v>7</v>
          </cell>
        </row>
        <row r="31">
          <cell r="W31">
            <v>6</v>
          </cell>
          <cell r="X31">
            <v>8</v>
          </cell>
        </row>
        <row r="32">
          <cell r="W32">
            <v>6</v>
          </cell>
          <cell r="X32">
            <v>9</v>
          </cell>
        </row>
        <row r="33">
          <cell r="W33">
            <v>15</v>
          </cell>
          <cell r="X33">
            <v>9</v>
          </cell>
        </row>
        <row r="34">
          <cell r="W34">
            <v>4</v>
          </cell>
          <cell r="X34">
            <v>4</v>
          </cell>
        </row>
        <row r="35">
          <cell r="W35">
            <v>2</v>
          </cell>
          <cell r="X35">
            <v>1</v>
          </cell>
        </row>
      </sheetData>
      <sheetData sheetId="20" refreshError="1"/>
      <sheetData sheetId="21" refreshError="1">
        <row r="11">
          <cell r="G11">
            <v>1449.5834255419152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Overview"/>
      <sheetName val="Inputs"/>
      <sheetName val="Outputs &amp; usage "/>
      <sheetName val="Outcomes "/>
      <sheetName val="Impact map"/>
      <sheetName val="SA"/>
      <sheetName val="SA chart"/>
      <sheetName val="CANSAS analysis summary"/>
      <sheetName val="Net change"/>
      <sheetName val="Variables"/>
      <sheetName val="Costs &amp; values"/>
      <sheetName val="References"/>
    </sheetNames>
    <sheetDataSet>
      <sheetData sheetId="0"/>
      <sheetData sheetId="1">
        <row r="14">
          <cell r="C14" t="str">
            <v>South East Sydney PIR</v>
          </cell>
        </row>
      </sheetData>
      <sheetData sheetId="2"/>
      <sheetData sheetId="3">
        <row r="7">
          <cell r="AH7">
            <v>0.49462499999999993</v>
          </cell>
        </row>
      </sheetData>
      <sheetData sheetId="4">
        <row r="5">
          <cell r="C5">
            <v>548</v>
          </cell>
        </row>
      </sheetData>
      <sheetData sheetId="5">
        <row r="8">
          <cell r="S8">
            <v>0.5</v>
          </cell>
          <cell r="T8">
            <v>0.5</v>
          </cell>
        </row>
      </sheetData>
      <sheetData sheetId="6"/>
      <sheetData sheetId="7"/>
      <sheetData sheetId="8"/>
      <sheetData sheetId="9">
        <row r="24">
          <cell r="AD24">
            <v>1</v>
          </cell>
        </row>
      </sheetData>
      <sheetData sheetId="10">
        <row r="4">
          <cell r="B4">
            <v>0.03</v>
          </cell>
          <cell r="N4">
            <v>2.14</v>
          </cell>
        </row>
        <row r="5">
          <cell r="B5">
            <v>0.03</v>
          </cell>
          <cell r="Q5">
            <v>1.4573082489146167</v>
          </cell>
        </row>
        <row r="6">
          <cell r="Q6">
            <v>1.321522309711286</v>
          </cell>
        </row>
        <row r="7">
          <cell r="Q7">
            <v>1.197384066587396</v>
          </cell>
        </row>
        <row r="9">
          <cell r="Q9">
            <v>1.0957562568008705</v>
          </cell>
        </row>
        <row r="10">
          <cell r="Q10">
            <v>1.0816326530612246</v>
          </cell>
        </row>
        <row r="11">
          <cell r="Q11">
            <v>1.0182002022244692</v>
          </cell>
        </row>
        <row r="12">
          <cell r="Q12">
            <v>1.0070000000000001</v>
          </cell>
        </row>
        <row r="13">
          <cell r="Q13">
            <v>0.98919449901768175</v>
          </cell>
        </row>
      </sheetData>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_Page"/>
      <sheetName val="1a. Research_Design"/>
      <sheetName val="1b. Costing_Project_Description"/>
      <sheetName val="1c._Model_Description"/>
      <sheetName val="Summary_Results_Notes"/>
      <sheetName val="Summary_Results"/>
      <sheetName val="Summary_Results_Other_Costs"/>
      <sheetName val="Bayesian_eg"/>
      <sheetName val="2e._Point_Results"/>
      <sheetName val="2d._Patient_Record_Data_Paste"/>
      <sheetName val="2b._Costs"/>
      <sheetName val="2c._Patient_Record_Data"/>
      <sheetName val="SA_QL_Base"/>
      <sheetName val="SA_GH_1_Month"/>
      <sheetName val="SA_GH_Base"/>
      <sheetName val="SA_QL_1_Month"/>
      <sheetName val="2.a_Base_Case_Schematic"/>
      <sheetName val="2.f_Participant_Flow"/>
      <sheetName val="3. Bootstrap_Schematic"/>
      <sheetName val="3aa_Re_Db"/>
      <sheetName val="3ab_Re_Int_LU"/>
      <sheetName val="3ac_Re_Control_LU"/>
      <sheetName val="3ad_Re_Int_Resamp"/>
      <sheetName val="3b_Iteration_Results"/>
      <sheetName val="3c_BT_Replications"/>
      <sheetName val="3ae_Re_Cntrl_Resamp"/>
      <sheetName val="Iteration_Costs_Int_Int"/>
      <sheetName val="Iteration_Costs_UC_Control"/>
      <sheetName val="Names_Values"/>
      <sheetName val="Appendix"/>
      <sheetName val="Recs_Status_Recorded"/>
      <sheetName val="Valid_Eligible_Table"/>
      <sheetName val="2.Data_Notes"/>
      <sheetName val="2_Data_Blanks"/>
      <sheetName val="Data-31_05_Cat_8s_Values"/>
      <sheetName val="Data-31_05-Tables"/>
      <sheetName val="Data-31_05_Wide"/>
      <sheetName val="Data-31-05-Eligibility-Data"/>
      <sheetName val="Data-31_05_Long"/>
      <sheetName val="Data-31_05_Long T1"/>
      <sheetName val="Data-31_05_Long T2"/>
      <sheetName val="Data_31_05_Wide_Outcomes_Only"/>
      <sheetName val="Dormant Variables_Table_Choices"/>
      <sheetName val="BT_Schematic"/>
      <sheetName val="Issue of Missing Data"/>
    </sheetNames>
    <sheetDataSet>
      <sheetData sheetId="0" refreshError="1"/>
      <sheetData sheetId="1" refreshError="1"/>
      <sheetData sheetId="2" refreshError="1"/>
      <sheetData sheetId="3" refreshError="1"/>
      <sheetData sheetId="4" refreshError="1"/>
      <sheetData sheetId="5">
        <row r="1">
          <cell r="E1">
            <v>1</v>
          </cell>
        </row>
        <row r="12">
          <cell r="B12">
            <v>4</v>
          </cell>
        </row>
        <row r="13">
          <cell r="B13">
            <v>4</v>
          </cell>
          <cell r="P13">
            <v>0.114070579876051</v>
          </cell>
          <cell r="AI13">
            <v>0.19225329550624945</v>
          </cell>
          <cell r="BB13">
            <v>0.16644593875725949</v>
          </cell>
        </row>
        <row r="14">
          <cell r="B14">
            <v>4</v>
          </cell>
        </row>
        <row r="18">
          <cell r="C18">
            <v>0</v>
          </cell>
          <cell r="E18">
            <v>0</v>
          </cell>
          <cell r="I18">
            <v>0</v>
          </cell>
          <cell r="K18">
            <v>0</v>
          </cell>
          <cell r="V18">
            <v>0</v>
          </cell>
          <cell r="X18">
            <v>0</v>
          </cell>
          <cell r="AB18">
            <v>0</v>
          </cell>
          <cell r="AD18">
            <v>0</v>
          </cell>
        </row>
        <row r="19">
          <cell r="C19">
            <v>0</v>
          </cell>
          <cell r="E19">
            <v>0</v>
          </cell>
          <cell r="I19">
            <v>0</v>
          </cell>
          <cell r="K19">
            <v>0</v>
          </cell>
          <cell r="V19">
            <v>0</v>
          </cell>
          <cell r="X19">
            <v>0</v>
          </cell>
          <cell r="AB19">
            <v>0</v>
          </cell>
          <cell r="AD19">
            <v>0</v>
          </cell>
        </row>
        <row r="20">
          <cell r="C20">
            <v>0</v>
          </cell>
          <cell r="E20">
            <v>0</v>
          </cell>
          <cell r="I20">
            <v>0</v>
          </cell>
          <cell r="K20">
            <v>0</v>
          </cell>
          <cell r="V20">
            <v>0</v>
          </cell>
          <cell r="X20">
            <v>0</v>
          </cell>
          <cell r="AB20">
            <v>0</v>
          </cell>
          <cell r="AD20">
            <v>0</v>
          </cell>
        </row>
        <row r="21">
          <cell r="C21">
            <v>0</v>
          </cell>
          <cell r="E21">
            <v>0</v>
          </cell>
          <cell r="I21">
            <v>0</v>
          </cell>
          <cell r="K21">
            <v>0</v>
          </cell>
          <cell r="V21">
            <v>0</v>
          </cell>
          <cell r="X21">
            <v>0</v>
          </cell>
          <cell r="AB21">
            <v>0</v>
          </cell>
          <cell r="AD21">
            <v>0</v>
          </cell>
        </row>
        <row r="22">
          <cell r="C22">
            <v>0</v>
          </cell>
          <cell r="E22">
            <v>0</v>
          </cell>
          <cell r="I22">
            <v>0</v>
          </cell>
          <cell r="K22">
            <v>0</v>
          </cell>
          <cell r="V22">
            <v>0</v>
          </cell>
          <cell r="X22">
            <v>0</v>
          </cell>
          <cell r="AB22">
            <v>0</v>
          </cell>
          <cell r="AD22">
            <v>0</v>
          </cell>
        </row>
        <row r="39">
          <cell r="D39">
            <v>346.22494612596313</v>
          </cell>
          <cell r="U39" t="str">
            <v>Point ICER</v>
          </cell>
        </row>
        <row r="54">
          <cell r="AR54">
            <v>7107.1957798000221</v>
          </cell>
        </row>
        <row r="72">
          <cell r="AR72">
            <v>30208.578039059652</v>
          </cell>
        </row>
      </sheetData>
      <sheetData sheetId="6">
        <row r="39">
          <cell r="B39">
            <v>50.878676470588232</v>
          </cell>
        </row>
        <row r="88">
          <cell r="B88">
            <v>11.384596098445099</v>
          </cell>
        </row>
        <row r="94">
          <cell r="D94">
            <v>1149.8442059429551</v>
          </cell>
        </row>
        <row r="99">
          <cell r="D99">
            <v>1980.9197211294472</v>
          </cell>
        </row>
      </sheetData>
      <sheetData sheetId="7" refreshError="1"/>
      <sheetData sheetId="8">
        <row r="6">
          <cell r="B6">
            <v>204</v>
          </cell>
          <cell r="D6">
            <v>220</v>
          </cell>
        </row>
        <row r="7">
          <cell r="B7">
            <v>202</v>
          </cell>
          <cell r="D7">
            <v>185</v>
          </cell>
        </row>
        <row r="8">
          <cell r="B8">
            <v>98</v>
          </cell>
          <cell r="D8">
            <v>94</v>
          </cell>
        </row>
        <row r="9">
          <cell r="B9">
            <v>3</v>
          </cell>
          <cell r="C9">
            <v>3.0612244897959183E-2</v>
          </cell>
          <cell r="D9">
            <v>1</v>
          </cell>
          <cell r="E9">
            <v>1.0638297872340425E-2</v>
          </cell>
        </row>
        <row r="10">
          <cell r="B10">
            <v>1</v>
          </cell>
          <cell r="C10">
            <v>1.020408163265306E-2</v>
          </cell>
          <cell r="D10">
            <v>1</v>
          </cell>
        </row>
        <row r="11">
          <cell r="B11">
            <v>25</v>
          </cell>
          <cell r="C11">
            <v>0.25510204081632654</v>
          </cell>
          <cell r="D11">
            <v>15</v>
          </cell>
          <cell r="E11">
            <v>0.15957446808510639</v>
          </cell>
        </row>
        <row r="13">
          <cell r="B13">
            <v>204</v>
          </cell>
          <cell r="D13">
            <v>219</v>
          </cell>
        </row>
        <row r="14">
          <cell r="B14">
            <v>202</v>
          </cell>
          <cell r="D14">
            <v>186</v>
          </cell>
        </row>
        <row r="15">
          <cell r="B15">
            <v>190</v>
          </cell>
          <cell r="D15">
            <v>179</v>
          </cell>
        </row>
        <row r="16">
          <cell r="B16">
            <v>4</v>
          </cell>
          <cell r="C16">
            <v>2.1052631578947368E-2</v>
          </cell>
          <cell r="D16">
            <v>3</v>
          </cell>
          <cell r="E16">
            <v>1.6759776536312849E-2</v>
          </cell>
        </row>
        <row r="17">
          <cell r="B17">
            <v>1</v>
          </cell>
          <cell r="C17">
            <v>5.263157894736842E-3</v>
          </cell>
          <cell r="D17">
            <v>2</v>
          </cell>
          <cell r="E17">
            <v>1.11731843575419E-2</v>
          </cell>
        </row>
        <row r="18">
          <cell r="B18">
            <v>5</v>
          </cell>
          <cell r="C18">
            <v>2.6315789473684209E-2</v>
          </cell>
          <cell r="D18">
            <v>2</v>
          </cell>
          <cell r="E18">
            <v>1.11731843575419E-2</v>
          </cell>
        </row>
        <row r="21">
          <cell r="B21">
            <v>221</v>
          </cell>
          <cell r="D21">
            <v>224</v>
          </cell>
        </row>
        <row r="22">
          <cell r="B22">
            <v>185</v>
          </cell>
          <cell r="D22">
            <v>181</v>
          </cell>
        </row>
        <row r="23">
          <cell r="B23">
            <v>88</v>
          </cell>
          <cell r="D23">
            <v>101</v>
          </cell>
        </row>
        <row r="24">
          <cell r="B24">
            <v>18</v>
          </cell>
          <cell r="C24">
            <v>0.20454545454545456</v>
          </cell>
          <cell r="D24">
            <v>5</v>
          </cell>
          <cell r="E24">
            <v>4.9504950495049507E-2</v>
          </cell>
        </row>
        <row r="25">
          <cell r="B25">
            <v>10</v>
          </cell>
          <cell r="C25">
            <v>0.11363636363636363</v>
          </cell>
          <cell r="D25">
            <v>0</v>
          </cell>
          <cell r="E25">
            <v>0</v>
          </cell>
        </row>
        <row r="26">
          <cell r="B26">
            <v>27</v>
          </cell>
          <cell r="C26">
            <v>0.30681818181818182</v>
          </cell>
          <cell r="D26">
            <v>18</v>
          </cell>
          <cell r="E26">
            <v>0.17821782178217821</v>
          </cell>
        </row>
        <row r="28">
          <cell r="B28">
            <v>220</v>
          </cell>
          <cell r="D28">
            <v>224</v>
          </cell>
        </row>
        <row r="29">
          <cell r="B29">
            <v>186</v>
          </cell>
          <cell r="D29">
            <v>181</v>
          </cell>
        </row>
        <row r="30">
          <cell r="B30">
            <v>177</v>
          </cell>
          <cell r="D30">
            <v>174</v>
          </cell>
        </row>
        <row r="31">
          <cell r="B31">
            <v>44</v>
          </cell>
          <cell r="C31">
            <v>0.24858757062146894</v>
          </cell>
          <cell r="D31">
            <v>4</v>
          </cell>
          <cell r="E31">
            <v>2.2988505747126436E-2</v>
          </cell>
        </row>
        <row r="32">
          <cell r="B32">
            <v>34</v>
          </cell>
          <cell r="C32">
            <v>0.19209039548022599</v>
          </cell>
          <cell r="D32">
            <v>1</v>
          </cell>
          <cell r="E32">
            <v>5.7471264367816091E-3</v>
          </cell>
        </row>
        <row r="33">
          <cell r="B33">
            <v>29</v>
          </cell>
          <cell r="C33">
            <v>0.16384180790960451</v>
          </cell>
          <cell r="D33">
            <v>4</v>
          </cell>
          <cell r="E33">
            <v>2.2988505747126436E-2</v>
          </cell>
        </row>
        <row r="36">
          <cell r="B36">
            <v>175</v>
          </cell>
          <cell r="D36">
            <v>186</v>
          </cell>
        </row>
        <row r="37">
          <cell r="B37">
            <v>231</v>
          </cell>
          <cell r="D37">
            <v>219</v>
          </cell>
        </row>
        <row r="38">
          <cell r="B38">
            <v>122</v>
          </cell>
          <cell r="D38">
            <v>124</v>
          </cell>
        </row>
        <row r="39">
          <cell r="B39">
            <v>15</v>
          </cell>
          <cell r="C39">
            <v>0.17393320964749537</v>
          </cell>
          <cell r="D39">
            <v>4</v>
          </cell>
          <cell r="E39">
            <v>3.886665262270908E-2</v>
          </cell>
          <cell r="F39">
            <v>11</v>
          </cell>
        </row>
        <row r="40">
          <cell r="B40">
            <v>9</v>
          </cell>
          <cell r="C40">
            <v>0.10343228200371057</v>
          </cell>
          <cell r="D40">
            <v>-1</v>
          </cell>
          <cell r="E40">
            <v>-1.0638297872340425E-2</v>
          </cell>
        </row>
        <row r="41">
          <cell r="B41">
            <v>2</v>
          </cell>
          <cell r="C41">
            <v>5.1716141001855287E-2</v>
          </cell>
          <cell r="D41">
            <v>3</v>
          </cell>
          <cell r="E41">
            <v>1.8643353697071818E-2</v>
          </cell>
          <cell r="F41">
            <v>-1</v>
          </cell>
        </row>
        <row r="43">
          <cell r="B43">
            <v>174</v>
          </cell>
          <cell r="D43">
            <v>185</v>
          </cell>
        </row>
        <row r="44">
          <cell r="B44">
            <v>232</v>
          </cell>
          <cell r="D44">
            <v>220</v>
          </cell>
        </row>
        <row r="45">
          <cell r="B45">
            <v>225</v>
          </cell>
          <cell r="D45">
            <v>213</v>
          </cell>
        </row>
        <row r="46">
          <cell r="B46">
            <v>40</v>
          </cell>
          <cell r="C46">
            <v>0.22753493904252156</v>
          </cell>
          <cell r="D46">
            <v>1</v>
          </cell>
          <cell r="E46">
            <v>6.2287292108135876E-3</v>
          </cell>
          <cell r="F46">
            <v>39</v>
          </cell>
          <cell r="P46">
            <v>347</v>
          </cell>
          <cell r="R46">
            <v>337</v>
          </cell>
        </row>
        <row r="47">
          <cell r="B47">
            <v>33</v>
          </cell>
          <cell r="C47">
            <v>0.18682723758548916</v>
          </cell>
          <cell r="D47">
            <v>-1</v>
          </cell>
          <cell r="E47">
            <v>-5.4260579207602907E-3</v>
          </cell>
          <cell r="F47">
            <v>34</v>
          </cell>
        </row>
        <row r="48">
          <cell r="B48">
            <v>24</v>
          </cell>
          <cell r="C48">
            <v>0.1375260184359203</v>
          </cell>
          <cell r="D48">
            <v>2</v>
          </cell>
          <cell r="E48">
            <v>1.1815321389584537E-2</v>
          </cell>
          <cell r="F48">
            <v>22</v>
          </cell>
        </row>
        <row r="49">
          <cell r="B49">
            <v>406</v>
          </cell>
          <cell r="D49">
            <v>405</v>
          </cell>
          <cell r="P49">
            <v>811</v>
          </cell>
        </row>
        <row r="50">
          <cell r="B50">
            <v>174</v>
          </cell>
          <cell r="D50">
            <v>185</v>
          </cell>
          <cell r="P50">
            <v>359</v>
          </cell>
        </row>
        <row r="51">
          <cell r="B51">
            <v>232</v>
          </cell>
          <cell r="D51">
            <v>220</v>
          </cell>
          <cell r="P51">
            <v>452</v>
          </cell>
        </row>
        <row r="52">
          <cell r="P52">
            <v>684</v>
          </cell>
        </row>
        <row r="54">
          <cell r="B54">
            <v>204</v>
          </cell>
          <cell r="D54">
            <v>219</v>
          </cell>
          <cell r="P54">
            <v>423</v>
          </cell>
        </row>
        <row r="55">
          <cell r="B55">
            <v>404</v>
          </cell>
          <cell r="D55">
            <v>371</v>
          </cell>
          <cell r="P55">
            <v>775</v>
          </cell>
        </row>
        <row r="56">
          <cell r="B56">
            <v>288</v>
          </cell>
          <cell r="D56">
            <v>273</v>
          </cell>
          <cell r="P56">
            <v>561</v>
          </cell>
        </row>
        <row r="57">
          <cell r="B57">
            <v>9</v>
          </cell>
          <cell r="D57">
            <v>4</v>
          </cell>
        </row>
        <row r="58">
          <cell r="B58">
            <v>7</v>
          </cell>
          <cell r="C58">
            <v>2.4305555555555556E-2</v>
          </cell>
          <cell r="D58">
            <v>4</v>
          </cell>
          <cell r="E58">
            <v>1.4652014652014652E-2</v>
          </cell>
          <cell r="P58">
            <v>11</v>
          </cell>
        </row>
        <row r="59">
          <cell r="B59">
            <v>2</v>
          </cell>
          <cell r="C59">
            <v>6.9444444444444441E-3</v>
          </cell>
          <cell r="D59">
            <v>3</v>
          </cell>
          <cell r="E59">
            <v>1.098901098901099E-2</v>
          </cell>
          <cell r="P59">
            <v>5</v>
          </cell>
        </row>
        <row r="60">
          <cell r="B60">
            <v>30</v>
          </cell>
          <cell r="C60">
            <v>0.10416666666666667</v>
          </cell>
          <cell r="D60">
            <v>17</v>
          </cell>
          <cell r="E60">
            <v>6.2271062271062272E-2</v>
          </cell>
          <cell r="P60">
            <v>47</v>
          </cell>
        </row>
        <row r="62">
          <cell r="B62">
            <v>220</v>
          </cell>
          <cell r="D62">
            <v>224</v>
          </cell>
          <cell r="P62">
            <v>444</v>
          </cell>
        </row>
        <row r="63">
          <cell r="B63">
            <v>371</v>
          </cell>
          <cell r="D63">
            <v>362</v>
          </cell>
          <cell r="P63">
            <v>733</v>
          </cell>
        </row>
        <row r="64">
          <cell r="B64">
            <v>265</v>
          </cell>
          <cell r="D64">
            <v>275</v>
          </cell>
          <cell r="P64">
            <v>540</v>
          </cell>
        </row>
        <row r="65">
          <cell r="B65">
            <v>7</v>
          </cell>
          <cell r="D65">
            <v>4</v>
          </cell>
        </row>
        <row r="66">
          <cell r="B66">
            <v>62</v>
          </cell>
          <cell r="C66">
            <v>0.2339622641509434</v>
          </cell>
          <cell r="D66">
            <v>9</v>
          </cell>
          <cell r="E66">
            <v>3.272727272727273E-2</v>
          </cell>
          <cell r="P66">
            <v>71</v>
          </cell>
        </row>
        <row r="67">
          <cell r="B67">
            <v>44</v>
          </cell>
          <cell r="C67">
            <v>0.16603773584905659</v>
          </cell>
          <cell r="D67">
            <v>1</v>
          </cell>
          <cell r="E67">
            <v>3.6363636363636364E-3</v>
          </cell>
          <cell r="P67">
            <v>45</v>
          </cell>
        </row>
        <row r="68">
          <cell r="B68">
            <v>56</v>
          </cell>
          <cell r="C68">
            <v>0.21132075471698114</v>
          </cell>
          <cell r="D68">
            <v>22</v>
          </cell>
          <cell r="E68">
            <v>0.08</v>
          </cell>
          <cell r="P68">
            <v>78</v>
          </cell>
        </row>
        <row r="70">
          <cell r="B70">
            <v>55</v>
          </cell>
          <cell r="C70">
            <v>0.20965670859538785</v>
          </cell>
          <cell r="D70">
            <v>5</v>
          </cell>
          <cell r="E70">
            <v>1.8075258075258078E-2</v>
          </cell>
          <cell r="F70">
            <v>50</v>
          </cell>
        </row>
        <row r="71">
          <cell r="B71">
            <v>42</v>
          </cell>
          <cell r="C71">
            <v>0.15909329140461215</v>
          </cell>
          <cell r="D71">
            <v>-2</v>
          </cell>
          <cell r="E71">
            <v>-7.3526473526473535E-3</v>
          </cell>
          <cell r="F71">
            <v>44</v>
          </cell>
        </row>
        <row r="72">
          <cell r="B72">
            <v>26</v>
          </cell>
          <cell r="C72">
            <v>0.10715408805031447</v>
          </cell>
          <cell r="D72">
            <v>5</v>
          </cell>
          <cell r="E72">
            <v>1.772893772893773E-2</v>
          </cell>
          <cell r="F72">
            <v>21</v>
          </cell>
        </row>
        <row r="85">
          <cell r="B85">
            <v>232</v>
          </cell>
        </row>
        <row r="129">
          <cell r="D129" t="e">
            <v>#REF!</v>
          </cell>
        </row>
        <row r="130">
          <cell r="D130" t="str">
            <v>Point ICER</v>
          </cell>
        </row>
        <row r="131">
          <cell r="D131" t="e">
            <v>#REF!</v>
          </cell>
        </row>
      </sheetData>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ow r="13">
          <cell r="B13">
            <v>13988.208550106439</v>
          </cell>
        </row>
        <row r="39">
          <cell r="B39">
            <v>49.603576418817163</v>
          </cell>
        </row>
        <row r="46">
          <cell r="D46">
            <v>4712.339759787631</v>
          </cell>
        </row>
        <row r="52">
          <cell r="D52">
            <v>9077.4544846435419</v>
          </cell>
        </row>
      </sheetData>
      <sheetData sheetId="27">
        <row r="39">
          <cell r="B39">
            <v>11.311835671381289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_Cost Table_Template"/>
      <sheetName val="Title_Page"/>
      <sheetName val="1a. Research_Design"/>
      <sheetName val="1b. Costing_Project_Description"/>
      <sheetName val="1c._Model_Description"/>
      <sheetName val="Issue of Missing Data"/>
      <sheetName val="Summary_Results_Notes"/>
      <sheetName val="Summary_Results"/>
      <sheetName val="2c._Patient_Record_Data"/>
      <sheetName val="2d._Patient_Record_Data_Paste"/>
      <sheetName val="2.a_Base_Case_Schematic"/>
      <sheetName val="2b._Costs"/>
      <sheetName val="2e._Point_Results"/>
      <sheetName val="3. Bootstrap_Schematic"/>
      <sheetName val="3a._BT_Setup"/>
      <sheetName val="3b._BT_Replications"/>
      <sheetName val="3c._Graphs"/>
      <sheetName val="4a.Fish_Exact_Ref_Offer_Quit"/>
      <sheetName val="4b. Fish_Exact_Ref_Acc_Quit"/>
      <sheetName val="4c.Fish_Exact_Uptakes_Quit"/>
      <sheetName val="4d. Fish_Exact_Ref_Off_GH"/>
      <sheetName val="4e. Fish_Exact_Ref_Acc_GH"/>
      <sheetName val="4f. Fish_Exact_Uptakes_GH"/>
      <sheetName val="4.g Mann_Whit_Ref_Offered_Tot"/>
      <sheetName val="4.h Mann_Whit_Ref_Accept_Tot"/>
      <sheetName val="4.i Mann_Whit_Ref_Uptake_Total"/>
      <sheetName val="Sheet1"/>
      <sheetName val="Fieller_Theorem_Results"/>
      <sheetName val="5a. Appendix_SA_Schematic"/>
      <sheetName val="5b. Appendix_Bibliography"/>
      <sheetName val="2_Data_Blanks_Investigation"/>
      <sheetName val="Nixon_Summ_Smok"/>
      <sheetName val="Nixon_Summary_Stats_GH"/>
      <sheetName val="Nixon_Summary_Stats_Total"/>
      <sheetName val="Fieller_Test_Run"/>
      <sheetName val="Summary Statistics_GH"/>
      <sheetName val="Nixon_Smok_Ellipse_Table"/>
      <sheetName val="Summary Statistics_Smoking"/>
      <sheetName val="Parametric_NB_CEAC_Quit"/>
      <sheetName val="Parametric_NB_Plane_Quit"/>
      <sheetName val="Parametric_NB_CEAC_GH"/>
      <sheetName val="Parametric_NB_Plane_GH"/>
      <sheetName val="Parametric_NB_CEAC__Total"/>
      <sheetName val="Parametric_NB_Plane_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E1" t="str">
            <v>Referrals Accepted</v>
          </cell>
          <cell r="G1">
            <v>2</v>
          </cell>
        </row>
        <row r="18">
          <cell r="B18">
            <v>9493.0669129720845</v>
          </cell>
          <cell r="I18">
            <v>18986.133825944169</v>
          </cell>
        </row>
        <row r="19">
          <cell r="B19">
            <v>51.313875205254512</v>
          </cell>
          <cell r="I19">
            <v>102.62775041050902</v>
          </cell>
        </row>
        <row r="41">
          <cell r="E41">
            <v>28479.200738916257</v>
          </cell>
        </row>
      </sheetData>
      <sheetData sheetId="8" refreshError="1">
        <row r="2">
          <cell r="AA2">
            <v>406</v>
          </cell>
        </row>
      </sheetData>
      <sheetData sheetId="9" refreshError="1"/>
      <sheetData sheetId="10" refreshError="1"/>
      <sheetData sheetId="11" refreshError="1">
        <row r="15">
          <cell r="G15">
            <v>28479.064039408866</v>
          </cell>
        </row>
      </sheetData>
      <sheetData sheetId="12" refreshError="1">
        <row r="3">
          <cell r="B3">
            <v>406</v>
          </cell>
          <cell r="F3">
            <v>405</v>
          </cell>
        </row>
        <row r="4">
          <cell r="B4">
            <v>221</v>
          </cell>
          <cell r="F4">
            <v>224</v>
          </cell>
        </row>
        <row r="5">
          <cell r="B5">
            <v>185</v>
          </cell>
          <cell r="F5">
            <v>181</v>
          </cell>
        </row>
        <row r="6">
          <cell r="B6">
            <v>88</v>
          </cell>
          <cell r="C6">
            <v>0.4756756756756757</v>
          </cell>
          <cell r="F6">
            <v>101</v>
          </cell>
        </row>
        <row r="7">
          <cell r="B7">
            <v>18</v>
          </cell>
          <cell r="C7">
            <v>9.7297297297297303E-2</v>
          </cell>
          <cell r="F7">
            <v>5</v>
          </cell>
          <cell r="G7">
            <v>2.7624309392265192E-2</v>
          </cell>
        </row>
        <row r="8">
          <cell r="B8">
            <v>10</v>
          </cell>
          <cell r="C8">
            <v>5.4054054054054057E-2</v>
          </cell>
          <cell r="F8">
            <v>0</v>
          </cell>
          <cell r="G8">
            <v>0</v>
          </cell>
        </row>
        <row r="9">
          <cell r="B9">
            <v>7</v>
          </cell>
          <cell r="C9">
            <v>3.783783783783784E-2</v>
          </cell>
          <cell r="F9">
            <v>3</v>
          </cell>
          <cell r="G9">
            <v>1.6574585635359115E-2</v>
          </cell>
        </row>
        <row r="10">
          <cell r="B10">
            <v>176</v>
          </cell>
          <cell r="F10">
            <v>174</v>
          </cell>
        </row>
        <row r="11">
          <cell r="B11">
            <v>44</v>
          </cell>
          <cell r="C11">
            <v>0.23783783783783785</v>
          </cell>
          <cell r="F11">
            <v>4</v>
          </cell>
          <cell r="G11">
            <v>2.2099447513812154E-2</v>
          </cell>
        </row>
        <row r="12">
          <cell r="B12">
            <v>34</v>
          </cell>
          <cell r="C12">
            <v>0.18378378378378379</v>
          </cell>
          <cell r="F12">
            <v>1</v>
          </cell>
          <cell r="G12">
            <v>5.5248618784530384E-3</v>
          </cell>
        </row>
        <row r="13">
          <cell r="B13">
            <v>21</v>
          </cell>
          <cell r="C13">
            <v>0.11351351351351352</v>
          </cell>
          <cell r="F13">
            <v>1</v>
          </cell>
          <cell r="G13">
            <v>5.5248618784530384E-3</v>
          </cell>
        </row>
        <row r="14">
          <cell r="B14">
            <v>7</v>
          </cell>
          <cell r="F14">
            <v>4</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row r="8">
          <cell r="M8">
            <v>5.4054054054054057E-2</v>
          </cell>
        </row>
        <row r="11">
          <cell r="M11">
            <v>2.7639034213175929E-4</v>
          </cell>
        </row>
        <row r="12">
          <cell r="M12">
            <v>1.6624991492682314E-2</v>
          </cell>
        </row>
        <row r="15">
          <cell r="M15">
            <v>51.313875205254519</v>
          </cell>
        </row>
        <row r="19">
          <cell r="M19">
            <v>3.9608963747698249</v>
          </cell>
        </row>
        <row r="22">
          <cell r="M22">
            <v>2.3681320476621134E-2</v>
          </cell>
        </row>
        <row r="23">
          <cell r="M23">
            <v>0.35962593402010801</v>
          </cell>
        </row>
      </sheetData>
      <sheetData sheetId="32" refreshError="1">
        <row r="8">
          <cell r="M8">
            <v>0.17825892190533077</v>
          </cell>
        </row>
        <row r="11">
          <cell r="M11">
            <v>8.4120575249168304E-4</v>
          </cell>
        </row>
        <row r="12">
          <cell r="M12">
            <v>2.9003547239806429E-2</v>
          </cell>
        </row>
        <row r="15">
          <cell r="M15">
            <v>102.62775041050914</v>
          </cell>
        </row>
        <row r="19">
          <cell r="M19">
            <v>1.7062547206231298</v>
          </cell>
        </row>
        <row r="22">
          <cell r="M22">
            <v>5.632824191254078E-2</v>
          </cell>
        </row>
        <row r="23">
          <cell r="M23">
            <v>1.1382331073045837</v>
          </cell>
        </row>
      </sheetData>
      <sheetData sheetId="33" refreshError="1">
        <row r="8">
          <cell r="M8">
            <v>0.23231297595938483</v>
          </cell>
        </row>
        <row r="11">
          <cell r="M11">
            <v>1.2439459653122468E-3</v>
          </cell>
        </row>
        <row r="12">
          <cell r="M12">
            <v>3.5269618162268881E-2</v>
          </cell>
        </row>
        <row r="15">
          <cell r="M15">
            <v>153.94162561576371</v>
          </cell>
        </row>
        <row r="18">
          <cell r="M18">
            <v>20.15123099871224</v>
          </cell>
        </row>
        <row r="19">
          <cell r="M19">
            <v>4.489012252011821</v>
          </cell>
        </row>
        <row r="22">
          <cell r="M22">
            <v>0.11164873607497337</v>
          </cell>
        </row>
        <row r="23">
          <cell r="M23">
            <v>0.70518369530614711</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_Page"/>
      <sheetName val="1a. Research_Design"/>
      <sheetName val="1b. Costing_Project_Description"/>
      <sheetName val="1c._Model_Description"/>
      <sheetName val="Names"/>
      <sheetName val="Issue of Missing Data"/>
      <sheetName val="2.a_Base_Case_Schematic"/>
      <sheetName val="2b._Costs"/>
      <sheetName val="ICER ISSUE"/>
      <sheetName val="Summary_Results_Notes"/>
      <sheetName val="Summary_Results"/>
      <sheetName val="Cost_Allocation_Schematic"/>
      <sheetName val="2.Data_Notes"/>
      <sheetName val="2c._Patient_Record_Data"/>
      <sheetName val="2d._Patient_Record_Data_Paste"/>
      <sheetName val="2e._Point_Results"/>
      <sheetName val="3.SA_Schematic"/>
      <sheetName val="3. Bootstrap_Schematic"/>
      <sheetName val="3a._BT_Setup"/>
      <sheetName val="3b._BT_Replications"/>
      <sheetName val="3c._Graphs"/>
      <sheetName val="Fieller_Names"/>
      <sheetName val="Fieller_Theorem_Results"/>
      <sheetName val="5b. Appendix_Bibliography"/>
      <sheetName val="2_Data_Blanks_Investigation"/>
      <sheetName val="Nixon_Summ_Smok"/>
      <sheetName val="Nixon_Summary_Stats_GH"/>
      <sheetName val="Nixon_Summary_Stats_Total"/>
      <sheetName val="Fieller_Test_Run"/>
      <sheetName val="Summary Statistics_GH"/>
      <sheetName val="Nixon_Smok_Ellipse_Table"/>
      <sheetName val="Summary Statistics_Smoking"/>
      <sheetName val="Parametric_NB_CEAC_Quit"/>
      <sheetName val="Parametric_NB_Plane_Quit"/>
      <sheetName val="Parametric_NB_CEAC_GH"/>
      <sheetName val="Parametric_NB_Plane_GH"/>
      <sheetName val="Parametric_NB_CEAC__Total"/>
      <sheetName val="Parametric_NB_Plane_Total"/>
      <sheetName val="Data-31_05_Cat_8s_Values"/>
      <sheetName val="Data-31_05-Tables"/>
      <sheetName val="Data-31_05_Wide"/>
      <sheetName val="Data-31-05-Eligibility-Data"/>
      <sheetName val="Data-31_05_Long"/>
    </sheetNames>
    <sheetDataSet>
      <sheetData sheetId="0"/>
      <sheetData sheetId="1"/>
      <sheetData sheetId="2"/>
      <sheetData sheetId="3"/>
      <sheetData sheetId="4"/>
      <sheetData sheetId="5"/>
      <sheetData sheetId="6"/>
      <sheetData sheetId="7">
        <row r="23">
          <cell r="B23">
            <v>0.27500000000000002</v>
          </cell>
        </row>
      </sheetData>
      <sheetData sheetId="8"/>
      <sheetData sheetId="9"/>
      <sheetData sheetId="10">
        <row r="1">
          <cell r="E1" t="str">
            <v>Referrals Accepted</v>
          </cell>
        </row>
        <row r="18">
          <cell r="B18">
            <v>5987.6527449212817</v>
          </cell>
          <cell r="I18">
            <v>11042.802193502364</v>
          </cell>
        </row>
        <row r="20">
          <cell r="B20">
            <v>25.69808045030593</v>
          </cell>
        </row>
      </sheetData>
      <sheetData sheetId="11"/>
      <sheetData sheetId="12"/>
      <sheetData sheetId="13"/>
      <sheetData sheetId="14"/>
      <sheetData sheetId="15">
        <row r="3">
          <cell r="B3">
            <v>406</v>
          </cell>
        </row>
        <row r="6">
          <cell r="B6">
            <v>122</v>
          </cell>
          <cell r="C6">
            <v>0.52360515021459231</v>
          </cell>
          <cell r="F6">
            <v>124</v>
          </cell>
        </row>
        <row r="9">
          <cell r="B9">
            <v>15</v>
          </cell>
          <cell r="C9">
            <v>6.4377682403433473E-2</v>
          </cell>
          <cell r="F9">
            <v>4</v>
          </cell>
          <cell r="G9">
            <v>1.8181818181818181E-2</v>
          </cell>
        </row>
        <row r="10">
          <cell r="B10">
            <v>9</v>
          </cell>
          <cell r="C10">
            <v>0.6</v>
          </cell>
          <cell r="F10">
            <v>-1</v>
          </cell>
          <cell r="G10">
            <v>-0.25</v>
          </cell>
        </row>
        <row r="11">
          <cell r="B11">
            <v>2</v>
          </cell>
          <cell r="C11">
            <v>8.5836909871244635E-3</v>
          </cell>
          <cell r="F11">
            <v>3</v>
          </cell>
          <cell r="G11">
            <v>1.3636363636363636E-2</v>
          </cell>
        </row>
        <row r="12">
          <cell r="B12">
            <v>225</v>
          </cell>
          <cell r="F12">
            <v>213</v>
          </cell>
        </row>
        <row r="13">
          <cell r="B13">
            <v>40</v>
          </cell>
          <cell r="C13">
            <v>0.17167381974248927</v>
          </cell>
          <cell r="F13">
            <v>1</v>
          </cell>
          <cell r="G13">
            <v>4.5454545454545452E-3</v>
          </cell>
        </row>
        <row r="14">
          <cell r="B14">
            <v>33</v>
          </cell>
          <cell r="C14">
            <v>0.82499999999999996</v>
          </cell>
          <cell r="F14">
            <v>-1</v>
          </cell>
          <cell r="G14">
            <v>-1</v>
          </cell>
        </row>
        <row r="15">
          <cell r="B15">
            <v>24</v>
          </cell>
          <cell r="C15">
            <v>0.10300429184549356</v>
          </cell>
          <cell r="F15">
            <v>2</v>
          </cell>
          <cell r="G15">
            <v>9.0909090909090905E-3</v>
          </cell>
        </row>
      </sheetData>
      <sheetData sheetId="16"/>
      <sheetData sheetId="17"/>
      <sheetData sheetId="18"/>
      <sheetData sheetId="19"/>
      <sheetData sheetId="20"/>
      <sheetData sheetId="21"/>
      <sheetData sheetId="22">
        <row r="2">
          <cell r="B2">
            <v>0.95</v>
          </cell>
        </row>
      </sheetData>
      <sheetData sheetId="23"/>
      <sheetData sheetId="24"/>
      <sheetData sheetId="25">
        <row r="8">
          <cell r="M8" t="e">
            <v>#DIV/0!</v>
          </cell>
        </row>
      </sheetData>
      <sheetData sheetId="26">
        <row r="8">
          <cell r="M8" t="e">
            <v>#DIV/0!</v>
          </cell>
        </row>
      </sheetData>
      <sheetData sheetId="27">
        <row r="8">
          <cell r="M8" t="e">
            <v>#DIV/0!</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onomic_Evaluation"/>
      <sheetName val="Summary_Sheet"/>
      <sheetName val="Cost_Effectiveness_Planes"/>
      <sheetName val="CEAC-4months"/>
      <sheetName val="Quick_CEA_Lesson"/>
      <sheetName val="CEAC-9months"/>
      <sheetName val="1a_Intervention_Description"/>
      <sheetName val="1b_Intervention_Diagram"/>
      <sheetName val="2a_Model_Schematic"/>
      <sheetName val="2b_Model_Parameters_Names"/>
      <sheetName val="3a_Costs_Hospital_Labour"/>
      <sheetName val="3b_Costs_Intervention_Resources"/>
      <sheetName val="3c_Costs_Intervention_Training"/>
      <sheetName val="3d_Costs_Other"/>
      <sheetName val="4a_Patient_Data"/>
      <sheetName val="LOS_inq"/>
      <sheetName val="4b_Patient_Data_Paste"/>
      <sheetName val="4c_Point_Results-Aggregate"/>
      <sheetName val="4d_Point_Results-rates"/>
      <sheetName val="4e_Outcomes_Costs"/>
      <sheetName val="4f_Outcomes_Costs_Rates"/>
      <sheetName val="4g_Outcomes_Costs-Anti"/>
      <sheetName val="5_Bootstrap description"/>
      <sheetName val="5a_Bootstrap_Re_Control"/>
      <sheetName val="5b_Bootstrap_re_4months"/>
      <sheetName val="5c_Bootstrap_re_9months"/>
      <sheetName val="5d_Bootstrap_It_Results"/>
      <sheetName val="Appendix"/>
      <sheetName val="Patient_Data_Orig"/>
      <sheetName val="Health_Inflation"/>
      <sheetName val="Data variables"/>
    </sheetNames>
    <sheetDataSet>
      <sheetData sheetId="0"/>
      <sheetData sheetId="1">
        <row r="4">
          <cell r="B4">
            <v>0.1196319018404908</v>
          </cell>
          <cell r="C4">
            <v>4.0316461091378804</v>
          </cell>
          <cell r="E4">
            <v>9.8986285032796661E-2</v>
          </cell>
          <cell r="F4">
            <v>7.5448659364569135</v>
          </cell>
          <cell r="H4">
            <v>0.103026400515132</v>
          </cell>
          <cell r="I4">
            <v>8.7012539552646118</v>
          </cell>
        </row>
        <row r="5">
          <cell r="B5">
            <v>0.32463019442349006</v>
          </cell>
          <cell r="C5">
            <v>12.837149881575364</v>
          </cell>
          <cell r="E5">
            <v>0.29873268185048352</v>
          </cell>
          <cell r="F5">
            <v>10.64848167679056</v>
          </cell>
          <cell r="H5">
            <v>0.30409127758213123</v>
          </cell>
          <cell r="I5">
            <v>12.73648820434453</v>
          </cell>
        </row>
        <row r="6">
          <cell r="B6">
            <v>8.0407231587083967E-3</v>
          </cell>
          <cell r="C6">
            <v>0.31796169955139841</v>
          </cell>
          <cell r="E6">
            <v>5.2563161241286349E-3</v>
          </cell>
          <cell r="F6">
            <v>0.18736411961519686</v>
          </cell>
          <cell r="H6">
            <v>7.7164622402479512E-3</v>
          </cell>
          <cell r="I6">
            <v>0.32319450621415352</v>
          </cell>
        </row>
        <row r="10">
          <cell r="E10">
            <v>-2.0645616807694139E-2</v>
          </cell>
          <cell r="F10">
            <v>3.5132198273190332</v>
          </cell>
          <cell r="H10">
            <v>-1.6605501325358804E-2</v>
          </cell>
          <cell r="I10">
            <v>4.6696078461267314</v>
          </cell>
        </row>
        <row r="11">
          <cell r="E11">
            <v>9.6063566512889897E-3</v>
          </cell>
          <cell r="F11">
            <v>0.36905955576409555</v>
          </cell>
          <cell r="H11">
            <v>1.1144371602749165E-2</v>
          </cell>
          <cell r="I11">
            <v>0.45338100007457777</v>
          </cell>
          <cell r="M11">
            <v>0</v>
          </cell>
        </row>
        <row r="12">
          <cell r="M12">
            <v>0</v>
          </cell>
        </row>
        <row r="14">
          <cell r="M14">
            <v>0</v>
          </cell>
        </row>
        <row r="16">
          <cell r="E16">
            <v>-170.16783078187026</v>
          </cell>
          <cell r="H16">
            <v>-281.20848354006756</v>
          </cell>
        </row>
        <row r="17">
          <cell r="E17">
            <v>-0.85222779914418423</v>
          </cell>
          <cell r="H17">
            <v>-0.85222779914418423</v>
          </cell>
        </row>
        <row r="18">
          <cell r="E18">
            <v>-0.84428469141194262</v>
          </cell>
          <cell r="H18">
            <v>-0.87105625267111264</v>
          </cell>
        </row>
        <row r="19">
          <cell r="E19">
            <v>0.84910048078344302</v>
          </cell>
          <cell r="H19">
            <v>0.86116940227172278</v>
          </cell>
        </row>
        <row r="20">
          <cell r="M20">
            <v>0</v>
          </cell>
        </row>
      </sheetData>
      <sheetData sheetId="2"/>
      <sheetData sheetId="3"/>
      <sheetData sheetId="4"/>
      <sheetData sheetId="5"/>
      <sheetData sheetId="6"/>
      <sheetData sheetId="7"/>
      <sheetData sheetId="8"/>
      <sheetData sheetId="9">
        <row r="2">
          <cell r="C2">
            <v>669</v>
          </cell>
        </row>
        <row r="3">
          <cell r="C3">
            <v>440</v>
          </cell>
        </row>
        <row r="4">
          <cell r="C4">
            <v>1109</v>
          </cell>
        </row>
        <row r="5">
          <cell r="C5">
            <v>246</v>
          </cell>
        </row>
        <row r="6">
          <cell r="C6">
            <v>275</v>
          </cell>
        </row>
        <row r="7">
          <cell r="C7">
            <v>521</v>
          </cell>
        </row>
        <row r="8">
          <cell r="C8">
            <v>1630</v>
          </cell>
        </row>
        <row r="9">
          <cell r="C9">
            <v>1401</v>
          </cell>
        </row>
        <row r="10">
          <cell r="C10">
            <v>814</v>
          </cell>
        </row>
        <row r="12">
          <cell r="C12">
            <v>450</v>
          </cell>
        </row>
        <row r="13">
          <cell r="C13">
            <v>565</v>
          </cell>
        </row>
        <row r="15">
          <cell r="C15">
            <v>3230</v>
          </cell>
        </row>
        <row r="17">
          <cell r="C17">
            <v>4860</v>
          </cell>
        </row>
        <row r="21">
          <cell r="C21">
            <v>721</v>
          </cell>
        </row>
        <row r="22">
          <cell r="C22">
            <v>428</v>
          </cell>
        </row>
        <row r="23">
          <cell r="C23">
            <v>1149</v>
          </cell>
        </row>
        <row r="24">
          <cell r="C24">
            <v>250</v>
          </cell>
        </row>
        <row r="25">
          <cell r="C25">
            <v>278</v>
          </cell>
        </row>
        <row r="26">
          <cell r="C26">
            <v>528</v>
          </cell>
        </row>
        <row r="27">
          <cell r="C27">
            <v>1677</v>
          </cell>
        </row>
        <row r="29">
          <cell r="C29">
            <v>680</v>
          </cell>
        </row>
        <row r="30">
          <cell r="C30">
            <v>386</v>
          </cell>
        </row>
        <row r="31">
          <cell r="C31">
            <v>1066</v>
          </cell>
        </row>
        <row r="32">
          <cell r="C32">
            <v>200</v>
          </cell>
        </row>
        <row r="33">
          <cell r="C33">
            <v>287</v>
          </cell>
        </row>
        <row r="34">
          <cell r="C34">
            <v>487</v>
          </cell>
        </row>
        <row r="35">
          <cell r="C35">
            <v>1553</v>
          </cell>
        </row>
      </sheetData>
      <sheetData sheetId="10">
        <row r="2">
          <cell r="E2">
            <v>60.75</v>
          </cell>
          <cell r="F2">
            <v>60.75</v>
          </cell>
        </row>
        <row r="3">
          <cell r="E3">
            <v>35.957894736842107</v>
          </cell>
          <cell r="F3">
            <v>35.957894736842107</v>
          </cell>
        </row>
        <row r="4">
          <cell r="E4">
            <v>133.6</v>
          </cell>
          <cell r="F4">
            <v>133.6</v>
          </cell>
        </row>
      </sheetData>
      <sheetData sheetId="11">
        <row r="4">
          <cell r="M4">
            <v>3006.1079164086686</v>
          </cell>
        </row>
        <row r="10">
          <cell r="K10">
            <v>6930.57</v>
          </cell>
        </row>
        <row r="11">
          <cell r="K11">
            <v>6930.57</v>
          </cell>
        </row>
      </sheetData>
      <sheetData sheetId="12">
        <row r="5">
          <cell r="E5">
            <v>182.25</v>
          </cell>
        </row>
        <row r="10">
          <cell r="B10">
            <v>3</v>
          </cell>
        </row>
        <row r="11">
          <cell r="B11">
            <v>3</v>
          </cell>
        </row>
      </sheetData>
      <sheetData sheetId="13">
        <row r="2">
          <cell r="C2">
            <v>5</v>
          </cell>
          <cell r="D2">
            <v>5</v>
          </cell>
        </row>
        <row r="3">
          <cell r="C3">
            <v>11.985964912280702</v>
          </cell>
          <cell r="D3">
            <v>11.985964912280702</v>
          </cell>
        </row>
        <row r="4">
          <cell r="C4">
            <v>34.64</v>
          </cell>
          <cell r="D4">
            <v>34.64</v>
          </cell>
        </row>
        <row r="5">
          <cell r="C5">
            <v>1450.9303199736878</v>
          </cell>
        </row>
        <row r="8">
          <cell r="C8">
            <v>20</v>
          </cell>
          <cell r="D8">
            <v>20</v>
          </cell>
        </row>
        <row r="12">
          <cell r="E12">
            <v>21.41</v>
          </cell>
        </row>
        <row r="13">
          <cell r="E13">
            <v>16.05</v>
          </cell>
        </row>
        <row r="14">
          <cell r="E14">
            <v>17.91</v>
          </cell>
        </row>
        <row r="15">
          <cell r="E15">
            <v>32.119999999999997</v>
          </cell>
        </row>
        <row r="16">
          <cell r="E16">
            <v>14.81</v>
          </cell>
        </row>
        <row r="17">
          <cell r="E17">
            <v>22.1</v>
          </cell>
        </row>
        <row r="18">
          <cell r="E18">
            <v>24.48</v>
          </cell>
        </row>
        <row r="19">
          <cell r="E19">
            <v>17.350000000000001</v>
          </cell>
        </row>
        <row r="20">
          <cell r="E20">
            <v>15.37</v>
          </cell>
        </row>
        <row r="21">
          <cell r="E21">
            <v>39.090000000000003</v>
          </cell>
        </row>
        <row r="22">
          <cell r="E22">
            <v>20.190000000000001</v>
          </cell>
        </row>
        <row r="23">
          <cell r="D23">
            <v>21.898181818181818</v>
          </cell>
          <cell r="E23">
            <v>21.898181818181818</v>
          </cell>
        </row>
      </sheetData>
      <sheetData sheetId="14">
        <row r="2">
          <cell r="G2">
            <v>1</v>
          </cell>
          <cell r="K2">
            <v>0</v>
          </cell>
          <cell r="AJ2">
            <v>0</v>
          </cell>
        </row>
        <row r="3">
          <cell r="K3">
            <v>1</v>
          </cell>
          <cell r="AJ3">
            <v>16.9859649122807</v>
          </cell>
        </row>
        <row r="4">
          <cell r="K4">
            <v>0</v>
          </cell>
          <cell r="AJ4">
            <v>0</v>
          </cell>
        </row>
        <row r="5">
          <cell r="K5">
            <v>0</v>
          </cell>
          <cell r="AJ5">
            <v>0</v>
          </cell>
        </row>
        <row r="6">
          <cell r="K6">
            <v>0</v>
          </cell>
          <cell r="AJ6">
            <v>0</v>
          </cell>
        </row>
        <row r="7">
          <cell r="K7">
            <v>0</v>
          </cell>
          <cell r="AJ7">
            <v>0</v>
          </cell>
        </row>
        <row r="8">
          <cell r="K8">
            <v>1</v>
          </cell>
          <cell r="AJ8">
            <v>16.9859649122807</v>
          </cell>
        </row>
        <row r="9">
          <cell r="K9">
            <v>0</v>
          </cell>
          <cell r="AJ9">
            <v>0</v>
          </cell>
        </row>
        <row r="10">
          <cell r="K10">
            <v>0</v>
          </cell>
          <cell r="AJ10">
            <v>0</v>
          </cell>
        </row>
        <row r="11">
          <cell r="K11">
            <v>1</v>
          </cell>
          <cell r="AJ11">
            <v>16.9859649122807</v>
          </cell>
        </row>
        <row r="12">
          <cell r="K12">
            <v>0</v>
          </cell>
          <cell r="AJ12">
            <v>0</v>
          </cell>
        </row>
        <row r="13">
          <cell r="K13">
            <v>0</v>
          </cell>
          <cell r="AJ13">
            <v>0</v>
          </cell>
        </row>
        <row r="14">
          <cell r="K14">
            <v>1</v>
          </cell>
          <cell r="AJ14">
            <v>16.9859649122807</v>
          </cell>
        </row>
        <row r="15">
          <cell r="K15">
            <v>0</v>
          </cell>
          <cell r="AJ15">
            <v>0</v>
          </cell>
        </row>
        <row r="16">
          <cell r="K16">
            <v>0</v>
          </cell>
          <cell r="AJ16">
            <v>0</v>
          </cell>
        </row>
        <row r="17">
          <cell r="K17">
            <v>0</v>
          </cell>
          <cell r="AJ17">
            <v>0</v>
          </cell>
        </row>
        <row r="18">
          <cell r="K18">
            <v>0</v>
          </cell>
          <cell r="AJ18">
            <v>0</v>
          </cell>
        </row>
        <row r="19">
          <cell r="K19">
            <v>0</v>
          </cell>
          <cell r="AJ19">
            <v>0</v>
          </cell>
        </row>
        <row r="20">
          <cell r="K20">
            <v>0</v>
          </cell>
          <cell r="AJ20">
            <v>0</v>
          </cell>
        </row>
        <row r="21">
          <cell r="K21">
            <v>0</v>
          </cell>
          <cell r="AJ21">
            <v>0</v>
          </cell>
        </row>
        <row r="22">
          <cell r="K22">
            <v>0</v>
          </cell>
          <cell r="AJ22">
            <v>0</v>
          </cell>
        </row>
        <row r="23">
          <cell r="K23">
            <v>0</v>
          </cell>
          <cell r="AJ23">
            <v>0</v>
          </cell>
        </row>
        <row r="24">
          <cell r="K24">
            <v>1</v>
          </cell>
          <cell r="AJ24">
            <v>16.9859649122807</v>
          </cell>
        </row>
        <row r="25">
          <cell r="K25">
            <v>0</v>
          </cell>
          <cell r="AJ25">
            <v>0</v>
          </cell>
        </row>
        <row r="26">
          <cell r="K26">
            <v>1</v>
          </cell>
          <cell r="AJ26">
            <v>51.625964912280701</v>
          </cell>
        </row>
        <row r="27">
          <cell r="K27">
            <v>0</v>
          </cell>
          <cell r="AJ27">
            <v>0</v>
          </cell>
        </row>
        <row r="28">
          <cell r="K28">
            <v>0</v>
          </cell>
          <cell r="AJ28">
            <v>0</v>
          </cell>
        </row>
        <row r="29">
          <cell r="K29">
            <v>0</v>
          </cell>
          <cell r="AJ29">
            <v>0</v>
          </cell>
        </row>
        <row r="30">
          <cell r="K30">
            <v>0</v>
          </cell>
          <cell r="AJ30">
            <v>0</v>
          </cell>
        </row>
        <row r="31">
          <cell r="K31">
            <v>0</v>
          </cell>
          <cell r="AJ31">
            <v>0</v>
          </cell>
        </row>
        <row r="32">
          <cell r="K32">
            <v>0</v>
          </cell>
          <cell r="AJ32">
            <v>0</v>
          </cell>
        </row>
        <row r="33">
          <cell r="K33">
            <v>1</v>
          </cell>
          <cell r="AJ33">
            <v>16.9859649122807</v>
          </cell>
        </row>
        <row r="34">
          <cell r="K34">
            <v>0</v>
          </cell>
          <cell r="AJ34">
            <v>0</v>
          </cell>
        </row>
        <row r="35">
          <cell r="K35">
            <v>0</v>
          </cell>
          <cell r="AJ35">
            <v>0</v>
          </cell>
        </row>
        <row r="36">
          <cell r="K36">
            <v>0</v>
          </cell>
          <cell r="AJ36">
            <v>0</v>
          </cell>
        </row>
        <row r="37">
          <cell r="K37">
            <v>0</v>
          </cell>
          <cell r="AJ37">
            <v>0</v>
          </cell>
        </row>
        <row r="38">
          <cell r="K38">
            <v>0</v>
          </cell>
          <cell r="AJ38">
            <v>0</v>
          </cell>
        </row>
        <row r="39">
          <cell r="K39">
            <v>0</v>
          </cell>
          <cell r="AJ39">
            <v>0</v>
          </cell>
        </row>
        <row r="40">
          <cell r="K40">
            <v>0</v>
          </cell>
          <cell r="AJ40">
            <v>0</v>
          </cell>
        </row>
        <row r="41">
          <cell r="K41">
            <v>0</v>
          </cell>
          <cell r="AJ41">
            <v>0</v>
          </cell>
        </row>
        <row r="42">
          <cell r="K42">
            <v>0</v>
          </cell>
          <cell r="AJ42">
            <v>0</v>
          </cell>
        </row>
        <row r="43">
          <cell r="K43">
            <v>0</v>
          </cell>
          <cell r="AJ43">
            <v>0</v>
          </cell>
        </row>
        <row r="44">
          <cell r="K44">
            <v>0</v>
          </cell>
          <cell r="AJ44">
            <v>0</v>
          </cell>
        </row>
        <row r="45">
          <cell r="K45">
            <v>0</v>
          </cell>
          <cell r="AJ45">
            <v>0</v>
          </cell>
        </row>
        <row r="46">
          <cell r="K46">
            <v>0</v>
          </cell>
          <cell r="AJ46">
            <v>0</v>
          </cell>
        </row>
        <row r="47">
          <cell r="K47">
            <v>0</v>
          </cell>
          <cell r="AJ47">
            <v>0</v>
          </cell>
        </row>
        <row r="48">
          <cell r="K48">
            <v>0</v>
          </cell>
          <cell r="AJ48">
            <v>0</v>
          </cell>
        </row>
        <row r="49">
          <cell r="K49">
            <v>1</v>
          </cell>
          <cell r="AJ49">
            <v>51.625964912280701</v>
          </cell>
        </row>
        <row r="50">
          <cell r="K50">
            <v>1</v>
          </cell>
          <cell r="AJ50">
            <v>16.9859649122807</v>
          </cell>
        </row>
        <row r="51">
          <cell r="K51">
            <v>0</v>
          </cell>
          <cell r="AJ51">
            <v>0</v>
          </cell>
        </row>
        <row r="52">
          <cell r="K52">
            <v>0</v>
          </cell>
          <cell r="AJ52">
            <v>0</v>
          </cell>
        </row>
        <row r="53">
          <cell r="K53">
            <v>0</v>
          </cell>
          <cell r="AJ53">
            <v>0</v>
          </cell>
        </row>
        <row r="54">
          <cell r="K54">
            <v>1</v>
          </cell>
          <cell r="AJ54">
            <v>67.675964912280705</v>
          </cell>
        </row>
        <row r="55">
          <cell r="K55">
            <v>0</v>
          </cell>
          <cell r="AJ55">
            <v>0</v>
          </cell>
        </row>
        <row r="56">
          <cell r="K56">
            <v>0</v>
          </cell>
          <cell r="AJ56">
            <v>0</v>
          </cell>
        </row>
        <row r="57">
          <cell r="K57">
            <v>0</v>
          </cell>
          <cell r="AJ57">
            <v>0</v>
          </cell>
        </row>
        <row r="58">
          <cell r="K58">
            <v>0</v>
          </cell>
          <cell r="AJ58">
            <v>0</v>
          </cell>
        </row>
        <row r="59">
          <cell r="K59">
            <v>0</v>
          </cell>
          <cell r="AJ59">
            <v>0</v>
          </cell>
        </row>
        <row r="60">
          <cell r="K60">
            <v>0</v>
          </cell>
          <cell r="AJ60">
            <v>0</v>
          </cell>
        </row>
        <row r="61">
          <cell r="K61">
            <v>1</v>
          </cell>
          <cell r="AJ61">
            <v>16.9859649122807</v>
          </cell>
        </row>
        <row r="62">
          <cell r="K62">
            <v>0</v>
          </cell>
          <cell r="AJ62">
            <v>0</v>
          </cell>
        </row>
        <row r="63">
          <cell r="K63">
            <v>0</v>
          </cell>
          <cell r="AJ63">
            <v>0</v>
          </cell>
        </row>
        <row r="64">
          <cell r="K64">
            <v>0</v>
          </cell>
          <cell r="AJ64">
            <v>0</v>
          </cell>
        </row>
        <row r="65">
          <cell r="K65">
            <v>0</v>
          </cell>
          <cell r="AJ65">
            <v>0</v>
          </cell>
        </row>
        <row r="66">
          <cell r="K66">
            <v>0</v>
          </cell>
          <cell r="AJ66">
            <v>0</v>
          </cell>
        </row>
        <row r="67">
          <cell r="K67">
            <v>0</v>
          </cell>
          <cell r="AJ67">
            <v>0</v>
          </cell>
        </row>
        <row r="68">
          <cell r="K68">
            <v>0</v>
          </cell>
          <cell r="AJ68">
            <v>0</v>
          </cell>
        </row>
        <row r="69">
          <cell r="K69">
            <v>0</v>
          </cell>
          <cell r="AJ69">
            <v>0</v>
          </cell>
        </row>
        <row r="70">
          <cell r="K70">
            <v>0</v>
          </cell>
          <cell r="AJ70">
            <v>0</v>
          </cell>
        </row>
        <row r="71">
          <cell r="K71">
            <v>0</v>
          </cell>
          <cell r="AJ71">
            <v>0</v>
          </cell>
        </row>
        <row r="72">
          <cell r="K72">
            <v>0</v>
          </cell>
          <cell r="AJ72">
            <v>0</v>
          </cell>
        </row>
        <row r="73">
          <cell r="K73">
            <v>0</v>
          </cell>
          <cell r="AJ73">
            <v>0</v>
          </cell>
        </row>
        <row r="74">
          <cell r="K74">
            <v>0</v>
          </cell>
          <cell r="AJ74">
            <v>0</v>
          </cell>
        </row>
        <row r="75">
          <cell r="K75">
            <v>1</v>
          </cell>
          <cell r="AJ75">
            <v>16.9859649122807</v>
          </cell>
        </row>
        <row r="76">
          <cell r="K76">
            <v>0</v>
          </cell>
          <cell r="AJ76">
            <v>0</v>
          </cell>
        </row>
        <row r="77">
          <cell r="K77">
            <v>0</v>
          </cell>
          <cell r="AJ77">
            <v>0</v>
          </cell>
        </row>
        <row r="78">
          <cell r="K78">
            <v>0</v>
          </cell>
          <cell r="AJ78">
            <v>0</v>
          </cell>
        </row>
        <row r="79">
          <cell r="K79">
            <v>0</v>
          </cell>
          <cell r="AJ79">
            <v>0</v>
          </cell>
        </row>
        <row r="80">
          <cell r="K80">
            <v>0</v>
          </cell>
          <cell r="AJ80">
            <v>0</v>
          </cell>
        </row>
        <row r="81">
          <cell r="K81">
            <v>1</v>
          </cell>
          <cell r="AJ81">
            <v>16.9859649122807</v>
          </cell>
        </row>
        <row r="82">
          <cell r="K82">
            <v>0</v>
          </cell>
          <cell r="AJ82">
            <v>0</v>
          </cell>
        </row>
        <row r="83">
          <cell r="K83">
            <v>0</v>
          </cell>
          <cell r="AJ83">
            <v>0</v>
          </cell>
        </row>
        <row r="84">
          <cell r="K84">
            <v>0</v>
          </cell>
          <cell r="AJ84">
            <v>0</v>
          </cell>
        </row>
        <row r="85">
          <cell r="K85">
            <v>0</v>
          </cell>
          <cell r="AJ85">
            <v>0</v>
          </cell>
        </row>
        <row r="86">
          <cell r="K86">
            <v>0</v>
          </cell>
          <cell r="AJ86">
            <v>0</v>
          </cell>
        </row>
        <row r="87">
          <cell r="K87">
            <v>0</v>
          </cell>
          <cell r="AJ87">
            <v>0</v>
          </cell>
        </row>
        <row r="88">
          <cell r="K88">
            <v>0</v>
          </cell>
          <cell r="AJ88">
            <v>0</v>
          </cell>
        </row>
        <row r="89">
          <cell r="K89">
            <v>0</v>
          </cell>
          <cell r="AJ89">
            <v>0</v>
          </cell>
        </row>
        <row r="90">
          <cell r="K90">
            <v>0</v>
          </cell>
          <cell r="AJ90">
            <v>0</v>
          </cell>
        </row>
        <row r="91">
          <cell r="K91">
            <v>0</v>
          </cell>
          <cell r="AJ91">
            <v>0</v>
          </cell>
        </row>
        <row r="92">
          <cell r="K92">
            <v>0</v>
          </cell>
          <cell r="AJ92">
            <v>0</v>
          </cell>
        </row>
        <row r="93">
          <cell r="K93">
            <v>0</v>
          </cell>
          <cell r="AJ93">
            <v>0</v>
          </cell>
        </row>
        <row r="94">
          <cell r="K94">
            <v>0</v>
          </cell>
          <cell r="AJ94">
            <v>0</v>
          </cell>
        </row>
        <row r="95">
          <cell r="K95">
            <v>0</v>
          </cell>
          <cell r="AJ95">
            <v>0</v>
          </cell>
        </row>
        <row r="96">
          <cell r="K96">
            <v>0</v>
          </cell>
          <cell r="AJ96">
            <v>0</v>
          </cell>
        </row>
        <row r="97">
          <cell r="K97">
            <v>0</v>
          </cell>
          <cell r="AJ97">
            <v>0</v>
          </cell>
        </row>
        <row r="98">
          <cell r="K98">
            <v>0</v>
          </cell>
          <cell r="AJ98">
            <v>0</v>
          </cell>
        </row>
        <row r="99">
          <cell r="K99">
            <v>0</v>
          </cell>
          <cell r="AJ99">
            <v>0</v>
          </cell>
        </row>
        <row r="100">
          <cell r="K100">
            <v>0</v>
          </cell>
          <cell r="AJ100">
            <v>0</v>
          </cell>
        </row>
        <row r="101">
          <cell r="K101">
            <v>0</v>
          </cell>
          <cell r="AJ101">
            <v>0</v>
          </cell>
        </row>
        <row r="102">
          <cell r="K102">
            <v>0</v>
          </cell>
          <cell r="AJ102">
            <v>0</v>
          </cell>
        </row>
        <row r="103">
          <cell r="K103">
            <v>0</v>
          </cell>
          <cell r="AJ103">
            <v>0</v>
          </cell>
        </row>
        <row r="104">
          <cell r="K104">
            <v>0</v>
          </cell>
          <cell r="AJ104">
            <v>0</v>
          </cell>
        </row>
        <row r="105">
          <cell r="K105">
            <v>0</v>
          </cell>
          <cell r="AJ105">
            <v>0</v>
          </cell>
        </row>
        <row r="106">
          <cell r="K106">
            <v>0</v>
          </cell>
          <cell r="AJ106">
            <v>0</v>
          </cell>
        </row>
        <row r="107">
          <cell r="K107">
            <v>0</v>
          </cell>
          <cell r="AJ107">
            <v>0</v>
          </cell>
        </row>
        <row r="108">
          <cell r="K108">
            <v>0</v>
          </cell>
          <cell r="AJ108">
            <v>0</v>
          </cell>
        </row>
        <row r="109">
          <cell r="K109">
            <v>0</v>
          </cell>
          <cell r="AJ109">
            <v>0</v>
          </cell>
        </row>
        <row r="110">
          <cell r="K110">
            <v>0</v>
          </cell>
          <cell r="AJ110">
            <v>0</v>
          </cell>
        </row>
        <row r="111">
          <cell r="K111">
            <v>0</v>
          </cell>
          <cell r="AJ111">
            <v>0</v>
          </cell>
        </row>
        <row r="112">
          <cell r="K112">
            <v>1</v>
          </cell>
          <cell r="AJ112">
            <v>51.625964912280701</v>
          </cell>
        </row>
        <row r="113">
          <cell r="K113">
            <v>0</v>
          </cell>
          <cell r="AJ113">
            <v>0</v>
          </cell>
        </row>
        <row r="114">
          <cell r="K114">
            <v>0</v>
          </cell>
          <cell r="AJ114">
            <v>0</v>
          </cell>
        </row>
        <row r="115">
          <cell r="K115">
            <v>0</v>
          </cell>
          <cell r="AJ115">
            <v>0</v>
          </cell>
        </row>
        <row r="116">
          <cell r="K116">
            <v>0</v>
          </cell>
          <cell r="AJ116">
            <v>0</v>
          </cell>
        </row>
        <row r="117">
          <cell r="K117">
            <v>0</v>
          </cell>
          <cell r="AJ117">
            <v>0</v>
          </cell>
        </row>
        <row r="118">
          <cell r="K118">
            <v>0</v>
          </cell>
          <cell r="AJ118">
            <v>0</v>
          </cell>
        </row>
        <row r="119">
          <cell r="K119">
            <v>1</v>
          </cell>
          <cell r="AJ119">
            <v>51.625964912280701</v>
          </cell>
        </row>
        <row r="120">
          <cell r="K120">
            <v>0</v>
          </cell>
          <cell r="AJ120">
            <v>0</v>
          </cell>
        </row>
        <row r="121">
          <cell r="K121">
            <v>0</v>
          </cell>
          <cell r="AJ121">
            <v>0</v>
          </cell>
        </row>
        <row r="122">
          <cell r="K122">
            <v>0</v>
          </cell>
          <cell r="AJ122">
            <v>0</v>
          </cell>
        </row>
        <row r="123">
          <cell r="K123">
            <v>1</v>
          </cell>
          <cell r="AJ123">
            <v>16.9859649122807</v>
          </cell>
        </row>
        <row r="124">
          <cell r="K124">
            <v>0</v>
          </cell>
          <cell r="AJ124">
            <v>0</v>
          </cell>
        </row>
        <row r="125">
          <cell r="K125">
            <v>0</v>
          </cell>
          <cell r="AJ125">
            <v>0</v>
          </cell>
        </row>
        <row r="126">
          <cell r="K126">
            <v>1</v>
          </cell>
          <cell r="AJ126">
            <v>51.625964912280701</v>
          </cell>
        </row>
        <row r="127">
          <cell r="K127">
            <v>0</v>
          </cell>
          <cell r="AJ127">
            <v>0</v>
          </cell>
        </row>
        <row r="128">
          <cell r="K128">
            <v>0</v>
          </cell>
          <cell r="AJ128">
            <v>0</v>
          </cell>
        </row>
        <row r="129">
          <cell r="K129">
            <v>0</v>
          </cell>
          <cell r="AJ129">
            <v>0</v>
          </cell>
        </row>
        <row r="130">
          <cell r="K130">
            <v>0</v>
          </cell>
          <cell r="AJ130">
            <v>0</v>
          </cell>
        </row>
        <row r="131">
          <cell r="K131">
            <v>0</v>
          </cell>
          <cell r="AJ131">
            <v>0</v>
          </cell>
        </row>
        <row r="132">
          <cell r="K132">
            <v>1</v>
          </cell>
          <cell r="AJ132">
            <v>16.9859649122807</v>
          </cell>
        </row>
        <row r="133">
          <cell r="K133">
            <v>0</v>
          </cell>
          <cell r="AJ133">
            <v>0</v>
          </cell>
        </row>
        <row r="134">
          <cell r="K134">
            <v>0</v>
          </cell>
          <cell r="AJ134">
            <v>0</v>
          </cell>
        </row>
        <row r="135">
          <cell r="K135">
            <v>0</v>
          </cell>
          <cell r="AJ135">
            <v>0</v>
          </cell>
        </row>
        <row r="136">
          <cell r="K136">
            <v>0</v>
          </cell>
          <cell r="AJ136">
            <v>0</v>
          </cell>
        </row>
        <row r="137">
          <cell r="K137">
            <v>0</v>
          </cell>
          <cell r="AJ137">
            <v>0</v>
          </cell>
        </row>
        <row r="138">
          <cell r="K138">
            <v>0</v>
          </cell>
          <cell r="AJ138">
            <v>0</v>
          </cell>
        </row>
        <row r="139">
          <cell r="K139">
            <v>0</v>
          </cell>
          <cell r="AJ139">
            <v>0</v>
          </cell>
        </row>
        <row r="140">
          <cell r="K140">
            <v>0</v>
          </cell>
          <cell r="AJ140">
            <v>0</v>
          </cell>
        </row>
        <row r="141">
          <cell r="K141">
            <v>0</v>
          </cell>
          <cell r="AJ141">
            <v>0</v>
          </cell>
        </row>
        <row r="142">
          <cell r="K142">
            <v>0</v>
          </cell>
          <cell r="AJ142">
            <v>0</v>
          </cell>
        </row>
        <row r="143">
          <cell r="K143">
            <v>0</v>
          </cell>
          <cell r="AJ143">
            <v>0</v>
          </cell>
        </row>
        <row r="144">
          <cell r="K144">
            <v>0</v>
          </cell>
          <cell r="AJ144">
            <v>0</v>
          </cell>
        </row>
        <row r="145">
          <cell r="K145">
            <v>0</v>
          </cell>
          <cell r="AJ145">
            <v>0</v>
          </cell>
        </row>
        <row r="146">
          <cell r="K146">
            <v>0</v>
          </cell>
          <cell r="AJ146">
            <v>0</v>
          </cell>
        </row>
        <row r="147">
          <cell r="K147">
            <v>0</v>
          </cell>
          <cell r="AJ147">
            <v>0</v>
          </cell>
        </row>
        <row r="148">
          <cell r="K148">
            <v>0</v>
          </cell>
          <cell r="AJ148">
            <v>0</v>
          </cell>
        </row>
        <row r="149">
          <cell r="K149">
            <v>0</v>
          </cell>
          <cell r="AJ149">
            <v>0</v>
          </cell>
        </row>
        <row r="150">
          <cell r="K150">
            <v>0</v>
          </cell>
          <cell r="AJ150">
            <v>0</v>
          </cell>
        </row>
        <row r="151">
          <cell r="K151">
            <v>0</v>
          </cell>
          <cell r="AJ151">
            <v>0</v>
          </cell>
        </row>
        <row r="152">
          <cell r="K152">
            <v>0</v>
          </cell>
          <cell r="AJ152">
            <v>0</v>
          </cell>
        </row>
        <row r="153">
          <cell r="K153">
            <v>0</v>
          </cell>
          <cell r="AJ153">
            <v>0</v>
          </cell>
        </row>
        <row r="154">
          <cell r="K154">
            <v>0</v>
          </cell>
          <cell r="AJ154">
            <v>0</v>
          </cell>
        </row>
        <row r="155">
          <cell r="K155">
            <v>0</v>
          </cell>
          <cell r="AJ155">
            <v>0</v>
          </cell>
        </row>
        <row r="156">
          <cell r="K156">
            <v>0</v>
          </cell>
          <cell r="AJ156">
            <v>0</v>
          </cell>
        </row>
        <row r="157">
          <cell r="K157">
            <v>1</v>
          </cell>
          <cell r="AJ157">
            <v>16.9859649122807</v>
          </cell>
        </row>
        <row r="158">
          <cell r="K158">
            <v>0</v>
          </cell>
          <cell r="AJ158">
            <v>0</v>
          </cell>
        </row>
        <row r="159">
          <cell r="K159">
            <v>0</v>
          </cell>
          <cell r="AJ159">
            <v>0</v>
          </cell>
        </row>
        <row r="160">
          <cell r="K160">
            <v>0</v>
          </cell>
          <cell r="AJ160">
            <v>0</v>
          </cell>
        </row>
        <row r="161">
          <cell r="K161">
            <v>0</v>
          </cell>
          <cell r="AJ161">
            <v>0</v>
          </cell>
        </row>
        <row r="162">
          <cell r="K162">
            <v>0</v>
          </cell>
          <cell r="AJ162">
            <v>0</v>
          </cell>
        </row>
        <row r="163">
          <cell r="K163">
            <v>0</v>
          </cell>
          <cell r="AJ163">
            <v>0</v>
          </cell>
        </row>
        <row r="164">
          <cell r="K164">
            <v>0</v>
          </cell>
          <cell r="AJ164">
            <v>0</v>
          </cell>
        </row>
        <row r="165">
          <cell r="K165">
            <v>0</v>
          </cell>
          <cell r="AJ165">
            <v>0</v>
          </cell>
        </row>
        <row r="166">
          <cell r="K166">
            <v>0</v>
          </cell>
          <cell r="AJ166">
            <v>0</v>
          </cell>
        </row>
        <row r="167">
          <cell r="K167">
            <v>0</v>
          </cell>
          <cell r="AJ167">
            <v>0</v>
          </cell>
        </row>
        <row r="168">
          <cell r="K168">
            <v>0</v>
          </cell>
          <cell r="AJ168">
            <v>0</v>
          </cell>
        </row>
        <row r="169">
          <cell r="K169">
            <v>0</v>
          </cell>
          <cell r="AJ169">
            <v>0</v>
          </cell>
        </row>
        <row r="170">
          <cell r="K170">
            <v>0</v>
          </cell>
          <cell r="AJ170">
            <v>0</v>
          </cell>
        </row>
        <row r="171">
          <cell r="K171">
            <v>0</v>
          </cell>
          <cell r="AJ171">
            <v>0</v>
          </cell>
        </row>
        <row r="172">
          <cell r="K172">
            <v>0</v>
          </cell>
          <cell r="AJ172">
            <v>0</v>
          </cell>
        </row>
        <row r="173">
          <cell r="K173">
            <v>0</v>
          </cell>
          <cell r="AJ173">
            <v>0</v>
          </cell>
        </row>
        <row r="174">
          <cell r="K174">
            <v>0</v>
          </cell>
          <cell r="AJ174">
            <v>0</v>
          </cell>
        </row>
        <row r="175">
          <cell r="K175">
            <v>0</v>
          </cell>
          <cell r="AJ175">
            <v>0</v>
          </cell>
        </row>
        <row r="176">
          <cell r="K176">
            <v>0</v>
          </cell>
          <cell r="AJ176">
            <v>0</v>
          </cell>
        </row>
        <row r="177">
          <cell r="K177">
            <v>0</v>
          </cell>
          <cell r="AJ177">
            <v>0</v>
          </cell>
        </row>
        <row r="178">
          <cell r="K178">
            <v>0</v>
          </cell>
          <cell r="AJ178">
            <v>0</v>
          </cell>
        </row>
        <row r="179">
          <cell r="K179">
            <v>0</v>
          </cell>
          <cell r="AJ179">
            <v>0</v>
          </cell>
        </row>
        <row r="180">
          <cell r="K180">
            <v>0</v>
          </cell>
          <cell r="AJ180">
            <v>0</v>
          </cell>
        </row>
        <row r="181">
          <cell r="K181">
            <v>1</v>
          </cell>
          <cell r="AJ181">
            <v>71.815964912280705</v>
          </cell>
        </row>
        <row r="182">
          <cell r="K182">
            <v>0</v>
          </cell>
          <cell r="AJ182">
            <v>0</v>
          </cell>
        </row>
        <row r="183">
          <cell r="K183">
            <v>0</v>
          </cell>
          <cell r="AJ183">
            <v>0</v>
          </cell>
        </row>
        <row r="184">
          <cell r="K184">
            <v>1</v>
          </cell>
          <cell r="AJ184">
            <v>69.535964912280704</v>
          </cell>
        </row>
        <row r="185">
          <cell r="K185">
            <v>0</v>
          </cell>
          <cell r="AJ185">
            <v>0</v>
          </cell>
        </row>
        <row r="186">
          <cell r="K186">
            <v>0</v>
          </cell>
          <cell r="AJ186">
            <v>0</v>
          </cell>
        </row>
        <row r="187">
          <cell r="K187">
            <v>0</v>
          </cell>
          <cell r="AJ187">
            <v>0</v>
          </cell>
        </row>
        <row r="188">
          <cell r="K188">
            <v>1</v>
          </cell>
          <cell r="AJ188">
            <v>16.9859649122807</v>
          </cell>
        </row>
        <row r="189">
          <cell r="K189">
            <v>0</v>
          </cell>
          <cell r="AJ189">
            <v>0</v>
          </cell>
        </row>
        <row r="190">
          <cell r="K190">
            <v>0</v>
          </cell>
          <cell r="AJ190">
            <v>0</v>
          </cell>
        </row>
        <row r="191">
          <cell r="K191">
            <v>0</v>
          </cell>
          <cell r="AJ191">
            <v>0</v>
          </cell>
        </row>
        <row r="192">
          <cell r="K192">
            <v>0</v>
          </cell>
          <cell r="AJ192">
            <v>0</v>
          </cell>
        </row>
        <row r="193">
          <cell r="K193">
            <v>0</v>
          </cell>
          <cell r="AJ193">
            <v>0</v>
          </cell>
        </row>
        <row r="194">
          <cell r="K194">
            <v>0</v>
          </cell>
          <cell r="AJ194">
            <v>0</v>
          </cell>
        </row>
        <row r="195">
          <cell r="K195">
            <v>1</v>
          </cell>
          <cell r="AJ195">
            <v>51.625964912280701</v>
          </cell>
        </row>
        <row r="196">
          <cell r="K196">
            <v>0</v>
          </cell>
          <cell r="AJ196">
            <v>0</v>
          </cell>
        </row>
        <row r="197">
          <cell r="K197">
            <v>0</v>
          </cell>
          <cell r="AJ197">
            <v>0</v>
          </cell>
        </row>
        <row r="198">
          <cell r="K198">
            <v>0</v>
          </cell>
          <cell r="AJ198">
            <v>0</v>
          </cell>
        </row>
        <row r="199">
          <cell r="K199">
            <v>0</v>
          </cell>
          <cell r="AJ199">
            <v>0</v>
          </cell>
        </row>
        <row r="200">
          <cell r="K200">
            <v>0</v>
          </cell>
          <cell r="AJ200">
            <v>0</v>
          </cell>
        </row>
        <row r="201">
          <cell r="K201">
            <v>0</v>
          </cell>
          <cell r="AJ201">
            <v>0</v>
          </cell>
        </row>
        <row r="202">
          <cell r="K202">
            <v>0</v>
          </cell>
          <cell r="AJ202">
            <v>0</v>
          </cell>
        </row>
        <row r="203">
          <cell r="K203">
            <v>1</v>
          </cell>
          <cell r="AJ203">
            <v>51.625964912280701</v>
          </cell>
        </row>
        <row r="204">
          <cell r="K204">
            <v>0</v>
          </cell>
          <cell r="AJ204">
            <v>0</v>
          </cell>
        </row>
        <row r="205">
          <cell r="K205">
            <v>1</v>
          </cell>
          <cell r="AJ205">
            <v>16.9859649122807</v>
          </cell>
        </row>
        <row r="206">
          <cell r="K206">
            <v>0</v>
          </cell>
          <cell r="AJ206">
            <v>0</v>
          </cell>
        </row>
        <row r="207">
          <cell r="K207">
            <v>0</v>
          </cell>
          <cell r="AJ207">
            <v>0</v>
          </cell>
        </row>
        <row r="208">
          <cell r="K208">
            <v>1</v>
          </cell>
          <cell r="AJ208">
            <v>16.9859649122807</v>
          </cell>
        </row>
        <row r="209">
          <cell r="K209">
            <v>0</v>
          </cell>
          <cell r="AJ209">
            <v>0</v>
          </cell>
        </row>
        <row r="210">
          <cell r="K210">
            <v>0</v>
          </cell>
          <cell r="AJ210">
            <v>0</v>
          </cell>
        </row>
        <row r="211">
          <cell r="K211">
            <v>1</v>
          </cell>
          <cell r="AJ211">
            <v>16.9859649122807</v>
          </cell>
        </row>
        <row r="212">
          <cell r="K212">
            <v>1</v>
          </cell>
          <cell r="AJ212">
            <v>16.9859649122807</v>
          </cell>
        </row>
        <row r="213">
          <cell r="K213">
            <v>0</v>
          </cell>
          <cell r="AJ213">
            <v>0</v>
          </cell>
        </row>
        <row r="214">
          <cell r="K214">
            <v>0</v>
          </cell>
          <cell r="AJ214">
            <v>0</v>
          </cell>
        </row>
        <row r="215">
          <cell r="K215">
            <v>0</v>
          </cell>
          <cell r="AJ215">
            <v>0</v>
          </cell>
        </row>
        <row r="216">
          <cell r="K216">
            <v>1</v>
          </cell>
          <cell r="AJ216">
            <v>16.9859649122807</v>
          </cell>
        </row>
        <row r="217">
          <cell r="K217">
            <v>0</v>
          </cell>
          <cell r="AJ217">
            <v>0</v>
          </cell>
        </row>
        <row r="218">
          <cell r="K218">
            <v>0</v>
          </cell>
          <cell r="AJ218">
            <v>0</v>
          </cell>
        </row>
        <row r="219">
          <cell r="K219">
            <v>0</v>
          </cell>
          <cell r="AJ219">
            <v>0</v>
          </cell>
        </row>
        <row r="220">
          <cell r="K220">
            <v>0</v>
          </cell>
          <cell r="AJ220">
            <v>0</v>
          </cell>
        </row>
        <row r="221">
          <cell r="K221">
            <v>0</v>
          </cell>
          <cell r="AJ221">
            <v>0</v>
          </cell>
        </row>
        <row r="222">
          <cell r="K222">
            <v>0</v>
          </cell>
          <cell r="AJ222">
            <v>0</v>
          </cell>
        </row>
        <row r="223">
          <cell r="K223">
            <v>0</v>
          </cell>
          <cell r="AJ223">
            <v>0</v>
          </cell>
        </row>
        <row r="224">
          <cell r="K224">
            <v>0</v>
          </cell>
          <cell r="AJ224">
            <v>0</v>
          </cell>
        </row>
        <row r="225">
          <cell r="K225">
            <v>0</v>
          </cell>
          <cell r="AJ225">
            <v>0</v>
          </cell>
        </row>
        <row r="226">
          <cell r="K226">
            <v>0</v>
          </cell>
          <cell r="AJ226">
            <v>0</v>
          </cell>
        </row>
        <row r="227">
          <cell r="K227">
            <v>1</v>
          </cell>
          <cell r="AJ227">
            <v>51.625964912280701</v>
          </cell>
        </row>
        <row r="228">
          <cell r="K228">
            <v>1</v>
          </cell>
          <cell r="AJ228">
            <v>16.9859649122807</v>
          </cell>
        </row>
        <row r="229">
          <cell r="K229">
            <v>0</v>
          </cell>
          <cell r="AJ229">
            <v>0</v>
          </cell>
        </row>
        <row r="230">
          <cell r="K230">
            <v>0</v>
          </cell>
          <cell r="AJ230">
            <v>0</v>
          </cell>
        </row>
        <row r="231">
          <cell r="K231">
            <v>0</v>
          </cell>
          <cell r="AJ231">
            <v>0</v>
          </cell>
        </row>
        <row r="232">
          <cell r="K232">
            <v>0</v>
          </cell>
          <cell r="AJ232">
            <v>0</v>
          </cell>
        </row>
        <row r="233">
          <cell r="K233">
            <v>0</v>
          </cell>
          <cell r="AJ233">
            <v>0</v>
          </cell>
        </row>
        <row r="234">
          <cell r="K234">
            <v>0</v>
          </cell>
          <cell r="AJ234">
            <v>0</v>
          </cell>
        </row>
        <row r="235">
          <cell r="K235">
            <v>0</v>
          </cell>
          <cell r="AJ235">
            <v>0</v>
          </cell>
        </row>
        <row r="236">
          <cell r="K236">
            <v>0</v>
          </cell>
          <cell r="AJ236">
            <v>0</v>
          </cell>
        </row>
        <row r="237">
          <cell r="K237">
            <v>0</v>
          </cell>
          <cell r="AJ237">
            <v>0</v>
          </cell>
        </row>
        <row r="238">
          <cell r="K238">
            <v>0</v>
          </cell>
          <cell r="AJ238">
            <v>0</v>
          </cell>
        </row>
        <row r="239">
          <cell r="K239">
            <v>0</v>
          </cell>
          <cell r="AJ239">
            <v>0</v>
          </cell>
        </row>
        <row r="240">
          <cell r="K240">
            <v>0</v>
          </cell>
          <cell r="AJ240">
            <v>0</v>
          </cell>
        </row>
        <row r="241">
          <cell r="K241">
            <v>0</v>
          </cell>
          <cell r="AJ241">
            <v>0</v>
          </cell>
        </row>
        <row r="242">
          <cell r="K242">
            <v>0</v>
          </cell>
          <cell r="AJ242">
            <v>0</v>
          </cell>
        </row>
        <row r="243">
          <cell r="K243">
            <v>0</v>
          </cell>
          <cell r="AJ243">
            <v>0</v>
          </cell>
        </row>
        <row r="244">
          <cell r="K244">
            <v>0</v>
          </cell>
          <cell r="AJ244">
            <v>0</v>
          </cell>
        </row>
        <row r="245">
          <cell r="K245">
            <v>0</v>
          </cell>
          <cell r="AJ245">
            <v>0</v>
          </cell>
        </row>
        <row r="246">
          <cell r="K246">
            <v>1</v>
          </cell>
          <cell r="AJ246">
            <v>51.625964912280701</v>
          </cell>
        </row>
        <row r="247">
          <cell r="K247">
            <v>0</v>
          </cell>
          <cell r="AJ247">
            <v>0</v>
          </cell>
        </row>
        <row r="248">
          <cell r="K248">
            <v>0</v>
          </cell>
          <cell r="AJ248">
            <v>0</v>
          </cell>
        </row>
        <row r="249">
          <cell r="K249">
            <v>0</v>
          </cell>
          <cell r="AJ249">
            <v>0</v>
          </cell>
        </row>
        <row r="250">
          <cell r="K250">
            <v>0</v>
          </cell>
          <cell r="AJ250">
            <v>0</v>
          </cell>
        </row>
        <row r="251">
          <cell r="K251">
            <v>0</v>
          </cell>
          <cell r="AJ251">
            <v>0</v>
          </cell>
        </row>
        <row r="252">
          <cell r="K252">
            <v>0</v>
          </cell>
          <cell r="AJ252">
            <v>0</v>
          </cell>
        </row>
        <row r="253">
          <cell r="K253">
            <v>0</v>
          </cell>
          <cell r="AJ253">
            <v>0</v>
          </cell>
        </row>
        <row r="254">
          <cell r="K254">
            <v>1</v>
          </cell>
          <cell r="AJ254">
            <v>51.625964912280701</v>
          </cell>
        </row>
        <row r="255">
          <cell r="K255">
            <v>0</v>
          </cell>
          <cell r="AJ255">
            <v>0</v>
          </cell>
        </row>
        <row r="256">
          <cell r="K256">
            <v>0</v>
          </cell>
          <cell r="AJ256">
            <v>0</v>
          </cell>
        </row>
        <row r="257">
          <cell r="K257">
            <v>0</v>
          </cell>
          <cell r="AJ257">
            <v>0</v>
          </cell>
        </row>
        <row r="258">
          <cell r="K258">
            <v>0</v>
          </cell>
          <cell r="AJ258">
            <v>0</v>
          </cell>
        </row>
        <row r="259">
          <cell r="K259">
            <v>0</v>
          </cell>
          <cell r="AJ259">
            <v>0</v>
          </cell>
        </row>
        <row r="260">
          <cell r="K260">
            <v>0</v>
          </cell>
          <cell r="AJ260">
            <v>0</v>
          </cell>
        </row>
        <row r="261">
          <cell r="K261">
            <v>0</v>
          </cell>
          <cell r="AJ261">
            <v>0</v>
          </cell>
        </row>
        <row r="262">
          <cell r="K262">
            <v>0</v>
          </cell>
          <cell r="AJ262">
            <v>0</v>
          </cell>
        </row>
        <row r="263">
          <cell r="K263">
            <v>0</v>
          </cell>
          <cell r="AJ263">
            <v>0</v>
          </cell>
        </row>
        <row r="264">
          <cell r="K264">
            <v>0</v>
          </cell>
          <cell r="AJ264">
            <v>0</v>
          </cell>
        </row>
        <row r="265">
          <cell r="K265">
            <v>0</v>
          </cell>
          <cell r="AJ265">
            <v>0</v>
          </cell>
        </row>
        <row r="266">
          <cell r="K266">
            <v>0</v>
          </cell>
          <cell r="AJ266">
            <v>0</v>
          </cell>
        </row>
        <row r="267">
          <cell r="K267">
            <v>0</v>
          </cell>
          <cell r="AJ267">
            <v>0</v>
          </cell>
        </row>
        <row r="268">
          <cell r="K268">
            <v>0</v>
          </cell>
          <cell r="AJ268">
            <v>0</v>
          </cell>
        </row>
        <row r="269">
          <cell r="K269">
            <v>0</v>
          </cell>
          <cell r="AJ269">
            <v>0</v>
          </cell>
        </row>
        <row r="270">
          <cell r="K270">
            <v>0</v>
          </cell>
          <cell r="AJ270">
            <v>0</v>
          </cell>
        </row>
        <row r="271">
          <cell r="K271">
            <v>0</v>
          </cell>
          <cell r="AJ271">
            <v>0</v>
          </cell>
        </row>
        <row r="272">
          <cell r="K272">
            <v>0</v>
          </cell>
          <cell r="AJ272">
            <v>0</v>
          </cell>
        </row>
        <row r="273">
          <cell r="K273">
            <v>0</v>
          </cell>
          <cell r="AJ273">
            <v>0</v>
          </cell>
        </row>
        <row r="274">
          <cell r="K274">
            <v>1</v>
          </cell>
          <cell r="AJ274">
            <v>16.9859649122807</v>
          </cell>
        </row>
        <row r="275">
          <cell r="K275">
            <v>0</v>
          </cell>
          <cell r="AJ275">
            <v>0</v>
          </cell>
        </row>
        <row r="276">
          <cell r="K276">
            <v>0</v>
          </cell>
          <cell r="AJ276">
            <v>0</v>
          </cell>
        </row>
        <row r="277">
          <cell r="K277">
            <v>0</v>
          </cell>
          <cell r="AJ277">
            <v>0</v>
          </cell>
        </row>
        <row r="278">
          <cell r="K278">
            <v>0</v>
          </cell>
          <cell r="AJ278">
            <v>0</v>
          </cell>
        </row>
        <row r="279">
          <cell r="K279">
            <v>0</v>
          </cell>
          <cell r="AJ279">
            <v>0</v>
          </cell>
        </row>
        <row r="280">
          <cell r="K280">
            <v>1</v>
          </cell>
          <cell r="AJ280">
            <v>51.625964912280701</v>
          </cell>
        </row>
        <row r="281">
          <cell r="K281">
            <v>0</v>
          </cell>
          <cell r="AJ281">
            <v>0</v>
          </cell>
        </row>
        <row r="282">
          <cell r="K282">
            <v>0</v>
          </cell>
          <cell r="AJ282">
            <v>0</v>
          </cell>
        </row>
        <row r="283">
          <cell r="K283">
            <v>0</v>
          </cell>
          <cell r="AJ283">
            <v>0</v>
          </cell>
        </row>
        <row r="284">
          <cell r="K284">
            <v>0</v>
          </cell>
          <cell r="AJ284">
            <v>0</v>
          </cell>
        </row>
        <row r="285">
          <cell r="K285">
            <v>0</v>
          </cell>
          <cell r="AJ285">
            <v>0</v>
          </cell>
        </row>
        <row r="286">
          <cell r="K286">
            <v>0</v>
          </cell>
          <cell r="AJ286">
            <v>0</v>
          </cell>
        </row>
        <row r="287">
          <cell r="K287">
            <v>0</v>
          </cell>
          <cell r="AJ287">
            <v>0</v>
          </cell>
        </row>
        <row r="288">
          <cell r="K288">
            <v>0</v>
          </cell>
          <cell r="AJ288">
            <v>0</v>
          </cell>
        </row>
        <row r="289">
          <cell r="K289">
            <v>0</v>
          </cell>
          <cell r="AJ289">
            <v>0</v>
          </cell>
        </row>
        <row r="290">
          <cell r="K290">
            <v>0</v>
          </cell>
          <cell r="AJ290">
            <v>0</v>
          </cell>
        </row>
        <row r="291">
          <cell r="K291">
            <v>1</v>
          </cell>
          <cell r="AJ291">
            <v>51.625964912280701</v>
          </cell>
        </row>
        <row r="292">
          <cell r="K292">
            <v>0</v>
          </cell>
          <cell r="AJ292">
            <v>0</v>
          </cell>
        </row>
        <row r="293">
          <cell r="K293">
            <v>0</v>
          </cell>
          <cell r="AJ293">
            <v>0</v>
          </cell>
        </row>
        <row r="294">
          <cell r="K294">
            <v>0</v>
          </cell>
          <cell r="AJ294">
            <v>0</v>
          </cell>
        </row>
        <row r="295">
          <cell r="K295">
            <v>1</v>
          </cell>
          <cell r="AJ295">
            <v>16.9859649122807</v>
          </cell>
        </row>
        <row r="296">
          <cell r="K296">
            <v>0</v>
          </cell>
          <cell r="AJ296">
            <v>0</v>
          </cell>
        </row>
        <row r="297">
          <cell r="K297">
            <v>0</v>
          </cell>
          <cell r="AJ297">
            <v>0</v>
          </cell>
        </row>
        <row r="298">
          <cell r="K298">
            <v>0</v>
          </cell>
          <cell r="AJ298">
            <v>0</v>
          </cell>
        </row>
        <row r="299">
          <cell r="K299">
            <v>0</v>
          </cell>
          <cell r="AJ299">
            <v>0</v>
          </cell>
        </row>
        <row r="300">
          <cell r="K300">
            <v>0</v>
          </cell>
          <cell r="AJ300">
            <v>0</v>
          </cell>
        </row>
        <row r="301">
          <cell r="K301">
            <v>0</v>
          </cell>
          <cell r="AJ301">
            <v>0</v>
          </cell>
        </row>
        <row r="302">
          <cell r="K302">
            <v>1</v>
          </cell>
          <cell r="AJ302">
            <v>16.9859649122807</v>
          </cell>
        </row>
        <row r="303">
          <cell r="K303">
            <v>0</v>
          </cell>
          <cell r="AJ303">
            <v>0</v>
          </cell>
        </row>
        <row r="304">
          <cell r="K304">
            <v>0</v>
          </cell>
          <cell r="AJ304">
            <v>0</v>
          </cell>
        </row>
        <row r="305">
          <cell r="K305">
            <v>0</v>
          </cell>
          <cell r="AJ305">
            <v>0</v>
          </cell>
        </row>
        <row r="306">
          <cell r="K306">
            <v>0</v>
          </cell>
          <cell r="AJ306">
            <v>0</v>
          </cell>
        </row>
        <row r="307">
          <cell r="K307">
            <v>0</v>
          </cell>
          <cell r="AJ307">
            <v>0</v>
          </cell>
        </row>
        <row r="308">
          <cell r="K308">
            <v>0</v>
          </cell>
          <cell r="AJ308">
            <v>0</v>
          </cell>
        </row>
        <row r="309">
          <cell r="K309">
            <v>0</v>
          </cell>
          <cell r="AJ309">
            <v>0</v>
          </cell>
        </row>
        <row r="310">
          <cell r="K310">
            <v>0</v>
          </cell>
          <cell r="AJ310">
            <v>0</v>
          </cell>
        </row>
        <row r="311">
          <cell r="K311">
            <v>1</v>
          </cell>
          <cell r="AJ311">
            <v>16.9859649122807</v>
          </cell>
        </row>
        <row r="312">
          <cell r="K312">
            <v>0</v>
          </cell>
          <cell r="AJ312">
            <v>0</v>
          </cell>
        </row>
        <row r="313">
          <cell r="K313">
            <v>0</v>
          </cell>
          <cell r="AJ313">
            <v>0</v>
          </cell>
        </row>
        <row r="314">
          <cell r="K314">
            <v>0</v>
          </cell>
          <cell r="AJ314">
            <v>0</v>
          </cell>
        </row>
        <row r="315">
          <cell r="K315">
            <v>0</v>
          </cell>
          <cell r="AJ315">
            <v>0</v>
          </cell>
        </row>
        <row r="316">
          <cell r="K316">
            <v>0</v>
          </cell>
          <cell r="AJ316">
            <v>0</v>
          </cell>
        </row>
        <row r="317">
          <cell r="K317">
            <v>0</v>
          </cell>
          <cell r="AJ317">
            <v>0</v>
          </cell>
        </row>
        <row r="318">
          <cell r="K318">
            <v>0</v>
          </cell>
          <cell r="AJ318">
            <v>0</v>
          </cell>
        </row>
        <row r="319">
          <cell r="K319">
            <v>0</v>
          </cell>
          <cell r="AJ319">
            <v>0</v>
          </cell>
        </row>
        <row r="320">
          <cell r="K320">
            <v>1</v>
          </cell>
          <cell r="AJ320">
            <v>51.625964912280701</v>
          </cell>
        </row>
        <row r="321">
          <cell r="K321">
            <v>0</v>
          </cell>
          <cell r="AJ321">
            <v>0</v>
          </cell>
        </row>
        <row r="322">
          <cell r="K322">
            <v>0</v>
          </cell>
          <cell r="AJ322">
            <v>0</v>
          </cell>
        </row>
        <row r="323">
          <cell r="K323">
            <v>0</v>
          </cell>
          <cell r="AJ323">
            <v>0</v>
          </cell>
        </row>
        <row r="324">
          <cell r="K324">
            <v>0</v>
          </cell>
          <cell r="AJ324">
            <v>0</v>
          </cell>
        </row>
        <row r="325">
          <cell r="K325">
            <v>0</v>
          </cell>
          <cell r="AJ325">
            <v>0</v>
          </cell>
        </row>
        <row r="326">
          <cell r="K326">
            <v>0</v>
          </cell>
          <cell r="AJ326">
            <v>0</v>
          </cell>
        </row>
        <row r="327">
          <cell r="K327">
            <v>1</v>
          </cell>
          <cell r="AJ327">
            <v>51.625964912280701</v>
          </cell>
        </row>
        <row r="328">
          <cell r="K328">
            <v>0</v>
          </cell>
          <cell r="AJ328">
            <v>0</v>
          </cell>
        </row>
        <row r="329">
          <cell r="K329">
            <v>0</v>
          </cell>
          <cell r="AJ329">
            <v>0</v>
          </cell>
        </row>
        <row r="330">
          <cell r="K330">
            <v>0</v>
          </cell>
          <cell r="AJ330">
            <v>0</v>
          </cell>
        </row>
        <row r="331">
          <cell r="K331">
            <v>1</v>
          </cell>
          <cell r="AJ331">
            <v>51.625964912280701</v>
          </cell>
        </row>
        <row r="332">
          <cell r="K332">
            <v>0</v>
          </cell>
          <cell r="AJ332">
            <v>0</v>
          </cell>
        </row>
        <row r="333">
          <cell r="K333">
            <v>0</v>
          </cell>
          <cell r="AJ333">
            <v>0</v>
          </cell>
        </row>
        <row r="334">
          <cell r="K334">
            <v>0</v>
          </cell>
          <cell r="AJ334">
            <v>0</v>
          </cell>
        </row>
        <row r="335">
          <cell r="K335">
            <v>0</v>
          </cell>
          <cell r="AJ335">
            <v>0</v>
          </cell>
        </row>
        <row r="336">
          <cell r="K336">
            <v>1</v>
          </cell>
          <cell r="AJ336">
            <v>51.625964912280701</v>
          </cell>
        </row>
        <row r="337">
          <cell r="K337">
            <v>0</v>
          </cell>
          <cell r="AJ337">
            <v>0</v>
          </cell>
        </row>
        <row r="338">
          <cell r="K338">
            <v>0</v>
          </cell>
          <cell r="AJ338">
            <v>0</v>
          </cell>
        </row>
        <row r="339">
          <cell r="K339">
            <v>0</v>
          </cell>
          <cell r="AJ339">
            <v>0</v>
          </cell>
        </row>
        <row r="340">
          <cell r="K340">
            <v>0</v>
          </cell>
          <cell r="AJ340">
            <v>0</v>
          </cell>
        </row>
        <row r="341">
          <cell r="K341">
            <v>0</v>
          </cell>
          <cell r="AJ341">
            <v>0</v>
          </cell>
        </row>
        <row r="342">
          <cell r="K342">
            <v>0</v>
          </cell>
          <cell r="AJ342">
            <v>0</v>
          </cell>
        </row>
        <row r="343">
          <cell r="K343">
            <v>0</v>
          </cell>
          <cell r="AJ343">
            <v>0</v>
          </cell>
        </row>
        <row r="344">
          <cell r="K344">
            <v>0</v>
          </cell>
          <cell r="AJ344">
            <v>0</v>
          </cell>
        </row>
        <row r="345">
          <cell r="K345">
            <v>0</v>
          </cell>
          <cell r="AJ345">
            <v>0</v>
          </cell>
        </row>
        <row r="346">
          <cell r="K346">
            <v>0</v>
          </cell>
          <cell r="AJ346">
            <v>0</v>
          </cell>
        </row>
        <row r="347">
          <cell r="K347">
            <v>1</v>
          </cell>
          <cell r="AJ347">
            <v>16.9859649122807</v>
          </cell>
        </row>
        <row r="348">
          <cell r="K348">
            <v>0</v>
          </cell>
          <cell r="AJ348">
            <v>0</v>
          </cell>
        </row>
        <row r="349">
          <cell r="K349">
            <v>0</v>
          </cell>
          <cell r="AJ349">
            <v>0</v>
          </cell>
        </row>
        <row r="350">
          <cell r="K350">
            <v>0</v>
          </cell>
          <cell r="AJ350">
            <v>0</v>
          </cell>
        </row>
        <row r="351">
          <cell r="K351">
            <v>0</v>
          </cell>
          <cell r="AJ351">
            <v>0</v>
          </cell>
        </row>
        <row r="352">
          <cell r="K352">
            <v>0</v>
          </cell>
          <cell r="AJ352">
            <v>0</v>
          </cell>
        </row>
        <row r="353">
          <cell r="K353">
            <v>0</v>
          </cell>
          <cell r="AJ353">
            <v>0</v>
          </cell>
        </row>
        <row r="354">
          <cell r="K354">
            <v>0</v>
          </cell>
          <cell r="AJ354">
            <v>0</v>
          </cell>
        </row>
        <row r="355">
          <cell r="K355">
            <v>0</v>
          </cell>
          <cell r="AJ355">
            <v>0</v>
          </cell>
        </row>
        <row r="356">
          <cell r="K356">
            <v>1</v>
          </cell>
          <cell r="AJ356">
            <v>51.625964912280701</v>
          </cell>
        </row>
        <row r="357">
          <cell r="K357">
            <v>1</v>
          </cell>
          <cell r="AJ357">
            <v>51.625964912280701</v>
          </cell>
        </row>
        <row r="358">
          <cell r="K358">
            <v>0</v>
          </cell>
          <cell r="AJ358">
            <v>0</v>
          </cell>
        </row>
        <row r="359">
          <cell r="K359">
            <v>0</v>
          </cell>
          <cell r="AJ359">
            <v>0</v>
          </cell>
        </row>
        <row r="360">
          <cell r="K360">
            <v>0</v>
          </cell>
          <cell r="AJ360">
            <v>0</v>
          </cell>
        </row>
        <row r="361">
          <cell r="K361">
            <v>0</v>
          </cell>
          <cell r="AJ361">
            <v>0</v>
          </cell>
        </row>
        <row r="362">
          <cell r="K362">
            <v>0</v>
          </cell>
          <cell r="AJ362">
            <v>0</v>
          </cell>
        </row>
        <row r="363">
          <cell r="K363">
            <v>0</v>
          </cell>
          <cell r="AJ363">
            <v>0</v>
          </cell>
        </row>
        <row r="364">
          <cell r="K364">
            <v>0</v>
          </cell>
          <cell r="AJ364">
            <v>0</v>
          </cell>
        </row>
        <row r="365">
          <cell r="K365">
            <v>0</v>
          </cell>
          <cell r="AJ365">
            <v>0</v>
          </cell>
        </row>
        <row r="366">
          <cell r="K366">
            <v>0</v>
          </cell>
          <cell r="AJ366">
            <v>0</v>
          </cell>
        </row>
        <row r="367">
          <cell r="K367">
            <v>0</v>
          </cell>
          <cell r="AJ367">
            <v>0</v>
          </cell>
        </row>
        <row r="368">
          <cell r="K368">
            <v>0</v>
          </cell>
          <cell r="AJ368">
            <v>0</v>
          </cell>
        </row>
        <row r="369">
          <cell r="K369">
            <v>0</v>
          </cell>
          <cell r="AJ369">
            <v>0</v>
          </cell>
        </row>
        <row r="370">
          <cell r="K370">
            <v>1</v>
          </cell>
          <cell r="AJ370">
            <v>16.9859649122807</v>
          </cell>
        </row>
        <row r="371">
          <cell r="K371">
            <v>0</v>
          </cell>
          <cell r="AJ371">
            <v>0</v>
          </cell>
        </row>
        <row r="372">
          <cell r="K372">
            <v>0</v>
          </cell>
          <cell r="AJ372">
            <v>0</v>
          </cell>
        </row>
        <row r="373">
          <cell r="K373">
            <v>0</v>
          </cell>
          <cell r="AJ373">
            <v>0</v>
          </cell>
        </row>
        <row r="374">
          <cell r="K374">
            <v>0</v>
          </cell>
          <cell r="AJ374">
            <v>0</v>
          </cell>
        </row>
        <row r="375">
          <cell r="K375">
            <v>0</v>
          </cell>
          <cell r="AJ375">
            <v>0</v>
          </cell>
        </row>
        <row r="376">
          <cell r="K376">
            <v>0</v>
          </cell>
          <cell r="AJ376">
            <v>0</v>
          </cell>
        </row>
        <row r="377">
          <cell r="K377">
            <v>0</v>
          </cell>
          <cell r="AJ377">
            <v>0</v>
          </cell>
        </row>
        <row r="378">
          <cell r="K378">
            <v>0</v>
          </cell>
          <cell r="AJ378">
            <v>0</v>
          </cell>
        </row>
        <row r="379">
          <cell r="K379">
            <v>0</v>
          </cell>
          <cell r="AJ379">
            <v>0</v>
          </cell>
        </row>
        <row r="380">
          <cell r="K380">
            <v>0</v>
          </cell>
          <cell r="AJ380">
            <v>0</v>
          </cell>
        </row>
        <row r="381">
          <cell r="K381">
            <v>0</v>
          </cell>
          <cell r="AJ381">
            <v>0</v>
          </cell>
        </row>
        <row r="382">
          <cell r="K382">
            <v>0</v>
          </cell>
          <cell r="AJ382">
            <v>0</v>
          </cell>
        </row>
        <row r="383">
          <cell r="K383">
            <v>0</v>
          </cell>
          <cell r="AJ383">
            <v>0</v>
          </cell>
        </row>
        <row r="384">
          <cell r="K384">
            <v>0</v>
          </cell>
          <cell r="AJ384">
            <v>0</v>
          </cell>
        </row>
        <row r="385">
          <cell r="K385">
            <v>0</v>
          </cell>
          <cell r="AJ385">
            <v>0</v>
          </cell>
        </row>
        <row r="386">
          <cell r="K386">
            <v>0</v>
          </cell>
          <cell r="AJ386">
            <v>0</v>
          </cell>
        </row>
        <row r="387">
          <cell r="K387">
            <v>0</v>
          </cell>
          <cell r="AJ387">
            <v>0</v>
          </cell>
        </row>
        <row r="388">
          <cell r="K388">
            <v>0</v>
          </cell>
          <cell r="AJ388">
            <v>0</v>
          </cell>
        </row>
        <row r="389">
          <cell r="K389">
            <v>0</v>
          </cell>
          <cell r="AJ389">
            <v>0</v>
          </cell>
        </row>
        <row r="390">
          <cell r="K390">
            <v>0</v>
          </cell>
          <cell r="AJ390">
            <v>0</v>
          </cell>
        </row>
        <row r="391">
          <cell r="K391">
            <v>0</v>
          </cell>
          <cell r="AJ391">
            <v>0</v>
          </cell>
        </row>
        <row r="392">
          <cell r="K392">
            <v>1</v>
          </cell>
          <cell r="AJ392">
            <v>16.9859649122807</v>
          </cell>
        </row>
        <row r="393">
          <cell r="K393">
            <v>0</v>
          </cell>
          <cell r="AJ393">
            <v>0</v>
          </cell>
        </row>
        <row r="394">
          <cell r="K394">
            <v>0</v>
          </cell>
          <cell r="AJ394">
            <v>0</v>
          </cell>
        </row>
        <row r="395">
          <cell r="K395">
            <v>0</v>
          </cell>
          <cell r="AJ395">
            <v>0</v>
          </cell>
        </row>
        <row r="396">
          <cell r="K396">
            <v>0</v>
          </cell>
          <cell r="AJ396">
            <v>0</v>
          </cell>
        </row>
        <row r="397">
          <cell r="K397">
            <v>0</v>
          </cell>
          <cell r="AJ397">
            <v>0</v>
          </cell>
        </row>
        <row r="398">
          <cell r="K398">
            <v>0</v>
          </cell>
          <cell r="AJ398">
            <v>0</v>
          </cell>
        </row>
        <row r="399">
          <cell r="K399">
            <v>0</v>
          </cell>
          <cell r="AJ399">
            <v>0</v>
          </cell>
        </row>
        <row r="400">
          <cell r="K400">
            <v>0</v>
          </cell>
          <cell r="AJ400">
            <v>0</v>
          </cell>
        </row>
        <row r="401">
          <cell r="K401">
            <v>1</v>
          </cell>
          <cell r="AJ401">
            <v>16.9859649122807</v>
          </cell>
        </row>
        <row r="402">
          <cell r="K402">
            <v>0</v>
          </cell>
          <cell r="AJ402">
            <v>0</v>
          </cell>
        </row>
        <row r="403">
          <cell r="K403">
            <v>0</v>
          </cell>
          <cell r="AJ403">
            <v>0</v>
          </cell>
        </row>
        <row r="404">
          <cell r="K404">
            <v>0</v>
          </cell>
          <cell r="AJ404">
            <v>0</v>
          </cell>
        </row>
        <row r="405">
          <cell r="K405">
            <v>0</v>
          </cell>
          <cell r="AJ405">
            <v>0</v>
          </cell>
        </row>
        <row r="406">
          <cell r="K406">
            <v>0</v>
          </cell>
          <cell r="AJ406">
            <v>0</v>
          </cell>
        </row>
        <row r="407">
          <cell r="K407">
            <v>0</v>
          </cell>
          <cell r="AJ407">
            <v>0</v>
          </cell>
        </row>
        <row r="408">
          <cell r="K408">
            <v>0</v>
          </cell>
          <cell r="AJ408">
            <v>0</v>
          </cell>
        </row>
        <row r="409">
          <cell r="K409">
            <v>0</v>
          </cell>
          <cell r="AJ409">
            <v>0</v>
          </cell>
        </row>
        <row r="410">
          <cell r="K410">
            <v>0</v>
          </cell>
          <cell r="AJ410">
            <v>0</v>
          </cell>
        </row>
        <row r="411">
          <cell r="K411">
            <v>1</v>
          </cell>
          <cell r="AJ411">
            <v>16.9859649122807</v>
          </cell>
        </row>
        <row r="412">
          <cell r="K412">
            <v>0</v>
          </cell>
          <cell r="AJ412">
            <v>0</v>
          </cell>
        </row>
        <row r="413">
          <cell r="K413">
            <v>0</v>
          </cell>
          <cell r="AJ413">
            <v>0</v>
          </cell>
        </row>
        <row r="414">
          <cell r="K414">
            <v>0</v>
          </cell>
          <cell r="AJ414">
            <v>0</v>
          </cell>
        </row>
        <row r="415">
          <cell r="K415">
            <v>0</v>
          </cell>
          <cell r="AJ415">
            <v>0</v>
          </cell>
        </row>
        <row r="416">
          <cell r="K416">
            <v>0</v>
          </cell>
          <cell r="AJ416">
            <v>0</v>
          </cell>
        </row>
        <row r="417">
          <cell r="K417">
            <v>0</v>
          </cell>
          <cell r="AJ417">
            <v>0</v>
          </cell>
        </row>
        <row r="418">
          <cell r="K418">
            <v>0</v>
          </cell>
          <cell r="AJ418">
            <v>0</v>
          </cell>
        </row>
        <row r="419">
          <cell r="K419">
            <v>0</v>
          </cell>
          <cell r="AJ419">
            <v>0</v>
          </cell>
        </row>
        <row r="420">
          <cell r="K420">
            <v>1</v>
          </cell>
          <cell r="AJ420">
            <v>16.9859649122807</v>
          </cell>
        </row>
        <row r="421">
          <cell r="K421">
            <v>0</v>
          </cell>
          <cell r="AJ421">
            <v>0</v>
          </cell>
        </row>
        <row r="422">
          <cell r="K422">
            <v>0</v>
          </cell>
          <cell r="AJ422">
            <v>0</v>
          </cell>
        </row>
        <row r="423">
          <cell r="K423">
            <v>1</v>
          </cell>
          <cell r="AJ423">
            <v>16.9859649122807</v>
          </cell>
        </row>
        <row r="424">
          <cell r="K424">
            <v>0</v>
          </cell>
          <cell r="AJ424">
            <v>0</v>
          </cell>
        </row>
        <row r="425">
          <cell r="K425">
            <v>0</v>
          </cell>
          <cell r="AJ425">
            <v>0</v>
          </cell>
        </row>
        <row r="426">
          <cell r="K426">
            <v>0</v>
          </cell>
          <cell r="AJ426">
            <v>0</v>
          </cell>
        </row>
        <row r="427">
          <cell r="K427">
            <v>0</v>
          </cell>
          <cell r="AJ427">
            <v>0</v>
          </cell>
        </row>
        <row r="428">
          <cell r="K428">
            <v>0</v>
          </cell>
          <cell r="AJ428">
            <v>0</v>
          </cell>
        </row>
        <row r="429">
          <cell r="K429">
            <v>0</v>
          </cell>
          <cell r="AJ429">
            <v>0</v>
          </cell>
        </row>
        <row r="430">
          <cell r="K430">
            <v>0</v>
          </cell>
          <cell r="AJ430">
            <v>0</v>
          </cell>
        </row>
        <row r="431">
          <cell r="K431">
            <v>0</v>
          </cell>
          <cell r="AJ431">
            <v>0</v>
          </cell>
        </row>
        <row r="432">
          <cell r="K432">
            <v>1</v>
          </cell>
          <cell r="AJ432">
            <v>51.625964912280701</v>
          </cell>
        </row>
        <row r="433">
          <cell r="K433">
            <v>0</v>
          </cell>
          <cell r="AJ433">
            <v>0</v>
          </cell>
        </row>
        <row r="434">
          <cell r="K434">
            <v>0</v>
          </cell>
          <cell r="AJ434">
            <v>0</v>
          </cell>
        </row>
        <row r="435">
          <cell r="K435">
            <v>0</v>
          </cell>
          <cell r="AJ435">
            <v>0</v>
          </cell>
        </row>
        <row r="436">
          <cell r="K436">
            <v>1</v>
          </cell>
          <cell r="AJ436">
            <v>16.9859649122807</v>
          </cell>
        </row>
        <row r="437">
          <cell r="K437">
            <v>0</v>
          </cell>
          <cell r="AJ437">
            <v>0</v>
          </cell>
        </row>
        <row r="438">
          <cell r="K438">
            <v>0</v>
          </cell>
          <cell r="AJ438">
            <v>0</v>
          </cell>
        </row>
        <row r="439">
          <cell r="K439">
            <v>0</v>
          </cell>
          <cell r="AJ439">
            <v>0</v>
          </cell>
        </row>
        <row r="440">
          <cell r="K440">
            <v>0</v>
          </cell>
          <cell r="AJ440">
            <v>0</v>
          </cell>
        </row>
        <row r="441">
          <cell r="K441">
            <v>0</v>
          </cell>
          <cell r="AJ441">
            <v>0</v>
          </cell>
        </row>
        <row r="442">
          <cell r="K442">
            <v>0</v>
          </cell>
          <cell r="AJ442">
            <v>0</v>
          </cell>
        </row>
        <row r="443">
          <cell r="K443">
            <v>1</v>
          </cell>
          <cell r="AJ443">
            <v>16.9859649122807</v>
          </cell>
        </row>
        <row r="444">
          <cell r="K444">
            <v>0</v>
          </cell>
          <cell r="AJ444">
            <v>0</v>
          </cell>
        </row>
        <row r="445">
          <cell r="K445">
            <v>0</v>
          </cell>
          <cell r="AJ445">
            <v>0</v>
          </cell>
        </row>
        <row r="446">
          <cell r="K446">
            <v>0</v>
          </cell>
          <cell r="AJ446">
            <v>0</v>
          </cell>
        </row>
        <row r="447">
          <cell r="K447">
            <v>0</v>
          </cell>
          <cell r="AJ447">
            <v>0</v>
          </cell>
        </row>
        <row r="448">
          <cell r="K448">
            <v>0</v>
          </cell>
          <cell r="AJ448">
            <v>0</v>
          </cell>
        </row>
        <row r="449">
          <cell r="K449">
            <v>0</v>
          </cell>
          <cell r="AJ449">
            <v>0</v>
          </cell>
        </row>
        <row r="450">
          <cell r="K450">
            <v>0</v>
          </cell>
          <cell r="AJ450">
            <v>0</v>
          </cell>
        </row>
        <row r="451">
          <cell r="K451">
            <v>0</v>
          </cell>
          <cell r="AJ451">
            <v>0</v>
          </cell>
        </row>
        <row r="452">
          <cell r="K452">
            <v>0</v>
          </cell>
          <cell r="AJ452">
            <v>0</v>
          </cell>
        </row>
        <row r="453">
          <cell r="K453">
            <v>0</v>
          </cell>
          <cell r="AJ453">
            <v>0</v>
          </cell>
        </row>
        <row r="454">
          <cell r="K454">
            <v>0</v>
          </cell>
          <cell r="AJ454">
            <v>0</v>
          </cell>
        </row>
        <row r="455">
          <cell r="K455">
            <v>0</v>
          </cell>
          <cell r="AJ455">
            <v>0</v>
          </cell>
        </row>
        <row r="456">
          <cell r="K456">
            <v>0</v>
          </cell>
          <cell r="AJ456">
            <v>0</v>
          </cell>
        </row>
        <row r="457">
          <cell r="K457">
            <v>0</v>
          </cell>
          <cell r="AJ457">
            <v>0</v>
          </cell>
        </row>
        <row r="458">
          <cell r="K458">
            <v>0</v>
          </cell>
          <cell r="AJ458">
            <v>0</v>
          </cell>
        </row>
        <row r="459">
          <cell r="K459">
            <v>0</v>
          </cell>
          <cell r="AJ459">
            <v>0</v>
          </cell>
        </row>
        <row r="460">
          <cell r="K460">
            <v>0</v>
          </cell>
          <cell r="AJ460">
            <v>0</v>
          </cell>
        </row>
        <row r="461">
          <cell r="K461">
            <v>0</v>
          </cell>
          <cell r="AJ461">
            <v>0</v>
          </cell>
        </row>
        <row r="462">
          <cell r="K462">
            <v>1</v>
          </cell>
          <cell r="AJ462">
            <v>67.675964912280705</v>
          </cell>
        </row>
        <row r="463">
          <cell r="K463">
            <v>0</v>
          </cell>
          <cell r="AJ463">
            <v>0</v>
          </cell>
        </row>
        <row r="464">
          <cell r="K464">
            <v>0</v>
          </cell>
          <cell r="AJ464">
            <v>0</v>
          </cell>
        </row>
        <row r="465">
          <cell r="K465">
            <v>0</v>
          </cell>
          <cell r="AJ465">
            <v>0</v>
          </cell>
        </row>
        <row r="466">
          <cell r="K466">
            <v>0</v>
          </cell>
          <cell r="AJ466">
            <v>0</v>
          </cell>
        </row>
        <row r="467">
          <cell r="K467">
            <v>0</v>
          </cell>
          <cell r="AJ467">
            <v>0</v>
          </cell>
        </row>
        <row r="468">
          <cell r="K468">
            <v>0</v>
          </cell>
          <cell r="AJ468">
            <v>0</v>
          </cell>
        </row>
        <row r="469">
          <cell r="K469">
            <v>0</v>
          </cell>
          <cell r="AJ469">
            <v>0</v>
          </cell>
        </row>
        <row r="470">
          <cell r="K470">
            <v>1</v>
          </cell>
          <cell r="AJ470">
            <v>51.625964912280701</v>
          </cell>
        </row>
        <row r="471">
          <cell r="K471">
            <v>0</v>
          </cell>
          <cell r="AJ471">
            <v>0</v>
          </cell>
        </row>
        <row r="472">
          <cell r="K472">
            <v>0</v>
          </cell>
          <cell r="AJ472">
            <v>0</v>
          </cell>
        </row>
        <row r="473">
          <cell r="K473">
            <v>0</v>
          </cell>
          <cell r="AJ473">
            <v>0</v>
          </cell>
        </row>
        <row r="474">
          <cell r="K474">
            <v>0</v>
          </cell>
          <cell r="AJ474">
            <v>0</v>
          </cell>
        </row>
        <row r="475">
          <cell r="K475">
            <v>1</v>
          </cell>
          <cell r="AJ475">
            <v>51.625964912280701</v>
          </cell>
        </row>
        <row r="476">
          <cell r="K476">
            <v>0</v>
          </cell>
          <cell r="AJ476">
            <v>0</v>
          </cell>
        </row>
        <row r="477">
          <cell r="K477">
            <v>0</v>
          </cell>
          <cell r="AJ477">
            <v>0</v>
          </cell>
        </row>
        <row r="478">
          <cell r="K478">
            <v>1</v>
          </cell>
          <cell r="AJ478">
            <v>51.625964912280701</v>
          </cell>
        </row>
        <row r="479">
          <cell r="K479">
            <v>0</v>
          </cell>
          <cell r="AJ479">
            <v>0</v>
          </cell>
        </row>
        <row r="480">
          <cell r="K480">
            <v>0</v>
          </cell>
          <cell r="AJ480">
            <v>0</v>
          </cell>
        </row>
        <row r="481">
          <cell r="K481">
            <v>0</v>
          </cell>
          <cell r="AJ481">
            <v>0</v>
          </cell>
        </row>
        <row r="482">
          <cell r="K482">
            <v>0</v>
          </cell>
          <cell r="AJ482">
            <v>0</v>
          </cell>
        </row>
        <row r="483">
          <cell r="K483">
            <v>1</v>
          </cell>
          <cell r="AJ483">
            <v>16.9859649122807</v>
          </cell>
        </row>
        <row r="484">
          <cell r="K484">
            <v>1</v>
          </cell>
          <cell r="AJ484">
            <v>16.9859649122807</v>
          </cell>
        </row>
        <row r="485">
          <cell r="K485">
            <v>0</v>
          </cell>
          <cell r="AJ485">
            <v>0</v>
          </cell>
        </row>
        <row r="486">
          <cell r="K486">
            <v>0</v>
          </cell>
          <cell r="AJ486">
            <v>0</v>
          </cell>
        </row>
        <row r="487">
          <cell r="K487">
            <v>0</v>
          </cell>
          <cell r="AJ487">
            <v>0</v>
          </cell>
        </row>
        <row r="488">
          <cell r="K488">
            <v>0</v>
          </cell>
          <cell r="AJ488">
            <v>0</v>
          </cell>
        </row>
        <row r="489">
          <cell r="K489">
            <v>0</v>
          </cell>
          <cell r="AJ489">
            <v>0</v>
          </cell>
        </row>
        <row r="490">
          <cell r="K490">
            <v>0</v>
          </cell>
          <cell r="AJ490">
            <v>0</v>
          </cell>
        </row>
        <row r="491">
          <cell r="K491">
            <v>0</v>
          </cell>
          <cell r="AJ491">
            <v>0</v>
          </cell>
        </row>
        <row r="492">
          <cell r="K492">
            <v>0</v>
          </cell>
          <cell r="AJ492">
            <v>0</v>
          </cell>
        </row>
        <row r="493">
          <cell r="K493">
            <v>0</v>
          </cell>
          <cell r="AJ493">
            <v>0</v>
          </cell>
        </row>
        <row r="494">
          <cell r="K494">
            <v>0</v>
          </cell>
          <cell r="AJ494">
            <v>0</v>
          </cell>
        </row>
        <row r="495">
          <cell r="K495">
            <v>0</v>
          </cell>
          <cell r="AJ495">
            <v>0</v>
          </cell>
        </row>
        <row r="496">
          <cell r="K496">
            <v>0</v>
          </cell>
          <cell r="AJ496">
            <v>0</v>
          </cell>
        </row>
        <row r="497">
          <cell r="K497">
            <v>1</v>
          </cell>
          <cell r="AJ497">
            <v>66.435964912280696</v>
          </cell>
        </row>
        <row r="498">
          <cell r="K498">
            <v>0</v>
          </cell>
          <cell r="AJ498">
            <v>0</v>
          </cell>
        </row>
        <row r="499">
          <cell r="K499">
            <v>0</v>
          </cell>
          <cell r="AJ499">
            <v>0</v>
          </cell>
        </row>
        <row r="500">
          <cell r="K500">
            <v>0</v>
          </cell>
          <cell r="AJ500">
            <v>0</v>
          </cell>
        </row>
        <row r="501">
          <cell r="K501">
            <v>0</v>
          </cell>
          <cell r="AJ501">
            <v>0</v>
          </cell>
        </row>
        <row r="502">
          <cell r="K502">
            <v>0</v>
          </cell>
          <cell r="AJ502">
            <v>0</v>
          </cell>
        </row>
        <row r="503">
          <cell r="K503">
            <v>0</v>
          </cell>
          <cell r="AJ503">
            <v>0</v>
          </cell>
        </row>
        <row r="504">
          <cell r="K504">
            <v>0</v>
          </cell>
          <cell r="AJ504">
            <v>0</v>
          </cell>
        </row>
        <row r="505">
          <cell r="K505">
            <v>0</v>
          </cell>
          <cell r="AJ505">
            <v>0</v>
          </cell>
        </row>
        <row r="506">
          <cell r="K506">
            <v>0</v>
          </cell>
          <cell r="AJ506">
            <v>0</v>
          </cell>
        </row>
        <row r="507">
          <cell r="K507">
            <v>0</v>
          </cell>
          <cell r="AJ507">
            <v>0</v>
          </cell>
        </row>
        <row r="508">
          <cell r="K508">
            <v>0</v>
          </cell>
          <cell r="AJ508">
            <v>0</v>
          </cell>
        </row>
        <row r="509">
          <cell r="K509">
            <v>0</v>
          </cell>
          <cell r="AJ509">
            <v>0</v>
          </cell>
        </row>
        <row r="510">
          <cell r="K510">
            <v>0</v>
          </cell>
          <cell r="AJ510">
            <v>0</v>
          </cell>
        </row>
        <row r="511">
          <cell r="K511">
            <v>0</v>
          </cell>
          <cell r="AJ511">
            <v>0</v>
          </cell>
        </row>
        <row r="512">
          <cell r="K512">
            <v>0</v>
          </cell>
          <cell r="AJ512">
            <v>0</v>
          </cell>
        </row>
        <row r="513">
          <cell r="K513">
            <v>0</v>
          </cell>
          <cell r="AJ513">
            <v>0</v>
          </cell>
        </row>
        <row r="514">
          <cell r="K514">
            <v>0</v>
          </cell>
          <cell r="AJ514">
            <v>0</v>
          </cell>
        </row>
        <row r="515">
          <cell r="K515">
            <v>0</v>
          </cell>
          <cell r="AJ515">
            <v>0</v>
          </cell>
        </row>
        <row r="516">
          <cell r="K516">
            <v>0</v>
          </cell>
          <cell r="AJ516">
            <v>0</v>
          </cell>
        </row>
        <row r="517">
          <cell r="K517">
            <v>0</v>
          </cell>
          <cell r="AJ517">
            <v>0</v>
          </cell>
        </row>
        <row r="518">
          <cell r="K518">
            <v>0</v>
          </cell>
          <cell r="AJ518">
            <v>0</v>
          </cell>
        </row>
        <row r="519">
          <cell r="K519">
            <v>1</v>
          </cell>
          <cell r="AJ519">
            <v>51.625964912280701</v>
          </cell>
        </row>
        <row r="520">
          <cell r="K520">
            <v>0</v>
          </cell>
          <cell r="AJ520">
            <v>0</v>
          </cell>
        </row>
        <row r="521">
          <cell r="K521">
            <v>0</v>
          </cell>
          <cell r="AJ521">
            <v>0</v>
          </cell>
        </row>
        <row r="522">
          <cell r="K522">
            <v>0</v>
          </cell>
          <cell r="AJ522">
            <v>0</v>
          </cell>
        </row>
        <row r="523">
          <cell r="K523">
            <v>0</v>
          </cell>
          <cell r="AJ523">
            <v>0</v>
          </cell>
        </row>
        <row r="524">
          <cell r="K524">
            <v>0</v>
          </cell>
          <cell r="AJ524">
            <v>0</v>
          </cell>
        </row>
        <row r="525">
          <cell r="K525">
            <v>0</v>
          </cell>
          <cell r="AJ525">
            <v>0</v>
          </cell>
        </row>
        <row r="526">
          <cell r="K526">
            <v>0</v>
          </cell>
          <cell r="AJ526">
            <v>0</v>
          </cell>
        </row>
        <row r="527">
          <cell r="K527">
            <v>0</v>
          </cell>
          <cell r="AJ527">
            <v>0</v>
          </cell>
        </row>
        <row r="528">
          <cell r="K528">
            <v>0</v>
          </cell>
          <cell r="AJ528">
            <v>0</v>
          </cell>
        </row>
        <row r="529">
          <cell r="K529">
            <v>0</v>
          </cell>
          <cell r="AJ529">
            <v>0</v>
          </cell>
        </row>
        <row r="530">
          <cell r="K530">
            <v>0</v>
          </cell>
          <cell r="AJ530">
            <v>0</v>
          </cell>
        </row>
        <row r="531">
          <cell r="K531">
            <v>0</v>
          </cell>
          <cell r="AJ531">
            <v>0</v>
          </cell>
        </row>
        <row r="532">
          <cell r="K532">
            <v>0</v>
          </cell>
          <cell r="AJ532">
            <v>0</v>
          </cell>
        </row>
        <row r="533">
          <cell r="K533">
            <v>0</v>
          </cell>
          <cell r="AJ533">
            <v>0</v>
          </cell>
        </row>
        <row r="534">
          <cell r="K534">
            <v>0</v>
          </cell>
          <cell r="AJ534">
            <v>0</v>
          </cell>
        </row>
        <row r="535">
          <cell r="K535">
            <v>0</v>
          </cell>
          <cell r="AJ535">
            <v>0</v>
          </cell>
        </row>
        <row r="536">
          <cell r="K536">
            <v>0</v>
          </cell>
          <cell r="AJ536">
            <v>0</v>
          </cell>
        </row>
        <row r="537">
          <cell r="K537">
            <v>0</v>
          </cell>
          <cell r="AJ537">
            <v>0</v>
          </cell>
        </row>
        <row r="538">
          <cell r="K538">
            <v>0</v>
          </cell>
          <cell r="AJ538">
            <v>0</v>
          </cell>
        </row>
        <row r="539">
          <cell r="K539">
            <v>0</v>
          </cell>
          <cell r="AJ539">
            <v>0</v>
          </cell>
        </row>
        <row r="540">
          <cell r="K540">
            <v>1</v>
          </cell>
          <cell r="AJ540">
            <v>16.9859649122807</v>
          </cell>
        </row>
        <row r="541">
          <cell r="K541">
            <v>0</v>
          </cell>
          <cell r="AJ541">
            <v>0</v>
          </cell>
        </row>
        <row r="542">
          <cell r="K542">
            <v>0</v>
          </cell>
          <cell r="AJ542">
            <v>0</v>
          </cell>
        </row>
        <row r="543">
          <cell r="K543">
            <v>0</v>
          </cell>
          <cell r="AJ543">
            <v>0</v>
          </cell>
        </row>
        <row r="544">
          <cell r="K544">
            <v>0</v>
          </cell>
          <cell r="AJ544">
            <v>0</v>
          </cell>
        </row>
        <row r="545">
          <cell r="K545">
            <v>0</v>
          </cell>
          <cell r="AJ545">
            <v>0</v>
          </cell>
        </row>
        <row r="546">
          <cell r="K546">
            <v>1</v>
          </cell>
          <cell r="AJ546">
            <v>51.625964912280701</v>
          </cell>
        </row>
        <row r="547">
          <cell r="K547">
            <v>0</v>
          </cell>
          <cell r="AJ547">
            <v>0</v>
          </cell>
        </row>
        <row r="548">
          <cell r="K548">
            <v>0</v>
          </cell>
          <cell r="AJ548">
            <v>0</v>
          </cell>
        </row>
        <row r="549">
          <cell r="K549">
            <v>0</v>
          </cell>
          <cell r="AJ549">
            <v>0</v>
          </cell>
        </row>
        <row r="550">
          <cell r="K550">
            <v>0</v>
          </cell>
          <cell r="AJ550">
            <v>0</v>
          </cell>
        </row>
        <row r="551">
          <cell r="K551">
            <v>1</v>
          </cell>
          <cell r="AJ551">
            <v>16.9859649122807</v>
          </cell>
        </row>
        <row r="552">
          <cell r="K552">
            <v>1</v>
          </cell>
          <cell r="AJ552">
            <v>16.9859649122807</v>
          </cell>
        </row>
        <row r="553">
          <cell r="K553">
            <v>0</v>
          </cell>
          <cell r="AJ553">
            <v>0</v>
          </cell>
        </row>
        <row r="554">
          <cell r="K554">
            <v>0</v>
          </cell>
          <cell r="AJ554">
            <v>0</v>
          </cell>
        </row>
        <row r="555">
          <cell r="K555">
            <v>0</v>
          </cell>
          <cell r="AJ555">
            <v>0</v>
          </cell>
        </row>
        <row r="556">
          <cell r="K556">
            <v>0</v>
          </cell>
          <cell r="AJ556">
            <v>0</v>
          </cell>
        </row>
        <row r="557">
          <cell r="K557">
            <v>0</v>
          </cell>
          <cell r="AJ557">
            <v>0</v>
          </cell>
        </row>
        <row r="558">
          <cell r="K558">
            <v>0</v>
          </cell>
          <cell r="AJ558">
            <v>0</v>
          </cell>
        </row>
        <row r="559">
          <cell r="K559">
            <v>0</v>
          </cell>
          <cell r="AJ559">
            <v>0</v>
          </cell>
        </row>
        <row r="560">
          <cell r="K560">
            <v>0</v>
          </cell>
          <cell r="AJ560">
            <v>0</v>
          </cell>
        </row>
        <row r="561">
          <cell r="K561">
            <v>0</v>
          </cell>
          <cell r="AJ561">
            <v>0</v>
          </cell>
        </row>
        <row r="562">
          <cell r="K562">
            <v>1</v>
          </cell>
          <cell r="AJ562">
            <v>16.9859649122807</v>
          </cell>
        </row>
        <row r="563">
          <cell r="K563">
            <v>0</v>
          </cell>
          <cell r="AJ563">
            <v>0</v>
          </cell>
        </row>
        <row r="564">
          <cell r="K564">
            <v>0</v>
          </cell>
          <cell r="AJ564">
            <v>0</v>
          </cell>
        </row>
        <row r="565">
          <cell r="K565">
            <v>0</v>
          </cell>
          <cell r="AJ565">
            <v>0</v>
          </cell>
        </row>
        <row r="566">
          <cell r="K566">
            <v>0</v>
          </cell>
          <cell r="AJ566">
            <v>0</v>
          </cell>
        </row>
        <row r="567">
          <cell r="K567">
            <v>0</v>
          </cell>
          <cell r="AJ567">
            <v>0</v>
          </cell>
        </row>
        <row r="568">
          <cell r="K568">
            <v>1</v>
          </cell>
          <cell r="AJ568">
            <v>16.9859649122807</v>
          </cell>
        </row>
        <row r="569">
          <cell r="K569">
            <v>0</v>
          </cell>
          <cell r="AJ569">
            <v>0</v>
          </cell>
        </row>
        <row r="570">
          <cell r="K570">
            <v>0</v>
          </cell>
          <cell r="AJ570">
            <v>0</v>
          </cell>
        </row>
        <row r="571">
          <cell r="K571">
            <v>1</v>
          </cell>
          <cell r="AJ571">
            <v>51.625964912280701</v>
          </cell>
        </row>
        <row r="572">
          <cell r="K572">
            <v>0</v>
          </cell>
          <cell r="AJ572">
            <v>0</v>
          </cell>
        </row>
        <row r="573">
          <cell r="K573">
            <v>1</v>
          </cell>
          <cell r="AJ573">
            <v>51.625964912280701</v>
          </cell>
        </row>
        <row r="574">
          <cell r="K574">
            <v>0</v>
          </cell>
          <cell r="AJ574">
            <v>0</v>
          </cell>
        </row>
        <row r="575">
          <cell r="K575">
            <v>1</v>
          </cell>
          <cell r="AJ575">
            <v>16.9859649122807</v>
          </cell>
        </row>
        <row r="576">
          <cell r="K576">
            <v>0</v>
          </cell>
          <cell r="AJ576">
            <v>0</v>
          </cell>
        </row>
        <row r="577">
          <cell r="K577">
            <v>0</v>
          </cell>
          <cell r="AJ577">
            <v>0</v>
          </cell>
        </row>
        <row r="578">
          <cell r="K578">
            <v>0</v>
          </cell>
          <cell r="AJ578">
            <v>0</v>
          </cell>
        </row>
        <row r="579">
          <cell r="K579">
            <v>0</v>
          </cell>
          <cell r="AJ579">
            <v>0</v>
          </cell>
        </row>
        <row r="580">
          <cell r="K580">
            <v>0</v>
          </cell>
          <cell r="AJ580">
            <v>0</v>
          </cell>
        </row>
        <row r="581">
          <cell r="K581">
            <v>0</v>
          </cell>
          <cell r="AJ581">
            <v>0</v>
          </cell>
        </row>
        <row r="582">
          <cell r="K582">
            <v>0</v>
          </cell>
          <cell r="AJ582">
            <v>0</v>
          </cell>
        </row>
        <row r="583">
          <cell r="K583">
            <v>0</v>
          </cell>
          <cell r="AJ583">
            <v>0</v>
          </cell>
        </row>
        <row r="584">
          <cell r="K584">
            <v>0</v>
          </cell>
          <cell r="AJ584">
            <v>0</v>
          </cell>
        </row>
        <row r="585">
          <cell r="K585">
            <v>1</v>
          </cell>
          <cell r="AJ585">
            <v>51.625964912280701</v>
          </cell>
        </row>
        <row r="586">
          <cell r="K586">
            <v>0</v>
          </cell>
          <cell r="AJ586">
            <v>0</v>
          </cell>
        </row>
        <row r="587">
          <cell r="K587">
            <v>0</v>
          </cell>
          <cell r="AJ587">
            <v>0</v>
          </cell>
        </row>
        <row r="588">
          <cell r="K588">
            <v>0</v>
          </cell>
          <cell r="AJ588">
            <v>0</v>
          </cell>
        </row>
        <row r="589">
          <cell r="K589">
            <v>0</v>
          </cell>
          <cell r="AJ589">
            <v>0</v>
          </cell>
        </row>
        <row r="590">
          <cell r="K590">
            <v>0</v>
          </cell>
          <cell r="AJ590">
            <v>0</v>
          </cell>
        </row>
        <row r="591">
          <cell r="K591">
            <v>1</v>
          </cell>
          <cell r="AJ591">
            <v>73.035964912280704</v>
          </cell>
        </row>
        <row r="592">
          <cell r="K592">
            <v>0</v>
          </cell>
          <cell r="AJ592">
            <v>0</v>
          </cell>
        </row>
        <row r="593">
          <cell r="K593">
            <v>0</v>
          </cell>
          <cell r="AJ593">
            <v>0</v>
          </cell>
        </row>
        <row r="594">
          <cell r="K594">
            <v>0</v>
          </cell>
          <cell r="AJ594">
            <v>0</v>
          </cell>
        </row>
        <row r="595">
          <cell r="K595">
            <v>0</v>
          </cell>
          <cell r="AJ595">
            <v>0</v>
          </cell>
        </row>
        <row r="596">
          <cell r="K596">
            <v>0</v>
          </cell>
          <cell r="AJ596">
            <v>0</v>
          </cell>
        </row>
        <row r="597">
          <cell r="K597">
            <v>1</v>
          </cell>
          <cell r="AJ597">
            <v>16.9859649122807</v>
          </cell>
        </row>
        <row r="598">
          <cell r="K598">
            <v>0</v>
          </cell>
          <cell r="AJ598">
            <v>0</v>
          </cell>
        </row>
        <row r="599">
          <cell r="K599">
            <v>0</v>
          </cell>
          <cell r="AJ599">
            <v>0</v>
          </cell>
        </row>
        <row r="600">
          <cell r="K600">
            <v>0</v>
          </cell>
          <cell r="AJ600">
            <v>0</v>
          </cell>
        </row>
        <row r="601">
          <cell r="K601">
            <v>0</v>
          </cell>
          <cell r="AJ601">
            <v>0</v>
          </cell>
        </row>
        <row r="602">
          <cell r="K602">
            <v>0</v>
          </cell>
          <cell r="AJ602">
            <v>0</v>
          </cell>
        </row>
        <row r="603">
          <cell r="K603">
            <v>0</v>
          </cell>
          <cell r="AJ603">
            <v>0</v>
          </cell>
        </row>
        <row r="604">
          <cell r="K604">
            <v>0</v>
          </cell>
          <cell r="AJ604">
            <v>0</v>
          </cell>
        </row>
        <row r="605">
          <cell r="K605">
            <v>0</v>
          </cell>
          <cell r="AJ605">
            <v>0</v>
          </cell>
        </row>
        <row r="606">
          <cell r="K606">
            <v>1</v>
          </cell>
          <cell r="AJ606">
            <v>16.9859649122807</v>
          </cell>
        </row>
        <row r="607">
          <cell r="K607">
            <v>0</v>
          </cell>
          <cell r="AJ607">
            <v>0</v>
          </cell>
        </row>
        <row r="608">
          <cell r="K608">
            <v>0</v>
          </cell>
          <cell r="AJ608">
            <v>0</v>
          </cell>
        </row>
        <row r="609">
          <cell r="K609">
            <v>0</v>
          </cell>
          <cell r="AJ609">
            <v>0</v>
          </cell>
        </row>
        <row r="610">
          <cell r="K610">
            <v>0</v>
          </cell>
          <cell r="AJ610">
            <v>0</v>
          </cell>
        </row>
        <row r="611">
          <cell r="K611">
            <v>0</v>
          </cell>
          <cell r="AJ611">
            <v>0</v>
          </cell>
        </row>
        <row r="612">
          <cell r="K612">
            <v>1</v>
          </cell>
          <cell r="AJ612">
            <v>51.625964912280701</v>
          </cell>
        </row>
        <row r="613">
          <cell r="K613">
            <v>0</v>
          </cell>
          <cell r="AJ613">
            <v>0</v>
          </cell>
        </row>
        <row r="614">
          <cell r="K614">
            <v>0</v>
          </cell>
          <cell r="AJ614">
            <v>0</v>
          </cell>
        </row>
        <row r="615">
          <cell r="K615">
            <v>0</v>
          </cell>
          <cell r="AJ615">
            <v>0</v>
          </cell>
        </row>
        <row r="616">
          <cell r="K616">
            <v>0</v>
          </cell>
          <cell r="AJ616">
            <v>0</v>
          </cell>
        </row>
        <row r="617">
          <cell r="K617">
            <v>0</v>
          </cell>
          <cell r="AJ617">
            <v>0</v>
          </cell>
        </row>
        <row r="618">
          <cell r="K618">
            <v>0</v>
          </cell>
          <cell r="AJ618">
            <v>0</v>
          </cell>
        </row>
        <row r="619">
          <cell r="K619">
            <v>0</v>
          </cell>
          <cell r="AJ619">
            <v>0</v>
          </cell>
        </row>
        <row r="620">
          <cell r="K620">
            <v>1</v>
          </cell>
          <cell r="AJ620">
            <v>51.625964912280701</v>
          </cell>
        </row>
        <row r="621">
          <cell r="K621">
            <v>0</v>
          </cell>
          <cell r="AJ621">
            <v>0</v>
          </cell>
        </row>
        <row r="622">
          <cell r="K622">
            <v>0</v>
          </cell>
          <cell r="AJ622">
            <v>0</v>
          </cell>
        </row>
        <row r="623">
          <cell r="K623">
            <v>0</v>
          </cell>
          <cell r="AJ623">
            <v>0</v>
          </cell>
        </row>
        <row r="624">
          <cell r="K624">
            <v>1</v>
          </cell>
          <cell r="AJ624">
            <v>51.625964912280701</v>
          </cell>
        </row>
        <row r="625">
          <cell r="K625">
            <v>0</v>
          </cell>
          <cell r="AJ625">
            <v>0</v>
          </cell>
        </row>
        <row r="626">
          <cell r="K626">
            <v>1</v>
          </cell>
          <cell r="AJ626">
            <v>51.625964912280701</v>
          </cell>
        </row>
        <row r="627">
          <cell r="K627">
            <v>0</v>
          </cell>
          <cell r="AJ627">
            <v>0</v>
          </cell>
        </row>
        <row r="628">
          <cell r="K628">
            <v>0</v>
          </cell>
          <cell r="AJ628">
            <v>0</v>
          </cell>
        </row>
        <row r="629">
          <cell r="K629">
            <v>0</v>
          </cell>
          <cell r="AJ629">
            <v>0</v>
          </cell>
        </row>
        <row r="630">
          <cell r="K630">
            <v>0</v>
          </cell>
          <cell r="AJ630">
            <v>0</v>
          </cell>
        </row>
        <row r="631">
          <cell r="K631">
            <v>0</v>
          </cell>
          <cell r="AJ631">
            <v>0</v>
          </cell>
        </row>
        <row r="632">
          <cell r="K632">
            <v>0</v>
          </cell>
          <cell r="AJ632">
            <v>0</v>
          </cell>
        </row>
        <row r="633">
          <cell r="K633">
            <v>0</v>
          </cell>
          <cell r="AJ633">
            <v>0</v>
          </cell>
        </row>
        <row r="634">
          <cell r="K634">
            <v>0</v>
          </cell>
          <cell r="AJ634">
            <v>0</v>
          </cell>
        </row>
        <row r="635">
          <cell r="K635">
            <v>0</v>
          </cell>
          <cell r="AJ635">
            <v>0</v>
          </cell>
        </row>
        <row r="636">
          <cell r="K636">
            <v>0</v>
          </cell>
          <cell r="AJ636">
            <v>0</v>
          </cell>
        </row>
        <row r="637">
          <cell r="K637">
            <v>1</v>
          </cell>
          <cell r="AJ637">
            <v>16.9859649122807</v>
          </cell>
        </row>
        <row r="638">
          <cell r="K638">
            <v>0</v>
          </cell>
          <cell r="AJ638">
            <v>0</v>
          </cell>
        </row>
        <row r="639">
          <cell r="K639">
            <v>0</v>
          </cell>
          <cell r="AJ639">
            <v>0</v>
          </cell>
        </row>
        <row r="640">
          <cell r="K640">
            <v>0</v>
          </cell>
          <cell r="AJ640">
            <v>0</v>
          </cell>
        </row>
        <row r="641">
          <cell r="K641">
            <v>0</v>
          </cell>
          <cell r="AJ641">
            <v>0</v>
          </cell>
        </row>
        <row r="642">
          <cell r="K642">
            <v>1</v>
          </cell>
          <cell r="AJ642">
            <v>51.625964912280701</v>
          </cell>
        </row>
        <row r="643">
          <cell r="K643">
            <v>0</v>
          </cell>
          <cell r="AJ643">
            <v>0</v>
          </cell>
        </row>
        <row r="644">
          <cell r="K644">
            <v>0</v>
          </cell>
          <cell r="AJ644">
            <v>0</v>
          </cell>
        </row>
        <row r="645">
          <cell r="K645">
            <v>0</v>
          </cell>
          <cell r="AJ645">
            <v>0</v>
          </cell>
        </row>
        <row r="646">
          <cell r="K646">
            <v>0</v>
          </cell>
          <cell r="AJ646">
            <v>0</v>
          </cell>
        </row>
        <row r="647">
          <cell r="K647">
            <v>0</v>
          </cell>
          <cell r="AJ647">
            <v>0</v>
          </cell>
        </row>
        <row r="648">
          <cell r="K648">
            <v>0</v>
          </cell>
          <cell r="AJ648">
            <v>0</v>
          </cell>
        </row>
        <row r="649">
          <cell r="K649">
            <v>0</v>
          </cell>
          <cell r="AJ649">
            <v>0</v>
          </cell>
        </row>
        <row r="650">
          <cell r="K650">
            <v>0</v>
          </cell>
          <cell r="AJ650">
            <v>0</v>
          </cell>
        </row>
        <row r="651">
          <cell r="K651">
            <v>0</v>
          </cell>
          <cell r="AJ651">
            <v>0</v>
          </cell>
        </row>
        <row r="652">
          <cell r="K652">
            <v>0</v>
          </cell>
          <cell r="AJ652">
            <v>0</v>
          </cell>
        </row>
        <row r="653">
          <cell r="K653">
            <v>0</v>
          </cell>
          <cell r="AJ653">
            <v>0</v>
          </cell>
        </row>
        <row r="654">
          <cell r="K654">
            <v>1</v>
          </cell>
          <cell r="AJ654">
            <v>51.625964912280701</v>
          </cell>
        </row>
        <row r="655">
          <cell r="K655">
            <v>1</v>
          </cell>
          <cell r="AJ655">
            <v>16.9859649122807</v>
          </cell>
        </row>
        <row r="656">
          <cell r="K656">
            <v>1</v>
          </cell>
          <cell r="AJ656">
            <v>51.625964912280701</v>
          </cell>
        </row>
        <row r="657">
          <cell r="K657">
            <v>0</v>
          </cell>
          <cell r="AJ657">
            <v>0</v>
          </cell>
        </row>
        <row r="658">
          <cell r="K658">
            <v>0</v>
          </cell>
          <cell r="AJ658">
            <v>0</v>
          </cell>
        </row>
        <row r="659">
          <cell r="K659">
            <v>0</v>
          </cell>
          <cell r="AJ659">
            <v>0</v>
          </cell>
        </row>
        <row r="660">
          <cell r="K660">
            <v>0</v>
          </cell>
          <cell r="AJ660">
            <v>0</v>
          </cell>
        </row>
        <row r="661">
          <cell r="K661">
            <v>0</v>
          </cell>
          <cell r="AJ661">
            <v>0</v>
          </cell>
        </row>
        <row r="662">
          <cell r="K662">
            <v>1</v>
          </cell>
          <cell r="AJ662">
            <v>16.9859649122807</v>
          </cell>
        </row>
        <row r="663">
          <cell r="K663">
            <v>0</v>
          </cell>
          <cell r="AJ663">
            <v>0</v>
          </cell>
        </row>
        <row r="664">
          <cell r="K664">
            <v>0</v>
          </cell>
          <cell r="AJ664">
            <v>0</v>
          </cell>
        </row>
        <row r="665">
          <cell r="K665">
            <v>0</v>
          </cell>
          <cell r="AJ665">
            <v>0</v>
          </cell>
        </row>
        <row r="666">
          <cell r="K666">
            <v>0</v>
          </cell>
          <cell r="AJ666">
            <v>0</v>
          </cell>
        </row>
        <row r="667">
          <cell r="K667">
            <v>0</v>
          </cell>
          <cell r="AJ667">
            <v>0</v>
          </cell>
        </row>
        <row r="668">
          <cell r="K668">
            <v>0</v>
          </cell>
          <cell r="AJ668">
            <v>0</v>
          </cell>
        </row>
        <row r="669">
          <cell r="K669">
            <v>1</v>
          </cell>
          <cell r="AJ669">
            <v>16.9859649122807</v>
          </cell>
        </row>
        <row r="670">
          <cell r="K670">
            <v>0</v>
          </cell>
          <cell r="AJ670">
            <v>0</v>
          </cell>
        </row>
        <row r="671">
          <cell r="K671">
            <v>0</v>
          </cell>
          <cell r="AJ671">
            <v>0</v>
          </cell>
        </row>
        <row r="672">
          <cell r="K672">
            <v>0</v>
          </cell>
          <cell r="AJ672">
            <v>0</v>
          </cell>
        </row>
        <row r="673">
          <cell r="K673">
            <v>0</v>
          </cell>
          <cell r="AJ673">
            <v>0</v>
          </cell>
        </row>
        <row r="674">
          <cell r="K674">
            <v>0</v>
          </cell>
          <cell r="AJ674">
            <v>0</v>
          </cell>
        </row>
        <row r="675">
          <cell r="K675">
            <v>0</v>
          </cell>
          <cell r="AJ675">
            <v>0</v>
          </cell>
        </row>
        <row r="676">
          <cell r="K676">
            <v>0</v>
          </cell>
          <cell r="AJ676">
            <v>0</v>
          </cell>
        </row>
        <row r="677">
          <cell r="K677">
            <v>0</v>
          </cell>
          <cell r="AJ677">
            <v>0</v>
          </cell>
        </row>
        <row r="678">
          <cell r="K678">
            <v>0</v>
          </cell>
          <cell r="AJ678">
            <v>0</v>
          </cell>
        </row>
        <row r="679">
          <cell r="K679">
            <v>0</v>
          </cell>
          <cell r="AJ679">
            <v>0</v>
          </cell>
        </row>
        <row r="680">
          <cell r="K680">
            <v>0</v>
          </cell>
          <cell r="AJ680">
            <v>0</v>
          </cell>
        </row>
        <row r="681">
          <cell r="K681">
            <v>0</v>
          </cell>
          <cell r="AJ681">
            <v>0</v>
          </cell>
        </row>
        <row r="682">
          <cell r="K682">
            <v>0</v>
          </cell>
          <cell r="AJ682">
            <v>0</v>
          </cell>
        </row>
        <row r="683">
          <cell r="K683">
            <v>0</v>
          </cell>
          <cell r="AJ683">
            <v>0</v>
          </cell>
        </row>
        <row r="684">
          <cell r="K684">
            <v>0</v>
          </cell>
          <cell r="AJ684">
            <v>0</v>
          </cell>
        </row>
        <row r="685">
          <cell r="K685">
            <v>0</v>
          </cell>
          <cell r="AJ685">
            <v>0</v>
          </cell>
        </row>
        <row r="686">
          <cell r="K686">
            <v>0</v>
          </cell>
          <cell r="AJ686">
            <v>0</v>
          </cell>
        </row>
        <row r="687">
          <cell r="K687">
            <v>0</v>
          </cell>
          <cell r="AJ687">
            <v>0</v>
          </cell>
        </row>
        <row r="688">
          <cell r="K688">
            <v>0</v>
          </cell>
          <cell r="AJ688">
            <v>0</v>
          </cell>
        </row>
        <row r="689">
          <cell r="K689">
            <v>0</v>
          </cell>
          <cell r="AJ689">
            <v>0</v>
          </cell>
        </row>
        <row r="690">
          <cell r="K690">
            <v>0</v>
          </cell>
          <cell r="AJ690">
            <v>0</v>
          </cell>
        </row>
        <row r="691">
          <cell r="K691">
            <v>0</v>
          </cell>
          <cell r="AJ691">
            <v>0</v>
          </cell>
        </row>
        <row r="692">
          <cell r="K692">
            <v>0</v>
          </cell>
          <cell r="AJ692">
            <v>0</v>
          </cell>
        </row>
        <row r="693">
          <cell r="K693">
            <v>1</v>
          </cell>
          <cell r="AJ693">
            <v>16.9859649122807</v>
          </cell>
        </row>
        <row r="694">
          <cell r="K694">
            <v>0</v>
          </cell>
          <cell r="AJ694">
            <v>0</v>
          </cell>
        </row>
        <row r="695">
          <cell r="K695">
            <v>0</v>
          </cell>
          <cell r="AJ695">
            <v>0</v>
          </cell>
        </row>
        <row r="696">
          <cell r="K696">
            <v>0</v>
          </cell>
          <cell r="AJ696">
            <v>0</v>
          </cell>
        </row>
        <row r="697">
          <cell r="K697">
            <v>0</v>
          </cell>
          <cell r="AJ697">
            <v>0</v>
          </cell>
        </row>
        <row r="698">
          <cell r="K698">
            <v>0</v>
          </cell>
          <cell r="AJ698">
            <v>0</v>
          </cell>
        </row>
        <row r="699">
          <cell r="K699">
            <v>0</v>
          </cell>
          <cell r="AJ699">
            <v>0</v>
          </cell>
        </row>
        <row r="700">
          <cell r="K700">
            <v>0</v>
          </cell>
          <cell r="AJ700">
            <v>0</v>
          </cell>
        </row>
        <row r="701">
          <cell r="K701">
            <v>0</v>
          </cell>
          <cell r="AJ701">
            <v>0</v>
          </cell>
        </row>
        <row r="702">
          <cell r="K702">
            <v>0</v>
          </cell>
          <cell r="AJ702">
            <v>0</v>
          </cell>
        </row>
        <row r="703">
          <cell r="K703">
            <v>0</v>
          </cell>
          <cell r="AJ703">
            <v>0</v>
          </cell>
        </row>
        <row r="704">
          <cell r="K704">
            <v>0</v>
          </cell>
          <cell r="AJ704">
            <v>0</v>
          </cell>
        </row>
        <row r="705">
          <cell r="K705">
            <v>0</v>
          </cell>
          <cell r="AJ705">
            <v>0</v>
          </cell>
        </row>
        <row r="706">
          <cell r="K706">
            <v>0</v>
          </cell>
          <cell r="AJ706">
            <v>0</v>
          </cell>
        </row>
        <row r="707">
          <cell r="K707">
            <v>0</v>
          </cell>
          <cell r="AJ707">
            <v>0</v>
          </cell>
        </row>
        <row r="708">
          <cell r="K708">
            <v>0</v>
          </cell>
          <cell r="AJ708">
            <v>0</v>
          </cell>
        </row>
        <row r="709">
          <cell r="K709">
            <v>0</v>
          </cell>
          <cell r="AJ709">
            <v>0</v>
          </cell>
        </row>
        <row r="710">
          <cell r="K710">
            <v>0</v>
          </cell>
          <cell r="AJ710">
            <v>0</v>
          </cell>
        </row>
        <row r="711">
          <cell r="K711">
            <v>0</v>
          </cell>
          <cell r="AJ711">
            <v>0</v>
          </cell>
        </row>
        <row r="712">
          <cell r="K712">
            <v>0</v>
          </cell>
          <cell r="AJ712">
            <v>0</v>
          </cell>
        </row>
        <row r="713">
          <cell r="K713">
            <v>0</v>
          </cell>
          <cell r="AJ713">
            <v>0</v>
          </cell>
        </row>
        <row r="714">
          <cell r="K714">
            <v>1</v>
          </cell>
          <cell r="AJ714">
            <v>73.725964912280702</v>
          </cell>
        </row>
        <row r="715">
          <cell r="K715">
            <v>0</v>
          </cell>
          <cell r="AJ715">
            <v>0</v>
          </cell>
        </row>
        <row r="716">
          <cell r="K716">
            <v>0</v>
          </cell>
          <cell r="AJ716">
            <v>0</v>
          </cell>
        </row>
        <row r="717">
          <cell r="K717">
            <v>0</v>
          </cell>
          <cell r="AJ717">
            <v>0</v>
          </cell>
        </row>
        <row r="718">
          <cell r="K718">
            <v>0</v>
          </cell>
          <cell r="AJ718">
            <v>0</v>
          </cell>
        </row>
        <row r="719">
          <cell r="K719">
            <v>0</v>
          </cell>
          <cell r="AJ719">
            <v>0</v>
          </cell>
        </row>
        <row r="720">
          <cell r="K720">
            <v>0</v>
          </cell>
          <cell r="AJ720">
            <v>0</v>
          </cell>
        </row>
        <row r="721">
          <cell r="K721">
            <v>0</v>
          </cell>
          <cell r="AJ721">
            <v>0</v>
          </cell>
        </row>
        <row r="722">
          <cell r="K722">
            <v>1</v>
          </cell>
          <cell r="AJ722">
            <v>16.9859649122807</v>
          </cell>
        </row>
        <row r="723">
          <cell r="K723">
            <v>0</v>
          </cell>
          <cell r="AJ723">
            <v>0</v>
          </cell>
        </row>
        <row r="724">
          <cell r="K724">
            <v>0</v>
          </cell>
          <cell r="AJ724">
            <v>0</v>
          </cell>
        </row>
        <row r="725">
          <cell r="K725">
            <v>0</v>
          </cell>
          <cell r="AJ725">
            <v>0</v>
          </cell>
        </row>
        <row r="726">
          <cell r="K726">
            <v>0</v>
          </cell>
          <cell r="AJ726">
            <v>0</v>
          </cell>
        </row>
        <row r="727">
          <cell r="K727">
            <v>0</v>
          </cell>
          <cell r="AJ727">
            <v>0</v>
          </cell>
        </row>
        <row r="728">
          <cell r="K728">
            <v>0</v>
          </cell>
          <cell r="AJ728">
            <v>0</v>
          </cell>
        </row>
        <row r="729">
          <cell r="K729">
            <v>1</v>
          </cell>
          <cell r="AJ729">
            <v>16.9859649122807</v>
          </cell>
        </row>
        <row r="730">
          <cell r="K730">
            <v>0</v>
          </cell>
          <cell r="AJ730">
            <v>0</v>
          </cell>
        </row>
        <row r="731">
          <cell r="K731">
            <v>0</v>
          </cell>
          <cell r="AJ731">
            <v>0</v>
          </cell>
        </row>
        <row r="732">
          <cell r="K732">
            <v>0</v>
          </cell>
          <cell r="AJ732">
            <v>0</v>
          </cell>
        </row>
        <row r="733">
          <cell r="K733">
            <v>0</v>
          </cell>
          <cell r="AJ733">
            <v>0</v>
          </cell>
        </row>
        <row r="734">
          <cell r="K734">
            <v>0</v>
          </cell>
          <cell r="AJ734">
            <v>0</v>
          </cell>
        </row>
        <row r="735">
          <cell r="K735">
            <v>0</v>
          </cell>
          <cell r="AJ735">
            <v>0</v>
          </cell>
        </row>
        <row r="736">
          <cell r="K736">
            <v>1</v>
          </cell>
          <cell r="AJ736">
            <v>51.625964912280701</v>
          </cell>
        </row>
        <row r="737">
          <cell r="K737">
            <v>0</v>
          </cell>
          <cell r="AJ737">
            <v>0</v>
          </cell>
        </row>
        <row r="738">
          <cell r="K738">
            <v>0</v>
          </cell>
          <cell r="AJ738">
            <v>0</v>
          </cell>
        </row>
        <row r="739">
          <cell r="K739">
            <v>1</v>
          </cell>
          <cell r="AJ739">
            <v>16.9859649122807</v>
          </cell>
        </row>
        <row r="740">
          <cell r="K740">
            <v>0</v>
          </cell>
          <cell r="AJ740">
            <v>0</v>
          </cell>
        </row>
        <row r="741">
          <cell r="K741">
            <v>0</v>
          </cell>
          <cell r="AJ741">
            <v>0</v>
          </cell>
        </row>
        <row r="742">
          <cell r="K742">
            <v>0</v>
          </cell>
          <cell r="AJ742">
            <v>0</v>
          </cell>
        </row>
        <row r="743">
          <cell r="K743">
            <v>0</v>
          </cell>
          <cell r="AJ743">
            <v>0</v>
          </cell>
        </row>
        <row r="744">
          <cell r="K744">
            <v>0</v>
          </cell>
          <cell r="AJ744">
            <v>0</v>
          </cell>
        </row>
        <row r="745">
          <cell r="K745">
            <v>0</v>
          </cell>
          <cell r="AJ745">
            <v>0</v>
          </cell>
        </row>
        <row r="746">
          <cell r="K746">
            <v>0</v>
          </cell>
          <cell r="AJ746">
            <v>0</v>
          </cell>
        </row>
        <row r="747">
          <cell r="K747">
            <v>0</v>
          </cell>
          <cell r="AJ747">
            <v>0</v>
          </cell>
        </row>
        <row r="748">
          <cell r="K748">
            <v>0</v>
          </cell>
          <cell r="AJ748">
            <v>0</v>
          </cell>
        </row>
        <row r="749">
          <cell r="K749">
            <v>0</v>
          </cell>
          <cell r="AJ749">
            <v>0</v>
          </cell>
        </row>
        <row r="750">
          <cell r="K750">
            <v>0</v>
          </cell>
          <cell r="AJ750">
            <v>0</v>
          </cell>
        </row>
        <row r="751">
          <cell r="K751">
            <v>0</v>
          </cell>
          <cell r="AJ751">
            <v>0</v>
          </cell>
        </row>
        <row r="752">
          <cell r="K752">
            <v>0</v>
          </cell>
          <cell r="AJ752">
            <v>0</v>
          </cell>
        </row>
        <row r="753">
          <cell r="K753">
            <v>0</v>
          </cell>
          <cell r="AJ753">
            <v>0</v>
          </cell>
        </row>
        <row r="754">
          <cell r="K754">
            <v>0</v>
          </cell>
          <cell r="AJ754">
            <v>0</v>
          </cell>
        </row>
        <row r="755">
          <cell r="K755">
            <v>0</v>
          </cell>
          <cell r="AJ755">
            <v>0</v>
          </cell>
        </row>
        <row r="756">
          <cell r="K756">
            <v>0</v>
          </cell>
          <cell r="AJ756">
            <v>0</v>
          </cell>
        </row>
        <row r="757">
          <cell r="K757">
            <v>0</v>
          </cell>
          <cell r="AJ757">
            <v>0</v>
          </cell>
        </row>
        <row r="758">
          <cell r="K758">
            <v>1</v>
          </cell>
          <cell r="AJ758">
            <v>16.9859649122807</v>
          </cell>
        </row>
        <row r="759">
          <cell r="K759">
            <v>0</v>
          </cell>
          <cell r="AJ759">
            <v>0</v>
          </cell>
        </row>
        <row r="760">
          <cell r="K760">
            <v>0</v>
          </cell>
          <cell r="AJ760">
            <v>0</v>
          </cell>
        </row>
        <row r="761">
          <cell r="K761">
            <v>0</v>
          </cell>
          <cell r="AJ761">
            <v>0</v>
          </cell>
        </row>
        <row r="762">
          <cell r="K762">
            <v>0</v>
          </cell>
          <cell r="AJ762">
            <v>0</v>
          </cell>
        </row>
        <row r="763">
          <cell r="K763">
            <v>0</v>
          </cell>
          <cell r="AJ763">
            <v>0</v>
          </cell>
        </row>
        <row r="764">
          <cell r="K764">
            <v>0</v>
          </cell>
          <cell r="AJ764">
            <v>0</v>
          </cell>
        </row>
        <row r="765">
          <cell r="K765">
            <v>0</v>
          </cell>
          <cell r="AJ765">
            <v>0</v>
          </cell>
        </row>
        <row r="766">
          <cell r="K766">
            <v>0</v>
          </cell>
          <cell r="AJ766">
            <v>0</v>
          </cell>
        </row>
        <row r="767">
          <cell r="K767">
            <v>0</v>
          </cell>
          <cell r="AJ767">
            <v>0</v>
          </cell>
        </row>
        <row r="768">
          <cell r="K768">
            <v>0</v>
          </cell>
          <cell r="AJ768">
            <v>0</v>
          </cell>
        </row>
        <row r="769">
          <cell r="K769">
            <v>0</v>
          </cell>
          <cell r="AJ769">
            <v>0</v>
          </cell>
        </row>
        <row r="770">
          <cell r="K770">
            <v>0</v>
          </cell>
          <cell r="AJ770">
            <v>0</v>
          </cell>
        </row>
        <row r="771">
          <cell r="K771">
            <v>0</v>
          </cell>
          <cell r="AJ771">
            <v>0</v>
          </cell>
        </row>
        <row r="772">
          <cell r="K772">
            <v>0</v>
          </cell>
          <cell r="AJ772">
            <v>0</v>
          </cell>
        </row>
        <row r="773">
          <cell r="K773">
            <v>0</v>
          </cell>
          <cell r="AJ773">
            <v>0</v>
          </cell>
        </row>
        <row r="774">
          <cell r="K774">
            <v>0</v>
          </cell>
          <cell r="AJ774">
            <v>0</v>
          </cell>
        </row>
        <row r="775">
          <cell r="K775">
            <v>0</v>
          </cell>
          <cell r="AJ775">
            <v>0</v>
          </cell>
        </row>
        <row r="776">
          <cell r="K776">
            <v>0</v>
          </cell>
          <cell r="AJ776">
            <v>0</v>
          </cell>
        </row>
        <row r="777">
          <cell r="K777">
            <v>0</v>
          </cell>
          <cell r="AJ777">
            <v>0</v>
          </cell>
        </row>
        <row r="778">
          <cell r="K778">
            <v>1</v>
          </cell>
          <cell r="AJ778">
            <v>16.9859649122807</v>
          </cell>
        </row>
        <row r="779">
          <cell r="K779">
            <v>0</v>
          </cell>
          <cell r="AJ779">
            <v>0</v>
          </cell>
        </row>
        <row r="780">
          <cell r="K780">
            <v>0</v>
          </cell>
          <cell r="AJ780">
            <v>0</v>
          </cell>
        </row>
        <row r="781">
          <cell r="K781">
            <v>0</v>
          </cell>
          <cell r="AJ781">
            <v>0</v>
          </cell>
        </row>
        <row r="782">
          <cell r="K782">
            <v>0</v>
          </cell>
          <cell r="AJ782">
            <v>0</v>
          </cell>
        </row>
        <row r="783">
          <cell r="K783">
            <v>0</v>
          </cell>
          <cell r="AJ783">
            <v>0</v>
          </cell>
        </row>
        <row r="784">
          <cell r="K784">
            <v>1</v>
          </cell>
          <cell r="AJ784">
            <v>16.9859649122807</v>
          </cell>
        </row>
        <row r="785">
          <cell r="K785">
            <v>1</v>
          </cell>
          <cell r="AJ785">
            <v>51.625964912280701</v>
          </cell>
        </row>
        <row r="786">
          <cell r="K786">
            <v>0</v>
          </cell>
          <cell r="AJ786">
            <v>0</v>
          </cell>
        </row>
        <row r="787">
          <cell r="K787">
            <v>0</v>
          </cell>
          <cell r="AJ787">
            <v>0</v>
          </cell>
        </row>
        <row r="788">
          <cell r="K788">
            <v>0</v>
          </cell>
          <cell r="AJ788">
            <v>0</v>
          </cell>
        </row>
        <row r="789">
          <cell r="K789">
            <v>0</v>
          </cell>
          <cell r="AJ789">
            <v>0</v>
          </cell>
        </row>
        <row r="790">
          <cell r="K790">
            <v>0</v>
          </cell>
          <cell r="AJ790">
            <v>0</v>
          </cell>
        </row>
        <row r="791">
          <cell r="K791">
            <v>0</v>
          </cell>
          <cell r="AJ791">
            <v>0</v>
          </cell>
        </row>
        <row r="792">
          <cell r="K792">
            <v>0</v>
          </cell>
          <cell r="AJ792">
            <v>0</v>
          </cell>
        </row>
        <row r="793">
          <cell r="K793">
            <v>0</v>
          </cell>
          <cell r="AJ793">
            <v>0</v>
          </cell>
        </row>
        <row r="794">
          <cell r="K794">
            <v>0</v>
          </cell>
          <cell r="AJ794">
            <v>0</v>
          </cell>
        </row>
        <row r="795">
          <cell r="K795">
            <v>0</v>
          </cell>
          <cell r="AJ795">
            <v>0</v>
          </cell>
        </row>
        <row r="796">
          <cell r="K796">
            <v>0</v>
          </cell>
          <cell r="AJ796">
            <v>0</v>
          </cell>
        </row>
        <row r="797">
          <cell r="K797">
            <v>0</v>
          </cell>
          <cell r="AJ797">
            <v>0</v>
          </cell>
        </row>
        <row r="798">
          <cell r="K798">
            <v>0</v>
          </cell>
          <cell r="AJ798">
            <v>0</v>
          </cell>
        </row>
        <row r="799">
          <cell r="K799">
            <v>0</v>
          </cell>
          <cell r="AJ799">
            <v>0</v>
          </cell>
        </row>
        <row r="800">
          <cell r="K800">
            <v>0</v>
          </cell>
          <cell r="AJ800">
            <v>0</v>
          </cell>
        </row>
        <row r="801">
          <cell r="K801">
            <v>0</v>
          </cell>
          <cell r="AJ801">
            <v>0</v>
          </cell>
        </row>
        <row r="802">
          <cell r="K802">
            <v>0</v>
          </cell>
          <cell r="AJ802">
            <v>0</v>
          </cell>
        </row>
        <row r="803">
          <cell r="K803">
            <v>1</v>
          </cell>
          <cell r="AJ803">
            <v>16.9859649122807</v>
          </cell>
        </row>
        <row r="804">
          <cell r="K804">
            <v>0</v>
          </cell>
          <cell r="AJ804">
            <v>0</v>
          </cell>
        </row>
        <row r="805">
          <cell r="K805">
            <v>0</v>
          </cell>
          <cell r="AJ805">
            <v>0</v>
          </cell>
        </row>
        <row r="806">
          <cell r="K806">
            <v>0</v>
          </cell>
          <cell r="AJ806">
            <v>0</v>
          </cell>
        </row>
        <row r="807">
          <cell r="K807">
            <v>0</v>
          </cell>
          <cell r="AJ807">
            <v>0</v>
          </cell>
        </row>
        <row r="808">
          <cell r="K808">
            <v>0</v>
          </cell>
          <cell r="AJ808">
            <v>0</v>
          </cell>
        </row>
        <row r="809">
          <cell r="K809">
            <v>0</v>
          </cell>
          <cell r="AJ809">
            <v>0</v>
          </cell>
        </row>
        <row r="810">
          <cell r="K810">
            <v>1</v>
          </cell>
          <cell r="AJ810">
            <v>16.9859649122807</v>
          </cell>
        </row>
        <row r="811">
          <cell r="K811">
            <v>0</v>
          </cell>
          <cell r="AJ811">
            <v>0</v>
          </cell>
        </row>
        <row r="812">
          <cell r="K812">
            <v>0</v>
          </cell>
          <cell r="AJ812">
            <v>0</v>
          </cell>
        </row>
        <row r="813">
          <cell r="K813">
            <v>0</v>
          </cell>
          <cell r="AJ813">
            <v>0</v>
          </cell>
        </row>
        <row r="814">
          <cell r="K814">
            <v>0</v>
          </cell>
          <cell r="AJ814">
            <v>0</v>
          </cell>
        </row>
        <row r="815">
          <cell r="K815">
            <v>0</v>
          </cell>
          <cell r="AJ815">
            <v>0</v>
          </cell>
        </row>
        <row r="816">
          <cell r="K816">
            <v>0</v>
          </cell>
          <cell r="AJ816">
            <v>0</v>
          </cell>
        </row>
        <row r="817">
          <cell r="K817">
            <v>0</v>
          </cell>
          <cell r="AJ817">
            <v>0</v>
          </cell>
        </row>
        <row r="818">
          <cell r="K818">
            <v>0</v>
          </cell>
          <cell r="AJ818">
            <v>0</v>
          </cell>
        </row>
        <row r="819">
          <cell r="K819">
            <v>0</v>
          </cell>
          <cell r="AJ819">
            <v>0</v>
          </cell>
        </row>
        <row r="820">
          <cell r="K820">
            <v>0</v>
          </cell>
          <cell r="AJ820">
            <v>0</v>
          </cell>
        </row>
        <row r="821">
          <cell r="K821">
            <v>0</v>
          </cell>
          <cell r="AJ821">
            <v>0</v>
          </cell>
        </row>
        <row r="822">
          <cell r="K822">
            <v>0</v>
          </cell>
          <cell r="AJ822">
            <v>0</v>
          </cell>
        </row>
        <row r="823">
          <cell r="K823">
            <v>0</v>
          </cell>
          <cell r="AJ823">
            <v>0</v>
          </cell>
        </row>
        <row r="824">
          <cell r="K824">
            <v>0</v>
          </cell>
          <cell r="AJ824">
            <v>0</v>
          </cell>
        </row>
        <row r="825">
          <cell r="K825">
            <v>0</v>
          </cell>
          <cell r="AJ825">
            <v>0</v>
          </cell>
        </row>
        <row r="826">
          <cell r="K826">
            <v>0</v>
          </cell>
          <cell r="AJ826">
            <v>0</v>
          </cell>
        </row>
        <row r="827">
          <cell r="K827">
            <v>0</v>
          </cell>
          <cell r="AJ827">
            <v>0</v>
          </cell>
        </row>
        <row r="828">
          <cell r="K828">
            <v>0</v>
          </cell>
          <cell r="AJ828">
            <v>0</v>
          </cell>
        </row>
        <row r="829">
          <cell r="K829">
            <v>0</v>
          </cell>
          <cell r="AJ829">
            <v>0</v>
          </cell>
        </row>
        <row r="830">
          <cell r="K830">
            <v>0</v>
          </cell>
          <cell r="AJ830">
            <v>0</v>
          </cell>
        </row>
        <row r="831">
          <cell r="K831">
            <v>0</v>
          </cell>
          <cell r="AJ831">
            <v>0</v>
          </cell>
        </row>
        <row r="832">
          <cell r="K832">
            <v>0</v>
          </cell>
          <cell r="AJ832">
            <v>0</v>
          </cell>
        </row>
        <row r="833">
          <cell r="K833">
            <v>0</v>
          </cell>
          <cell r="AJ833">
            <v>0</v>
          </cell>
        </row>
        <row r="834">
          <cell r="K834">
            <v>0</v>
          </cell>
          <cell r="AJ834">
            <v>0</v>
          </cell>
        </row>
        <row r="835">
          <cell r="K835">
            <v>0</v>
          </cell>
          <cell r="AJ835">
            <v>0</v>
          </cell>
        </row>
        <row r="836">
          <cell r="K836">
            <v>1</v>
          </cell>
          <cell r="AJ836">
            <v>16.9859649122807</v>
          </cell>
        </row>
        <row r="837">
          <cell r="K837">
            <v>0</v>
          </cell>
          <cell r="AJ837">
            <v>0</v>
          </cell>
        </row>
        <row r="838">
          <cell r="K838">
            <v>0</v>
          </cell>
          <cell r="AJ838">
            <v>0</v>
          </cell>
        </row>
        <row r="839">
          <cell r="K839">
            <v>0</v>
          </cell>
          <cell r="AJ839">
            <v>0</v>
          </cell>
        </row>
        <row r="840">
          <cell r="K840">
            <v>0</v>
          </cell>
          <cell r="AJ840">
            <v>0</v>
          </cell>
        </row>
        <row r="841">
          <cell r="K841">
            <v>1</v>
          </cell>
          <cell r="AJ841">
            <v>51.625964912280701</v>
          </cell>
        </row>
        <row r="842">
          <cell r="K842">
            <v>0</v>
          </cell>
          <cell r="AJ842">
            <v>0</v>
          </cell>
        </row>
        <row r="843">
          <cell r="K843">
            <v>0</v>
          </cell>
          <cell r="AJ843">
            <v>0</v>
          </cell>
        </row>
        <row r="844">
          <cell r="K844">
            <v>0</v>
          </cell>
          <cell r="AJ844">
            <v>0</v>
          </cell>
        </row>
        <row r="845">
          <cell r="K845">
            <v>0</v>
          </cell>
          <cell r="AJ845">
            <v>0</v>
          </cell>
        </row>
        <row r="846">
          <cell r="K846">
            <v>0</v>
          </cell>
          <cell r="AJ846">
            <v>0</v>
          </cell>
        </row>
        <row r="847">
          <cell r="K847">
            <v>0</v>
          </cell>
          <cell r="AJ847">
            <v>0</v>
          </cell>
        </row>
        <row r="848">
          <cell r="K848">
            <v>0</v>
          </cell>
          <cell r="AJ848">
            <v>0</v>
          </cell>
        </row>
        <row r="849">
          <cell r="K849">
            <v>0</v>
          </cell>
          <cell r="AJ849">
            <v>0</v>
          </cell>
        </row>
        <row r="850">
          <cell r="K850">
            <v>0</v>
          </cell>
          <cell r="AJ850">
            <v>0</v>
          </cell>
        </row>
        <row r="851">
          <cell r="K851">
            <v>0</v>
          </cell>
          <cell r="AJ851">
            <v>0</v>
          </cell>
        </row>
        <row r="852">
          <cell r="K852">
            <v>0</v>
          </cell>
          <cell r="AJ852">
            <v>0</v>
          </cell>
        </row>
        <row r="853">
          <cell r="K853">
            <v>0</v>
          </cell>
          <cell r="AJ853">
            <v>0</v>
          </cell>
        </row>
        <row r="854">
          <cell r="K854">
            <v>0</v>
          </cell>
          <cell r="AJ854">
            <v>0</v>
          </cell>
        </row>
        <row r="855">
          <cell r="K855">
            <v>1</v>
          </cell>
          <cell r="AJ855">
            <v>16.9859649122807</v>
          </cell>
        </row>
        <row r="856">
          <cell r="K856">
            <v>0</v>
          </cell>
          <cell r="AJ856">
            <v>0</v>
          </cell>
        </row>
        <row r="857">
          <cell r="K857">
            <v>0</v>
          </cell>
          <cell r="AJ857">
            <v>0</v>
          </cell>
        </row>
        <row r="858">
          <cell r="K858">
            <v>0</v>
          </cell>
          <cell r="AJ858">
            <v>0</v>
          </cell>
        </row>
        <row r="859">
          <cell r="K859">
            <v>0</v>
          </cell>
          <cell r="AJ859">
            <v>0</v>
          </cell>
        </row>
        <row r="860">
          <cell r="K860">
            <v>0</v>
          </cell>
          <cell r="AJ860">
            <v>0</v>
          </cell>
        </row>
        <row r="861">
          <cell r="K861">
            <v>0</v>
          </cell>
          <cell r="AJ861">
            <v>0</v>
          </cell>
        </row>
        <row r="862">
          <cell r="K862">
            <v>0</v>
          </cell>
          <cell r="AJ862">
            <v>0</v>
          </cell>
        </row>
        <row r="863">
          <cell r="K863">
            <v>0</v>
          </cell>
          <cell r="AJ863">
            <v>0</v>
          </cell>
        </row>
        <row r="864">
          <cell r="K864">
            <v>0</v>
          </cell>
          <cell r="AJ864">
            <v>0</v>
          </cell>
        </row>
        <row r="865">
          <cell r="K865">
            <v>0</v>
          </cell>
          <cell r="AJ865">
            <v>0</v>
          </cell>
        </row>
        <row r="866">
          <cell r="K866">
            <v>0</v>
          </cell>
          <cell r="AJ866">
            <v>0</v>
          </cell>
        </row>
        <row r="867">
          <cell r="K867">
            <v>0</v>
          </cell>
          <cell r="AJ867">
            <v>0</v>
          </cell>
        </row>
        <row r="868">
          <cell r="K868">
            <v>0</v>
          </cell>
          <cell r="AJ868">
            <v>0</v>
          </cell>
        </row>
        <row r="869">
          <cell r="K869">
            <v>0</v>
          </cell>
          <cell r="AJ869">
            <v>0</v>
          </cell>
        </row>
        <row r="870">
          <cell r="K870">
            <v>0</v>
          </cell>
          <cell r="AJ870">
            <v>0</v>
          </cell>
        </row>
        <row r="871">
          <cell r="K871">
            <v>1</v>
          </cell>
          <cell r="AJ871">
            <v>73.035964912280704</v>
          </cell>
        </row>
        <row r="872">
          <cell r="K872">
            <v>1</v>
          </cell>
          <cell r="AJ872">
            <v>51.625964912280701</v>
          </cell>
        </row>
        <row r="873">
          <cell r="K873">
            <v>0</v>
          </cell>
          <cell r="AJ873">
            <v>0</v>
          </cell>
        </row>
        <row r="874">
          <cell r="K874">
            <v>0</v>
          </cell>
          <cell r="AJ874">
            <v>0</v>
          </cell>
        </row>
        <row r="875">
          <cell r="K875">
            <v>0</v>
          </cell>
          <cell r="AJ875">
            <v>0</v>
          </cell>
        </row>
        <row r="876">
          <cell r="K876">
            <v>0</v>
          </cell>
          <cell r="AJ876">
            <v>0</v>
          </cell>
        </row>
        <row r="877">
          <cell r="K877">
            <v>1</v>
          </cell>
          <cell r="AJ877">
            <v>51.625964912280701</v>
          </cell>
        </row>
        <row r="878">
          <cell r="K878">
            <v>0</v>
          </cell>
          <cell r="AJ878">
            <v>0</v>
          </cell>
        </row>
        <row r="879">
          <cell r="K879">
            <v>0</v>
          </cell>
          <cell r="AJ879">
            <v>0</v>
          </cell>
        </row>
        <row r="880">
          <cell r="K880">
            <v>0</v>
          </cell>
          <cell r="AJ880">
            <v>0</v>
          </cell>
        </row>
        <row r="881">
          <cell r="K881">
            <v>0</v>
          </cell>
          <cell r="AJ881">
            <v>0</v>
          </cell>
        </row>
        <row r="882">
          <cell r="K882">
            <v>1</v>
          </cell>
          <cell r="AJ882">
            <v>16.9859649122807</v>
          </cell>
        </row>
        <row r="883">
          <cell r="K883">
            <v>0</v>
          </cell>
          <cell r="AJ883">
            <v>0</v>
          </cell>
        </row>
        <row r="884">
          <cell r="K884">
            <v>0</v>
          </cell>
          <cell r="AJ884">
            <v>0</v>
          </cell>
        </row>
        <row r="885">
          <cell r="K885">
            <v>0</v>
          </cell>
          <cell r="AJ885">
            <v>0</v>
          </cell>
        </row>
        <row r="886">
          <cell r="K886">
            <v>0</v>
          </cell>
          <cell r="AJ886">
            <v>0</v>
          </cell>
        </row>
        <row r="887">
          <cell r="K887">
            <v>0</v>
          </cell>
          <cell r="AJ887">
            <v>0</v>
          </cell>
        </row>
        <row r="888">
          <cell r="K888">
            <v>0</v>
          </cell>
          <cell r="AJ888">
            <v>0</v>
          </cell>
        </row>
        <row r="889">
          <cell r="K889">
            <v>0</v>
          </cell>
          <cell r="AJ889">
            <v>0</v>
          </cell>
        </row>
        <row r="890">
          <cell r="K890">
            <v>0</v>
          </cell>
          <cell r="AJ890">
            <v>0</v>
          </cell>
        </row>
        <row r="891">
          <cell r="K891">
            <v>0</v>
          </cell>
          <cell r="AJ891">
            <v>0</v>
          </cell>
        </row>
        <row r="892">
          <cell r="K892">
            <v>0</v>
          </cell>
          <cell r="AJ892">
            <v>0</v>
          </cell>
        </row>
        <row r="893">
          <cell r="K893">
            <v>0</v>
          </cell>
          <cell r="AJ893">
            <v>0</v>
          </cell>
        </row>
        <row r="894">
          <cell r="K894">
            <v>0</v>
          </cell>
          <cell r="AJ894">
            <v>0</v>
          </cell>
        </row>
        <row r="895">
          <cell r="K895">
            <v>0</v>
          </cell>
          <cell r="AJ895">
            <v>0</v>
          </cell>
        </row>
        <row r="896">
          <cell r="K896">
            <v>0</v>
          </cell>
          <cell r="AJ896">
            <v>0</v>
          </cell>
        </row>
        <row r="897">
          <cell r="K897">
            <v>0</v>
          </cell>
          <cell r="AJ897">
            <v>0</v>
          </cell>
        </row>
        <row r="898">
          <cell r="K898">
            <v>0</v>
          </cell>
          <cell r="AJ898">
            <v>0</v>
          </cell>
        </row>
        <row r="899">
          <cell r="K899">
            <v>0</v>
          </cell>
          <cell r="AJ899">
            <v>0</v>
          </cell>
        </row>
        <row r="900">
          <cell r="K900">
            <v>0</v>
          </cell>
          <cell r="AJ900">
            <v>0</v>
          </cell>
        </row>
        <row r="901">
          <cell r="K901">
            <v>0</v>
          </cell>
          <cell r="AJ901">
            <v>0</v>
          </cell>
        </row>
        <row r="902">
          <cell r="K902">
            <v>0</v>
          </cell>
          <cell r="AJ902">
            <v>0</v>
          </cell>
        </row>
        <row r="903">
          <cell r="K903">
            <v>0</v>
          </cell>
          <cell r="AJ903">
            <v>0</v>
          </cell>
        </row>
        <row r="904">
          <cell r="K904">
            <v>1</v>
          </cell>
          <cell r="AJ904">
            <v>16.9859649122807</v>
          </cell>
        </row>
        <row r="905">
          <cell r="K905">
            <v>0</v>
          </cell>
          <cell r="AJ905">
            <v>0</v>
          </cell>
        </row>
        <row r="906">
          <cell r="K906">
            <v>0</v>
          </cell>
          <cell r="AJ906">
            <v>0</v>
          </cell>
        </row>
        <row r="907">
          <cell r="K907">
            <v>0</v>
          </cell>
          <cell r="AJ907">
            <v>0</v>
          </cell>
        </row>
        <row r="908">
          <cell r="K908">
            <v>0</v>
          </cell>
          <cell r="AJ908">
            <v>0</v>
          </cell>
        </row>
        <row r="909">
          <cell r="K909">
            <v>0</v>
          </cell>
          <cell r="AJ909">
            <v>0</v>
          </cell>
        </row>
        <row r="910">
          <cell r="K910">
            <v>0</v>
          </cell>
          <cell r="AJ910">
            <v>0</v>
          </cell>
        </row>
        <row r="911">
          <cell r="K911">
            <v>0</v>
          </cell>
          <cell r="AJ911">
            <v>0</v>
          </cell>
        </row>
        <row r="912">
          <cell r="K912">
            <v>0</v>
          </cell>
          <cell r="AJ912">
            <v>0</v>
          </cell>
        </row>
        <row r="913">
          <cell r="K913">
            <v>0</v>
          </cell>
          <cell r="AJ913">
            <v>0</v>
          </cell>
        </row>
        <row r="914">
          <cell r="K914">
            <v>0</v>
          </cell>
          <cell r="AJ914">
            <v>0</v>
          </cell>
        </row>
        <row r="915">
          <cell r="K915">
            <v>0</v>
          </cell>
          <cell r="AJ915">
            <v>0</v>
          </cell>
        </row>
        <row r="916">
          <cell r="K916">
            <v>0</v>
          </cell>
          <cell r="AJ916">
            <v>0</v>
          </cell>
        </row>
        <row r="917">
          <cell r="K917">
            <v>0</v>
          </cell>
          <cell r="AJ917">
            <v>0</v>
          </cell>
        </row>
        <row r="918">
          <cell r="K918">
            <v>0</v>
          </cell>
          <cell r="AJ918">
            <v>0</v>
          </cell>
        </row>
        <row r="919">
          <cell r="K919">
            <v>0</v>
          </cell>
          <cell r="AJ919">
            <v>0</v>
          </cell>
        </row>
        <row r="920">
          <cell r="K920">
            <v>1</v>
          </cell>
          <cell r="AJ920">
            <v>51.625964912280701</v>
          </cell>
        </row>
        <row r="921">
          <cell r="K921">
            <v>0</v>
          </cell>
          <cell r="AJ921">
            <v>0</v>
          </cell>
        </row>
        <row r="922">
          <cell r="K922">
            <v>0</v>
          </cell>
          <cell r="AJ922">
            <v>0</v>
          </cell>
        </row>
        <row r="923">
          <cell r="K923">
            <v>0</v>
          </cell>
          <cell r="AJ923">
            <v>0</v>
          </cell>
        </row>
        <row r="924">
          <cell r="K924">
            <v>0</v>
          </cell>
          <cell r="AJ924">
            <v>0</v>
          </cell>
        </row>
        <row r="925">
          <cell r="K925">
            <v>0</v>
          </cell>
          <cell r="AJ925">
            <v>0</v>
          </cell>
        </row>
        <row r="926">
          <cell r="K926">
            <v>0</v>
          </cell>
          <cell r="AJ926">
            <v>0</v>
          </cell>
        </row>
        <row r="927">
          <cell r="K927">
            <v>0</v>
          </cell>
          <cell r="AJ927">
            <v>0</v>
          </cell>
        </row>
        <row r="928">
          <cell r="K928">
            <v>0</v>
          </cell>
          <cell r="AJ928">
            <v>0</v>
          </cell>
        </row>
        <row r="929">
          <cell r="K929">
            <v>0</v>
          </cell>
          <cell r="AJ929">
            <v>0</v>
          </cell>
        </row>
        <row r="930">
          <cell r="K930">
            <v>0</v>
          </cell>
          <cell r="AJ930">
            <v>0</v>
          </cell>
        </row>
        <row r="931">
          <cell r="K931">
            <v>1</v>
          </cell>
          <cell r="AJ931">
            <v>16.9859649122807</v>
          </cell>
        </row>
        <row r="932">
          <cell r="K932">
            <v>0</v>
          </cell>
          <cell r="AJ932">
            <v>0</v>
          </cell>
        </row>
        <row r="933">
          <cell r="K933">
            <v>0</v>
          </cell>
          <cell r="AJ933">
            <v>0</v>
          </cell>
        </row>
        <row r="934">
          <cell r="K934">
            <v>1</v>
          </cell>
          <cell r="AJ934">
            <v>16.9859649122807</v>
          </cell>
        </row>
        <row r="935">
          <cell r="K935">
            <v>0</v>
          </cell>
          <cell r="AJ935">
            <v>0</v>
          </cell>
        </row>
        <row r="936">
          <cell r="K936">
            <v>0</v>
          </cell>
          <cell r="AJ936">
            <v>0</v>
          </cell>
        </row>
        <row r="937">
          <cell r="K937">
            <v>0</v>
          </cell>
          <cell r="AJ937">
            <v>0</v>
          </cell>
        </row>
        <row r="938">
          <cell r="K938">
            <v>0</v>
          </cell>
          <cell r="AJ938">
            <v>0</v>
          </cell>
        </row>
        <row r="939">
          <cell r="K939">
            <v>0</v>
          </cell>
          <cell r="AJ939">
            <v>0</v>
          </cell>
        </row>
        <row r="940">
          <cell r="K940">
            <v>0</v>
          </cell>
          <cell r="AJ940">
            <v>0</v>
          </cell>
        </row>
        <row r="941">
          <cell r="K941">
            <v>0</v>
          </cell>
          <cell r="AJ941">
            <v>0</v>
          </cell>
        </row>
        <row r="942">
          <cell r="K942">
            <v>0</v>
          </cell>
          <cell r="AJ942">
            <v>0</v>
          </cell>
        </row>
        <row r="943">
          <cell r="K943">
            <v>0</v>
          </cell>
          <cell r="AJ943">
            <v>0</v>
          </cell>
        </row>
        <row r="944">
          <cell r="K944">
            <v>0</v>
          </cell>
          <cell r="AJ944">
            <v>0</v>
          </cell>
        </row>
        <row r="945">
          <cell r="K945">
            <v>0</v>
          </cell>
          <cell r="AJ945">
            <v>0</v>
          </cell>
        </row>
        <row r="946">
          <cell r="K946">
            <v>0</v>
          </cell>
          <cell r="AJ946">
            <v>0</v>
          </cell>
        </row>
        <row r="947">
          <cell r="K947">
            <v>0</v>
          </cell>
          <cell r="AJ947">
            <v>0</v>
          </cell>
        </row>
        <row r="948">
          <cell r="K948">
            <v>0</v>
          </cell>
          <cell r="AJ948">
            <v>0</v>
          </cell>
        </row>
        <row r="949">
          <cell r="K949">
            <v>0</v>
          </cell>
          <cell r="AJ949">
            <v>0</v>
          </cell>
        </row>
        <row r="950">
          <cell r="K950">
            <v>0</v>
          </cell>
          <cell r="AJ950">
            <v>0</v>
          </cell>
        </row>
        <row r="951">
          <cell r="K951">
            <v>0</v>
          </cell>
          <cell r="AJ951">
            <v>0</v>
          </cell>
        </row>
        <row r="952">
          <cell r="K952">
            <v>1</v>
          </cell>
          <cell r="AJ952">
            <v>16.9859649122807</v>
          </cell>
        </row>
        <row r="953">
          <cell r="K953">
            <v>0</v>
          </cell>
          <cell r="AJ953">
            <v>0</v>
          </cell>
        </row>
        <row r="954">
          <cell r="K954">
            <v>0</v>
          </cell>
          <cell r="AJ954">
            <v>0</v>
          </cell>
        </row>
        <row r="955">
          <cell r="K955">
            <v>1</v>
          </cell>
          <cell r="AJ955">
            <v>16.9859649122807</v>
          </cell>
        </row>
        <row r="956">
          <cell r="K956">
            <v>0</v>
          </cell>
          <cell r="AJ956">
            <v>0</v>
          </cell>
        </row>
        <row r="957">
          <cell r="K957">
            <v>0</v>
          </cell>
          <cell r="AJ957">
            <v>0</v>
          </cell>
        </row>
        <row r="958">
          <cell r="K958">
            <v>0</v>
          </cell>
          <cell r="AJ958">
            <v>0</v>
          </cell>
        </row>
        <row r="959">
          <cell r="K959">
            <v>0</v>
          </cell>
          <cell r="AJ959">
            <v>0</v>
          </cell>
        </row>
        <row r="960">
          <cell r="K960">
            <v>0</v>
          </cell>
          <cell r="AJ960">
            <v>0</v>
          </cell>
        </row>
        <row r="961">
          <cell r="K961">
            <v>1</v>
          </cell>
          <cell r="AJ961">
            <v>16.9859649122807</v>
          </cell>
        </row>
        <row r="962">
          <cell r="K962">
            <v>0</v>
          </cell>
          <cell r="AJ962">
            <v>0</v>
          </cell>
        </row>
        <row r="963">
          <cell r="K963">
            <v>0</v>
          </cell>
          <cell r="AJ963">
            <v>0</v>
          </cell>
        </row>
        <row r="964">
          <cell r="K964">
            <v>0</v>
          </cell>
          <cell r="AJ964">
            <v>0</v>
          </cell>
        </row>
        <row r="965">
          <cell r="K965">
            <v>1</v>
          </cell>
          <cell r="AJ965">
            <v>16.9859649122807</v>
          </cell>
        </row>
        <row r="966">
          <cell r="K966">
            <v>0</v>
          </cell>
          <cell r="AJ966">
            <v>0</v>
          </cell>
        </row>
        <row r="967">
          <cell r="K967">
            <v>0</v>
          </cell>
          <cell r="AJ967">
            <v>0</v>
          </cell>
        </row>
        <row r="968">
          <cell r="K968">
            <v>0</v>
          </cell>
          <cell r="AJ968">
            <v>0</v>
          </cell>
        </row>
        <row r="969">
          <cell r="K969">
            <v>0</v>
          </cell>
          <cell r="AJ969">
            <v>0</v>
          </cell>
        </row>
        <row r="970">
          <cell r="K970">
            <v>0</v>
          </cell>
          <cell r="AJ970">
            <v>0</v>
          </cell>
        </row>
        <row r="971">
          <cell r="K971">
            <v>0</v>
          </cell>
          <cell r="AJ971">
            <v>0</v>
          </cell>
        </row>
        <row r="972">
          <cell r="K972">
            <v>0</v>
          </cell>
          <cell r="AJ972">
            <v>0</v>
          </cell>
        </row>
        <row r="973">
          <cell r="K973">
            <v>0</v>
          </cell>
          <cell r="AJ973">
            <v>0</v>
          </cell>
        </row>
        <row r="974">
          <cell r="K974">
            <v>0</v>
          </cell>
          <cell r="AJ974">
            <v>0</v>
          </cell>
        </row>
        <row r="975">
          <cell r="K975">
            <v>1</v>
          </cell>
          <cell r="AJ975">
            <v>51.625964912280701</v>
          </cell>
        </row>
        <row r="976">
          <cell r="K976">
            <v>0</v>
          </cell>
          <cell r="AJ976">
            <v>0</v>
          </cell>
        </row>
        <row r="977">
          <cell r="K977">
            <v>0</v>
          </cell>
          <cell r="AJ977">
            <v>0</v>
          </cell>
        </row>
        <row r="978">
          <cell r="K978">
            <v>0</v>
          </cell>
          <cell r="AJ978">
            <v>0</v>
          </cell>
        </row>
        <row r="979">
          <cell r="K979">
            <v>0</v>
          </cell>
          <cell r="AJ979">
            <v>0</v>
          </cell>
        </row>
        <row r="980">
          <cell r="K980">
            <v>0</v>
          </cell>
          <cell r="AJ980">
            <v>0</v>
          </cell>
        </row>
        <row r="981">
          <cell r="K981">
            <v>1</v>
          </cell>
          <cell r="AJ981">
            <v>51.625964912280701</v>
          </cell>
        </row>
        <row r="982">
          <cell r="K982">
            <v>0</v>
          </cell>
          <cell r="AJ982">
            <v>0</v>
          </cell>
        </row>
        <row r="983">
          <cell r="K983">
            <v>0</v>
          </cell>
          <cell r="AJ983">
            <v>0</v>
          </cell>
        </row>
        <row r="984">
          <cell r="K984">
            <v>0</v>
          </cell>
          <cell r="AJ984">
            <v>0</v>
          </cell>
        </row>
        <row r="985">
          <cell r="K985">
            <v>0</v>
          </cell>
          <cell r="AJ985">
            <v>0</v>
          </cell>
        </row>
        <row r="986">
          <cell r="K986">
            <v>0</v>
          </cell>
          <cell r="AJ986">
            <v>0</v>
          </cell>
        </row>
        <row r="987">
          <cell r="K987">
            <v>0</v>
          </cell>
          <cell r="AJ987">
            <v>0</v>
          </cell>
        </row>
        <row r="988">
          <cell r="K988">
            <v>0</v>
          </cell>
          <cell r="AJ988">
            <v>0</v>
          </cell>
        </row>
        <row r="989">
          <cell r="K989">
            <v>0</v>
          </cell>
          <cell r="AJ989">
            <v>0</v>
          </cell>
        </row>
        <row r="990">
          <cell r="K990">
            <v>0</v>
          </cell>
          <cell r="AJ990">
            <v>0</v>
          </cell>
        </row>
        <row r="991">
          <cell r="K991">
            <v>0</v>
          </cell>
          <cell r="AJ991">
            <v>0</v>
          </cell>
        </row>
        <row r="992">
          <cell r="K992">
            <v>0</v>
          </cell>
          <cell r="AJ992">
            <v>0</v>
          </cell>
        </row>
        <row r="993">
          <cell r="K993">
            <v>0</v>
          </cell>
          <cell r="AJ993">
            <v>0</v>
          </cell>
        </row>
        <row r="994">
          <cell r="K994">
            <v>0</v>
          </cell>
          <cell r="AJ994">
            <v>0</v>
          </cell>
        </row>
        <row r="995">
          <cell r="K995">
            <v>0</v>
          </cell>
          <cell r="AJ995">
            <v>0</v>
          </cell>
        </row>
        <row r="996">
          <cell r="K996">
            <v>0</v>
          </cell>
          <cell r="AJ996">
            <v>0</v>
          </cell>
        </row>
        <row r="997">
          <cell r="K997">
            <v>1</v>
          </cell>
          <cell r="AJ997">
            <v>16.9859649122807</v>
          </cell>
        </row>
        <row r="998">
          <cell r="K998">
            <v>0</v>
          </cell>
          <cell r="AJ998">
            <v>0</v>
          </cell>
        </row>
        <row r="999">
          <cell r="K999">
            <v>1</v>
          </cell>
          <cell r="AJ999">
            <v>16.9859649122807</v>
          </cell>
        </row>
        <row r="1000">
          <cell r="K1000">
            <v>0</v>
          </cell>
          <cell r="AJ1000">
            <v>0</v>
          </cell>
        </row>
        <row r="1001">
          <cell r="K1001">
            <v>0</v>
          </cell>
          <cell r="AJ1001">
            <v>0</v>
          </cell>
        </row>
        <row r="1002">
          <cell r="K1002">
            <v>0</v>
          </cell>
          <cell r="AJ1002">
            <v>0</v>
          </cell>
        </row>
        <row r="1003">
          <cell r="K1003">
            <v>0</v>
          </cell>
          <cell r="AJ1003">
            <v>0</v>
          </cell>
        </row>
        <row r="1004">
          <cell r="K1004">
            <v>0</v>
          </cell>
          <cell r="AJ1004">
            <v>0</v>
          </cell>
        </row>
        <row r="1005">
          <cell r="K1005">
            <v>0</v>
          </cell>
          <cell r="AJ1005">
            <v>0</v>
          </cell>
        </row>
        <row r="1006">
          <cell r="K1006">
            <v>1</v>
          </cell>
          <cell r="AJ1006">
            <v>67.675964912280705</v>
          </cell>
        </row>
        <row r="1007">
          <cell r="K1007">
            <v>0</v>
          </cell>
          <cell r="AJ1007">
            <v>0</v>
          </cell>
        </row>
        <row r="1008">
          <cell r="K1008">
            <v>0</v>
          </cell>
          <cell r="AJ1008">
            <v>0</v>
          </cell>
        </row>
        <row r="1009">
          <cell r="K1009">
            <v>0</v>
          </cell>
          <cell r="AJ1009">
            <v>0</v>
          </cell>
        </row>
        <row r="1010">
          <cell r="K1010">
            <v>0</v>
          </cell>
          <cell r="AJ1010">
            <v>0</v>
          </cell>
        </row>
        <row r="1011">
          <cell r="K1011">
            <v>0</v>
          </cell>
          <cell r="AJ1011">
            <v>0</v>
          </cell>
        </row>
        <row r="1012">
          <cell r="K1012">
            <v>0</v>
          </cell>
          <cell r="AJ1012">
            <v>0</v>
          </cell>
        </row>
        <row r="1013">
          <cell r="K1013">
            <v>1</v>
          </cell>
          <cell r="AJ1013">
            <v>51.625964912280701</v>
          </cell>
        </row>
        <row r="1014">
          <cell r="K1014">
            <v>0</v>
          </cell>
          <cell r="AJ1014">
            <v>0</v>
          </cell>
        </row>
        <row r="1015">
          <cell r="K1015">
            <v>1</v>
          </cell>
          <cell r="AJ1015">
            <v>16.9859649122807</v>
          </cell>
        </row>
        <row r="1016">
          <cell r="K1016">
            <v>0</v>
          </cell>
          <cell r="AJ1016">
            <v>0</v>
          </cell>
        </row>
        <row r="1017">
          <cell r="K1017">
            <v>0</v>
          </cell>
          <cell r="AJ1017">
            <v>0</v>
          </cell>
        </row>
        <row r="1018">
          <cell r="K1018">
            <v>0</v>
          </cell>
          <cell r="AJ1018">
            <v>0</v>
          </cell>
        </row>
        <row r="1019">
          <cell r="K1019">
            <v>0</v>
          </cell>
          <cell r="AJ1019">
            <v>0</v>
          </cell>
        </row>
        <row r="1020">
          <cell r="K1020">
            <v>0</v>
          </cell>
          <cell r="AJ1020">
            <v>0</v>
          </cell>
        </row>
        <row r="1021">
          <cell r="K1021">
            <v>0</v>
          </cell>
          <cell r="AJ1021">
            <v>0</v>
          </cell>
        </row>
        <row r="1022">
          <cell r="K1022">
            <v>0</v>
          </cell>
          <cell r="AJ1022">
            <v>0</v>
          </cell>
        </row>
        <row r="1023">
          <cell r="K1023">
            <v>0</v>
          </cell>
          <cell r="AJ1023">
            <v>0</v>
          </cell>
        </row>
        <row r="1024">
          <cell r="K1024">
            <v>1</v>
          </cell>
          <cell r="AJ1024">
            <v>51.625964912280701</v>
          </cell>
        </row>
        <row r="1025">
          <cell r="K1025">
            <v>0</v>
          </cell>
          <cell r="AJ1025">
            <v>0</v>
          </cell>
        </row>
        <row r="1026">
          <cell r="K1026">
            <v>0</v>
          </cell>
          <cell r="AJ1026">
            <v>0</v>
          </cell>
        </row>
        <row r="1027">
          <cell r="K1027">
            <v>0</v>
          </cell>
          <cell r="AJ1027">
            <v>0</v>
          </cell>
        </row>
        <row r="1028">
          <cell r="K1028">
            <v>1</v>
          </cell>
          <cell r="AJ1028">
            <v>51.625964912280701</v>
          </cell>
        </row>
        <row r="1029">
          <cell r="K1029">
            <v>0</v>
          </cell>
          <cell r="AJ1029">
            <v>0</v>
          </cell>
        </row>
        <row r="1030">
          <cell r="K1030">
            <v>0</v>
          </cell>
          <cell r="AJ1030">
            <v>0</v>
          </cell>
        </row>
        <row r="1031">
          <cell r="K1031">
            <v>0</v>
          </cell>
          <cell r="AJ1031">
            <v>0</v>
          </cell>
        </row>
        <row r="1032">
          <cell r="K1032">
            <v>0</v>
          </cell>
          <cell r="AJ1032">
            <v>0</v>
          </cell>
        </row>
        <row r="1033">
          <cell r="K1033">
            <v>0</v>
          </cell>
          <cell r="AJ1033">
            <v>0</v>
          </cell>
        </row>
        <row r="1034">
          <cell r="K1034">
            <v>0</v>
          </cell>
          <cell r="AJ1034">
            <v>0</v>
          </cell>
        </row>
        <row r="1035">
          <cell r="K1035">
            <v>1</v>
          </cell>
          <cell r="AJ1035">
            <v>51.625964912280701</v>
          </cell>
        </row>
        <row r="1036">
          <cell r="K1036">
            <v>0</v>
          </cell>
          <cell r="AJ1036">
            <v>0</v>
          </cell>
        </row>
        <row r="1037">
          <cell r="K1037">
            <v>0</v>
          </cell>
          <cell r="AJ1037">
            <v>0</v>
          </cell>
        </row>
        <row r="1038">
          <cell r="K1038">
            <v>0</v>
          </cell>
          <cell r="AJ1038">
            <v>0</v>
          </cell>
        </row>
        <row r="1039">
          <cell r="K1039">
            <v>0</v>
          </cell>
          <cell r="AJ1039">
            <v>0</v>
          </cell>
        </row>
        <row r="1040">
          <cell r="K1040">
            <v>0</v>
          </cell>
          <cell r="AJ1040">
            <v>0</v>
          </cell>
        </row>
        <row r="1041">
          <cell r="K1041">
            <v>0</v>
          </cell>
          <cell r="AJ1041">
            <v>0</v>
          </cell>
        </row>
        <row r="1042">
          <cell r="K1042">
            <v>0</v>
          </cell>
          <cell r="AJ1042">
            <v>0</v>
          </cell>
        </row>
        <row r="1043">
          <cell r="K1043">
            <v>0</v>
          </cell>
          <cell r="AJ1043">
            <v>0</v>
          </cell>
        </row>
        <row r="1044">
          <cell r="K1044">
            <v>0</v>
          </cell>
          <cell r="AJ1044">
            <v>0</v>
          </cell>
        </row>
        <row r="1045">
          <cell r="K1045">
            <v>1</v>
          </cell>
          <cell r="AJ1045">
            <v>51.625964912280701</v>
          </cell>
        </row>
        <row r="1046">
          <cell r="K1046">
            <v>0</v>
          </cell>
          <cell r="AJ1046">
            <v>0</v>
          </cell>
        </row>
        <row r="1047">
          <cell r="K1047">
            <v>0</v>
          </cell>
          <cell r="AJ1047">
            <v>0</v>
          </cell>
        </row>
        <row r="1048">
          <cell r="K1048">
            <v>1</v>
          </cell>
          <cell r="AJ1048">
            <v>16.9859649122807</v>
          </cell>
        </row>
        <row r="1049">
          <cell r="K1049">
            <v>0</v>
          </cell>
          <cell r="AJ1049">
            <v>0</v>
          </cell>
        </row>
        <row r="1050">
          <cell r="K1050">
            <v>1</v>
          </cell>
          <cell r="AJ1050">
            <v>51.625964912280701</v>
          </cell>
        </row>
        <row r="1051">
          <cell r="K1051">
            <v>0</v>
          </cell>
          <cell r="AJ1051">
            <v>0</v>
          </cell>
        </row>
        <row r="1052">
          <cell r="K1052">
            <v>0</v>
          </cell>
          <cell r="AJ1052">
            <v>0</v>
          </cell>
        </row>
        <row r="1053">
          <cell r="K1053">
            <v>0</v>
          </cell>
          <cell r="AJ1053">
            <v>0</v>
          </cell>
        </row>
        <row r="1054">
          <cell r="K1054">
            <v>0</v>
          </cell>
          <cell r="AJ1054">
            <v>0</v>
          </cell>
        </row>
        <row r="1055">
          <cell r="K1055">
            <v>0</v>
          </cell>
          <cell r="AJ1055">
            <v>0</v>
          </cell>
        </row>
        <row r="1056">
          <cell r="K1056">
            <v>0</v>
          </cell>
          <cell r="AJ1056">
            <v>0</v>
          </cell>
        </row>
        <row r="1057">
          <cell r="K1057">
            <v>0</v>
          </cell>
          <cell r="AJ1057">
            <v>0</v>
          </cell>
        </row>
        <row r="1058">
          <cell r="K1058">
            <v>0</v>
          </cell>
          <cell r="AJ1058">
            <v>0</v>
          </cell>
        </row>
        <row r="1059">
          <cell r="K1059">
            <v>1</v>
          </cell>
          <cell r="AJ1059">
            <v>16.9859649122807</v>
          </cell>
        </row>
        <row r="1060">
          <cell r="K1060">
            <v>1</v>
          </cell>
          <cell r="AJ1060">
            <v>51.625964912280701</v>
          </cell>
        </row>
        <row r="1061">
          <cell r="K1061">
            <v>0</v>
          </cell>
          <cell r="AJ1061">
            <v>0</v>
          </cell>
        </row>
        <row r="1062">
          <cell r="K1062">
            <v>0</v>
          </cell>
          <cell r="AJ1062">
            <v>0</v>
          </cell>
        </row>
        <row r="1063">
          <cell r="K1063">
            <v>1</v>
          </cell>
          <cell r="AJ1063">
            <v>51.625964912280701</v>
          </cell>
        </row>
        <row r="1064">
          <cell r="K1064">
            <v>0</v>
          </cell>
          <cell r="AJ1064">
            <v>0</v>
          </cell>
        </row>
        <row r="1065">
          <cell r="K1065">
            <v>0</v>
          </cell>
          <cell r="AJ1065">
            <v>0</v>
          </cell>
        </row>
        <row r="1066">
          <cell r="K1066">
            <v>0</v>
          </cell>
          <cell r="AJ1066">
            <v>0</v>
          </cell>
        </row>
        <row r="1067">
          <cell r="K1067">
            <v>1</v>
          </cell>
          <cell r="AJ1067">
            <v>16.9859649122807</v>
          </cell>
        </row>
        <row r="1068">
          <cell r="K1068">
            <v>0</v>
          </cell>
          <cell r="AJ1068">
            <v>0</v>
          </cell>
        </row>
        <row r="1069">
          <cell r="K1069">
            <v>0</v>
          </cell>
          <cell r="AJ1069">
            <v>0</v>
          </cell>
        </row>
        <row r="1070">
          <cell r="K1070">
            <v>0</v>
          </cell>
          <cell r="AJ1070">
            <v>0</v>
          </cell>
        </row>
        <row r="1071">
          <cell r="K1071">
            <v>0</v>
          </cell>
          <cell r="AJ1071">
            <v>0</v>
          </cell>
        </row>
        <row r="1072">
          <cell r="K1072">
            <v>1</v>
          </cell>
          <cell r="AJ1072">
            <v>16.9859649122807</v>
          </cell>
        </row>
        <row r="1073">
          <cell r="K1073">
            <v>0</v>
          </cell>
          <cell r="AJ1073">
            <v>0</v>
          </cell>
        </row>
        <row r="1074">
          <cell r="K1074">
            <v>0</v>
          </cell>
          <cell r="AJ1074">
            <v>0</v>
          </cell>
        </row>
        <row r="1075">
          <cell r="K1075">
            <v>0</v>
          </cell>
          <cell r="AJ1075">
            <v>0</v>
          </cell>
        </row>
        <row r="1076">
          <cell r="K1076">
            <v>0</v>
          </cell>
          <cell r="AJ1076">
            <v>0</v>
          </cell>
        </row>
        <row r="1077">
          <cell r="K1077">
            <v>0</v>
          </cell>
          <cell r="AJ1077">
            <v>0</v>
          </cell>
        </row>
        <row r="1078">
          <cell r="K1078">
            <v>0</v>
          </cell>
          <cell r="AJ1078">
            <v>0</v>
          </cell>
        </row>
        <row r="1079">
          <cell r="K1079">
            <v>0</v>
          </cell>
          <cell r="AJ1079">
            <v>0</v>
          </cell>
        </row>
        <row r="1080">
          <cell r="K1080">
            <v>0</v>
          </cell>
          <cell r="AJ1080">
            <v>0</v>
          </cell>
        </row>
        <row r="1081">
          <cell r="K1081">
            <v>0</v>
          </cell>
          <cell r="AJ1081">
            <v>0</v>
          </cell>
        </row>
        <row r="1082">
          <cell r="K1082">
            <v>0</v>
          </cell>
          <cell r="AJ1082">
            <v>0</v>
          </cell>
        </row>
        <row r="1083">
          <cell r="K1083">
            <v>1</v>
          </cell>
          <cell r="AJ1083">
            <v>16.9859649122807</v>
          </cell>
        </row>
        <row r="1084">
          <cell r="K1084">
            <v>0</v>
          </cell>
          <cell r="AJ1084">
            <v>0</v>
          </cell>
        </row>
        <row r="1085">
          <cell r="K1085">
            <v>0</v>
          </cell>
          <cell r="AJ1085">
            <v>0</v>
          </cell>
        </row>
        <row r="1086">
          <cell r="K1086">
            <v>0</v>
          </cell>
          <cell r="AJ1086">
            <v>0</v>
          </cell>
        </row>
        <row r="1087">
          <cell r="K1087">
            <v>0</v>
          </cell>
          <cell r="AJ1087">
            <v>0</v>
          </cell>
        </row>
        <row r="1088">
          <cell r="K1088">
            <v>0</v>
          </cell>
          <cell r="AJ1088">
            <v>0</v>
          </cell>
        </row>
        <row r="1089">
          <cell r="K1089">
            <v>1</v>
          </cell>
          <cell r="AJ1089">
            <v>16.9859649122807</v>
          </cell>
        </row>
        <row r="1090">
          <cell r="K1090">
            <v>0</v>
          </cell>
          <cell r="AJ1090">
            <v>0</v>
          </cell>
        </row>
        <row r="1091">
          <cell r="K1091">
            <v>0</v>
          </cell>
          <cell r="AJ1091">
            <v>0</v>
          </cell>
        </row>
        <row r="1092">
          <cell r="K1092">
            <v>0</v>
          </cell>
          <cell r="AJ1092">
            <v>0</v>
          </cell>
        </row>
        <row r="1093">
          <cell r="K1093">
            <v>1</v>
          </cell>
          <cell r="AJ1093">
            <v>16.9859649122807</v>
          </cell>
        </row>
        <row r="1094">
          <cell r="K1094">
            <v>0</v>
          </cell>
          <cell r="AJ1094">
            <v>0</v>
          </cell>
        </row>
        <row r="1095">
          <cell r="K1095">
            <v>0</v>
          </cell>
          <cell r="AJ1095">
            <v>0</v>
          </cell>
        </row>
        <row r="1096">
          <cell r="K1096">
            <v>0</v>
          </cell>
          <cell r="AJ1096">
            <v>0</v>
          </cell>
        </row>
        <row r="1097">
          <cell r="K1097">
            <v>0</v>
          </cell>
          <cell r="AJ1097">
            <v>0</v>
          </cell>
        </row>
        <row r="1098">
          <cell r="K1098">
            <v>0</v>
          </cell>
          <cell r="AJ1098">
            <v>0</v>
          </cell>
        </row>
        <row r="1099">
          <cell r="K1099">
            <v>0</v>
          </cell>
          <cell r="AJ1099">
            <v>0</v>
          </cell>
        </row>
        <row r="1100">
          <cell r="K1100">
            <v>0</v>
          </cell>
          <cell r="AJ1100">
            <v>0</v>
          </cell>
        </row>
        <row r="1101">
          <cell r="K1101">
            <v>0</v>
          </cell>
          <cell r="AJ1101">
            <v>0</v>
          </cell>
        </row>
        <row r="1102">
          <cell r="K1102">
            <v>0</v>
          </cell>
          <cell r="AJ1102">
            <v>0</v>
          </cell>
        </row>
        <row r="1103">
          <cell r="K1103">
            <v>0</v>
          </cell>
          <cell r="AJ1103">
            <v>0</v>
          </cell>
        </row>
        <row r="1104">
          <cell r="K1104">
            <v>0</v>
          </cell>
          <cell r="AJ1104">
            <v>0</v>
          </cell>
        </row>
        <row r="1105">
          <cell r="K1105">
            <v>0</v>
          </cell>
          <cell r="AJ1105">
            <v>0</v>
          </cell>
        </row>
        <row r="1106">
          <cell r="K1106">
            <v>1</v>
          </cell>
          <cell r="AJ1106">
            <v>51.625964912280701</v>
          </cell>
        </row>
        <row r="1107">
          <cell r="K1107">
            <v>0</v>
          </cell>
          <cell r="AJ1107">
            <v>0</v>
          </cell>
        </row>
        <row r="1108">
          <cell r="K1108">
            <v>0</v>
          </cell>
          <cell r="AJ1108">
            <v>0</v>
          </cell>
        </row>
        <row r="1109">
          <cell r="K1109">
            <v>1</v>
          </cell>
          <cell r="AJ1109">
            <v>16.9859649122807</v>
          </cell>
        </row>
        <row r="1110">
          <cell r="K1110">
            <v>0</v>
          </cell>
          <cell r="AJ1110">
            <v>0</v>
          </cell>
        </row>
        <row r="1111">
          <cell r="K1111">
            <v>0</v>
          </cell>
          <cell r="AJ1111">
            <v>0</v>
          </cell>
        </row>
        <row r="1112">
          <cell r="K1112">
            <v>0</v>
          </cell>
          <cell r="AJ1112">
            <v>0</v>
          </cell>
        </row>
        <row r="1113">
          <cell r="K1113">
            <v>0</v>
          </cell>
          <cell r="AJ1113">
            <v>0</v>
          </cell>
        </row>
        <row r="1114">
          <cell r="K1114">
            <v>0</v>
          </cell>
          <cell r="AJ1114">
            <v>0</v>
          </cell>
        </row>
        <row r="1115">
          <cell r="K1115">
            <v>0</v>
          </cell>
          <cell r="AJ1115">
            <v>0</v>
          </cell>
        </row>
        <row r="1116">
          <cell r="K1116">
            <v>1</v>
          </cell>
          <cell r="AJ1116">
            <v>51.625964912280701</v>
          </cell>
        </row>
        <row r="1117">
          <cell r="K1117">
            <v>1</v>
          </cell>
          <cell r="AJ1117">
            <v>51.625964912280701</v>
          </cell>
        </row>
        <row r="1118">
          <cell r="K1118">
            <v>1</v>
          </cell>
          <cell r="AJ1118">
            <v>16.9859649122807</v>
          </cell>
        </row>
        <row r="1119">
          <cell r="K1119">
            <v>0</v>
          </cell>
          <cell r="AJ1119">
            <v>0</v>
          </cell>
        </row>
        <row r="1120">
          <cell r="K1120">
            <v>0</v>
          </cell>
          <cell r="AJ1120">
            <v>0</v>
          </cell>
        </row>
        <row r="1121">
          <cell r="K1121">
            <v>0</v>
          </cell>
          <cell r="AJ1121">
            <v>0</v>
          </cell>
        </row>
        <row r="1122">
          <cell r="K1122">
            <v>0</v>
          </cell>
          <cell r="AJ1122">
            <v>0</v>
          </cell>
        </row>
        <row r="1123">
          <cell r="K1123">
            <v>0</v>
          </cell>
          <cell r="AJ1123">
            <v>0</v>
          </cell>
        </row>
        <row r="1124">
          <cell r="K1124">
            <v>0</v>
          </cell>
          <cell r="AJ1124">
            <v>0</v>
          </cell>
        </row>
        <row r="1125">
          <cell r="K1125">
            <v>0</v>
          </cell>
          <cell r="AJ1125">
            <v>0</v>
          </cell>
        </row>
        <row r="1126">
          <cell r="K1126">
            <v>0</v>
          </cell>
          <cell r="AJ1126">
            <v>0</v>
          </cell>
        </row>
        <row r="1127">
          <cell r="K1127">
            <v>0</v>
          </cell>
          <cell r="AJ1127">
            <v>0</v>
          </cell>
        </row>
        <row r="1128">
          <cell r="K1128">
            <v>0</v>
          </cell>
          <cell r="AJ1128">
            <v>0</v>
          </cell>
        </row>
        <row r="1129">
          <cell r="K1129">
            <v>0</v>
          </cell>
          <cell r="AJ1129">
            <v>0</v>
          </cell>
        </row>
        <row r="1130">
          <cell r="K1130">
            <v>0</v>
          </cell>
          <cell r="AJ1130">
            <v>0</v>
          </cell>
        </row>
        <row r="1131">
          <cell r="K1131">
            <v>1</v>
          </cell>
          <cell r="AJ1131">
            <v>16.9859649122807</v>
          </cell>
        </row>
        <row r="1132">
          <cell r="K1132">
            <v>0</v>
          </cell>
          <cell r="AJ1132">
            <v>0</v>
          </cell>
        </row>
        <row r="1133">
          <cell r="K1133">
            <v>0</v>
          </cell>
          <cell r="AJ1133">
            <v>0</v>
          </cell>
        </row>
        <row r="1134">
          <cell r="K1134">
            <v>0</v>
          </cell>
          <cell r="AJ1134">
            <v>0</v>
          </cell>
        </row>
        <row r="1135">
          <cell r="K1135">
            <v>0</v>
          </cell>
          <cell r="AJ1135">
            <v>0</v>
          </cell>
        </row>
        <row r="1136">
          <cell r="K1136">
            <v>0</v>
          </cell>
          <cell r="AJ1136">
            <v>0</v>
          </cell>
        </row>
        <row r="1137">
          <cell r="K1137">
            <v>0</v>
          </cell>
          <cell r="AJ1137">
            <v>0</v>
          </cell>
        </row>
        <row r="1138">
          <cell r="K1138">
            <v>0</v>
          </cell>
          <cell r="AJ1138">
            <v>0</v>
          </cell>
        </row>
        <row r="1139">
          <cell r="K1139">
            <v>0</v>
          </cell>
          <cell r="AJ1139">
            <v>0</v>
          </cell>
        </row>
        <row r="1140">
          <cell r="K1140">
            <v>1</v>
          </cell>
          <cell r="AJ1140">
            <v>16.9859649122807</v>
          </cell>
        </row>
        <row r="1141">
          <cell r="K1141">
            <v>0</v>
          </cell>
          <cell r="AJ1141">
            <v>0</v>
          </cell>
        </row>
        <row r="1142">
          <cell r="K1142">
            <v>0</v>
          </cell>
          <cell r="AJ1142">
            <v>0</v>
          </cell>
        </row>
        <row r="1143">
          <cell r="K1143">
            <v>0</v>
          </cell>
          <cell r="AJ1143">
            <v>0</v>
          </cell>
        </row>
        <row r="1144">
          <cell r="K1144">
            <v>0</v>
          </cell>
          <cell r="AJ1144">
            <v>0</v>
          </cell>
        </row>
        <row r="1145">
          <cell r="K1145">
            <v>0</v>
          </cell>
          <cell r="AJ1145">
            <v>0</v>
          </cell>
        </row>
        <row r="1146">
          <cell r="K1146">
            <v>0</v>
          </cell>
          <cell r="AJ1146">
            <v>0</v>
          </cell>
        </row>
        <row r="1147">
          <cell r="K1147">
            <v>0</v>
          </cell>
          <cell r="AJ1147">
            <v>0</v>
          </cell>
        </row>
        <row r="1148">
          <cell r="K1148">
            <v>0</v>
          </cell>
          <cell r="AJ1148">
            <v>0</v>
          </cell>
        </row>
        <row r="1149">
          <cell r="K1149">
            <v>0</v>
          </cell>
          <cell r="AJ1149">
            <v>0</v>
          </cell>
        </row>
        <row r="1150">
          <cell r="K1150">
            <v>0</v>
          </cell>
          <cell r="AJ1150">
            <v>0</v>
          </cell>
        </row>
        <row r="1151">
          <cell r="K1151">
            <v>1</v>
          </cell>
          <cell r="AJ1151">
            <v>51.625964912280701</v>
          </cell>
        </row>
        <row r="1152">
          <cell r="K1152">
            <v>0</v>
          </cell>
          <cell r="AJ1152">
            <v>0</v>
          </cell>
        </row>
        <row r="1153">
          <cell r="K1153">
            <v>0</v>
          </cell>
          <cell r="AJ1153">
            <v>0</v>
          </cell>
        </row>
        <row r="1154">
          <cell r="K1154">
            <v>0</v>
          </cell>
          <cell r="AJ1154">
            <v>0</v>
          </cell>
        </row>
        <row r="1155">
          <cell r="K1155">
            <v>0</v>
          </cell>
          <cell r="AJ1155">
            <v>0</v>
          </cell>
        </row>
        <row r="1156">
          <cell r="K1156">
            <v>0</v>
          </cell>
          <cell r="AJ1156">
            <v>0</v>
          </cell>
        </row>
        <row r="1157">
          <cell r="K1157">
            <v>0</v>
          </cell>
          <cell r="AJ1157">
            <v>0</v>
          </cell>
        </row>
        <row r="1158">
          <cell r="K1158">
            <v>0</v>
          </cell>
          <cell r="AJ1158">
            <v>0</v>
          </cell>
        </row>
        <row r="1159">
          <cell r="K1159">
            <v>0</v>
          </cell>
          <cell r="AJ1159">
            <v>0</v>
          </cell>
        </row>
        <row r="1160">
          <cell r="K1160">
            <v>0</v>
          </cell>
          <cell r="AJ1160">
            <v>0</v>
          </cell>
        </row>
        <row r="1161">
          <cell r="K1161">
            <v>0</v>
          </cell>
          <cell r="AJ1161">
            <v>0</v>
          </cell>
        </row>
        <row r="1162">
          <cell r="K1162">
            <v>0</v>
          </cell>
          <cell r="AJ1162">
            <v>0</v>
          </cell>
        </row>
        <row r="1163">
          <cell r="K1163">
            <v>0</v>
          </cell>
          <cell r="AJ1163">
            <v>0</v>
          </cell>
        </row>
        <row r="1164">
          <cell r="K1164">
            <v>0</v>
          </cell>
          <cell r="AJ1164">
            <v>0</v>
          </cell>
        </row>
        <row r="1165">
          <cell r="K1165">
            <v>0</v>
          </cell>
          <cell r="AJ1165">
            <v>0</v>
          </cell>
        </row>
        <row r="1166">
          <cell r="K1166">
            <v>0</v>
          </cell>
          <cell r="AJ1166">
            <v>0</v>
          </cell>
        </row>
        <row r="1167">
          <cell r="K1167">
            <v>0</v>
          </cell>
          <cell r="AJ1167">
            <v>0</v>
          </cell>
        </row>
        <row r="1168">
          <cell r="K1168">
            <v>0</v>
          </cell>
          <cell r="AJ1168">
            <v>0</v>
          </cell>
        </row>
        <row r="1169">
          <cell r="K1169">
            <v>1</v>
          </cell>
          <cell r="AJ1169">
            <v>16.9859649122807</v>
          </cell>
        </row>
        <row r="1170">
          <cell r="K1170">
            <v>0</v>
          </cell>
          <cell r="AJ1170">
            <v>0</v>
          </cell>
        </row>
        <row r="1171">
          <cell r="K1171">
            <v>0</v>
          </cell>
          <cell r="AJ1171">
            <v>0</v>
          </cell>
        </row>
        <row r="1172">
          <cell r="K1172">
            <v>0</v>
          </cell>
          <cell r="AJ1172">
            <v>0</v>
          </cell>
        </row>
        <row r="1173">
          <cell r="K1173">
            <v>1</v>
          </cell>
          <cell r="AJ1173">
            <v>16.9859649122807</v>
          </cell>
        </row>
        <row r="1174">
          <cell r="K1174">
            <v>0</v>
          </cell>
          <cell r="AJ1174">
            <v>0</v>
          </cell>
        </row>
        <row r="1175">
          <cell r="K1175">
            <v>0</v>
          </cell>
          <cell r="AJ1175">
            <v>0</v>
          </cell>
        </row>
        <row r="1176">
          <cell r="K1176">
            <v>0</v>
          </cell>
          <cell r="AJ1176">
            <v>0</v>
          </cell>
        </row>
        <row r="1177">
          <cell r="K1177">
            <v>1</v>
          </cell>
          <cell r="AJ1177">
            <v>51.625964912280701</v>
          </cell>
        </row>
        <row r="1178">
          <cell r="K1178">
            <v>1</v>
          </cell>
          <cell r="AJ1178">
            <v>16.9859649122807</v>
          </cell>
        </row>
        <row r="1179">
          <cell r="K1179">
            <v>0</v>
          </cell>
          <cell r="AJ1179">
            <v>0</v>
          </cell>
        </row>
        <row r="1180">
          <cell r="K1180">
            <v>0</v>
          </cell>
          <cell r="AJ1180">
            <v>0</v>
          </cell>
        </row>
        <row r="1181">
          <cell r="K1181">
            <v>0</v>
          </cell>
          <cell r="AJ1181">
            <v>0</v>
          </cell>
        </row>
        <row r="1182">
          <cell r="K1182">
            <v>0</v>
          </cell>
          <cell r="AJ1182">
            <v>0</v>
          </cell>
        </row>
        <row r="1183">
          <cell r="K1183">
            <v>0</v>
          </cell>
          <cell r="AJ1183">
            <v>0</v>
          </cell>
        </row>
        <row r="1184">
          <cell r="K1184">
            <v>0</v>
          </cell>
          <cell r="AJ1184">
            <v>0</v>
          </cell>
        </row>
        <row r="1185">
          <cell r="K1185">
            <v>0</v>
          </cell>
          <cell r="AJ1185">
            <v>0</v>
          </cell>
        </row>
        <row r="1186">
          <cell r="K1186">
            <v>0</v>
          </cell>
          <cell r="AJ1186">
            <v>0</v>
          </cell>
        </row>
        <row r="1187">
          <cell r="K1187">
            <v>1</v>
          </cell>
          <cell r="AJ1187">
            <v>16.9859649122807</v>
          </cell>
        </row>
        <row r="1188">
          <cell r="K1188">
            <v>1</v>
          </cell>
          <cell r="AJ1188">
            <v>51.625964912280701</v>
          </cell>
        </row>
        <row r="1189">
          <cell r="K1189">
            <v>0</v>
          </cell>
          <cell r="AJ1189">
            <v>0</v>
          </cell>
        </row>
        <row r="1190">
          <cell r="K1190">
            <v>0</v>
          </cell>
          <cell r="AJ1190">
            <v>0</v>
          </cell>
        </row>
        <row r="1191">
          <cell r="K1191">
            <v>0</v>
          </cell>
          <cell r="AJ1191">
            <v>0</v>
          </cell>
        </row>
        <row r="1192">
          <cell r="K1192">
            <v>0</v>
          </cell>
          <cell r="AJ1192">
            <v>0</v>
          </cell>
        </row>
        <row r="1193">
          <cell r="K1193">
            <v>0</v>
          </cell>
          <cell r="AJ1193">
            <v>0</v>
          </cell>
        </row>
        <row r="1194">
          <cell r="K1194">
            <v>0</v>
          </cell>
          <cell r="AJ1194">
            <v>0</v>
          </cell>
        </row>
        <row r="1195">
          <cell r="K1195">
            <v>0</v>
          </cell>
          <cell r="AJ1195">
            <v>0</v>
          </cell>
        </row>
        <row r="1196">
          <cell r="K1196">
            <v>0</v>
          </cell>
          <cell r="AJ1196">
            <v>0</v>
          </cell>
        </row>
        <row r="1197">
          <cell r="K1197">
            <v>0</v>
          </cell>
          <cell r="AJ1197">
            <v>0</v>
          </cell>
        </row>
        <row r="1198">
          <cell r="K1198">
            <v>0</v>
          </cell>
          <cell r="AJ1198">
            <v>0</v>
          </cell>
        </row>
        <row r="1199">
          <cell r="K1199">
            <v>0</v>
          </cell>
          <cell r="AJ1199">
            <v>0</v>
          </cell>
        </row>
        <row r="1200">
          <cell r="K1200">
            <v>1</v>
          </cell>
          <cell r="AJ1200">
            <v>51.625964912280701</v>
          </cell>
        </row>
        <row r="1201">
          <cell r="K1201">
            <v>0</v>
          </cell>
          <cell r="AJ1201">
            <v>0</v>
          </cell>
        </row>
        <row r="1202">
          <cell r="K1202">
            <v>1</v>
          </cell>
          <cell r="AJ1202">
            <v>16.9859649122807</v>
          </cell>
        </row>
        <row r="1203">
          <cell r="K1203">
            <v>0</v>
          </cell>
          <cell r="AJ1203">
            <v>0</v>
          </cell>
        </row>
        <row r="1204">
          <cell r="K1204">
            <v>0</v>
          </cell>
          <cell r="AJ1204">
            <v>0</v>
          </cell>
        </row>
        <row r="1205">
          <cell r="K1205">
            <v>0</v>
          </cell>
          <cell r="AJ1205">
            <v>0</v>
          </cell>
        </row>
        <row r="1206">
          <cell r="K1206">
            <v>0</v>
          </cell>
          <cell r="AJ1206">
            <v>0</v>
          </cell>
        </row>
        <row r="1207">
          <cell r="K1207">
            <v>0</v>
          </cell>
          <cell r="AJ1207">
            <v>0</v>
          </cell>
        </row>
        <row r="1208">
          <cell r="K1208">
            <v>0</v>
          </cell>
          <cell r="AJ1208">
            <v>0</v>
          </cell>
        </row>
        <row r="1209">
          <cell r="K1209">
            <v>1</v>
          </cell>
          <cell r="AJ1209">
            <v>16.9859649122807</v>
          </cell>
        </row>
        <row r="1210">
          <cell r="K1210">
            <v>0</v>
          </cell>
          <cell r="AJ1210">
            <v>0</v>
          </cell>
        </row>
        <row r="1211">
          <cell r="K1211">
            <v>0</v>
          </cell>
          <cell r="AJ1211">
            <v>0</v>
          </cell>
        </row>
        <row r="1212">
          <cell r="K1212">
            <v>0</v>
          </cell>
          <cell r="AJ1212">
            <v>0</v>
          </cell>
        </row>
        <row r="1213">
          <cell r="K1213">
            <v>0</v>
          </cell>
          <cell r="AJ1213">
            <v>0</v>
          </cell>
        </row>
        <row r="1214">
          <cell r="K1214">
            <v>0</v>
          </cell>
          <cell r="AJ1214">
            <v>0</v>
          </cell>
        </row>
        <row r="1215">
          <cell r="K1215">
            <v>0</v>
          </cell>
          <cell r="AJ1215">
            <v>0</v>
          </cell>
        </row>
        <row r="1216">
          <cell r="K1216">
            <v>0</v>
          </cell>
          <cell r="AJ1216">
            <v>0</v>
          </cell>
        </row>
        <row r="1217">
          <cell r="K1217">
            <v>0</v>
          </cell>
          <cell r="AJ1217">
            <v>0</v>
          </cell>
        </row>
        <row r="1218">
          <cell r="K1218">
            <v>0</v>
          </cell>
          <cell r="AJ1218">
            <v>0</v>
          </cell>
        </row>
        <row r="1219">
          <cell r="K1219">
            <v>0</v>
          </cell>
          <cell r="AJ1219">
            <v>0</v>
          </cell>
        </row>
        <row r="1220">
          <cell r="K1220">
            <v>0</v>
          </cell>
          <cell r="AJ1220">
            <v>0</v>
          </cell>
        </row>
        <row r="1221">
          <cell r="K1221">
            <v>0</v>
          </cell>
          <cell r="AJ1221">
            <v>0</v>
          </cell>
        </row>
        <row r="1222">
          <cell r="K1222">
            <v>0</v>
          </cell>
          <cell r="AJ1222">
            <v>0</v>
          </cell>
        </row>
        <row r="1223">
          <cell r="K1223">
            <v>0</v>
          </cell>
          <cell r="AJ1223">
            <v>0</v>
          </cell>
        </row>
        <row r="1224">
          <cell r="K1224">
            <v>0</v>
          </cell>
          <cell r="AJ1224">
            <v>0</v>
          </cell>
        </row>
        <row r="1225">
          <cell r="K1225">
            <v>0</v>
          </cell>
          <cell r="AJ1225">
            <v>0</v>
          </cell>
        </row>
        <row r="1226">
          <cell r="K1226">
            <v>0</v>
          </cell>
          <cell r="AJ1226">
            <v>0</v>
          </cell>
        </row>
        <row r="1227">
          <cell r="K1227">
            <v>1</v>
          </cell>
          <cell r="AJ1227">
            <v>51.625964912280701</v>
          </cell>
        </row>
        <row r="1228">
          <cell r="K1228">
            <v>1</v>
          </cell>
          <cell r="AJ1228">
            <v>16.9859649122807</v>
          </cell>
        </row>
        <row r="1229">
          <cell r="K1229">
            <v>0</v>
          </cell>
          <cell r="AJ1229">
            <v>0</v>
          </cell>
        </row>
        <row r="1230">
          <cell r="K1230">
            <v>0</v>
          </cell>
          <cell r="AJ1230">
            <v>0</v>
          </cell>
        </row>
        <row r="1231">
          <cell r="K1231">
            <v>0</v>
          </cell>
          <cell r="AJ1231">
            <v>0</v>
          </cell>
        </row>
        <row r="1232">
          <cell r="K1232">
            <v>0</v>
          </cell>
          <cell r="AJ1232">
            <v>0</v>
          </cell>
        </row>
        <row r="1233">
          <cell r="K1233">
            <v>0</v>
          </cell>
          <cell r="AJ1233">
            <v>0</v>
          </cell>
        </row>
        <row r="1234">
          <cell r="K1234">
            <v>0</v>
          </cell>
          <cell r="AJ1234">
            <v>0</v>
          </cell>
        </row>
        <row r="1235">
          <cell r="K1235">
            <v>0</v>
          </cell>
          <cell r="AJ1235">
            <v>0</v>
          </cell>
        </row>
        <row r="1236">
          <cell r="K1236">
            <v>0</v>
          </cell>
          <cell r="AJ1236">
            <v>0</v>
          </cell>
        </row>
        <row r="1237">
          <cell r="K1237">
            <v>0</v>
          </cell>
          <cell r="AJ1237">
            <v>0</v>
          </cell>
        </row>
        <row r="1238">
          <cell r="K1238">
            <v>0</v>
          </cell>
          <cell r="AJ1238">
            <v>0</v>
          </cell>
        </row>
        <row r="1239">
          <cell r="K1239">
            <v>0</v>
          </cell>
          <cell r="AJ1239">
            <v>0</v>
          </cell>
        </row>
        <row r="1240">
          <cell r="K1240">
            <v>0</v>
          </cell>
          <cell r="AJ1240">
            <v>0</v>
          </cell>
        </row>
        <row r="1241">
          <cell r="K1241">
            <v>0</v>
          </cell>
          <cell r="AJ1241">
            <v>0</v>
          </cell>
        </row>
        <row r="1242">
          <cell r="K1242">
            <v>0</v>
          </cell>
          <cell r="AJ1242">
            <v>0</v>
          </cell>
        </row>
        <row r="1243">
          <cell r="K1243">
            <v>1</v>
          </cell>
          <cell r="AJ1243">
            <v>73.035964912280704</v>
          </cell>
        </row>
        <row r="1244">
          <cell r="K1244">
            <v>0</v>
          </cell>
          <cell r="AJ1244">
            <v>0</v>
          </cell>
        </row>
        <row r="1245">
          <cell r="K1245">
            <v>0</v>
          </cell>
          <cell r="AJ1245">
            <v>0</v>
          </cell>
        </row>
        <row r="1246">
          <cell r="K1246">
            <v>0</v>
          </cell>
          <cell r="AJ1246">
            <v>0</v>
          </cell>
        </row>
        <row r="1247">
          <cell r="K1247">
            <v>0</v>
          </cell>
          <cell r="AJ1247">
            <v>0</v>
          </cell>
        </row>
        <row r="1248">
          <cell r="K1248">
            <v>0</v>
          </cell>
          <cell r="AJ1248">
            <v>0</v>
          </cell>
        </row>
        <row r="1249">
          <cell r="K1249">
            <v>0</v>
          </cell>
          <cell r="AJ1249">
            <v>0</v>
          </cell>
        </row>
        <row r="1250">
          <cell r="K1250">
            <v>1</v>
          </cell>
          <cell r="AJ1250">
            <v>16.9859649122807</v>
          </cell>
        </row>
        <row r="1251">
          <cell r="K1251">
            <v>0</v>
          </cell>
          <cell r="AJ1251">
            <v>0</v>
          </cell>
        </row>
        <row r="1252">
          <cell r="K1252">
            <v>0</v>
          </cell>
          <cell r="AJ1252">
            <v>0</v>
          </cell>
        </row>
        <row r="1253">
          <cell r="K1253">
            <v>0</v>
          </cell>
          <cell r="AJ1253">
            <v>0</v>
          </cell>
        </row>
        <row r="1254">
          <cell r="K1254">
            <v>0</v>
          </cell>
          <cell r="AJ1254">
            <v>0</v>
          </cell>
        </row>
        <row r="1255">
          <cell r="K1255">
            <v>0</v>
          </cell>
          <cell r="AJ1255">
            <v>0</v>
          </cell>
        </row>
        <row r="1256">
          <cell r="K1256">
            <v>0</v>
          </cell>
          <cell r="AJ1256">
            <v>0</v>
          </cell>
        </row>
        <row r="1257">
          <cell r="K1257">
            <v>0</v>
          </cell>
          <cell r="AJ1257">
            <v>0</v>
          </cell>
        </row>
        <row r="1258">
          <cell r="K1258">
            <v>0</v>
          </cell>
          <cell r="AJ1258">
            <v>0</v>
          </cell>
        </row>
        <row r="1259">
          <cell r="K1259">
            <v>0</v>
          </cell>
          <cell r="AJ1259">
            <v>0</v>
          </cell>
        </row>
        <row r="1260">
          <cell r="K1260">
            <v>0</v>
          </cell>
          <cell r="AJ1260">
            <v>0</v>
          </cell>
        </row>
        <row r="1261">
          <cell r="K1261">
            <v>0</v>
          </cell>
          <cell r="AJ1261">
            <v>0</v>
          </cell>
        </row>
        <row r="1262">
          <cell r="K1262">
            <v>0</v>
          </cell>
          <cell r="AJ1262">
            <v>0</v>
          </cell>
        </row>
        <row r="1263">
          <cell r="K1263">
            <v>0</v>
          </cell>
          <cell r="AJ1263">
            <v>0</v>
          </cell>
        </row>
        <row r="1264">
          <cell r="K1264">
            <v>0</v>
          </cell>
          <cell r="AJ1264">
            <v>0</v>
          </cell>
        </row>
        <row r="1265">
          <cell r="K1265">
            <v>1</v>
          </cell>
          <cell r="AJ1265">
            <v>16.9859649122807</v>
          </cell>
        </row>
        <row r="1266">
          <cell r="K1266">
            <v>0</v>
          </cell>
          <cell r="AJ1266">
            <v>0</v>
          </cell>
        </row>
        <row r="1267">
          <cell r="K1267">
            <v>1</v>
          </cell>
          <cell r="AJ1267">
            <v>51.625964912280701</v>
          </cell>
        </row>
        <row r="1268">
          <cell r="K1268">
            <v>0</v>
          </cell>
          <cell r="AJ1268">
            <v>0</v>
          </cell>
        </row>
        <row r="1269">
          <cell r="K1269">
            <v>0</v>
          </cell>
          <cell r="AJ1269">
            <v>0</v>
          </cell>
        </row>
        <row r="1270">
          <cell r="K1270">
            <v>0</v>
          </cell>
          <cell r="AJ1270">
            <v>0</v>
          </cell>
        </row>
        <row r="1271">
          <cell r="K1271">
            <v>0</v>
          </cell>
          <cell r="AJ1271">
            <v>0</v>
          </cell>
        </row>
        <row r="1272">
          <cell r="K1272">
            <v>0</v>
          </cell>
          <cell r="AJ1272">
            <v>0</v>
          </cell>
        </row>
        <row r="1273">
          <cell r="K1273">
            <v>0</v>
          </cell>
          <cell r="AJ1273">
            <v>0</v>
          </cell>
        </row>
        <row r="1274">
          <cell r="K1274">
            <v>1</v>
          </cell>
          <cell r="AJ1274">
            <v>73.035964912280704</v>
          </cell>
        </row>
        <row r="1275">
          <cell r="K1275">
            <v>0</v>
          </cell>
          <cell r="AJ1275">
            <v>0</v>
          </cell>
        </row>
        <row r="1276">
          <cell r="K1276">
            <v>0</v>
          </cell>
          <cell r="AJ1276">
            <v>0</v>
          </cell>
        </row>
        <row r="1277">
          <cell r="K1277">
            <v>0</v>
          </cell>
          <cell r="AJ1277">
            <v>0</v>
          </cell>
        </row>
        <row r="1278">
          <cell r="K1278">
            <v>0</v>
          </cell>
          <cell r="AJ1278">
            <v>0</v>
          </cell>
        </row>
        <row r="1279">
          <cell r="K1279">
            <v>0</v>
          </cell>
          <cell r="AJ1279">
            <v>0</v>
          </cell>
        </row>
        <row r="1280">
          <cell r="K1280">
            <v>0</v>
          </cell>
          <cell r="AJ1280">
            <v>0</v>
          </cell>
        </row>
        <row r="1281">
          <cell r="K1281">
            <v>0</v>
          </cell>
          <cell r="AJ1281">
            <v>0</v>
          </cell>
        </row>
        <row r="1282">
          <cell r="K1282">
            <v>0</v>
          </cell>
          <cell r="AJ1282">
            <v>0</v>
          </cell>
        </row>
        <row r="1283">
          <cell r="K1283">
            <v>0</v>
          </cell>
          <cell r="AJ1283">
            <v>0</v>
          </cell>
        </row>
        <row r="1284">
          <cell r="K1284">
            <v>0</v>
          </cell>
          <cell r="AJ1284">
            <v>0</v>
          </cell>
        </row>
        <row r="1285">
          <cell r="K1285">
            <v>0</v>
          </cell>
          <cell r="AJ1285">
            <v>0</v>
          </cell>
        </row>
        <row r="1286">
          <cell r="K1286">
            <v>0</v>
          </cell>
          <cell r="AJ1286">
            <v>0</v>
          </cell>
        </row>
        <row r="1287">
          <cell r="K1287">
            <v>0</v>
          </cell>
          <cell r="AJ1287">
            <v>0</v>
          </cell>
        </row>
        <row r="1288">
          <cell r="K1288">
            <v>1</v>
          </cell>
          <cell r="AJ1288">
            <v>16.9859649122807</v>
          </cell>
        </row>
        <row r="1289">
          <cell r="K1289">
            <v>0</v>
          </cell>
          <cell r="AJ1289">
            <v>0</v>
          </cell>
        </row>
        <row r="1290">
          <cell r="K1290">
            <v>0</v>
          </cell>
          <cell r="AJ1290">
            <v>0</v>
          </cell>
        </row>
        <row r="1291">
          <cell r="K1291">
            <v>0</v>
          </cell>
          <cell r="AJ1291">
            <v>0</v>
          </cell>
        </row>
        <row r="1292">
          <cell r="K1292">
            <v>0</v>
          </cell>
          <cell r="AJ1292">
            <v>0</v>
          </cell>
        </row>
        <row r="1293">
          <cell r="K1293">
            <v>0</v>
          </cell>
          <cell r="AJ1293">
            <v>0</v>
          </cell>
        </row>
        <row r="1294">
          <cell r="K1294">
            <v>0</v>
          </cell>
          <cell r="AJ1294">
            <v>0</v>
          </cell>
        </row>
        <row r="1295">
          <cell r="K1295">
            <v>0</v>
          </cell>
          <cell r="AJ1295">
            <v>0</v>
          </cell>
        </row>
        <row r="1296">
          <cell r="K1296">
            <v>0</v>
          </cell>
          <cell r="AJ1296">
            <v>0</v>
          </cell>
        </row>
        <row r="1297">
          <cell r="K1297">
            <v>1</v>
          </cell>
          <cell r="AJ1297">
            <v>16.9859649122807</v>
          </cell>
        </row>
        <row r="1298">
          <cell r="K1298">
            <v>0</v>
          </cell>
          <cell r="AJ1298">
            <v>0</v>
          </cell>
        </row>
        <row r="1299">
          <cell r="K1299">
            <v>0</v>
          </cell>
          <cell r="AJ1299">
            <v>0</v>
          </cell>
        </row>
        <row r="1300">
          <cell r="K1300">
            <v>0</v>
          </cell>
          <cell r="AJ1300">
            <v>0</v>
          </cell>
        </row>
        <row r="1301">
          <cell r="K1301">
            <v>0</v>
          </cell>
          <cell r="AJ1301">
            <v>0</v>
          </cell>
        </row>
        <row r="1302">
          <cell r="K1302">
            <v>0</v>
          </cell>
          <cell r="AJ1302">
            <v>0</v>
          </cell>
        </row>
        <row r="1303">
          <cell r="K1303">
            <v>0</v>
          </cell>
          <cell r="AJ1303">
            <v>0</v>
          </cell>
        </row>
        <row r="1304">
          <cell r="K1304">
            <v>0</v>
          </cell>
          <cell r="AJ1304">
            <v>0</v>
          </cell>
        </row>
        <row r="1305">
          <cell r="K1305">
            <v>0</v>
          </cell>
          <cell r="AJ1305">
            <v>0</v>
          </cell>
        </row>
        <row r="1306">
          <cell r="K1306">
            <v>1</v>
          </cell>
          <cell r="AJ1306">
            <v>69.535964912280704</v>
          </cell>
        </row>
        <row r="1307">
          <cell r="K1307">
            <v>0</v>
          </cell>
          <cell r="AJ1307">
            <v>0</v>
          </cell>
        </row>
        <row r="1308">
          <cell r="K1308">
            <v>0</v>
          </cell>
          <cell r="AJ1308">
            <v>0</v>
          </cell>
        </row>
        <row r="1309">
          <cell r="K1309">
            <v>0</v>
          </cell>
          <cell r="AJ1309">
            <v>0</v>
          </cell>
        </row>
        <row r="1310">
          <cell r="K1310">
            <v>0</v>
          </cell>
          <cell r="AJ1310">
            <v>0</v>
          </cell>
        </row>
        <row r="1311">
          <cell r="K1311">
            <v>0</v>
          </cell>
          <cell r="AJ1311">
            <v>0</v>
          </cell>
        </row>
        <row r="1312">
          <cell r="K1312">
            <v>0</v>
          </cell>
          <cell r="AJ1312">
            <v>0</v>
          </cell>
        </row>
        <row r="1313">
          <cell r="K1313">
            <v>0</v>
          </cell>
          <cell r="AJ1313">
            <v>0</v>
          </cell>
        </row>
        <row r="1314">
          <cell r="K1314">
            <v>0</v>
          </cell>
          <cell r="AJ1314">
            <v>0</v>
          </cell>
        </row>
        <row r="1315">
          <cell r="K1315">
            <v>0</v>
          </cell>
          <cell r="AJ1315">
            <v>0</v>
          </cell>
        </row>
        <row r="1316">
          <cell r="K1316">
            <v>0</v>
          </cell>
          <cell r="AJ1316">
            <v>0</v>
          </cell>
        </row>
        <row r="1317">
          <cell r="K1317">
            <v>0</v>
          </cell>
          <cell r="AJ1317">
            <v>0</v>
          </cell>
        </row>
        <row r="1318">
          <cell r="K1318">
            <v>0</v>
          </cell>
          <cell r="AJ1318">
            <v>0</v>
          </cell>
        </row>
        <row r="1319">
          <cell r="K1319">
            <v>0</v>
          </cell>
          <cell r="AJ1319">
            <v>0</v>
          </cell>
        </row>
        <row r="1320">
          <cell r="K1320">
            <v>0</v>
          </cell>
          <cell r="AJ1320">
            <v>0</v>
          </cell>
        </row>
        <row r="1321">
          <cell r="K1321">
            <v>0</v>
          </cell>
          <cell r="AJ1321">
            <v>0</v>
          </cell>
        </row>
        <row r="1322">
          <cell r="K1322">
            <v>0</v>
          </cell>
          <cell r="AJ1322">
            <v>0</v>
          </cell>
        </row>
        <row r="1323">
          <cell r="K1323">
            <v>0</v>
          </cell>
          <cell r="AJ1323">
            <v>0</v>
          </cell>
        </row>
        <row r="1324">
          <cell r="K1324">
            <v>0</v>
          </cell>
          <cell r="AJ1324">
            <v>0</v>
          </cell>
        </row>
        <row r="1325">
          <cell r="K1325">
            <v>0</v>
          </cell>
          <cell r="AJ1325">
            <v>0</v>
          </cell>
        </row>
        <row r="1326">
          <cell r="K1326">
            <v>0</v>
          </cell>
          <cell r="AJ1326">
            <v>0</v>
          </cell>
        </row>
        <row r="1327">
          <cell r="K1327">
            <v>1</v>
          </cell>
          <cell r="AJ1327">
            <v>51.625964912280701</v>
          </cell>
        </row>
        <row r="1328">
          <cell r="K1328">
            <v>1</v>
          </cell>
          <cell r="AJ1328">
            <v>16.9859649122807</v>
          </cell>
        </row>
        <row r="1329">
          <cell r="K1329">
            <v>0</v>
          </cell>
          <cell r="AJ1329">
            <v>0</v>
          </cell>
        </row>
        <row r="1330">
          <cell r="K1330">
            <v>0</v>
          </cell>
          <cell r="AJ1330">
            <v>0</v>
          </cell>
        </row>
        <row r="1331">
          <cell r="K1331">
            <v>0</v>
          </cell>
          <cell r="AJ1331">
            <v>0</v>
          </cell>
        </row>
        <row r="1332">
          <cell r="K1332">
            <v>0</v>
          </cell>
          <cell r="AJ1332">
            <v>0</v>
          </cell>
        </row>
        <row r="1333">
          <cell r="K1333">
            <v>0</v>
          </cell>
          <cell r="AJ1333">
            <v>0</v>
          </cell>
        </row>
        <row r="1334">
          <cell r="K1334">
            <v>0</v>
          </cell>
          <cell r="AJ1334">
            <v>0</v>
          </cell>
        </row>
        <row r="1335">
          <cell r="K1335">
            <v>0</v>
          </cell>
          <cell r="AJ1335">
            <v>0</v>
          </cell>
        </row>
        <row r="1336">
          <cell r="K1336">
            <v>0</v>
          </cell>
          <cell r="AJ1336">
            <v>0</v>
          </cell>
        </row>
        <row r="1337">
          <cell r="K1337">
            <v>0</v>
          </cell>
          <cell r="AJ1337">
            <v>0</v>
          </cell>
        </row>
        <row r="1338">
          <cell r="K1338">
            <v>0</v>
          </cell>
          <cell r="AJ1338">
            <v>0</v>
          </cell>
        </row>
        <row r="1339">
          <cell r="K1339">
            <v>0</v>
          </cell>
          <cell r="AJ1339">
            <v>0</v>
          </cell>
        </row>
        <row r="1340">
          <cell r="K1340">
            <v>0</v>
          </cell>
          <cell r="AJ1340">
            <v>0</v>
          </cell>
        </row>
        <row r="1341">
          <cell r="K1341">
            <v>0</v>
          </cell>
          <cell r="AJ1341">
            <v>0</v>
          </cell>
        </row>
        <row r="1342">
          <cell r="K1342">
            <v>0</v>
          </cell>
          <cell r="AJ1342">
            <v>0</v>
          </cell>
        </row>
        <row r="1343">
          <cell r="K1343">
            <v>1</v>
          </cell>
          <cell r="AJ1343">
            <v>16.9859649122807</v>
          </cell>
        </row>
        <row r="1344">
          <cell r="K1344">
            <v>0</v>
          </cell>
          <cell r="AJ1344">
            <v>0</v>
          </cell>
        </row>
        <row r="1345">
          <cell r="K1345">
            <v>0</v>
          </cell>
          <cell r="AJ1345">
            <v>0</v>
          </cell>
        </row>
        <row r="1346">
          <cell r="K1346">
            <v>0</v>
          </cell>
          <cell r="AJ1346">
            <v>0</v>
          </cell>
        </row>
        <row r="1347">
          <cell r="K1347">
            <v>0</v>
          </cell>
          <cell r="AJ1347">
            <v>0</v>
          </cell>
        </row>
        <row r="1348">
          <cell r="K1348">
            <v>0</v>
          </cell>
          <cell r="AJ1348">
            <v>0</v>
          </cell>
        </row>
        <row r="1349">
          <cell r="K1349">
            <v>0</v>
          </cell>
          <cell r="AJ1349">
            <v>0</v>
          </cell>
        </row>
        <row r="1350">
          <cell r="K1350">
            <v>0</v>
          </cell>
          <cell r="AJ1350">
            <v>0</v>
          </cell>
        </row>
        <row r="1351">
          <cell r="K1351">
            <v>0</v>
          </cell>
          <cell r="AJ1351">
            <v>0</v>
          </cell>
        </row>
        <row r="1352">
          <cell r="K1352">
            <v>0</v>
          </cell>
          <cell r="AJ1352">
            <v>0</v>
          </cell>
        </row>
        <row r="1353">
          <cell r="K1353">
            <v>0</v>
          </cell>
          <cell r="AJ1353">
            <v>0</v>
          </cell>
        </row>
        <row r="1354">
          <cell r="K1354">
            <v>0</v>
          </cell>
          <cell r="AJ1354">
            <v>0</v>
          </cell>
        </row>
        <row r="1355">
          <cell r="K1355">
            <v>0</v>
          </cell>
          <cell r="AJ1355">
            <v>0</v>
          </cell>
        </row>
        <row r="1356">
          <cell r="K1356">
            <v>0</v>
          </cell>
          <cell r="AJ1356">
            <v>0</v>
          </cell>
        </row>
        <row r="1357">
          <cell r="K1357">
            <v>0</v>
          </cell>
          <cell r="AJ1357">
            <v>0</v>
          </cell>
        </row>
        <row r="1358">
          <cell r="K1358">
            <v>0</v>
          </cell>
          <cell r="AJ1358">
            <v>0</v>
          </cell>
        </row>
        <row r="1359">
          <cell r="K1359">
            <v>0</v>
          </cell>
          <cell r="AJ1359">
            <v>0</v>
          </cell>
        </row>
        <row r="1360">
          <cell r="K1360">
            <v>0</v>
          </cell>
          <cell r="AJ1360">
            <v>0</v>
          </cell>
        </row>
        <row r="1361">
          <cell r="K1361">
            <v>0</v>
          </cell>
          <cell r="AJ1361">
            <v>0</v>
          </cell>
        </row>
        <row r="1362">
          <cell r="K1362">
            <v>0</v>
          </cell>
          <cell r="AJ1362">
            <v>0</v>
          </cell>
        </row>
        <row r="1363">
          <cell r="K1363">
            <v>0</v>
          </cell>
          <cell r="AJ1363">
            <v>0</v>
          </cell>
        </row>
        <row r="1364">
          <cell r="K1364">
            <v>0</v>
          </cell>
          <cell r="AJ1364">
            <v>0</v>
          </cell>
        </row>
        <row r="1365">
          <cell r="K1365">
            <v>0</v>
          </cell>
          <cell r="AJ1365">
            <v>0</v>
          </cell>
        </row>
        <row r="1366">
          <cell r="K1366">
            <v>0</v>
          </cell>
          <cell r="AJ1366">
            <v>0</v>
          </cell>
        </row>
        <row r="1367">
          <cell r="K1367">
            <v>0</v>
          </cell>
          <cell r="AJ1367">
            <v>0</v>
          </cell>
        </row>
        <row r="1368">
          <cell r="K1368">
            <v>0</v>
          </cell>
          <cell r="AJ1368">
            <v>0</v>
          </cell>
        </row>
        <row r="1369">
          <cell r="K1369">
            <v>0</v>
          </cell>
          <cell r="AJ1369">
            <v>0</v>
          </cell>
        </row>
        <row r="1370">
          <cell r="K1370">
            <v>0</v>
          </cell>
          <cell r="AJ1370">
            <v>0</v>
          </cell>
        </row>
        <row r="1371">
          <cell r="K1371">
            <v>0</v>
          </cell>
          <cell r="AJ1371">
            <v>0</v>
          </cell>
        </row>
        <row r="1372">
          <cell r="K1372">
            <v>0</v>
          </cell>
          <cell r="AJ1372">
            <v>0</v>
          </cell>
        </row>
        <row r="1373">
          <cell r="K1373">
            <v>0</v>
          </cell>
          <cell r="AJ1373">
            <v>0</v>
          </cell>
        </row>
        <row r="1374">
          <cell r="K1374">
            <v>0</v>
          </cell>
          <cell r="AJ1374">
            <v>0</v>
          </cell>
        </row>
        <row r="1375">
          <cell r="K1375">
            <v>0</v>
          </cell>
          <cell r="AJ1375">
            <v>0</v>
          </cell>
        </row>
        <row r="1376">
          <cell r="K1376">
            <v>0</v>
          </cell>
          <cell r="AJ1376">
            <v>0</v>
          </cell>
        </row>
        <row r="1377">
          <cell r="K1377">
            <v>0</v>
          </cell>
          <cell r="AJ1377">
            <v>0</v>
          </cell>
        </row>
        <row r="1378">
          <cell r="K1378">
            <v>0</v>
          </cell>
          <cell r="AJ1378">
            <v>0</v>
          </cell>
        </row>
        <row r="1379">
          <cell r="K1379">
            <v>0</v>
          </cell>
          <cell r="AJ1379">
            <v>0</v>
          </cell>
        </row>
        <row r="1380">
          <cell r="K1380">
            <v>0</v>
          </cell>
          <cell r="AJ1380">
            <v>0</v>
          </cell>
        </row>
        <row r="1381">
          <cell r="K1381">
            <v>0</v>
          </cell>
          <cell r="AJ1381">
            <v>0</v>
          </cell>
        </row>
        <row r="1382">
          <cell r="K1382">
            <v>0</v>
          </cell>
          <cell r="AJ1382">
            <v>0</v>
          </cell>
        </row>
        <row r="1383">
          <cell r="K1383">
            <v>0</v>
          </cell>
          <cell r="AJ1383">
            <v>0</v>
          </cell>
        </row>
        <row r="1384">
          <cell r="K1384">
            <v>0</v>
          </cell>
          <cell r="AJ1384">
            <v>0</v>
          </cell>
        </row>
        <row r="1385">
          <cell r="K1385">
            <v>0</v>
          </cell>
          <cell r="AJ1385">
            <v>0</v>
          </cell>
        </row>
        <row r="1386">
          <cell r="K1386">
            <v>0</v>
          </cell>
          <cell r="AJ1386">
            <v>0</v>
          </cell>
        </row>
        <row r="1387">
          <cell r="K1387">
            <v>0</v>
          </cell>
          <cell r="AJ1387">
            <v>0</v>
          </cell>
        </row>
        <row r="1388">
          <cell r="K1388">
            <v>0</v>
          </cell>
          <cell r="AJ1388">
            <v>0</v>
          </cell>
        </row>
        <row r="1389">
          <cell r="K1389">
            <v>0</v>
          </cell>
          <cell r="AJ1389">
            <v>0</v>
          </cell>
        </row>
        <row r="1390">
          <cell r="K1390">
            <v>0</v>
          </cell>
          <cell r="AJ1390">
            <v>0</v>
          </cell>
        </row>
        <row r="1391">
          <cell r="K1391">
            <v>0</v>
          </cell>
          <cell r="AJ1391">
            <v>0</v>
          </cell>
        </row>
        <row r="1392">
          <cell r="K1392">
            <v>0</v>
          </cell>
          <cell r="AJ1392">
            <v>0</v>
          </cell>
        </row>
        <row r="1393">
          <cell r="K1393">
            <v>0</v>
          </cell>
          <cell r="AJ1393">
            <v>0</v>
          </cell>
        </row>
        <row r="1394">
          <cell r="K1394">
            <v>1</v>
          </cell>
          <cell r="AJ1394">
            <v>16.9859649122807</v>
          </cell>
        </row>
        <row r="1395">
          <cell r="K1395">
            <v>0</v>
          </cell>
          <cell r="AJ1395">
            <v>0</v>
          </cell>
        </row>
        <row r="1396">
          <cell r="K1396">
            <v>0</v>
          </cell>
          <cell r="AJ1396">
            <v>0</v>
          </cell>
        </row>
        <row r="1397">
          <cell r="K1397">
            <v>0</v>
          </cell>
          <cell r="AJ1397">
            <v>0</v>
          </cell>
        </row>
        <row r="1398">
          <cell r="K1398">
            <v>0</v>
          </cell>
          <cell r="AJ1398">
            <v>0</v>
          </cell>
        </row>
        <row r="1399">
          <cell r="K1399">
            <v>0</v>
          </cell>
          <cell r="AJ1399">
            <v>0</v>
          </cell>
        </row>
        <row r="1400">
          <cell r="K1400">
            <v>0</v>
          </cell>
          <cell r="AJ1400">
            <v>0</v>
          </cell>
        </row>
        <row r="1401">
          <cell r="K1401">
            <v>1</v>
          </cell>
          <cell r="AJ1401">
            <v>16.9859649122807</v>
          </cell>
        </row>
        <row r="1402">
          <cell r="K1402">
            <v>0</v>
          </cell>
          <cell r="AJ1402">
            <v>0</v>
          </cell>
        </row>
        <row r="1403">
          <cell r="K1403">
            <v>0</v>
          </cell>
          <cell r="AJ1403">
            <v>0</v>
          </cell>
        </row>
        <row r="1404">
          <cell r="K1404">
            <v>1</v>
          </cell>
          <cell r="AJ1404">
            <v>16.9859649122807</v>
          </cell>
        </row>
        <row r="1405">
          <cell r="K1405">
            <v>0</v>
          </cell>
          <cell r="AJ1405">
            <v>0</v>
          </cell>
        </row>
        <row r="1406">
          <cell r="K1406">
            <v>0</v>
          </cell>
          <cell r="AJ1406">
            <v>0</v>
          </cell>
        </row>
        <row r="1407">
          <cell r="K1407">
            <v>0</v>
          </cell>
          <cell r="AJ1407">
            <v>0</v>
          </cell>
        </row>
        <row r="1408">
          <cell r="K1408">
            <v>0</v>
          </cell>
          <cell r="AJ1408">
            <v>0</v>
          </cell>
        </row>
        <row r="1409">
          <cell r="K1409">
            <v>0</v>
          </cell>
          <cell r="AJ1409">
            <v>0</v>
          </cell>
        </row>
        <row r="1410">
          <cell r="K1410">
            <v>0</v>
          </cell>
          <cell r="AJ1410">
            <v>0</v>
          </cell>
        </row>
        <row r="1411">
          <cell r="K1411">
            <v>0</v>
          </cell>
          <cell r="AJ1411">
            <v>0</v>
          </cell>
        </row>
        <row r="1412">
          <cell r="K1412">
            <v>0</v>
          </cell>
          <cell r="AJ1412">
            <v>0</v>
          </cell>
        </row>
        <row r="1413">
          <cell r="K1413">
            <v>1</v>
          </cell>
          <cell r="AJ1413">
            <v>16.9859649122807</v>
          </cell>
        </row>
        <row r="1414">
          <cell r="K1414">
            <v>1</v>
          </cell>
          <cell r="AJ1414">
            <v>51.625964912280701</v>
          </cell>
        </row>
        <row r="1415">
          <cell r="K1415">
            <v>1</v>
          </cell>
          <cell r="AJ1415">
            <v>51.625964912280701</v>
          </cell>
        </row>
        <row r="1416">
          <cell r="K1416">
            <v>0</v>
          </cell>
          <cell r="AJ1416">
            <v>0</v>
          </cell>
        </row>
        <row r="1417">
          <cell r="K1417">
            <v>0</v>
          </cell>
          <cell r="AJ1417">
            <v>0</v>
          </cell>
        </row>
        <row r="1418">
          <cell r="K1418">
            <v>0</v>
          </cell>
          <cell r="AJ1418">
            <v>0</v>
          </cell>
        </row>
        <row r="1419">
          <cell r="K1419">
            <v>0</v>
          </cell>
          <cell r="AJ1419">
            <v>0</v>
          </cell>
        </row>
        <row r="1420">
          <cell r="K1420">
            <v>0</v>
          </cell>
          <cell r="AJ1420">
            <v>0</v>
          </cell>
        </row>
        <row r="1421">
          <cell r="K1421">
            <v>0</v>
          </cell>
          <cell r="AJ1421">
            <v>0</v>
          </cell>
        </row>
        <row r="1422">
          <cell r="K1422">
            <v>0</v>
          </cell>
          <cell r="AJ1422">
            <v>0</v>
          </cell>
        </row>
        <row r="1423">
          <cell r="K1423">
            <v>1</v>
          </cell>
          <cell r="AJ1423">
            <v>16.9859649122807</v>
          </cell>
        </row>
        <row r="1424">
          <cell r="K1424">
            <v>0</v>
          </cell>
          <cell r="AJ1424">
            <v>0</v>
          </cell>
        </row>
        <row r="1425">
          <cell r="K1425">
            <v>0</v>
          </cell>
          <cell r="AJ1425">
            <v>0</v>
          </cell>
        </row>
        <row r="1426">
          <cell r="K1426">
            <v>0</v>
          </cell>
          <cell r="AJ1426">
            <v>0</v>
          </cell>
        </row>
        <row r="1427">
          <cell r="K1427">
            <v>1</v>
          </cell>
          <cell r="AJ1427">
            <v>16.9859649122807</v>
          </cell>
        </row>
        <row r="1428">
          <cell r="K1428">
            <v>0</v>
          </cell>
          <cell r="AJ1428">
            <v>0</v>
          </cell>
        </row>
        <row r="1429">
          <cell r="K1429">
            <v>0</v>
          </cell>
          <cell r="AJ1429">
            <v>0</v>
          </cell>
        </row>
        <row r="1430">
          <cell r="K1430">
            <v>0</v>
          </cell>
          <cell r="AJ1430">
            <v>0</v>
          </cell>
        </row>
        <row r="1431">
          <cell r="K1431">
            <v>0</v>
          </cell>
          <cell r="AJ1431">
            <v>0</v>
          </cell>
        </row>
        <row r="1432">
          <cell r="K1432">
            <v>0</v>
          </cell>
          <cell r="AJ1432">
            <v>0</v>
          </cell>
        </row>
        <row r="1433">
          <cell r="K1433">
            <v>1</v>
          </cell>
          <cell r="AJ1433">
            <v>51.625964912280701</v>
          </cell>
        </row>
        <row r="1434">
          <cell r="K1434">
            <v>0</v>
          </cell>
          <cell r="AJ1434">
            <v>0</v>
          </cell>
        </row>
        <row r="1435">
          <cell r="K1435">
            <v>0</v>
          </cell>
          <cell r="AJ1435">
            <v>0</v>
          </cell>
        </row>
        <row r="1436">
          <cell r="K1436">
            <v>0</v>
          </cell>
          <cell r="AJ1436">
            <v>0</v>
          </cell>
        </row>
        <row r="1437">
          <cell r="K1437">
            <v>0</v>
          </cell>
          <cell r="AJ1437">
            <v>0</v>
          </cell>
        </row>
        <row r="1438">
          <cell r="K1438">
            <v>0</v>
          </cell>
          <cell r="AJ1438">
            <v>0</v>
          </cell>
        </row>
        <row r="1439">
          <cell r="K1439">
            <v>0</v>
          </cell>
          <cell r="AJ1439">
            <v>0</v>
          </cell>
        </row>
        <row r="1440">
          <cell r="K1440">
            <v>0</v>
          </cell>
          <cell r="AJ1440">
            <v>0</v>
          </cell>
        </row>
        <row r="1441">
          <cell r="K1441">
            <v>0</v>
          </cell>
          <cell r="AJ1441">
            <v>0</v>
          </cell>
        </row>
        <row r="1442">
          <cell r="K1442">
            <v>0</v>
          </cell>
          <cell r="AJ1442">
            <v>0</v>
          </cell>
        </row>
        <row r="1443">
          <cell r="K1443">
            <v>0</v>
          </cell>
          <cell r="AJ1443">
            <v>0</v>
          </cell>
        </row>
        <row r="1444">
          <cell r="K1444">
            <v>0</v>
          </cell>
          <cell r="AJ1444">
            <v>0</v>
          </cell>
        </row>
        <row r="1445">
          <cell r="K1445">
            <v>0</v>
          </cell>
          <cell r="AJ1445">
            <v>0</v>
          </cell>
        </row>
        <row r="1446">
          <cell r="K1446">
            <v>0</v>
          </cell>
          <cell r="AJ1446">
            <v>0</v>
          </cell>
        </row>
        <row r="1447">
          <cell r="K1447">
            <v>0</v>
          </cell>
          <cell r="AJ1447">
            <v>0</v>
          </cell>
        </row>
        <row r="1448">
          <cell r="K1448">
            <v>0</v>
          </cell>
          <cell r="AJ1448">
            <v>0</v>
          </cell>
        </row>
        <row r="1449">
          <cell r="K1449">
            <v>1</v>
          </cell>
          <cell r="AJ1449">
            <v>16.9859649122807</v>
          </cell>
        </row>
        <row r="1450">
          <cell r="K1450">
            <v>1</v>
          </cell>
          <cell r="AJ1450">
            <v>16.9859649122807</v>
          </cell>
        </row>
        <row r="1451">
          <cell r="K1451">
            <v>0</v>
          </cell>
          <cell r="AJ1451">
            <v>0</v>
          </cell>
        </row>
        <row r="1452">
          <cell r="K1452">
            <v>0</v>
          </cell>
          <cell r="AJ1452">
            <v>0</v>
          </cell>
        </row>
        <row r="1453">
          <cell r="K1453">
            <v>0</v>
          </cell>
          <cell r="AJ1453">
            <v>0</v>
          </cell>
        </row>
        <row r="1454">
          <cell r="K1454">
            <v>0</v>
          </cell>
          <cell r="AJ1454">
            <v>0</v>
          </cell>
        </row>
        <row r="1455">
          <cell r="K1455">
            <v>0</v>
          </cell>
          <cell r="AJ1455">
            <v>0</v>
          </cell>
        </row>
        <row r="1456">
          <cell r="K1456">
            <v>0</v>
          </cell>
          <cell r="AJ1456">
            <v>0</v>
          </cell>
        </row>
        <row r="1457">
          <cell r="K1457">
            <v>0</v>
          </cell>
          <cell r="AJ1457">
            <v>0</v>
          </cell>
        </row>
        <row r="1458">
          <cell r="K1458">
            <v>0</v>
          </cell>
          <cell r="AJ1458">
            <v>0</v>
          </cell>
        </row>
        <row r="1459">
          <cell r="K1459">
            <v>0</v>
          </cell>
          <cell r="AJ1459">
            <v>0</v>
          </cell>
        </row>
        <row r="1460">
          <cell r="K1460">
            <v>0</v>
          </cell>
          <cell r="AJ1460">
            <v>0</v>
          </cell>
        </row>
        <row r="1461">
          <cell r="K1461">
            <v>0</v>
          </cell>
          <cell r="AJ1461">
            <v>0</v>
          </cell>
        </row>
        <row r="1462">
          <cell r="K1462">
            <v>0</v>
          </cell>
          <cell r="AJ1462">
            <v>0</v>
          </cell>
        </row>
        <row r="1463">
          <cell r="K1463">
            <v>0</v>
          </cell>
          <cell r="AJ1463">
            <v>0</v>
          </cell>
        </row>
        <row r="1464">
          <cell r="K1464">
            <v>0</v>
          </cell>
          <cell r="AJ1464">
            <v>0</v>
          </cell>
        </row>
        <row r="1465">
          <cell r="K1465">
            <v>0</v>
          </cell>
          <cell r="AJ1465">
            <v>0</v>
          </cell>
        </row>
        <row r="1466">
          <cell r="K1466">
            <v>0</v>
          </cell>
          <cell r="AJ1466">
            <v>0</v>
          </cell>
        </row>
        <row r="1467">
          <cell r="K1467">
            <v>0</v>
          </cell>
          <cell r="AJ1467">
            <v>0</v>
          </cell>
        </row>
        <row r="1468">
          <cell r="K1468">
            <v>0</v>
          </cell>
          <cell r="AJ1468">
            <v>0</v>
          </cell>
        </row>
        <row r="1469">
          <cell r="K1469">
            <v>0</v>
          </cell>
          <cell r="AJ1469">
            <v>0</v>
          </cell>
        </row>
        <row r="1470">
          <cell r="K1470">
            <v>0</v>
          </cell>
          <cell r="AJ1470">
            <v>0</v>
          </cell>
        </row>
        <row r="1471">
          <cell r="K1471">
            <v>0</v>
          </cell>
          <cell r="AJ1471">
            <v>0</v>
          </cell>
        </row>
        <row r="1472">
          <cell r="K1472">
            <v>0</v>
          </cell>
          <cell r="AJ1472">
            <v>0</v>
          </cell>
        </row>
        <row r="1473">
          <cell r="K1473">
            <v>0</v>
          </cell>
          <cell r="AJ1473">
            <v>0</v>
          </cell>
        </row>
        <row r="1474">
          <cell r="K1474">
            <v>0</v>
          </cell>
          <cell r="AJ1474">
            <v>0</v>
          </cell>
        </row>
        <row r="1475">
          <cell r="K1475">
            <v>1</v>
          </cell>
          <cell r="AJ1475">
            <v>51.625964912280701</v>
          </cell>
        </row>
        <row r="1476">
          <cell r="K1476">
            <v>0</v>
          </cell>
          <cell r="AJ1476">
            <v>0</v>
          </cell>
        </row>
        <row r="1477">
          <cell r="K1477">
            <v>0</v>
          </cell>
          <cell r="AJ1477">
            <v>0</v>
          </cell>
        </row>
        <row r="1478">
          <cell r="K1478">
            <v>0</v>
          </cell>
          <cell r="AJ1478">
            <v>0</v>
          </cell>
        </row>
        <row r="1479">
          <cell r="K1479">
            <v>0</v>
          </cell>
          <cell r="AJ1479">
            <v>0</v>
          </cell>
        </row>
        <row r="1480">
          <cell r="K1480">
            <v>0</v>
          </cell>
          <cell r="AJ1480">
            <v>0</v>
          </cell>
        </row>
        <row r="1481">
          <cell r="K1481">
            <v>0</v>
          </cell>
          <cell r="AJ1481">
            <v>0</v>
          </cell>
        </row>
        <row r="1482">
          <cell r="K1482">
            <v>1</v>
          </cell>
          <cell r="AJ1482">
            <v>73.035964912280704</v>
          </cell>
        </row>
        <row r="1483">
          <cell r="K1483">
            <v>0</v>
          </cell>
          <cell r="AJ1483">
            <v>0</v>
          </cell>
        </row>
        <row r="1484">
          <cell r="K1484">
            <v>0</v>
          </cell>
          <cell r="AJ1484">
            <v>0</v>
          </cell>
        </row>
        <row r="1485">
          <cell r="K1485">
            <v>1</v>
          </cell>
          <cell r="AJ1485">
            <v>68.975964912280702</v>
          </cell>
        </row>
        <row r="1486">
          <cell r="K1486">
            <v>1</v>
          </cell>
          <cell r="AJ1486">
            <v>51.625964912280701</v>
          </cell>
        </row>
        <row r="1487">
          <cell r="K1487">
            <v>0</v>
          </cell>
          <cell r="AJ1487">
            <v>0</v>
          </cell>
        </row>
        <row r="1488">
          <cell r="K1488">
            <v>0</v>
          </cell>
          <cell r="AJ1488">
            <v>0</v>
          </cell>
        </row>
        <row r="1489">
          <cell r="K1489">
            <v>0</v>
          </cell>
          <cell r="AJ1489">
            <v>0</v>
          </cell>
        </row>
        <row r="1490">
          <cell r="K1490">
            <v>1</v>
          </cell>
          <cell r="AJ1490">
            <v>51.625964912280701</v>
          </cell>
        </row>
        <row r="1491">
          <cell r="K1491">
            <v>0</v>
          </cell>
          <cell r="AJ1491">
            <v>0</v>
          </cell>
        </row>
        <row r="1492">
          <cell r="K1492">
            <v>1</v>
          </cell>
          <cell r="AJ1492">
            <v>51.625964912280701</v>
          </cell>
        </row>
        <row r="1493">
          <cell r="K1493">
            <v>0</v>
          </cell>
          <cell r="AJ1493">
            <v>0</v>
          </cell>
        </row>
        <row r="1494">
          <cell r="K1494">
            <v>0</v>
          </cell>
          <cell r="AJ1494">
            <v>0</v>
          </cell>
        </row>
        <row r="1495">
          <cell r="K1495">
            <v>0</v>
          </cell>
          <cell r="AJ1495">
            <v>0</v>
          </cell>
        </row>
        <row r="1496">
          <cell r="K1496">
            <v>0</v>
          </cell>
          <cell r="AJ1496">
            <v>0</v>
          </cell>
        </row>
        <row r="1497">
          <cell r="K1497">
            <v>0</v>
          </cell>
          <cell r="AJ1497">
            <v>0</v>
          </cell>
        </row>
        <row r="1498">
          <cell r="K1498">
            <v>0</v>
          </cell>
          <cell r="AJ1498">
            <v>0</v>
          </cell>
        </row>
        <row r="1499">
          <cell r="K1499">
            <v>0</v>
          </cell>
          <cell r="AJ1499">
            <v>0</v>
          </cell>
        </row>
        <row r="1500">
          <cell r="K1500">
            <v>0</v>
          </cell>
          <cell r="AJ1500">
            <v>0</v>
          </cell>
        </row>
        <row r="1501">
          <cell r="K1501">
            <v>0</v>
          </cell>
          <cell r="AJ1501">
            <v>0</v>
          </cell>
        </row>
        <row r="1502">
          <cell r="K1502">
            <v>0</v>
          </cell>
          <cell r="AJ1502">
            <v>0</v>
          </cell>
        </row>
        <row r="1503">
          <cell r="K1503">
            <v>0</v>
          </cell>
          <cell r="AJ1503">
            <v>0</v>
          </cell>
        </row>
        <row r="1504">
          <cell r="K1504">
            <v>0</v>
          </cell>
          <cell r="AJ1504">
            <v>0</v>
          </cell>
        </row>
        <row r="1505">
          <cell r="K1505">
            <v>0</v>
          </cell>
          <cell r="AJ1505">
            <v>0</v>
          </cell>
        </row>
        <row r="1506">
          <cell r="K1506">
            <v>0</v>
          </cell>
          <cell r="AJ1506">
            <v>0</v>
          </cell>
        </row>
        <row r="1507">
          <cell r="K1507">
            <v>0</v>
          </cell>
          <cell r="AJ1507">
            <v>0</v>
          </cell>
        </row>
        <row r="1508">
          <cell r="K1508">
            <v>0</v>
          </cell>
          <cell r="AJ1508">
            <v>0</v>
          </cell>
        </row>
        <row r="1509">
          <cell r="K1509">
            <v>1</v>
          </cell>
          <cell r="AJ1509">
            <v>51.625964912280701</v>
          </cell>
        </row>
        <row r="1510">
          <cell r="K1510">
            <v>0</v>
          </cell>
          <cell r="AJ1510">
            <v>0</v>
          </cell>
        </row>
        <row r="1511">
          <cell r="K1511">
            <v>0</v>
          </cell>
          <cell r="AJ1511">
            <v>0</v>
          </cell>
        </row>
        <row r="1512">
          <cell r="K1512">
            <v>0</v>
          </cell>
          <cell r="AJ1512">
            <v>0</v>
          </cell>
        </row>
        <row r="1513">
          <cell r="K1513">
            <v>0</v>
          </cell>
          <cell r="AJ1513">
            <v>0</v>
          </cell>
        </row>
        <row r="1514">
          <cell r="K1514">
            <v>0</v>
          </cell>
          <cell r="AJ1514">
            <v>0</v>
          </cell>
        </row>
        <row r="1515">
          <cell r="K1515">
            <v>0</v>
          </cell>
          <cell r="AJ1515">
            <v>0</v>
          </cell>
        </row>
        <row r="1516">
          <cell r="K1516">
            <v>0</v>
          </cell>
          <cell r="AJ1516">
            <v>0</v>
          </cell>
        </row>
        <row r="1517">
          <cell r="K1517">
            <v>0</v>
          </cell>
          <cell r="AJ1517">
            <v>0</v>
          </cell>
        </row>
        <row r="1518">
          <cell r="K1518">
            <v>0</v>
          </cell>
          <cell r="AJ1518">
            <v>0</v>
          </cell>
        </row>
        <row r="1519">
          <cell r="K1519">
            <v>0</v>
          </cell>
          <cell r="AJ1519">
            <v>0</v>
          </cell>
        </row>
        <row r="1520">
          <cell r="K1520">
            <v>0</v>
          </cell>
          <cell r="AJ1520">
            <v>0</v>
          </cell>
        </row>
        <row r="1521">
          <cell r="K1521">
            <v>0</v>
          </cell>
          <cell r="AJ1521">
            <v>0</v>
          </cell>
        </row>
        <row r="1522">
          <cell r="K1522">
            <v>0</v>
          </cell>
          <cell r="AJ1522">
            <v>0</v>
          </cell>
        </row>
        <row r="1523">
          <cell r="K1523">
            <v>0</v>
          </cell>
          <cell r="AJ1523">
            <v>0</v>
          </cell>
        </row>
        <row r="1524">
          <cell r="K1524">
            <v>0</v>
          </cell>
          <cell r="AJ1524">
            <v>0</v>
          </cell>
        </row>
        <row r="1525">
          <cell r="K1525">
            <v>0</v>
          </cell>
          <cell r="AJ1525">
            <v>0</v>
          </cell>
        </row>
        <row r="1526">
          <cell r="K1526">
            <v>0</v>
          </cell>
          <cell r="AJ1526">
            <v>0</v>
          </cell>
        </row>
        <row r="1527">
          <cell r="K1527">
            <v>0</v>
          </cell>
          <cell r="AJ1527">
            <v>0</v>
          </cell>
        </row>
        <row r="1528">
          <cell r="K1528">
            <v>0</v>
          </cell>
          <cell r="AJ1528">
            <v>0</v>
          </cell>
        </row>
        <row r="1529">
          <cell r="K1529">
            <v>0</v>
          </cell>
          <cell r="AJ1529">
            <v>0</v>
          </cell>
        </row>
        <row r="1530">
          <cell r="K1530">
            <v>0</v>
          </cell>
          <cell r="AJ1530">
            <v>0</v>
          </cell>
        </row>
        <row r="1531">
          <cell r="K1531">
            <v>0</v>
          </cell>
          <cell r="AJ1531">
            <v>0</v>
          </cell>
        </row>
        <row r="1532">
          <cell r="K1532">
            <v>1</v>
          </cell>
          <cell r="AJ1532">
            <v>16.9859649122807</v>
          </cell>
        </row>
        <row r="1533">
          <cell r="K1533">
            <v>0</v>
          </cell>
          <cell r="AJ1533">
            <v>0</v>
          </cell>
        </row>
        <row r="1534">
          <cell r="K1534">
            <v>0</v>
          </cell>
          <cell r="AJ1534">
            <v>0</v>
          </cell>
        </row>
        <row r="1535">
          <cell r="K1535">
            <v>1</v>
          </cell>
          <cell r="AJ1535">
            <v>51.625964912280701</v>
          </cell>
        </row>
        <row r="1536">
          <cell r="K1536">
            <v>0</v>
          </cell>
          <cell r="AJ1536">
            <v>0</v>
          </cell>
        </row>
        <row r="1537">
          <cell r="K1537">
            <v>0</v>
          </cell>
          <cell r="AJ1537">
            <v>0</v>
          </cell>
        </row>
        <row r="1538">
          <cell r="K1538">
            <v>0</v>
          </cell>
          <cell r="AJ1538">
            <v>0</v>
          </cell>
        </row>
        <row r="1539">
          <cell r="K1539">
            <v>0</v>
          </cell>
          <cell r="AJ1539">
            <v>0</v>
          </cell>
        </row>
        <row r="1540">
          <cell r="K1540">
            <v>0</v>
          </cell>
          <cell r="AJ1540">
            <v>0</v>
          </cell>
        </row>
        <row r="1541">
          <cell r="K1541">
            <v>0</v>
          </cell>
          <cell r="AJ1541">
            <v>0</v>
          </cell>
        </row>
        <row r="1542">
          <cell r="K1542">
            <v>0</v>
          </cell>
          <cell r="AJ1542">
            <v>0</v>
          </cell>
        </row>
        <row r="1543">
          <cell r="K1543">
            <v>0</v>
          </cell>
          <cell r="AJ1543">
            <v>0</v>
          </cell>
        </row>
        <row r="1544">
          <cell r="K1544">
            <v>0</v>
          </cell>
          <cell r="AJ1544">
            <v>0</v>
          </cell>
        </row>
        <row r="1545">
          <cell r="K1545">
            <v>0</v>
          </cell>
          <cell r="AJ1545">
            <v>0</v>
          </cell>
        </row>
        <row r="1546">
          <cell r="K1546">
            <v>1</v>
          </cell>
          <cell r="AJ1546">
            <v>66.435964912280696</v>
          </cell>
        </row>
        <row r="1547">
          <cell r="K1547">
            <v>1</v>
          </cell>
          <cell r="AJ1547">
            <v>16.9859649122807</v>
          </cell>
        </row>
        <row r="1548">
          <cell r="K1548">
            <v>0</v>
          </cell>
          <cell r="AJ1548">
            <v>0</v>
          </cell>
        </row>
        <row r="1549">
          <cell r="K1549">
            <v>0</v>
          </cell>
          <cell r="AJ1549">
            <v>0</v>
          </cell>
        </row>
        <row r="1550">
          <cell r="K1550">
            <v>0</v>
          </cell>
          <cell r="AJ1550">
            <v>0</v>
          </cell>
        </row>
        <row r="1551">
          <cell r="K1551">
            <v>0</v>
          </cell>
          <cell r="AJ1551">
            <v>0</v>
          </cell>
        </row>
        <row r="1552">
          <cell r="K1552">
            <v>0</v>
          </cell>
          <cell r="AJ1552">
            <v>0</v>
          </cell>
        </row>
        <row r="1553">
          <cell r="K1553">
            <v>0</v>
          </cell>
          <cell r="AJ1553">
            <v>0</v>
          </cell>
        </row>
        <row r="1554">
          <cell r="K1554">
            <v>0</v>
          </cell>
          <cell r="AJ1554">
            <v>0</v>
          </cell>
        </row>
        <row r="1555">
          <cell r="K1555">
            <v>0</v>
          </cell>
          <cell r="AJ1555">
            <v>0</v>
          </cell>
        </row>
        <row r="1556">
          <cell r="K1556">
            <v>0</v>
          </cell>
          <cell r="AJ1556">
            <v>0</v>
          </cell>
        </row>
        <row r="1557">
          <cell r="K1557">
            <v>0</v>
          </cell>
          <cell r="AJ1557">
            <v>0</v>
          </cell>
        </row>
        <row r="1558">
          <cell r="K1558">
            <v>0</v>
          </cell>
          <cell r="AJ1558">
            <v>0</v>
          </cell>
        </row>
        <row r="1559">
          <cell r="K1559">
            <v>1</v>
          </cell>
          <cell r="AJ1559">
            <v>16.9859649122807</v>
          </cell>
        </row>
        <row r="1560">
          <cell r="K1560">
            <v>0</v>
          </cell>
          <cell r="AJ1560">
            <v>0</v>
          </cell>
        </row>
        <row r="1561">
          <cell r="K1561">
            <v>0</v>
          </cell>
          <cell r="AJ1561">
            <v>0</v>
          </cell>
        </row>
        <row r="1562">
          <cell r="K1562">
            <v>0</v>
          </cell>
          <cell r="AJ1562">
            <v>0</v>
          </cell>
        </row>
        <row r="1563">
          <cell r="K1563">
            <v>0</v>
          </cell>
          <cell r="AJ1563">
            <v>0</v>
          </cell>
        </row>
        <row r="1564">
          <cell r="K1564">
            <v>0</v>
          </cell>
          <cell r="AJ1564">
            <v>0</v>
          </cell>
        </row>
        <row r="1565">
          <cell r="K1565">
            <v>0</v>
          </cell>
          <cell r="AJ1565">
            <v>0</v>
          </cell>
        </row>
        <row r="1566">
          <cell r="K1566">
            <v>0</v>
          </cell>
          <cell r="AJ1566">
            <v>0</v>
          </cell>
        </row>
        <row r="1567">
          <cell r="K1567">
            <v>0</v>
          </cell>
          <cell r="AJ1567">
            <v>0</v>
          </cell>
        </row>
        <row r="1568">
          <cell r="K1568">
            <v>0</v>
          </cell>
          <cell r="AJ1568">
            <v>0</v>
          </cell>
        </row>
        <row r="1569">
          <cell r="K1569">
            <v>0</v>
          </cell>
          <cell r="AJ1569">
            <v>0</v>
          </cell>
        </row>
        <row r="1570">
          <cell r="K1570">
            <v>0</v>
          </cell>
          <cell r="AJ1570">
            <v>0</v>
          </cell>
        </row>
        <row r="1571">
          <cell r="K1571">
            <v>0</v>
          </cell>
          <cell r="AJ1571">
            <v>0</v>
          </cell>
        </row>
        <row r="1572">
          <cell r="K1572">
            <v>0</v>
          </cell>
          <cell r="AJ1572">
            <v>0</v>
          </cell>
        </row>
        <row r="1573">
          <cell r="K1573">
            <v>0</v>
          </cell>
          <cell r="AJ1573">
            <v>0</v>
          </cell>
        </row>
        <row r="1574">
          <cell r="K1574">
            <v>0</v>
          </cell>
          <cell r="AJ1574">
            <v>0</v>
          </cell>
        </row>
        <row r="1575">
          <cell r="K1575">
            <v>0</v>
          </cell>
          <cell r="AJ1575">
            <v>0</v>
          </cell>
        </row>
        <row r="1576">
          <cell r="K1576">
            <v>0</v>
          </cell>
          <cell r="AJ1576">
            <v>0</v>
          </cell>
        </row>
        <row r="1577">
          <cell r="K1577">
            <v>0</v>
          </cell>
          <cell r="AJ1577">
            <v>0</v>
          </cell>
        </row>
        <row r="1578">
          <cell r="K1578">
            <v>0</v>
          </cell>
          <cell r="AJ1578">
            <v>0</v>
          </cell>
        </row>
        <row r="1579">
          <cell r="K1579">
            <v>1</v>
          </cell>
          <cell r="AJ1579">
            <v>16.9859649122807</v>
          </cell>
        </row>
        <row r="1580">
          <cell r="K1580">
            <v>0</v>
          </cell>
          <cell r="AJ1580">
            <v>0</v>
          </cell>
        </row>
        <row r="1581">
          <cell r="K1581">
            <v>0</v>
          </cell>
          <cell r="AJ1581">
            <v>0</v>
          </cell>
        </row>
        <row r="1582">
          <cell r="K1582">
            <v>1</v>
          </cell>
          <cell r="AJ1582">
            <v>51.625964912280701</v>
          </cell>
        </row>
        <row r="1583">
          <cell r="K1583">
            <v>0</v>
          </cell>
          <cell r="AJ1583">
            <v>0</v>
          </cell>
        </row>
        <row r="1584">
          <cell r="K1584">
            <v>0</v>
          </cell>
          <cell r="AJ1584">
            <v>0</v>
          </cell>
        </row>
        <row r="1585">
          <cell r="K1585">
            <v>1</v>
          </cell>
          <cell r="AJ1585">
            <v>16.9859649122807</v>
          </cell>
        </row>
        <row r="1586">
          <cell r="K1586">
            <v>0</v>
          </cell>
          <cell r="AJ1586">
            <v>0</v>
          </cell>
        </row>
        <row r="1587">
          <cell r="K1587">
            <v>1</v>
          </cell>
          <cell r="AJ1587">
            <v>16.9859649122807</v>
          </cell>
        </row>
        <row r="1588">
          <cell r="K1588">
            <v>0</v>
          </cell>
          <cell r="AJ1588">
            <v>0</v>
          </cell>
        </row>
        <row r="1589">
          <cell r="K1589">
            <v>0</v>
          </cell>
          <cell r="AJ1589">
            <v>0</v>
          </cell>
        </row>
        <row r="1590">
          <cell r="K1590">
            <v>0</v>
          </cell>
          <cell r="AJ1590">
            <v>0</v>
          </cell>
        </row>
        <row r="1591">
          <cell r="K1591">
            <v>0</v>
          </cell>
          <cell r="AJ1591">
            <v>0</v>
          </cell>
        </row>
        <row r="1592">
          <cell r="K1592">
            <v>0</v>
          </cell>
          <cell r="AJ1592">
            <v>0</v>
          </cell>
        </row>
        <row r="1593">
          <cell r="K1593">
            <v>0</v>
          </cell>
          <cell r="AJ1593">
            <v>0</v>
          </cell>
        </row>
        <row r="1594">
          <cell r="K1594">
            <v>0</v>
          </cell>
          <cell r="AJ1594">
            <v>0</v>
          </cell>
        </row>
        <row r="1595">
          <cell r="K1595">
            <v>0</v>
          </cell>
          <cell r="AJ1595">
            <v>0</v>
          </cell>
        </row>
        <row r="1596">
          <cell r="K1596">
            <v>0</v>
          </cell>
          <cell r="AJ1596">
            <v>0</v>
          </cell>
        </row>
        <row r="1597">
          <cell r="K1597">
            <v>0</v>
          </cell>
          <cell r="AJ1597">
            <v>0</v>
          </cell>
        </row>
        <row r="1598">
          <cell r="K1598">
            <v>0</v>
          </cell>
          <cell r="AJ1598">
            <v>0</v>
          </cell>
        </row>
        <row r="1599">
          <cell r="K1599">
            <v>0</v>
          </cell>
          <cell r="AJ1599">
            <v>0</v>
          </cell>
        </row>
        <row r="1600">
          <cell r="K1600">
            <v>1</v>
          </cell>
          <cell r="AJ1600">
            <v>16.9859649122807</v>
          </cell>
        </row>
        <row r="1601">
          <cell r="K1601">
            <v>1</v>
          </cell>
          <cell r="AJ1601">
            <v>16.9859649122807</v>
          </cell>
        </row>
        <row r="1602">
          <cell r="K1602">
            <v>0</v>
          </cell>
          <cell r="AJ1602">
            <v>0</v>
          </cell>
        </row>
        <row r="1603">
          <cell r="K1603">
            <v>0</v>
          </cell>
          <cell r="AJ1603">
            <v>0</v>
          </cell>
        </row>
        <row r="1604">
          <cell r="K1604">
            <v>0</v>
          </cell>
          <cell r="AJ1604">
            <v>0</v>
          </cell>
        </row>
        <row r="1605">
          <cell r="K1605">
            <v>0</v>
          </cell>
          <cell r="AJ1605">
            <v>0</v>
          </cell>
        </row>
        <row r="1606">
          <cell r="K1606">
            <v>0</v>
          </cell>
          <cell r="AJ1606">
            <v>0</v>
          </cell>
        </row>
        <row r="1607">
          <cell r="K1607">
            <v>0</v>
          </cell>
          <cell r="AJ1607">
            <v>0</v>
          </cell>
        </row>
        <row r="1608">
          <cell r="K1608">
            <v>0</v>
          </cell>
          <cell r="AJ1608">
            <v>0</v>
          </cell>
        </row>
        <row r="1609">
          <cell r="K1609">
            <v>0</v>
          </cell>
          <cell r="AJ1609">
            <v>0</v>
          </cell>
        </row>
        <row r="1610">
          <cell r="K1610">
            <v>0</v>
          </cell>
          <cell r="AJ1610">
            <v>0</v>
          </cell>
        </row>
        <row r="1611">
          <cell r="K1611">
            <v>0</v>
          </cell>
          <cell r="AJ1611">
            <v>0</v>
          </cell>
        </row>
        <row r="1612">
          <cell r="K1612">
            <v>0</v>
          </cell>
          <cell r="AJ1612">
            <v>0</v>
          </cell>
        </row>
        <row r="1613">
          <cell r="K1613">
            <v>0</v>
          </cell>
          <cell r="AJ1613">
            <v>0</v>
          </cell>
        </row>
        <row r="1614">
          <cell r="K1614">
            <v>0</v>
          </cell>
          <cell r="AJ1614">
            <v>0</v>
          </cell>
        </row>
        <row r="1615">
          <cell r="K1615">
            <v>0</v>
          </cell>
          <cell r="AJ1615">
            <v>0</v>
          </cell>
        </row>
        <row r="1616">
          <cell r="K1616">
            <v>0</v>
          </cell>
          <cell r="AJ1616">
            <v>0</v>
          </cell>
        </row>
        <row r="1617">
          <cell r="K1617">
            <v>0</v>
          </cell>
          <cell r="AJ1617">
            <v>0</v>
          </cell>
        </row>
        <row r="1618">
          <cell r="K1618">
            <v>0</v>
          </cell>
          <cell r="AJ1618">
            <v>0</v>
          </cell>
        </row>
        <row r="1619">
          <cell r="K1619">
            <v>0</v>
          </cell>
          <cell r="AJ1619">
            <v>0</v>
          </cell>
        </row>
        <row r="1620">
          <cell r="K1620">
            <v>0</v>
          </cell>
          <cell r="AJ1620">
            <v>0</v>
          </cell>
        </row>
        <row r="1621">
          <cell r="K1621">
            <v>0</v>
          </cell>
          <cell r="AJ1621">
            <v>0</v>
          </cell>
        </row>
        <row r="1622">
          <cell r="K1622">
            <v>0</v>
          </cell>
          <cell r="AJ1622">
            <v>0</v>
          </cell>
        </row>
        <row r="1623">
          <cell r="K1623">
            <v>0</v>
          </cell>
          <cell r="AJ1623">
            <v>0</v>
          </cell>
        </row>
        <row r="1624">
          <cell r="K1624">
            <v>0</v>
          </cell>
          <cell r="AJ1624">
            <v>0</v>
          </cell>
        </row>
        <row r="1625">
          <cell r="K1625">
            <v>1</v>
          </cell>
          <cell r="AJ1625">
            <v>51.625964912280701</v>
          </cell>
        </row>
        <row r="1626">
          <cell r="K1626">
            <v>0</v>
          </cell>
          <cell r="AJ1626">
            <v>0</v>
          </cell>
        </row>
        <row r="1627">
          <cell r="K1627">
            <v>0</v>
          </cell>
          <cell r="AJ1627">
            <v>0</v>
          </cell>
        </row>
        <row r="1628">
          <cell r="K1628">
            <v>0</v>
          </cell>
          <cell r="AJ1628">
            <v>0</v>
          </cell>
        </row>
        <row r="1629">
          <cell r="K1629">
            <v>0</v>
          </cell>
          <cell r="AJ1629">
            <v>0</v>
          </cell>
        </row>
        <row r="1630">
          <cell r="K1630">
            <v>0</v>
          </cell>
          <cell r="AJ1630">
            <v>0</v>
          </cell>
        </row>
        <row r="1631">
          <cell r="K1631">
            <v>0</v>
          </cell>
          <cell r="AJ1631">
            <v>0</v>
          </cell>
        </row>
        <row r="1632">
          <cell r="K1632">
            <v>1</v>
          </cell>
          <cell r="AJ1632">
            <v>21.408097944747645</v>
          </cell>
        </row>
        <row r="1633">
          <cell r="K1633">
            <v>0</v>
          </cell>
          <cell r="AJ1633">
            <v>4.422133032466947</v>
          </cell>
        </row>
        <row r="1634">
          <cell r="K1634">
            <v>0</v>
          </cell>
          <cell r="AJ1634">
            <v>4.422133032466947</v>
          </cell>
        </row>
        <row r="1635">
          <cell r="K1635">
            <v>0</v>
          </cell>
          <cell r="AJ1635">
            <v>4.422133032466947</v>
          </cell>
        </row>
        <row r="1636">
          <cell r="K1636">
            <v>0</v>
          </cell>
          <cell r="AJ1636">
            <v>4.422133032466947</v>
          </cell>
        </row>
        <row r="1637">
          <cell r="K1637">
            <v>1</v>
          </cell>
          <cell r="AJ1637">
            <v>56.048097944747646</v>
          </cell>
        </row>
        <row r="1638">
          <cell r="K1638">
            <v>0</v>
          </cell>
          <cell r="AJ1638">
            <v>4.422133032466947</v>
          </cell>
        </row>
        <row r="1639">
          <cell r="K1639">
            <v>0</v>
          </cell>
          <cell r="AJ1639">
            <v>4.422133032466947</v>
          </cell>
        </row>
        <row r="1640">
          <cell r="K1640">
            <v>0</v>
          </cell>
          <cell r="AJ1640">
            <v>4.422133032466947</v>
          </cell>
        </row>
        <row r="1641">
          <cell r="K1641">
            <v>1</v>
          </cell>
          <cell r="AJ1641">
            <v>21.408097944747645</v>
          </cell>
        </row>
        <row r="1642">
          <cell r="K1642">
            <v>0</v>
          </cell>
          <cell r="AJ1642">
            <v>4.422133032466947</v>
          </cell>
        </row>
        <row r="1643">
          <cell r="K1643">
            <v>0</v>
          </cell>
          <cell r="AJ1643">
            <v>4.422133032466947</v>
          </cell>
        </row>
        <row r="1644">
          <cell r="K1644">
            <v>0</v>
          </cell>
          <cell r="AJ1644">
            <v>4.422133032466947</v>
          </cell>
        </row>
        <row r="1645">
          <cell r="K1645">
            <v>0</v>
          </cell>
          <cell r="AJ1645">
            <v>4.422133032466947</v>
          </cell>
        </row>
        <row r="1646">
          <cell r="K1646">
            <v>0</v>
          </cell>
          <cell r="AJ1646">
            <v>4.422133032466947</v>
          </cell>
        </row>
        <row r="1647">
          <cell r="K1647">
            <v>0</v>
          </cell>
          <cell r="AJ1647">
            <v>4.422133032466947</v>
          </cell>
        </row>
        <row r="1648">
          <cell r="K1648">
            <v>0</v>
          </cell>
          <cell r="AJ1648">
            <v>4.422133032466947</v>
          </cell>
        </row>
        <row r="1649">
          <cell r="K1649">
            <v>0</v>
          </cell>
          <cell r="AJ1649">
            <v>4.422133032466947</v>
          </cell>
        </row>
        <row r="1650">
          <cell r="K1650">
            <v>1</v>
          </cell>
          <cell r="AJ1650">
            <v>21.408097944747645</v>
          </cell>
        </row>
        <row r="1651">
          <cell r="K1651">
            <v>0</v>
          </cell>
          <cell r="AJ1651">
            <v>4.422133032466947</v>
          </cell>
        </row>
        <row r="1652">
          <cell r="K1652">
            <v>1</v>
          </cell>
          <cell r="AJ1652">
            <v>21.408097944747645</v>
          </cell>
        </row>
        <row r="1653">
          <cell r="K1653">
            <v>0</v>
          </cell>
          <cell r="AJ1653">
            <v>4.422133032466947</v>
          </cell>
        </row>
        <row r="1654">
          <cell r="K1654">
            <v>0</v>
          </cell>
          <cell r="AJ1654">
            <v>4.422133032466947</v>
          </cell>
        </row>
        <row r="1655">
          <cell r="K1655">
            <v>0</v>
          </cell>
          <cell r="AJ1655">
            <v>4.422133032466947</v>
          </cell>
        </row>
        <row r="1656">
          <cell r="K1656">
            <v>0</v>
          </cell>
          <cell r="AJ1656">
            <v>4.422133032466947</v>
          </cell>
        </row>
        <row r="1657">
          <cell r="K1657">
            <v>0</v>
          </cell>
          <cell r="AJ1657">
            <v>4.422133032466947</v>
          </cell>
        </row>
        <row r="1658">
          <cell r="K1658">
            <v>0</v>
          </cell>
          <cell r="AJ1658">
            <v>4.422133032466947</v>
          </cell>
        </row>
        <row r="1659">
          <cell r="K1659">
            <v>0</v>
          </cell>
          <cell r="AJ1659">
            <v>4.422133032466947</v>
          </cell>
        </row>
        <row r="1660">
          <cell r="K1660">
            <v>0</v>
          </cell>
          <cell r="AJ1660">
            <v>4.422133032466947</v>
          </cell>
        </row>
        <row r="1661">
          <cell r="K1661">
            <v>0</v>
          </cell>
          <cell r="AJ1661">
            <v>4.422133032466947</v>
          </cell>
        </row>
        <row r="1662">
          <cell r="K1662">
            <v>0</v>
          </cell>
          <cell r="AJ1662">
            <v>4.422133032466947</v>
          </cell>
        </row>
        <row r="1663">
          <cell r="K1663">
            <v>0</v>
          </cell>
          <cell r="AJ1663">
            <v>4.422133032466947</v>
          </cell>
        </row>
        <row r="1664">
          <cell r="K1664">
            <v>0</v>
          </cell>
          <cell r="AJ1664">
            <v>4.422133032466947</v>
          </cell>
        </row>
        <row r="1665">
          <cell r="K1665">
            <v>0</v>
          </cell>
          <cell r="AJ1665">
            <v>4.422133032466947</v>
          </cell>
        </row>
        <row r="1666">
          <cell r="K1666">
            <v>1</v>
          </cell>
          <cell r="AJ1666">
            <v>21.408097944747645</v>
          </cell>
        </row>
        <row r="1667">
          <cell r="K1667">
            <v>0</v>
          </cell>
          <cell r="AJ1667">
            <v>4.422133032466947</v>
          </cell>
        </row>
        <row r="1668">
          <cell r="K1668">
            <v>0</v>
          </cell>
          <cell r="AJ1668">
            <v>4.422133032466947</v>
          </cell>
        </row>
        <row r="1669">
          <cell r="K1669">
            <v>0</v>
          </cell>
          <cell r="AJ1669">
            <v>4.422133032466947</v>
          </cell>
        </row>
        <row r="1670">
          <cell r="K1670">
            <v>0</v>
          </cell>
          <cell r="AJ1670">
            <v>4.422133032466947</v>
          </cell>
        </row>
        <row r="1671">
          <cell r="K1671">
            <v>0</v>
          </cell>
          <cell r="AJ1671">
            <v>4.422133032466947</v>
          </cell>
        </row>
        <row r="1672">
          <cell r="K1672">
            <v>0</v>
          </cell>
          <cell r="AJ1672">
            <v>4.422133032466947</v>
          </cell>
        </row>
        <row r="1673">
          <cell r="K1673">
            <v>0</v>
          </cell>
          <cell r="AJ1673">
            <v>4.422133032466947</v>
          </cell>
        </row>
        <row r="1674">
          <cell r="K1674">
            <v>0</v>
          </cell>
          <cell r="AJ1674">
            <v>4.422133032466947</v>
          </cell>
        </row>
        <row r="1675">
          <cell r="K1675">
            <v>0</v>
          </cell>
          <cell r="AJ1675">
            <v>4.422133032466947</v>
          </cell>
        </row>
        <row r="1676">
          <cell r="K1676">
            <v>0</v>
          </cell>
          <cell r="AJ1676">
            <v>4.422133032466947</v>
          </cell>
        </row>
        <row r="1677">
          <cell r="K1677">
            <v>0</v>
          </cell>
          <cell r="AJ1677">
            <v>4.422133032466947</v>
          </cell>
        </row>
        <row r="1678">
          <cell r="K1678">
            <v>0</v>
          </cell>
          <cell r="AJ1678">
            <v>4.422133032466947</v>
          </cell>
        </row>
        <row r="1679">
          <cell r="K1679">
            <v>0</v>
          </cell>
          <cell r="AJ1679">
            <v>4.422133032466947</v>
          </cell>
        </row>
        <row r="1680">
          <cell r="K1680">
            <v>0</v>
          </cell>
          <cell r="AJ1680">
            <v>4.422133032466947</v>
          </cell>
        </row>
        <row r="1681">
          <cell r="K1681">
            <v>0</v>
          </cell>
          <cell r="AJ1681">
            <v>4.422133032466947</v>
          </cell>
        </row>
        <row r="1682">
          <cell r="K1682">
            <v>1</v>
          </cell>
          <cell r="AJ1682">
            <v>21.408097944747645</v>
          </cell>
        </row>
        <row r="1683">
          <cell r="K1683">
            <v>0</v>
          </cell>
          <cell r="AJ1683">
            <v>4.422133032466947</v>
          </cell>
        </row>
        <row r="1684">
          <cell r="K1684">
            <v>0</v>
          </cell>
          <cell r="AJ1684">
            <v>4.422133032466947</v>
          </cell>
        </row>
        <row r="1685">
          <cell r="K1685">
            <v>0</v>
          </cell>
          <cell r="AJ1685">
            <v>4.422133032466947</v>
          </cell>
        </row>
        <row r="1686">
          <cell r="K1686">
            <v>0</v>
          </cell>
          <cell r="AJ1686">
            <v>4.422133032466947</v>
          </cell>
        </row>
        <row r="1687">
          <cell r="K1687">
            <v>0</v>
          </cell>
          <cell r="AJ1687">
            <v>4.422133032466947</v>
          </cell>
        </row>
        <row r="1688">
          <cell r="K1688">
            <v>0</v>
          </cell>
          <cell r="AJ1688">
            <v>4.422133032466947</v>
          </cell>
        </row>
        <row r="1689">
          <cell r="K1689">
            <v>0</v>
          </cell>
          <cell r="AJ1689">
            <v>4.422133032466947</v>
          </cell>
        </row>
        <row r="1690">
          <cell r="K1690">
            <v>0</v>
          </cell>
          <cell r="AJ1690">
            <v>4.422133032466947</v>
          </cell>
        </row>
        <row r="1691">
          <cell r="K1691">
            <v>0</v>
          </cell>
          <cell r="AJ1691">
            <v>4.422133032466947</v>
          </cell>
        </row>
        <row r="1692">
          <cell r="K1692">
            <v>0</v>
          </cell>
          <cell r="AJ1692">
            <v>4.422133032466947</v>
          </cell>
        </row>
        <row r="1693">
          <cell r="K1693">
            <v>1</v>
          </cell>
          <cell r="AJ1693">
            <v>21.408097944747645</v>
          </cell>
        </row>
        <row r="1694">
          <cell r="K1694">
            <v>0</v>
          </cell>
          <cell r="AJ1694">
            <v>4.422133032466947</v>
          </cell>
        </row>
        <row r="1695">
          <cell r="K1695">
            <v>0</v>
          </cell>
          <cell r="AJ1695">
            <v>4.422133032466947</v>
          </cell>
        </row>
        <row r="1696">
          <cell r="K1696">
            <v>0</v>
          </cell>
          <cell r="AJ1696">
            <v>4.422133032466947</v>
          </cell>
        </row>
        <row r="1697">
          <cell r="K1697">
            <v>1</v>
          </cell>
          <cell r="AJ1697">
            <v>21.408097944747645</v>
          </cell>
        </row>
        <row r="1698">
          <cell r="K1698">
            <v>0</v>
          </cell>
          <cell r="AJ1698">
            <v>4.422133032466947</v>
          </cell>
        </row>
        <row r="1699">
          <cell r="K1699">
            <v>0</v>
          </cell>
          <cell r="AJ1699">
            <v>4.422133032466947</v>
          </cell>
        </row>
        <row r="1700">
          <cell r="K1700">
            <v>1</v>
          </cell>
          <cell r="AJ1700">
            <v>21.408097944747645</v>
          </cell>
        </row>
        <row r="1701">
          <cell r="K1701">
            <v>0</v>
          </cell>
          <cell r="AJ1701">
            <v>4.422133032466947</v>
          </cell>
        </row>
        <row r="1702">
          <cell r="K1702">
            <v>0</v>
          </cell>
          <cell r="AJ1702">
            <v>4.422133032466947</v>
          </cell>
        </row>
        <row r="1703">
          <cell r="K1703">
            <v>0</v>
          </cell>
          <cell r="AJ1703">
            <v>4.422133032466947</v>
          </cell>
        </row>
        <row r="1704">
          <cell r="K1704">
            <v>0</v>
          </cell>
          <cell r="AJ1704">
            <v>4.422133032466947</v>
          </cell>
        </row>
        <row r="1705">
          <cell r="K1705">
            <v>1</v>
          </cell>
          <cell r="AJ1705">
            <v>21.408097944747645</v>
          </cell>
        </row>
        <row r="1706">
          <cell r="K1706">
            <v>0</v>
          </cell>
          <cell r="AJ1706">
            <v>4.422133032466947</v>
          </cell>
        </row>
        <row r="1707">
          <cell r="K1707">
            <v>0</v>
          </cell>
          <cell r="AJ1707">
            <v>4.422133032466947</v>
          </cell>
        </row>
        <row r="1708">
          <cell r="K1708">
            <v>0</v>
          </cell>
          <cell r="AJ1708">
            <v>4.422133032466947</v>
          </cell>
        </row>
        <row r="1709">
          <cell r="K1709">
            <v>0</v>
          </cell>
          <cell r="AJ1709">
            <v>4.422133032466947</v>
          </cell>
        </row>
        <row r="1710">
          <cell r="K1710">
            <v>0</v>
          </cell>
          <cell r="AJ1710">
            <v>4.422133032466947</v>
          </cell>
        </row>
        <row r="1711">
          <cell r="K1711">
            <v>0</v>
          </cell>
          <cell r="AJ1711">
            <v>4.422133032466947</v>
          </cell>
        </row>
        <row r="1712">
          <cell r="K1712">
            <v>0</v>
          </cell>
          <cell r="AJ1712">
            <v>4.422133032466947</v>
          </cell>
        </row>
        <row r="1713">
          <cell r="K1713">
            <v>0</v>
          </cell>
          <cell r="AJ1713">
            <v>4.422133032466947</v>
          </cell>
        </row>
        <row r="1714">
          <cell r="K1714">
            <v>0</v>
          </cell>
          <cell r="AJ1714">
            <v>4.422133032466947</v>
          </cell>
        </row>
        <row r="1715">
          <cell r="K1715">
            <v>0</v>
          </cell>
          <cell r="AJ1715">
            <v>4.422133032466947</v>
          </cell>
        </row>
        <row r="1716">
          <cell r="K1716">
            <v>0</v>
          </cell>
          <cell r="AJ1716">
            <v>4.422133032466947</v>
          </cell>
        </row>
        <row r="1717">
          <cell r="K1717">
            <v>0</v>
          </cell>
          <cell r="AJ1717">
            <v>4.422133032466947</v>
          </cell>
        </row>
        <row r="1718">
          <cell r="K1718">
            <v>0</v>
          </cell>
          <cell r="AJ1718">
            <v>4.422133032466947</v>
          </cell>
        </row>
        <row r="1719">
          <cell r="K1719">
            <v>0</v>
          </cell>
          <cell r="AJ1719">
            <v>4.422133032466947</v>
          </cell>
        </row>
        <row r="1720">
          <cell r="K1720">
            <v>1</v>
          </cell>
          <cell r="AJ1720">
            <v>56.048097944747646</v>
          </cell>
        </row>
        <row r="1721">
          <cell r="K1721">
            <v>1</v>
          </cell>
          <cell r="AJ1721">
            <v>21.408097944747645</v>
          </cell>
        </row>
        <row r="1722">
          <cell r="K1722">
            <v>0</v>
          </cell>
          <cell r="AJ1722">
            <v>4.422133032466947</v>
          </cell>
        </row>
        <row r="1723">
          <cell r="K1723">
            <v>0</v>
          </cell>
          <cell r="AJ1723">
            <v>4.422133032466947</v>
          </cell>
        </row>
        <row r="1724">
          <cell r="K1724">
            <v>0</v>
          </cell>
          <cell r="AJ1724">
            <v>4.422133032466947</v>
          </cell>
        </row>
        <row r="1725">
          <cell r="K1725">
            <v>0</v>
          </cell>
          <cell r="AJ1725">
            <v>4.422133032466947</v>
          </cell>
        </row>
        <row r="1726">
          <cell r="K1726">
            <v>0</v>
          </cell>
          <cell r="AJ1726">
            <v>4.422133032466947</v>
          </cell>
        </row>
        <row r="1727">
          <cell r="K1727">
            <v>0</v>
          </cell>
          <cell r="AJ1727">
            <v>4.422133032466947</v>
          </cell>
        </row>
        <row r="1728">
          <cell r="K1728">
            <v>0</v>
          </cell>
          <cell r="AJ1728">
            <v>4.422133032466947</v>
          </cell>
        </row>
        <row r="1729">
          <cell r="K1729">
            <v>0</v>
          </cell>
          <cell r="AJ1729">
            <v>4.422133032466947</v>
          </cell>
        </row>
        <row r="1730">
          <cell r="K1730">
            <v>0</v>
          </cell>
          <cell r="AJ1730">
            <v>4.422133032466947</v>
          </cell>
        </row>
        <row r="1731">
          <cell r="K1731">
            <v>0</v>
          </cell>
          <cell r="AJ1731">
            <v>4.422133032466947</v>
          </cell>
        </row>
        <row r="1732">
          <cell r="K1732">
            <v>0</v>
          </cell>
          <cell r="AJ1732">
            <v>4.422133032466947</v>
          </cell>
        </row>
        <row r="1733">
          <cell r="K1733">
            <v>0</v>
          </cell>
          <cell r="AJ1733">
            <v>4.422133032466947</v>
          </cell>
        </row>
        <row r="1734">
          <cell r="K1734">
            <v>0</v>
          </cell>
          <cell r="AJ1734">
            <v>4.422133032466947</v>
          </cell>
        </row>
        <row r="1735">
          <cell r="K1735">
            <v>0</v>
          </cell>
          <cell r="AJ1735">
            <v>4.422133032466947</v>
          </cell>
        </row>
        <row r="1736">
          <cell r="K1736">
            <v>0</v>
          </cell>
          <cell r="AJ1736">
            <v>4.422133032466947</v>
          </cell>
        </row>
        <row r="1737">
          <cell r="K1737">
            <v>1</v>
          </cell>
          <cell r="AJ1737">
            <v>56.048097944747646</v>
          </cell>
        </row>
        <row r="1738">
          <cell r="K1738">
            <v>0</v>
          </cell>
          <cell r="AJ1738">
            <v>4.422133032466947</v>
          </cell>
        </row>
        <row r="1739">
          <cell r="K1739">
            <v>0</v>
          </cell>
          <cell r="AJ1739">
            <v>4.422133032466947</v>
          </cell>
        </row>
        <row r="1740">
          <cell r="K1740">
            <v>1</v>
          </cell>
          <cell r="AJ1740">
            <v>77.458097944747649</v>
          </cell>
        </row>
        <row r="1741">
          <cell r="K1741">
            <v>0</v>
          </cell>
          <cell r="AJ1741">
            <v>4.422133032466947</v>
          </cell>
        </row>
        <row r="1742">
          <cell r="K1742">
            <v>0</v>
          </cell>
          <cell r="AJ1742">
            <v>4.422133032466947</v>
          </cell>
        </row>
        <row r="1743">
          <cell r="K1743">
            <v>0</v>
          </cell>
          <cell r="AJ1743">
            <v>4.422133032466947</v>
          </cell>
        </row>
        <row r="1744">
          <cell r="K1744">
            <v>0</v>
          </cell>
          <cell r="AJ1744">
            <v>4.422133032466947</v>
          </cell>
        </row>
        <row r="1745">
          <cell r="K1745">
            <v>0</v>
          </cell>
          <cell r="AJ1745">
            <v>4.422133032466947</v>
          </cell>
        </row>
        <row r="1746">
          <cell r="K1746">
            <v>0</v>
          </cell>
          <cell r="AJ1746">
            <v>4.422133032466947</v>
          </cell>
        </row>
        <row r="1747">
          <cell r="K1747">
            <v>0</v>
          </cell>
          <cell r="AJ1747">
            <v>4.422133032466947</v>
          </cell>
        </row>
        <row r="1748">
          <cell r="K1748">
            <v>0</v>
          </cell>
          <cell r="AJ1748">
            <v>4.422133032466947</v>
          </cell>
        </row>
        <row r="1749">
          <cell r="K1749">
            <v>0</v>
          </cell>
          <cell r="AJ1749">
            <v>4.422133032466947</v>
          </cell>
        </row>
        <row r="1750">
          <cell r="K1750">
            <v>0</v>
          </cell>
          <cell r="AJ1750">
            <v>4.422133032466947</v>
          </cell>
        </row>
        <row r="1751">
          <cell r="K1751">
            <v>0</v>
          </cell>
          <cell r="AJ1751">
            <v>4.422133032466947</v>
          </cell>
        </row>
        <row r="1752">
          <cell r="K1752">
            <v>0</v>
          </cell>
          <cell r="AJ1752">
            <v>4.422133032466947</v>
          </cell>
        </row>
        <row r="1753">
          <cell r="K1753">
            <v>0</v>
          </cell>
          <cell r="AJ1753">
            <v>4.422133032466947</v>
          </cell>
        </row>
        <row r="1754">
          <cell r="K1754">
            <v>0</v>
          </cell>
          <cell r="AJ1754">
            <v>4.422133032466947</v>
          </cell>
        </row>
        <row r="1755">
          <cell r="K1755">
            <v>0</v>
          </cell>
          <cell r="AJ1755">
            <v>4.422133032466947</v>
          </cell>
        </row>
        <row r="1756">
          <cell r="K1756">
            <v>0</v>
          </cell>
          <cell r="AJ1756">
            <v>4.422133032466947</v>
          </cell>
        </row>
        <row r="1757">
          <cell r="K1757">
            <v>0</v>
          </cell>
          <cell r="AJ1757">
            <v>4.422133032466947</v>
          </cell>
        </row>
        <row r="1758">
          <cell r="K1758">
            <v>0</v>
          </cell>
          <cell r="AJ1758">
            <v>4.422133032466947</v>
          </cell>
        </row>
        <row r="1759">
          <cell r="K1759">
            <v>0</v>
          </cell>
          <cell r="AJ1759">
            <v>4.422133032466947</v>
          </cell>
        </row>
        <row r="1760">
          <cell r="K1760">
            <v>0</v>
          </cell>
          <cell r="AJ1760">
            <v>4.422133032466947</v>
          </cell>
        </row>
        <row r="1761">
          <cell r="K1761">
            <v>0</v>
          </cell>
          <cell r="AJ1761">
            <v>4.422133032466947</v>
          </cell>
        </row>
        <row r="1762">
          <cell r="K1762">
            <v>0</v>
          </cell>
          <cell r="AJ1762">
            <v>4.422133032466947</v>
          </cell>
        </row>
        <row r="1763">
          <cell r="K1763">
            <v>0</v>
          </cell>
          <cell r="AJ1763">
            <v>4.422133032466947</v>
          </cell>
        </row>
        <row r="1764">
          <cell r="K1764">
            <v>0</v>
          </cell>
          <cell r="AJ1764">
            <v>4.422133032466947</v>
          </cell>
        </row>
        <row r="1765">
          <cell r="K1765">
            <v>0</v>
          </cell>
          <cell r="AJ1765">
            <v>4.422133032466947</v>
          </cell>
        </row>
        <row r="1766">
          <cell r="K1766">
            <v>0</v>
          </cell>
          <cell r="AJ1766">
            <v>4.422133032466947</v>
          </cell>
        </row>
        <row r="1767">
          <cell r="K1767">
            <v>0</v>
          </cell>
          <cell r="AJ1767">
            <v>4.422133032466947</v>
          </cell>
        </row>
        <row r="1768">
          <cell r="K1768">
            <v>0</v>
          </cell>
          <cell r="AJ1768">
            <v>4.422133032466947</v>
          </cell>
        </row>
        <row r="1769">
          <cell r="K1769">
            <v>0</v>
          </cell>
          <cell r="AJ1769">
            <v>4.422133032466947</v>
          </cell>
        </row>
        <row r="1770">
          <cell r="K1770">
            <v>0</v>
          </cell>
          <cell r="AJ1770">
            <v>4.422133032466947</v>
          </cell>
        </row>
        <row r="1771">
          <cell r="K1771">
            <v>0</v>
          </cell>
          <cell r="AJ1771">
            <v>4.422133032466947</v>
          </cell>
        </row>
        <row r="1772">
          <cell r="K1772">
            <v>0</v>
          </cell>
          <cell r="AJ1772">
            <v>4.422133032466947</v>
          </cell>
        </row>
        <row r="1773">
          <cell r="K1773">
            <v>1</v>
          </cell>
          <cell r="AJ1773">
            <v>21.408097944747645</v>
          </cell>
        </row>
        <row r="1774">
          <cell r="K1774">
            <v>0</v>
          </cell>
          <cell r="AJ1774">
            <v>4.422133032466947</v>
          </cell>
        </row>
        <row r="1775">
          <cell r="K1775">
            <v>1</v>
          </cell>
          <cell r="AJ1775">
            <v>21.408097944747645</v>
          </cell>
        </row>
        <row r="1776">
          <cell r="K1776">
            <v>0</v>
          </cell>
          <cell r="AJ1776">
            <v>4.422133032466947</v>
          </cell>
        </row>
        <row r="1777">
          <cell r="K1777">
            <v>0</v>
          </cell>
          <cell r="AJ1777">
            <v>4.422133032466947</v>
          </cell>
        </row>
        <row r="1778">
          <cell r="K1778">
            <v>1</v>
          </cell>
          <cell r="AJ1778">
            <v>56.048097944747646</v>
          </cell>
        </row>
        <row r="1779">
          <cell r="K1779">
            <v>0</v>
          </cell>
          <cell r="AJ1779">
            <v>4.422133032466947</v>
          </cell>
        </row>
        <row r="1780">
          <cell r="K1780">
            <v>0</v>
          </cell>
          <cell r="AJ1780">
            <v>4.422133032466947</v>
          </cell>
        </row>
        <row r="1781">
          <cell r="K1781">
            <v>0</v>
          </cell>
          <cell r="AJ1781">
            <v>4.422133032466947</v>
          </cell>
        </row>
        <row r="1782">
          <cell r="K1782">
            <v>0</v>
          </cell>
          <cell r="AJ1782">
            <v>4.422133032466947</v>
          </cell>
        </row>
        <row r="1783">
          <cell r="K1783">
            <v>0</v>
          </cell>
          <cell r="AJ1783">
            <v>4.422133032466947</v>
          </cell>
        </row>
        <row r="1784">
          <cell r="K1784">
            <v>0</v>
          </cell>
          <cell r="AJ1784">
            <v>4.422133032466947</v>
          </cell>
        </row>
        <row r="1785">
          <cell r="K1785">
            <v>0</v>
          </cell>
          <cell r="AJ1785">
            <v>4.422133032466947</v>
          </cell>
        </row>
        <row r="1786">
          <cell r="K1786">
            <v>0</v>
          </cell>
          <cell r="AJ1786">
            <v>4.422133032466947</v>
          </cell>
        </row>
        <row r="1787">
          <cell r="K1787">
            <v>0</v>
          </cell>
          <cell r="AJ1787">
            <v>4.422133032466947</v>
          </cell>
        </row>
        <row r="1788">
          <cell r="K1788">
            <v>0</v>
          </cell>
          <cell r="AJ1788">
            <v>4.422133032466947</v>
          </cell>
        </row>
        <row r="1789">
          <cell r="K1789">
            <v>0</v>
          </cell>
          <cell r="AJ1789">
            <v>4.422133032466947</v>
          </cell>
        </row>
        <row r="1790">
          <cell r="K1790">
            <v>0</v>
          </cell>
          <cell r="AJ1790">
            <v>4.422133032466947</v>
          </cell>
        </row>
        <row r="1791">
          <cell r="K1791">
            <v>1</v>
          </cell>
          <cell r="AJ1791">
            <v>56.048097944747646</v>
          </cell>
        </row>
        <row r="1792">
          <cell r="K1792">
            <v>0</v>
          </cell>
          <cell r="AJ1792">
            <v>4.422133032466947</v>
          </cell>
        </row>
        <row r="1793">
          <cell r="K1793">
            <v>0</v>
          </cell>
          <cell r="AJ1793">
            <v>4.422133032466947</v>
          </cell>
        </row>
        <row r="1794">
          <cell r="K1794">
            <v>0</v>
          </cell>
          <cell r="AJ1794">
            <v>4.422133032466947</v>
          </cell>
        </row>
        <row r="1795">
          <cell r="K1795">
            <v>0</v>
          </cell>
          <cell r="AJ1795">
            <v>4.422133032466947</v>
          </cell>
        </row>
        <row r="1796">
          <cell r="K1796">
            <v>0</v>
          </cell>
          <cell r="AJ1796">
            <v>4.422133032466947</v>
          </cell>
        </row>
        <row r="1797">
          <cell r="K1797">
            <v>0</v>
          </cell>
          <cell r="AJ1797">
            <v>4.422133032466947</v>
          </cell>
        </row>
        <row r="1798">
          <cell r="K1798">
            <v>0</v>
          </cell>
          <cell r="AJ1798">
            <v>4.422133032466947</v>
          </cell>
        </row>
        <row r="1799">
          <cell r="K1799">
            <v>0</v>
          </cell>
          <cell r="AJ1799">
            <v>4.422133032466947</v>
          </cell>
        </row>
        <row r="1800">
          <cell r="K1800">
            <v>0</v>
          </cell>
          <cell r="AJ1800">
            <v>4.422133032466947</v>
          </cell>
        </row>
        <row r="1801">
          <cell r="K1801">
            <v>0</v>
          </cell>
          <cell r="AJ1801">
            <v>4.422133032466947</v>
          </cell>
        </row>
        <row r="1802">
          <cell r="K1802">
            <v>0</v>
          </cell>
          <cell r="AJ1802">
            <v>4.422133032466947</v>
          </cell>
        </row>
        <row r="1803">
          <cell r="K1803">
            <v>0</v>
          </cell>
          <cell r="AJ1803">
            <v>4.422133032466947</v>
          </cell>
        </row>
        <row r="1804">
          <cell r="K1804">
            <v>1</v>
          </cell>
          <cell r="AJ1804">
            <v>21.408097944747645</v>
          </cell>
        </row>
        <row r="1805">
          <cell r="K1805">
            <v>0</v>
          </cell>
          <cell r="AJ1805">
            <v>4.422133032466947</v>
          </cell>
        </row>
        <row r="1806">
          <cell r="K1806">
            <v>1</v>
          </cell>
          <cell r="AJ1806">
            <v>56.048097944747646</v>
          </cell>
        </row>
        <row r="1807">
          <cell r="K1807">
            <v>0</v>
          </cell>
          <cell r="AJ1807">
            <v>4.422133032466947</v>
          </cell>
        </row>
        <row r="1808">
          <cell r="K1808">
            <v>0</v>
          </cell>
          <cell r="AJ1808">
            <v>4.422133032466947</v>
          </cell>
        </row>
        <row r="1809">
          <cell r="K1809">
            <v>0</v>
          </cell>
          <cell r="AJ1809">
            <v>4.422133032466947</v>
          </cell>
        </row>
        <row r="1810">
          <cell r="K1810">
            <v>0</v>
          </cell>
          <cell r="AJ1810">
            <v>4.422133032466947</v>
          </cell>
        </row>
        <row r="1811">
          <cell r="K1811">
            <v>0</v>
          </cell>
          <cell r="AJ1811">
            <v>4.422133032466947</v>
          </cell>
        </row>
        <row r="1812">
          <cell r="K1812">
            <v>0</v>
          </cell>
          <cell r="AJ1812">
            <v>4.422133032466947</v>
          </cell>
        </row>
        <row r="1813">
          <cell r="K1813">
            <v>0</v>
          </cell>
          <cell r="AJ1813">
            <v>4.422133032466947</v>
          </cell>
        </row>
        <row r="1814">
          <cell r="K1814">
            <v>0</v>
          </cell>
          <cell r="AJ1814">
            <v>4.422133032466947</v>
          </cell>
        </row>
        <row r="1815">
          <cell r="K1815">
            <v>0</v>
          </cell>
          <cell r="AJ1815">
            <v>4.422133032466947</v>
          </cell>
        </row>
        <row r="1816">
          <cell r="K1816">
            <v>0</v>
          </cell>
          <cell r="AJ1816">
            <v>4.422133032466947</v>
          </cell>
        </row>
        <row r="1817">
          <cell r="K1817">
            <v>0</v>
          </cell>
          <cell r="AJ1817">
            <v>4.422133032466947</v>
          </cell>
        </row>
        <row r="1818">
          <cell r="K1818">
            <v>1</v>
          </cell>
          <cell r="AJ1818">
            <v>21.408097944747645</v>
          </cell>
        </row>
        <row r="1819">
          <cell r="K1819">
            <v>0</v>
          </cell>
          <cell r="AJ1819">
            <v>4.422133032466947</v>
          </cell>
        </row>
        <row r="1820">
          <cell r="K1820">
            <v>0</v>
          </cell>
          <cell r="AJ1820">
            <v>4.422133032466947</v>
          </cell>
        </row>
        <row r="1821">
          <cell r="K1821">
            <v>0</v>
          </cell>
          <cell r="AJ1821">
            <v>4.422133032466947</v>
          </cell>
        </row>
        <row r="1822">
          <cell r="K1822">
            <v>0</v>
          </cell>
          <cell r="AJ1822">
            <v>4.422133032466947</v>
          </cell>
        </row>
        <row r="1823">
          <cell r="K1823">
            <v>0</v>
          </cell>
          <cell r="AJ1823">
            <v>4.422133032466947</v>
          </cell>
        </row>
        <row r="1824">
          <cell r="K1824">
            <v>0</v>
          </cell>
          <cell r="AJ1824">
            <v>4.422133032466947</v>
          </cell>
        </row>
        <row r="1825">
          <cell r="K1825">
            <v>0</v>
          </cell>
          <cell r="AJ1825">
            <v>4.422133032466947</v>
          </cell>
        </row>
        <row r="1826">
          <cell r="K1826">
            <v>0</v>
          </cell>
          <cell r="AJ1826">
            <v>4.422133032466947</v>
          </cell>
        </row>
        <row r="1827">
          <cell r="K1827">
            <v>0</v>
          </cell>
          <cell r="AJ1827">
            <v>4.422133032466947</v>
          </cell>
        </row>
        <row r="1828">
          <cell r="K1828">
            <v>0</v>
          </cell>
          <cell r="AJ1828">
            <v>4.422133032466947</v>
          </cell>
        </row>
        <row r="1829">
          <cell r="K1829">
            <v>0</v>
          </cell>
          <cell r="AJ1829">
            <v>4.422133032466947</v>
          </cell>
        </row>
        <row r="1830">
          <cell r="K1830">
            <v>0</v>
          </cell>
          <cell r="AJ1830">
            <v>4.422133032466947</v>
          </cell>
        </row>
        <row r="1831">
          <cell r="K1831">
            <v>0</v>
          </cell>
          <cell r="AJ1831">
            <v>4.422133032466947</v>
          </cell>
        </row>
        <row r="1832">
          <cell r="K1832">
            <v>0</v>
          </cell>
          <cell r="AJ1832">
            <v>4.422133032466947</v>
          </cell>
        </row>
        <row r="1833">
          <cell r="K1833">
            <v>0</v>
          </cell>
          <cell r="AJ1833">
            <v>4.422133032466947</v>
          </cell>
        </row>
        <row r="1834">
          <cell r="K1834">
            <v>0</v>
          </cell>
          <cell r="AJ1834">
            <v>4.422133032466947</v>
          </cell>
        </row>
        <row r="1835">
          <cell r="K1835">
            <v>1</v>
          </cell>
          <cell r="AJ1835">
            <v>21.408097944747645</v>
          </cell>
        </row>
        <row r="1836">
          <cell r="K1836">
            <v>0</v>
          </cell>
          <cell r="AJ1836">
            <v>4.422133032466947</v>
          </cell>
        </row>
        <row r="1837">
          <cell r="K1837">
            <v>0</v>
          </cell>
          <cell r="AJ1837">
            <v>4.422133032466947</v>
          </cell>
        </row>
        <row r="1838">
          <cell r="K1838">
            <v>0</v>
          </cell>
          <cell r="AJ1838">
            <v>4.422133032466947</v>
          </cell>
        </row>
        <row r="1839">
          <cell r="K1839">
            <v>0</v>
          </cell>
          <cell r="AJ1839">
            <v>4.422133032466947</v>
          </cell>
        </row>
        <row r="1840">
          <cell r="K1840">
            <v>0</v>
          </cell>
          <cell r="AJ1840">
            <v>4.422133032466947</v>
          </cell>
        </row>
        <row r="1841">
          <cell r="K1841">
            <v>0</v>
          </cell>
          <cell r="AJ1841">
            <v>4.422133032466947</v>
          </cell>
        </row>
        <row r="1842">
          <cell r="K1842">
            <v>0</v>
          </cell>
          <cell r="AJ1842">
            <v>4.422133032466947</v>
          </cell>
        </row>
        <row r="1843">
          <cell r="K1843">
            <v>0</v>
          </cell>
          <cell r="AJ1843">
            <v>4.422133032466947</v>
          </cell>
        </row>
        <row r="1844">
          <cell r="K1844">
            <v>0</v>
          </cell>
          <cell r="AJ1844">
            <v>4.422133032466947</v>
          </cell>
        </row>
        <row r="1845">
          <cell r="K1845">
            <v>0</v>
          </cell>
          <cell r="AJ1845">
            <v>4.422133032466947</v>
          </cell>
        </row>
        <row r="1846">
          <cell r="K1846">
            <v>0</v>
          </cell>
          <cell r="AJ1846">
            <v>4.422133032466947</v>
          </cell>
        </row>
        <row r="1847">
          <cell r="K1847">
            <v>0</v>
          </cell>
          <cell r="AJ1847">
            <v>4.422133032466947</v>
          </cell>
        </row>
        <row r="1848">
          <cell r="K1848">
            <v>1</v>
          </cell>
          <cell r="AJ1848">
            <v>56.048097944747646</v>
          </cell>
        </row>
        <row r="1849">
          <cell r="K1849">
            <v>0</v>
          </cell>
          <cell r="AJ1849">
            <v>4.422133032466947</v>
          </cell>
        </row>
        <row r="1850">
          <cell r="K1850">
            <v>0</v>
          </cell>
          <cell r="AJ1850">
            <v>4.422133032466947</v>
          </cell>
        </row>
        <row r="1851">
          <cell r="K1851">
            <v>0</v>
          </cell>
          <cell r="AJ1851">
            <v>4.422133032466947</v>
          </cell>
        </row>
        <row r="1852">
          <cell r="K1852">
            <v>1</v>
          </cell>
          <cell r="AJ1852">
            <v>56.048097944747646</v>
          </cell>
        </row>
        <row r="1853">
          <cell r="K1853">
            <v>0</v>
          </cell>
          <cell r="AJ1853">
            <v>4.422133032466947</v>
          </cell>
        </row>
        <row r="1854">
          <cell r="K1854">
            <v>0</v>
          </cell>
          <cell r="AJ1854">
            <v>4.422133032466947</v>
          </cell>
        </row>
        <row r="1855">
          <cell r="K1855">
            <v>0</v>
          </cell>
          <cell r="AJ1855">
            <v>4.422133032466947</v>
          </cell>
        </row>
        <row r="1856">
          <cell r="K1856">
            <v>0</v>
          </cell>
          <cell r="AJ1856">
            <v>4.422133032466947</v>
          </cell>
        </row>
        <row r="1857">
          <cell r="K1857">
            <v>0</v>
          </cell>
          <cell r="AJ1857">
            <v>4.422133032466947</v>
          </cell>
        </row>
        <row r="1858">
          <cell r="K1858">
            <v>0</v>
          </cell>
          <cell r="AJ1858">
            <v>4.422133032466947</v>
          </cell>
        </row>
        <row r="1859">
          <cell r="K1859">
            <v>0</v>
          </cell>
          <cell r="AJ1859">
            <v>4.422133032466947</v>
          </cell>
        </row>
        <row r="1860">
          <cell r="K1860">
            <v>1</v>
          </cell>
          <cell r="AJ1860">
            <v>21.408097944747645</v>
          </cell>
        </row>
        <row r="1861">
          <cell r="K1861">
            <v>0</v>
          </cell>
          <cell r="AJ1861">
            <v>4.422133032466947</v>
          </cell>
        </row>
        <row r="1862">
          <cell r="K1862">
            <v>1</v>
          </cell>
          <cell r="AJ1862">
            <v>21.408097944747645</v>
          </cell>
        </row>
        <row r="1863">
          <cell r="K1863">
            <v>0</v>
          </cell>
          <cell r="AJ1863">
            <v>4.422133032466947</v>
          </cell>
        </row>
        <row r="1864">
          <cell r="K1864">
            <v>0</v>
          </cell>
          <cell r="AJ1864">
            <v>4.422133032466947</v>
          </cell>
        </row>
        <row r="1865">
          <cell r="K1865">
            <v>0</v>
          </cell>
          <cell r="AJ1865">
            <v>4.422133032466947</v>
          </cell>
        </row>
        <row r="1866">
          <cell r="K1866">
            <v>0</v>
          </cell>
          <cell r="AJ1866">
            <v>4.422133032466947</v>
          </cell>
        </row>
        <row r="1867">
          <cell r="K1867">
            <v>0</v>
          </cell>
          <cell r="AJ1867">
            <v>4.422133032466947</v>
          </cell>
        </row>
        <row r="1868">
          <cell r="K1868">
            <v>0</v>
          </cell>
          <cell r="AJ1868">
            <v>4.422133032466947</v>
          </cell>
        </row>
        <row r="1869">
          <cell r="K1869">
            <v>0</v>
          </cell>
          <cell r="AJ1869">
            <v>4.422133032466947</v>
          </cell>
        </row>
        <row r="1870">
          <cell r="K1870">
            <v>0</v>
          </cell>
          <cell r="AJ1870">
            <v>4.422133032466947</v>
          </cell>
        </row>
        <row r="1871">
          <cell r="K1871">
            <v>0</v>
          </cell>
          <cell r="AJ1871">
            <v>4.422133032466947</v>
          </cell>
        </row>
        <row r="1872">
          <cell r="K1872">
            <v>0</v>
          </cell>
          <cell r="AJ1872">
            <v>4.422133032466947</v>
          </cell>
        </row>
        <row r="1873">
          <cell r="K1873">
            <v>1</v>
          </cell>
          <cell r="AJ1873">
            <v>21.408097944747645</v>
          </cell>
        </row>
        <row r="1874">
          <cell r="K1874">
            <v>0</v>
          </cell>
          <cell r="AJ1874">
            <v>4.422133032466947</v>
          </cell>
        </row>
        <row r="1875">
          <cell r="K1875">
            <v>0</v>
          </cell>
          <cell r="AJ1875">
            <v>4.422133032466947</v>
          </cell>
        </row>
        <row r="1876">
          <cell r="K1876">
            <v>0</v>
          </cell>
          <cell r="AJ1876">
            <v>4.422133032466947</v>
          </cell>
        </row>
        <row r="1877">
          <cell r="K1877">
            <v>0</v>
          </cell>
          <cell r="AJ1877">
            <v>4.422133032466947</v>
          </cell>
        </row>
        <row r="1878">
          <cell r="K1878">
            <v>0</v>
          </cell>
          <cell r="AJ1878">
            <v>4.422133032466947</v>
          </cell>
        </row>
        <row r="1879">
          <cell r="K1879">
            <v>0</v>
          </cell>
          <cell r="AJ1879">
            <v>4.422133032466947</v>
          </cell>
        </row>
        <row r="1880">
          <cell r="K1880">
            <v>0</v>
          </cell>
          <cell r="AJ1880">
            <v>4.422133032466947</v>
          </cell>
        </row>
        <row r="1881">
          <cell r="K1881">
            <v>0</v>
          </cell>
          <cell r="AJ1881">
            <v>4.422133032466947</v>
          </cell>
        </row>
        <row r="1882">
          <cell r="K1882">
            <v>0</v>
          </cell>
          <cell r="AJ1882">
            <v>4.422133032466947</v>
          </cell>
        </row>
        <row r="1883">
          <cell r="K1883">
            <v>0</v>
          </cell>
          <cell r="AJ1883">
            <v>4.422133032466947</v>
          </cell>
        </row>
        <row r="1884">
          <cell r="K1884">
            <v>0</v>
          </cell>
          <cell r="AJ1884">
            <v>4.422133032466947</v>
          </cell>
        </row>
        <row r="1885">
          <cell r="K1885">
            <v>0</v>
          </cell>
          <cell r="AJ1885">
            <v>4.422133032466947</v>
          </cell>
        </row>
        <row r="1886">
          <cell r="K1886">
            <v>0</v>
          </cell>
          <cell r="AJ1886">
            <v>4.422133032466947</v>
          </cell>
        </row>
        <row r="1887">
          <cell r="K1887">
            <v>0</v>
          </cell>
          <cell r="AJ1887">
            <v>4.422133032466947</v>
          </cell>
        </row>
        <row r="1888">
          <cell r="K1888">
            <v>0</v>
          </cell>
          <cell r="AJ1888">
            <v>4.422133032466947</v>
          </cell>
        </row>
        <row r="1889">
          <cell r="K1889">
            <v>0</v>
          </cell>
          <cell r="AJ1889">
            <v>4.422133032466947</v>
          </cell>
        </row>
        <row r="1890">
          <cell r="K1890">
            <v>0</v>
          </cell>
          <cell r="AJ1890">
            <v>4.422133032466947</v>
          </cell>
        </row>
        <row r="1891">
          <cell r="K1891">
            <v>0</v>
          </cell>
          <cell r="AJ1891">
            <v>4.422133032466947</v>
          </cell>
        </row>
        <row r="1892">
          <cell r="K1892">
            <v>0</v>
          </cell>
          <cell r="AJ1892">
            <v>4.422133032466947</v>
          </cell>
        </row>
        <row r="1893">
          <cell r="K1893">
            <v>0</v>
          </cell>
          <cell r="AJ1893">
            <v>4.422133032466947</v>
          </cell>
        </row>
        <row r="1894">
          <cell r="K1894">
            <v>0</v>
          </cell>
          <cell r="AJ1894">
            <v>4.422133032466947</v>
          </cell>
        </row>
        <row r="1895">
          <cell r="K1895">
            <v>1</v>
          </cell>
          <cell r="AJ1895">
            <v>56.048097944747646</v>
          </cell>
        </row>
        <row r="1896">
          <cell r="K1896">
            <v>0</v>
          </cell>
          <cell r="AJ1896">
            <v>4.422133032466947</v>
          </cell>
        </row>
        <row r="1897">
          <cell r="K1897">
            <v>0</v>
          </cell>
          <cell r="AJ1897">
            <v>4.422133032466947</v>
          </cell>
        </row>
        <row r="1898">
          <cell r="K1898">
            <v>0</v>
          </cell>
          <cell r="AJ1898">
            <v>4.422133032466947</v>
          </cell>
        </row>
        <row r="1899">
          <cell r="K1899">
            <v>1</v>
          </cell>
          <cell r="AJ1899">
            <v>39.318097944747649</v>
          </cell>
        </row>
        <row r="1900">
          <cell r="K1900">
            <v>0</v>
          </cell>
          <cell r="AJ1900">
            <v>4.422133032466947</v>
          </cell>
        </row>
        <row r="1901">
          <cell r="K1901">
            <v>0</v>
          </cell>
          <cell r="AJ1901">
            <v>4.422133032466947</v>
          </cell>
        </row>
        <row r="1902">
          <cell r="K1902">
            <v>0</v>
          </cell>
          <cell r="AJ1902">
            <v>4.422133032466947</v>
          </cell>
        </row>
        <row r="1903">
          <cell r="K1903">
            <v>0</v>
          </cell>
          <cell r="AJ1903">
            <v>4.422133032466947</v>
          </cell>
        </row>
        <row r="1904">
          <cell r="K1904">
            <v>0</v>
          </cell>
          <cell r="AJ1904">
            <v>4.422133032466947</v>
          </cell>
        </row>
        <row r="1905">
          <cell r="K1905">
            <v>0</v>
          </cell>
          <cell r="AJ1905">
            <v>4.422133032466947</v>
          </cell>
        </row>
        <row r="1906">
          <cell r="K1906">
            <v>0</v>
          </cell>
          <cell r="AJ1906">
            <v>4.422133032466947</v>
          </cell>
        </row>
        <row r="1907">
          <cell r="K1907">
            <v>0</v>
          </cell>
          <cell r="AJ1907">
            <v>4.422133032466947</v>
          </cell>
        </row>
        <row r="1908">
          <cell r="K1908">
            <v>0</v>
          </cell>
          <cell r="AJ1908">
            <v>4.422133032466947</v>
          </cell>
        </row>
        <row r="1909">
          <cell r="K1909">
            <v>0</v>
          </cell>
          <cell r="AJ1909">
            <v>4.422133032466947</v>
          </cell>
        </row>
        <row r="1910">
          <cell r="K1910">
            <v>0</v>
          </cell>
          <cell r="AJ1910">
            <v>4.422133032466947</v>
          </cell>
        </row>
        <row r="1911">
          <cell r="K1911">
            <v>0</v>
          </cell>
          <cell r="AJ1911">
            <v>4.422133032466947</v>
          </cell>
        </row>
        <row r="1912">
          <cell r="K1912">
            <v>0</v>
          </cell>
          <cell r="AJ1912">
            <v>4.422133032466947</v>
          </cell>
        </row>
        <row r="1913">
          <cell r="K1913">
            <v>0</v>
          </cell>
          <cell r="AJ1913">
            <v>4.422133032466947</v>
          </cell>
        </row>
        <row r="1914">
          <cell r="K1914">
            <v>0</v>
          </cell>
          <cell r="AJ1914">
            <v>4.422133032466947</v>
          </cell>
        </row>
        <row r="1915">
          <cell r="K1915">
            <v>0</v>
          </cell>
          <cell r="AJ1915">
            <v>4.422133032466947</v>
          </cell>
        </row>
        <row r="1916">
          <cell r="K1916">
            <v>0</v>
          </cell>
          <cell r="AJ1916">
            <v>4.422133032466947</v>
          </cell>
        </row>
        <row r="1917">
          <cell r="K1917">
            <v>0</v>
          </cell>
          <cell r="AJ1917">
            <v>4.422133032466947</v>
          </cell>
        </row>
        <row r="1918">
          <cell r="K1918">
            <v>0</v>
          </cell>
          <cell r="AJ1918">
            <v>4.422133032466947</v>
          </cell>
        </row>
        <row r="1919">
          <cell r="K1919">
            <v>0</v>
          </cell>
          <cell r="AJ1919">
            <v>4.422133032466947</v>
          </cell>
        </row>
        <row r="1920">
          <cell r="K1920">
            <v>0</v>
          </cell>
          <cell r="AJ1920">
            <v>4.422133032466947</v>
          </cell>
        </row>
        <row r="1921">
          <cell r="K1921">
            <v>0</v>
          </cell>
          <cell r="AJ1921">
            <v>4.422133032466947</v>
          </cell>
        </row>
        <row r="1922">
          <cell r="K1922">
            <v>0</v>
          </cell>
          <cell r="AJ1922">
            <v>4.422133032466947</v>
          </cell>
        </row>
        <row r="1923">
          <cell r="K1923">
            <v>0</v>
          </cell>
          <cell r="AJ1923">
            <v>4.422133032466947</v>
          </cell>
        </row>
        <row r="1924">
          <cell r="K1924">
            <v>0</v>
          </cell>
          <cell r="AJ1924">
            <v>4.422133032466947</v>
          </cell>
        </row>
        <row r="1925">
          <cell r="K1925">
            <v>0</v>
          </cell>
          <cell r="AJ1925">
            <v>4.422133032466947</v>
          </cell>
        </row>
        <row r="1926">
          <cell r="K1926">
            <v>0</v>
          </cell>
          <cell r="AJ1926">
            <v>4.422133032466947</v>
          </cell>
        </row>
        <row r="1927">
          <cell r="K1927">
            <v>0</v>
          </cell>
          <cell r="AJ1927">
            <v>4.422133032466947</v>
          </cell>
        </row>
        <row r="1928">
          <cell r="K1928">
            <v>0</v>
          </cell>
          <cell r="AJ1928">
            <v>4.422133032466947</v>
          </cell>
        </row>
        <row r="1929">
          <cell r="K1929">
            <v>1</v>
          </cell>
          <cell r="AJ1929">
            <v>37.458097944747649</v>
          </cell>
        </row>
        <row r="1930">
          <cell r="K1930">
            <v>0</v>
          </cell>
          <cell r="AJ1930">
            <v>4.422133032466947</v>
          </cell>
        </row>
        <row r="1931">
          <cell r="K1931">
            <v>0</v>
          </cell>
          <cell r="AJ1931">
            <v>4.422133032466947</v>
          </cell>
        </row>
        <row r="1932">
          <cell r="K1932">
            <v>1</v>
          </cell>
          <cell r="AJ1932">
            <v>21.408097944747645</v>
          </cell>
        </row>
        <row r="1933">
          <cell r="K1933">
            <v>0</v>
          </cell>
          <cell r="AJ1933">
            <v>4.422133032466947</v>
          </cell>
        </row>
        <row r="1934">
          <cell r="K1934">
            <v>0</v>
          </cell>
          <cell r="AJ1934">
            <v>4.422133032466947</v>
          </cell>
        </row>
        <row r="1935">
          <cell r="K1935">
            <v>0</v>
          </cell>
          <cell r="AJ1935">
            <v>4.422133032466947</v>
          </cell>
        </row>
        <row r="1936">
          <cell r="K1936">
            <v>0</v>
          </cell>
          <cell r="AJ1936">
            <v>4.422133032466947</v>
          </cell>
        </row>
        <row r="1937">
          <cell r="K1937">
            <v>0</v>
          </cell>
          <cell r="AJ1937">
            <v>4.422133032466947</v>
          </cell>
        </row>
        <row r="1938">
          <cell r="K1938">
            <v>0</v>
          </cell>
          <cell r="AJ1938">
            <v>4.422133032466947</v>
          </cell>
        </row>
        <row r="1939">
          <cell r="K1939">
            <v>0</v>
          </cell>
          <cell r="AJ1939">
            <v>4.422133032466947</v>
          </cell>
        </row>
        <row r="1940">
          <cell r="K1940">
            <v>0</v>
          </cell>
          <cell r="AJ1940">
            <v>4.422133032466947</v>
          </cell>
        </row>
        <row r="1941">
          <cell r="K1941">
            <v>0</v>
          </cell>
          <cell r="AJ1941">
            <v>4.422133032466947</v>
          </cell>
        </row>
        <row r="1942">
          <cell r="K1942">
            <v>0</v>
          </cell>
          <cell r="AJ1942">
            <v>4.422133032466947</v>
          </cell>
        </row>
        <row r="1943">
          <cell r="K1943">
            <v>0</v>
          </cell>
          <cell r="AJ1943">
            <v>4.422133032466947</v>
          </cell>
        </row>
        <row r="1944">
          <cell r="K1944">
            <v>0</v>
          </cell>
          <cell r="AJ1944">
            <v>4.422133032466947</v>
          </cell>
        </row>
        <row r="1945">
          <cell r="K1945">
            <v>0</v>
          </cell>
          <cell r="AJ1945">
            <v>4.422133032466947</v>
          </cell>
        </row>
        <row r="1946">
          <cell r="K1946">
            <v>0</v>
          </cell>
          <cell r="AJ1946">
            <v>4.422133032466947</v>
          </cell>
        </row>
        <row r="1947">
          <cell r="K1947">
            <v>0</v>
          </cell>
          <cell r="AJ1947">
            <v>4.422133032466947</v>
          </cell>
        </row>
        <row r="1948">
          <cell r="K1948">
            <v>0</v>
          </cell>
          <cell r="AJ1948">
            <v>4.422133032466947</v>
          </cell>
        </row>
        <row r="1949">
          <cell r="K1949">
            <v>0</v>
          </cell>
          <cell r="AJ1949">
            <v>4.422133032466947</v>
          </cell>
        </row>
        <row r="1950">
          <cell r="K1950">
            <v>0</v>
          </cell>
          <cell r="AJ1950">
            <v>4.422133032466947</v>
          </cell>
        </row>
        <row r="1951">
          <cell r="K1951">
            <v>0</v>
          </cell>
          <cell r="AJ1951">
            <v>4.422133032466947</v>
          </cell>
        </row>
        <row r="1952">
          <cell r="K1952">
            <v>0</v>
          </cell>
          <cell r="AJ1952">
            <v>4.422133032466947</v>
          </cell>
        </row>
        <row r="1953">
          <cell r="K1953">
            <v>0</v>
          </cell>
          <cell r="AJ1953">
            <v>4.422133032466947</v>
          </cell>
        </row>
        <row r="1954">
          <cell r="K1954">
            <v>0</v>
          </cell>
          <cell r="AJ1954">
            <v>4.422133032466947</v>
          </cell>
        </row>
        <row r="1955">
          <cell r="K1955">
            <v>1</v>
          </cell>
          <cell r="AJ1955">
            <v>21.408097944747645</v>
          </cell>
        </row>
        <row r="1956">
          <cell r="K1956">
            <v>0</v>
          </cell>
          <cell r="AJ1956">
            <v>4.422133032466947</v>
          </cell>
        </row>
        <row r="1957">
          <cell r="K1957">
            <v>0</v>
          </cell>
          <cell r="AJ1957">
            <v>4.422133032466947</v>
          </cell>
        </row>
        <row r="1958">
          <cell r="K1958">
            <v>1</v>
          </cell>
          <cell r="AJ1958">
            <v>21.408097944747645</v>
          </cell>
        </row>
        <row r="1959">
          <cell r="K1959">
            <v>0</v>
          </cell>
          <cell r="AJ1959">
            <v>4.422133032466947</v>
          </cell>
        </row>
        <row r="1960">
          <cell r="K1960">
            <v>0</v>
          </cell>
          <cell r="AJ1960">
            <v>4.422133032466947</v>
          </cell>
        </row>
        <row r="1961">
          <cell r="K1961">
            <v>0</v>
          </cell>
          <cell r="AJ1961">
            <v>4.422133032466947</v>
          </cell>
        </row>
        <row r="1962">
          <cell r="K1962">
            <v>0</v>
          </cell>
          <cell r="AJ1962">
            <v>4.422133032466947</v>
          </cell>
        </row>
        <row r="1963">
          <cell r="K1963">
            <v>0</v>
          </cell>
          <cell r="AJ1963">
            <v>4.422133032466947</v>
          </cell>
        </row>
        <row r="1964">
          <cell r="K1964">
            <v>0</v>
          </cell>
          <cell r="AJ1964">
            <v>4.422133032466947</v>
          </cell>
        </row>
        <row r="1965">
          <cell r="K1965">
            <v>0</v>
          </cell>
          <cell r="AJ1965">
            <v>4.422133032466947</v>
          </cell>
        </row>
        <row r="1966">
          <cell r="K1966">
            <v>0</v>
          </cell>
          <cell r="AJ1966">
            <v>4.422133032466947</v>
          </cell>
        </row>
        <row r="1967">
          <cell r="K1967">
            <v>0</v>
          </cell>
          <cell r="AJ1967">
            <v>4.422133032466947</v>
          </cell>
        </row>
        <row r="1968">
          <cell r="K1968">
            <v>0</v>
          </cell>
          <cell r="AJ1968">
            <v>4.422133032466947</v>
          </cell>
        </row>
        <row r="1969">
          <cell r="K1969">
            <v>1</v>
          </cell>
          <cell r="AJ1969">
            <v>56.048097944747646</v>
          </cell>
        </row>
        <row r="1970">
          <cell r="K1970">
            <v>1</v>
          </cell>
          <cell r="AJ1970">
            <v>21.408097944747645</v>
          </cell>
        </row>
        <row r="1971">
          <cell r="K1971">
            <v>0</v>
          </cell>
          <cell r="AJ1971">
            <v>4.422133032466947</v>
          </cell>
        </row>
        <row r="1972">
          <cell r="K1972">
            <v>0</v>
          </cell>
          <cell r="AJ1972">
            <v>4.422133032466947</v>
          </cell>
        </row>
        <row r="1973">
          <cell r="K1973">
            <v>0</v>
          </cell>
          <cell r="AJ1973">
            <v>4.422133032466947</v>
          </cell>
        </row>
        <row r="1974">
          <cell r="K1974">
            <v>1</v>
          </cell>
          <cell r="AJ1974">
            <v>37.458097944747649</v>
          </cell>
        </row>
        <row r="1975">
          <cell r="K1975">
            <v>0</v>
          </cell>
          <cell r="AJ1975">
            <v>4.422133032466947</v>
          </cell>
        </row>
        <row r="1976">
          <cell r="K1976">
            <v>0</v>
          </cell>
          <cell r="AJ1976">
            <v>4.422133032466947</v>
          </cell>
        </row>
        <row r="1977">
          <cell r="K1977">
            <v>0</v>
          </cell>
          <cell r="AJ1977">
            <v>4.422133032466947</v>
          </cell>
        </row>
        <row r="1978">
          <cell r="K1978">
            <v>1</v>
          </cell>
          <cell r="AJ1978">
            <v>21.408097944747645</v>
          </cell>
        </row>
        <row r="1979">
          <cell r="K1979">
            <v>0</v>
          </cell>
          <cell r="AJ1979">
            <v>4.422133032466947</v>
          </cell>
        </row>
        <row r="1980">
          <cell r="K1980">
            <v>1</v>
          </cell>
          <cell r="AJ1980">
            <v>21.408097944747645</v>
          </cell>
        </row>
        <row r="1981">
          <cell r="K1981">
            <v>0</v>
          </cell>
          <cell r="AJ1981">
            <v>4.422133032466947</v>
          </cell>
        </row>
        <row r="1982">
          <cell r="K1982">
            <v>0</v>
          </cell>
          <cell r="AJ1982">
            <v>4.422133032466947</v>
          </cell>
        </row>
        <row r="1983">
          <cell r="K1983">
            <v>0</v>
          </cell>
          <cell r="AJ1983">
            <v>4.422133032466947</v>
          </cell>
        </row>
        <row r="1984">
          <cell r="K1984">
            <v>0</v>
          </cell>
          <cell r="AJ1984">
            <v>4.422133032466947</v>
          </cell>
        </row>
        <row r="1985">
          <cell r="K1985">
            <v>0</v>
          </cell>
          <cell r="AJ1985">
            <v>4.422133032466947</v>
          </cell>
        </row>
        <row r="1986">
          <cell r="K1986">
            <v>0</v>
          </cell>
          <cell r="AJ1986">
            <v>4.422133032466947</v>
          </cell>
        </row>
        <row r="1987">
          <cell r="K1987">
            <v>0</v>
          </cell>
          <cell r="AJ1987">
            <v>4.422133032466947</v>
          </cell>
        </row>
        <row r="1988">
          <cell r="K1988">
            <v>0</v>
          </cell>
          <cell r="AJ1988">
            <v>4.422133032466947</v>
          </cell>
        </row>
        <row r="1989">
          <cell r="K1989">
            <v>1</v>
          </cell>
          <cell r="AJ1989">
            <v>21.408097944747645</v>
          </cell>
        </row>
        <row r="1990">
          <cell r="K1990">
            <v>0</v>
          </cell>
          <cell r="AJ1990">
            <v>4.422133032466947</v>
          </cell>
        </row>
        <row r="1991">
          <cell r="K1991">
            <v>0</v>
          </cell>
          <cell r="AJ1991">
            <v>4.422133032466947</v>
          </cell>
        </row>
        <row r="1992">
          <cell r="K1992">
            <v>0</v>
          </cell>
          <cell r="AJ1992">
            <v>4.422133032466947</v>
          </cell>
        </row>
        <row r="1993">
          <cell r="K1993">
            <v>0</v>
          </cell>
          <cell r="AJ1993">
            <v>4.422133032466947</v>
          </cell>
        </row>
        <row r="1994">
          <cell r="K1994">
            <v>0</v>
          </cell>
          <cell r="AJ1994">
            <v>4.422133032466947</v>
          </cell>
        </row>
        <row r="1995">
          <cell r="K1995">
            <v>0</v>
          </cell>
          <cell r="AJ1995">
            <v>4.422133032466947</v>
          </cell>
        </row>
        <row r="1996">
          <cell r="K1996">
            <v>0</v>
          </cell>
          <cell r="AJ1996">
            <v>4.422133032466947</v>
          </cell>
        </row>
        <row r="1997">
          <cell r="K1997">
            <v>0</v>
          </cell>
          <cell r="AJ1997">
            <v>4.422133032466947</v>
          </cell>
        </row>
        <row r="1998">
          <cell r="K1998">
            <v>0</v>
          </cell>
          <cell r="AJ1998">
            <v>4.422133032466947</v>
          </cell>
        </row>
        <row r="1999">
          <cell r="K1999">
            <v>0</v>
          </cell>
          <cell r="AJ1999">
            <v>4.422133032466947</v>
          </cell>
        </row>
        <row r="2000">
          <cell r="K2000">
            <v>0</v>
          </cell>
          <cell r="AJ2000">
            <v>4.422133032466947</v>
          </cell>
        </row>
        <row r="2001">
          <cell r="K2001">
            <v>0</v>
          </cell>
          <cell r="AJ2001">
            <v>4.422133032466947</v>
          </cell>
        </row>
        <row r="2002">
          <cell r="K2002">
            <v>0</v>
          </cell>
          <cell r="AJ2002">
            <v>4.422133032466947</v>
          </cell>
        </row>
        <row r="2003">
          <cell r="K2003">
            <v>0</v>
          </cell>
          <cell r="AJ2003">
            <v>4.422133032466947</v>
          </cell>
        </row>
        <row r="2004">
          <cell r="K2004">
            <v>1</v>
          </cell>
          <cell r="AJ2004">
            <v>21.408097944747645</v>
          </cell>
        </row>
        <row r="2005">
          <cell r="K2005">
            <v>0</v>
          </cell>
          <cell r="AJ2005">
            <v>4.422133032466947</v>
          </cell>
        </row>
        <row r="2006">
          <cell r="K2006">
            <v>0</v>
          </cell>
          <cell r="AJ2006">
            <v>4.422133032466947</v>
          </cell>
        </row>
        <row r="2007">
          <cell r="K2007">
            <v>0</v>
          </cell>
          <cell r="AJ2007">
            <v>4.422133032466947</v>
          </cell>
        </row>
        <row r="2008">
          <cell r="K2008">
            <v>1</v>
          </cell>
          <cell r="AJ2008">
            <v>56.048097944747646</v>
          </cell>
        </row>
        <row r="2009">
          <cell r="K2009">
            <v>0</v>
          </cell>
          <cell r="AJ2009">
            <v>4.422133032466947</v>
          </cell>
        </row>
        <row r="2010">
          <cell r="K2010">
            <v>0</v>
          </cell>
          <cell r="AJ2010">
            <v>4.422133032466947</v>
          </cell>
        </row>
        <row r="2011">
          <cell r="K2011">
            <v>1</v>
          </cell>
          <cell r="AJ2011">
            <v>21.408097944747645</v>
          </cell>
        </row>
        <row r="2012">
          <cell r="K2012">
            <v>0</v>
          </cell>
          <cell r="AJ2012">
            <v>4.422133032466947</v>
          </cell>
        </row>
        <row r="2013">
          <cell r="K2013">
            <v>0</v>
          </cell>
          <cell r="AJ2013">
            <v>4.422133032466947</v>
          </cell>
        </row>
        <row r="2014">
          <cell r="K2014">
            <v>0</v>
          </cell>
          <cell r="AJ2014">
            <v>4.422133032466947</v>
          </cell>
        </row>
        <row r="2015">
          <cell r="K2015">
            <v>0</v>
          </cell>
          <cell r="AJ2015">
            <v>4.422133032466947</v>
          </cell>
        </row>
        <row r="2016">
          <cell r="K2016">
            <v>1</v>
          </cell>
          <cell r="AJ2016">
            <v>21.408097944747645</v>
          </cell>
        </row>
        <row r="2017">
          <cell r="K2017">
            <v>0</v>
          </cell>
          <cell r="AJ2017">
            <v>4.422133032466947</v>
          </cell>
        </row>
        <row r="2018">
          <cell r="K2018">
            <v>0</v>
          </cell>
          <cell r="AJ2018">
            <v>4.422133032466947</v>
          </cell>
        </row>
        <row r="2019">
          <cell r="K2019">
            <v>0</v>
          </cell>
          <cell r="AJ2019">
            <v>4.422133032466947</v>
          </cell>
        </row>
        <row r="2020">
          <cell r="K2020">
            <v>0</v>
          </cell>
          <cell r="AJ2020">
            <v>4.422133032466947</v>
          </cell>
        </row>
        <row r="2021">
          <cell r="K2021">
            <v>0</v>
          </cell>
          <cell r="AJ2021">
            <v>4.422133032466947</v>
          </cell>
        </row>
        <row r="2022">
          <cell r="K2022">
            <v>1</v>
          </cell>
          <cell r="AJ2022">
            <v>21.408097944747645</v>
          </cell>
        </row>
        <row r="2023">
          <cell r="K2023">
            <v>0</v>
          </cell>
          <cell r="AJ2023">
            <v>4.422133032466947</v>
          </cell>
        </row>
        <row r="2024">
          <cell r="K2024">
            <v>0</v>
          </cell>
          <cell r="AJ2024">
            <v>4.422133032466947</v>
          </cell>
        </row>
        <row r="2025">
          <cell r="K2025">
            <v>0</v>
          </cell>
          <cell r="AJ2025">
            <v>4.422133032466947</v>
          </cell>
        </row>
        <row r="2026">
          <cell r="K2026">
            <v>0</v>
          </cell>
          <cell r="AJ2026">
            <v>4.422133032466947</v>
          </cell>
        </row>
        <row r="2027">
          <cell r="K2027">
            <v>0</v>
          </cell>
          <cell r="AJ2027">
            <v>4.422133032466947</v>
          </cell>
        </row>
        <row r="2028">
          <cell r="K2028">
            <v>0</v>
          </cell>
          <cell r="AJ2028">
            <v>4.422133032466947</v>
          </cell>
        </row>
        <row r="2029">
          <cell r="K2029">
            <v>0</v>
          </cell>
          <cell r="AJ2029">
            <v>4.422133032466947</v>
          </cell>
        </row>
        <row r="2030">
          <cell r="K2030">
            <v>0</v>
          </cell>
          <cell r="AJ2030">
            <v>4.422133032466947</v>
          </cell>
        </row>
        <row r="2031">
          <cell r="K2031">
            <v>0</v>
          </cell>
          <cell r="AJ2031">
            <v>4.422133032466947</v>
          </cell>
        </row>
        <row r="2032">
          <cell r="K2032">
            <v>0</v>
          </cell>
          <cell r="AJ2032">
            <v>4.422133032466947</v>
          </cell>
        </row>
        <row r="2033">
          <cell r="K2033">
            <v>0</v>
          </cell>
          <cell r="AJ2033">
            <v>4.422133032466947</v>
          </cell>
        </row>
        <row r="2034">
          <cell r="K2034">
            <v>0</v>
          </cell>
          <cell r="AJ2034">
            <v>4.422133032466947</v>
          </cell>
        </row>
        <row r="2035">
          <cell r="K2035">
            <v>0</v>
          </cell>
          <cell r="AJ2035">
            <v>4.422133032466947</v>
          </cell>
        </row>
        <row r="2036">
          <cell r="K2036">
            <v>0</v>
          </cell>
          <cell r="AJ2036">
            <v>4.422133032466947</v>
          </cell>
        </row>
        <row r="2037">
          <cell r="K2037">
            <v>0</v>
          </cell>
          <cell r="AJ2037">
            <v>4.422133032466947</v>
          </cell>
        </row>
        <row r="2038">
          <cell r="K2038">
            <v>0</v>
          </cell>
          <cell r="AJ2038">
            <v>4.422133032466947</v>
          </cell>
        </row>
        <row r="2039">
          <cell r="K2039">
            <v>0</v>
          </cell>
          <cell r="AJ2039">
            <v>4.422133032466947</v>
          </cell>
        </row>
        <row r="2040">
          <cell r="K2040">
            <v>0</v>
          </cell>
          <cell r="AJ2040">
            <v>4.422133032466947</v>
          </cell>
        </row>
        <row r="2041">
          <cell r="K2041">
            <v>0</v>
          </cell>
          <cell r="AJ2041">
            <v>4.422133032466947</v>
          </cell>
        </row>
        <row r="2042">
          <cell r="K2042">
            <v>0</v>
          </cell>
          <cell r="AJ2042">
            <v>4.422133032466947</v>
          </cell>
        </row>
        <row r="2043">
          <cell r="K2043">
            <v>0</v>
          </cell>
          <cell r="AJ2043">
            <v>4.422133032466947</v>
          </cell>
        </row>
        <row r="2044">
          <cell r="K2044">
            <v>1</v>
          </cell>
          <cell r="AJ2044">
            <v>95.138097944747642</v>
          </cell>
        </row>
        <row r="2045">
          <cell r="K2045">
            <v>0</v>
          </cell>
          <cell r="AJ2045">
            <v>4.422133032466947</v>
          </cell>
        </row>
        <row r="2046">
          <cell r="K2046">
            <v>0</v>
          </cell>
          <cell r="AJ2046">
            <v>4.422133032466947</v>
          </cell>
        </row>
        <row r="2047">
          <cell r="K2047">
            <v>0</v>
          </cell>
          <cell r="AJ2047">
            <v>4.422133032466947</v>
          </cell>
        </row>
        <row r="2048">
          <cell r="K2048">
            <v>0</v>
          </cell>
          <cell r="AJ2048">
            <v>4.422133032466947</v>
          </cell>
        </row>
        <row r="2049">
          <cell r="K2049">
            <v>0</v>
          </cell>
          <cell r="AJ2049">
            <v>4.422133032466947</v>
          </cell>
        </row>
        <row r="2050">
          <cell r="K2050">
            <v>1</v>
          </cell>
          <cell r="AJ2050">
            <v>56.048097944747646</v>
          </cell>
        </row>
        <row r="2051">
          <cell r="K2051">
            <v>0</v>
          </cell>
          <cell r="AJ2051">
            <v>4.422133032466947</v>
          </cell>
        </row>
        <row r="2052">
          <cell r="K2052">
            <v>0</v>
          </cell>
          <cell r="AJ2052">
            <v>4.422133032466947</v>
          </cell>
        </row>
        <row r="2053">
          <cell r="K2053">
            <v>0</v>
          </cell>
          <cell r="AJ2053">
            <v>4.422133032466947</v>
          </cell>
        </row>
        <row r="2054">
          <cell r="K2054">
            <v>0</v>
          </cell>
          <cell r="AJ2054">
            <v>4.422133032466947</v>
          </cell>
        </row>
        <row r="2055">
          <cell r="K2055">
            <v>0</v>
          </cell>
          <cell r="AJ2055">
            <v>4.422133032466947</v>
          </cell>
        </row>
        <row r="2056">
          <cell r="K2056">
            <v>0</v>
          </cell>
          <cell r="AJ2056">
            <v>4.422133032466947</v>
          </cell>
        </row>
        <row r="2057">
          <cell r="K2057">
            <v>0</v>
          </cell>
          <cell r="AJ2057">
            <v>4.422133032466947</v>
          </cell>
        </row>
        <row r="2058">
          <cell r="K2058">
            <v>0</v>
          </cell>
          <cell r="AJ2058">
            <v>4.422133032466947</v>
          </cell>
        </row>
        <row r="2059">
          <cell r="K2059">
            <v>0</v>
          </cell>
          <cell r="AJ2059">
            <v>4.422133032466947</v>
          </cell>
        </row>
        <row r="2060">
          <cell r="K2060">
            <v>0</v>
          </cell>
          <cell r="AJ2060">
            <v>4.422133032466947</v>
          </cell>
        </row>
        <row r="2061">
          <cell r="K2061">
            <v>0</v>
          </cell>
          <cell r="AJ2061">
            <v>4.422133032466947</v>
          </cell>
        </row>
        <row r="2062">
          <cell r="K2062">
            <v>0</v>
          </cell>
          <cell r="AJ2062">
            <v>4.422133032466947</v>
          </cell>
        </row>
        <row r="2063">
          <cell r="K2063">
            <v>0</v>
          </cell>
          <cell r="AJ2063">
            <v>4.422133032466947</v>
          </cell>
        </row>
        <row r="2064">
          <cell r="K2064">
            <v>0</v>
          </cell>
          <cell r="AJ2064">
            <v>4.422133032466947</v>
          </cell>
        </row>
        <row r="2065">
          <cell r="K2065">
            <v>0</v>
          </cell>
          <cell r="AJ2065">
            <v>4.422133032466947</v>
          </cell>
        </row>
        <row r="2066">
          <cell r="K2066">
            <v>1</v>
          </cell>
          <cell r="AJ2066">
            <v>56.048097944747646</v>
          </cell>
        </row>
        <row r="2067">
          <cell r="K2067">
            <v>0</v>
          </cell>
          <cell r="AJ2067">
            <v>4.422133032466947</v>
          </cell>
        </row>
        <row r="2068">
          <cell r="K2068">
            <v>0</v>
          </cell>
          <cell r="AJ2068">
            <v>4.422133032466947</v>
          </cell>
        </row>
        <row r="2069">
          <cell r="K2069">
            <v>0</v>
          </cell>
          <cell r="AJ2069">
            <v>4.422133032466947</v>
          </cell>
        </row>
        <row r="2070">
          <cell r="K2070">
            <v>0</v>
          </cell>
          <cell r="AJ2070">
            <v>4.422133032466947</v>
          </cell>
        </row>
        <row r="2071">
          <cell r="K2071">
            <v>0</v>
          </cell>
          <cell r="AJ2071">
            <v>4.422133032466947</v>
          </cell>
        </row>
        <row r="2072">
          <cell r="K2072">
            <v>0</v>
          </cell>
          <cell r="AJ2072">
            <v>4.422133032466947</v>
          </cell>
        </row>
        <row r="2073">
          <cell r="K2073">
            <v>0</v>
          </cell>
          <cell r="AJ2073">
            <v>4.422133032466947</v>
          </cell>
        </row>
        <row r="2074">
          <cell r="K2074">
            <v>0</v>
          </cell>
          <cell r="AJ2074">
            <v>4.422133032466947</v>
          </cell>
        </row>
        <row r="2075">
          <cell r="K2075">
            <v>1</v>
          </cell>
          <cell r="AJ2075">
            <v>77.458097944747649</v>
          </cell>
        </row>
        <row r="2076">
          <cell r="K2076">
            <v>0</v>
          </cell>
          <cell r="AJ2076">
            <v>4.422133032466947</v>
          </cell>
        </row>
        <row r="2077">
          <cell r="K2077">
            <v>0</v>
          </cell>
          <cell r="AJ2077">
            <v>4.422133032466947</v>
          </cell>
        </row>
        <row r="2078">
          <cell r="K2078">
            <v>0</v>
          </cell>
          <cell r="AJ2078">
            <v>4.422133032466947</v>
          </cell>
        </row>
        <row r="2079">
          <cell r="K2079">
            <v>0</v>
          </cell>
          <cell r="AJ2079">
            <v>4.422133032466947</v>
          </cell>
        </row>
        <row r="2080">
          <cell r="K2080">
            <v>0</v>
          </cell>
          <cell r="AJ2080">
            <v>4.422133032466947</v>
          </cell>
        </row>
        <row r="2081">
          <cell r="K2081">
            <v>0</v>
          </cell>
          <cell r="AJ2081">
            <v>4.422133032466947</v>
          </cell>
        </row>
        <row r="2082">
          <cell r="K2082">
            <v>0</v>
          </cell>
          <cell r="AJ2082">
            <v>4.422133032466947</v>
          </cell>
        </row>
        <row r="2083">
          <cell r="K2083">
            <v>0</v>
          </cell>
          <cell r="AJ2083">
            <v>4.422133032466947</v>
          </cell>
        </row>
        <row r="2084">
          <cell r="K2084">
            <v>0</v>
          </cell>
          <cell r="AJ2084">
            <v>4.422133032466947</v>
          </cell>
        </row>
        <row r="2085">
          <cell r="K2085">
            <v>0</v>
          </cell>
          <cell r="AJ2085">
            <v>4.422133032466947</v>
          </cell>
        </row>
        <row r="2086">
          <cell r="K2086">
            <v>1</v>
          </cell>
          <cell r="AJ2086">
            <v>21.408097944747645</v>
          </cell>
        </row>
        <row r="2087">
          <cell r="K2087">
            <v>0</v>
          </cell>
          <cell r="AJ2087">
            <v>4.422133032466947</v>
          </cell>
        </row>
        <row r="2088">
          <cell r="K2088">
            <v>0</v>
          </cell>
          <cell r="AJ2088">
            <v>4.422133032466947</v>
          </cell>
        </row>
        <row r="2089">
          <cell r="K2089">
            <v>0</v>
          </cell>
          <cell r="AJ2089">
            <v>4.422133032466947</v>
          </cell>
        </row>
        <row r="2090">
          <cell r="K2090">
            <v>0</v>
          </cell>
          <cell r="AJ2090">
            <v>4.422133032466947</v>
          </cell>
        </row>
        <row r="2091">
          <cell r="K2091">
            <v>0</v>
          </cell>
          <cell r="AJ2091">
            <v>4.422133032466947</v>
          </cell>
        </row>
        <row r="2092">
          <cell r="K2092">
            <v>0</v>
          </cell>
          <cell r="AJ2092">
            <v>4.422133032466947</v>
          </cell>
        </row>
        <row r="2093">
          <cell r="K2093">
            <v>0</v>
          </cell>
          <cell r="AJ2093">
            <v>4.422133032466947</v>
          </cell>
        </row>
        <row r="2094">
          <cell r="K2094">
            <v>0</v>
          </cell>
          <cell r="AJ2094">
            <v>4.422133032466947</v>
          </cell>
        </row>
        <row r="2095">
          <cell r="K2095">
            <v>0</v>
          </cell>
          <cell r="AJ2095">
            <v>4.422133032466947</v>
          </cell>
        </row>
        <row r="2096">
          <cell r="K2096">
            <v>0</v>
          </cell>
          <cell r="AJ2096">
            <v>4.422133032466947</v>
          </cell>
        </row>
        <row r="2097">
          <cell r="K2097">
            <v>1</v>
          </cell>
          <cell r="AJ2097">
            <v>56.048097944747646</v>
          </cell>
        </row>
        <row r="2098">
          <cell r="K2098">
            <v>0</v>
          </cell>
          <cell r="AJ2098">
            <v>4.422133032466947</v>
          </cell>
        </row>
        <row r="2099">
          <cell r="K2099">
            <v>0</v>
          </cell>
          <cell r="AJ2099">
            <v>4.422133032466947</v>
          </cell>
        </row>
        <row r="2100">
          <cell r="K2100">
            <v>0</v>
          </cell>
          <cell r="AJ2100">
            <v>4.422133032466947</v>
          </cell>
        </row>
        <row r="2101">
          <cell r="K2101">
            <v>0</v>
          </cell>
          <cell r="AJ2101">
            <v>4.422133032466947</v>
          </cell>
        </row>
        <row r="2102">
          <cell r="K2102">
            <v>0</v>
          </cell>
          <cell r="AJ2102">
            <v>4.422133032466947</v>
          </cell>
        </row>
        <row r="2103">
          <cell r="K2103">
            <v>0</v>
          </cell>
          <cell r="AJ2103">
            <v>4.422133032466947</v>
          </cell>
        </row>
        <row r="2104">
          <cell r="K2104">
            <v>0</v>
          </cell>
          <cell r="AJ2104">
            <v>4.422133032466947</v>
          </cell>
        </row>
        <row r="2105">
          <cell r="K2105">
            <v>0</v>
          </cell>
          <cell r="AJ2105">
            <v>4.422133032466947</v>
          </cell>
        </row>
        <row r="2106">
          <cell r="K2106">
            <v>0</v>
          </cell>
          <cell r="AJ2106">
            <v>4.422133032466947</v>
          </cell>
        </row>
        <row r="2107">
          <cell r="K2107">
            <v>0</v>
          </cell>
          <cell r="AJ2107">
            <v>4.422133032466947</v>
          </cell>
        </row>
        <row r="2108">
          <cell r="K2108">
            <v>0</v>
          </cell>
          <cell r="AJ2108">
            <v>4.422133032466947</v>
          </cell>
        </row>
        <row r="2109">
          <cell r="K2109">
            <v>0</v>
          </cell>
          <cell r="AJ2109">
            <v>4.422133032466947</v>
          </cell>
        </row>
        <row r="2110">
          <cell r="K2110">
            <v>0</v>
          </cell>
          <cell r="AJ2110">
            <v>4.422133032466947</v>
          </cell>
        </row>
        <row r="2111">
          <cell r="K2111">
            <v>0</v>
          </cell>
          <cell r="AJ2111">
            <v>4.422133032466947</v>
          </cell>
        </row>
        <row r="2112">
          <cell r="K2112">
            <v>0</v>
          </cell>
          <cell r="AJ2112">
            <v>4.422133032466947</v>
          </cell>
        </row>
        <row r="2113">
          <cell r="K2113">
            <v>0</v>
          </cell>
          <cell r="AJ2113">
            <v>4.422133032466947</v>
          </cell>
        </row>
        <row r="2114">
          <cell r="K2114">
            <v>0</v>
          </cell>
          <cell r="AJ2114">
            <v>4.422133032466947</v>
          </cell>
        </row>
        <row r="2115">
          <cell r="K2115">
            <v>0</v>
          </cell>
          <cell r="AJ2115">
            <v>4.422133032466947</v>
          </cell>
        </row>
        <row r="2116">
          <cell r="K2116">
            <v>0</v>
          </cell>
          <cell r="AJ2116">
            <v>4.422133032466947</v>
          </cell>
        </row>
        <row r="2117">
          <cell r="K2117">
            <v>0</v>
          </cell>
          <cell r="AJ2117">
            <v>4.422133032466947</v>
          </cell>
        </row>
        <row r="2118">
          <cell r="K2118">
            <v>0</v>
          </cell>
          <cell r="AJ2118">
            <v>4.422133032466947</v>
          </cell>
        </row>
        <row r="2119">
          <cell r="K2119">
            <v>0</v>
          </cell>
          <cell r="AJ2119">
            <v>4.422133032466947</v>
          </cell>
        </row>
        <row r="2120">
          <cell r="K2120">
            <v>0</v>
          </cell>
          <cell r="AJ2120">
            <v>4.422133032466947</v>
          </cell>
        </row>
        <row r="2121">
          <cell r="K2121">
            <v>0</v>
          </cell>
          <cell r="AJ2121">
            <v>4.422133032466947</v>
          </cell>
        </row>
        <row r="2122">
          <cell r="K2122">
            <v>0</v>
          </cell>
          <cell r="AJ2122">
            <v>4.422133032466947</v>
          </cell>
        </row>
        <row r="2123">
          <cell r="K2123">
            <v>0</v>
          </cell>
          <cell r="AJ2123">
            <v>4.422133032466947</v>
          </cell>
        </row>
        <row r="2124">
          <cell r="K2124">
            <v>0</v>
          </cell>
          <cell r="AJ2124">
            <v>4.422133032466947</v>
          </cell>
        </row>
        <row r="2125">
          <cell r="K2125">
            <v>0</v>
          </cell>
          <cell r="AJ2125">
            <v>4.422133032466947</v>
          </cell>
        </row>
        <row r="2126">
          <cell r="K2126">
            <v>0</v>
          </cell>
          <cell r="AJ2126">
            <v>4.422133032466947</v>
          </cell>
        </row>
        <row r="2127">
          <cell r="K2127">
            <v>0</v>
          </cell>
          <cell r="AJ2127">
            <v>4.422133032466947</v>
          </cell>
        </row>
        <row r="2128">
          <cell r="K2128">
            <v>0</v>
          </cell>
          <cell r="AJ2128">
            <v>4.422133032466947</v>
          </cell>
        </row>
        <row r="2129">
          <cell r="K2129">
            <v>0</v>
          </cell>
          <cell r="AJ2129">
            <v>4.422133032466947</v>
          </cell>
        </row>
        <row r="2130">
          <cell r="K2130">
            <v>0</v>
          </cell>
          <cell r="AJ2130">
            <v>4.422133032466947</v>
          </cell>
        </row>
        <row r="2131">
          <cell r="K2131">
            <v>0</v>
          </cell>
          <cell r="AJ2131">
            <v>4.422133032466947</v>
          </cell>
        </row>
        <row r="2132">
          <cell r="K2132">
            <v>0</v>
          </cell>
          <cell r="AJ2132">
            <v>4.422133032466947</v>
          </cell>
        </row>
        <row r="2133">
          <cell r="K2133">
            <v>0</v>
          </cell>
          <cell r="AJ2133">
            <v>4.422133032466947</v>
          </cell>
        </row>
        <row r="2134">
          <cell r="K2134">
            <v>0</v>
          </cell>
          <cell r="AJ2134">
            <v>4.422133032466947</v>
          </cell>
        </row>
        <row r="2135">
          <cell r="K2135">
            <v>0</v>
          </cell>
          <cell r="AJ2135">
            <v>4.422133032466947</v>
          </cell>
        </row>
        <row r="2136">
          <cell r="K2136">
            <v>0</v>
          </cell>
          <cell r="AJ2136">
            <v>4.422133032466947</v>
          </cell>
        </row>
        <row r="2137">
          <cell r="K2137">
            <v>0</v>
          </cell>
          <cell r="AJ2137">
            <v>4.422133032466947</v>
          </cell>
        </row>
        <row r="2138">
          <cell r="K2138">
            <v>0</v>
          </cell>
          <cell r="AJ2138">
            <v>4.422133032466947</v>
          </cell>
        </row>
        <row r="2139">
          <cell r="K2139">
            <v>0</v>
          </cell>
          <cell r="AJ2139">
            <v>4.422133032466947</v>
          </cell>
        </row>
        <row r="2140">
          <cell r="K2140">
            <v>0</v>
          </cell>
          <cell r="AJ2140">
            <v>4.422133032466947</v>
          </cell>
        </row>
        <row r="2141">
          <cell r="K2141">
            <v>0</v>
          </cell>
          <cell r="AJ2141">
            <v>4.422133032466947</v>
          </cell>
        </row>
        <row r="2142">
          <cell r="K2142">
            <v>0</v>
          </cell>
          <cell r="AJ2142">
            <v>4.422133032466947</v>
          </cell>
        </row>
        <row r="2143">
          <cell r="K2143">
            <v>0</v>
          </cell>
          <cell r="AJ2143">
            <v>4.422133032466947</v>
          </cell>
        </row>
        <row r="2144">
          <cell r="K2144">
            <v>0</v>
          </cell>
          <cell r="AJ2144">
            <v>4.422133032466947</v>
          </cell>
        </row>
        <row r="2145">
          <cell r="K2145">
            <v>0</v>
          </cell>
          <cell r="AJ2145">
            <v>4.422133032466947</v>
          </cell>
        </row>
        <row r="2146">
          <cell r="K2146">
            <v>0</v>
          </cell>
          <cell r="AJ2146">
            <v>4.422133032466947</v>
          </cell>
        </row>
        <row r="2147">
          <cell r="K2147">
            <v>0</v>
          </cell>
          <cell r="AJ2147">
            <v>4.422133032466947</v>
          </cell>
        </row>
        <row r="2148">
          <cell r="K2148">
            <v>0</v>
          </cell>
          <cell r="AJ2148">
            <v>4.422133032466947</v>
          </cell>
        </row>
        <row r="2149">
          <cell r="K2149">
            <v>0</v>
          </cell>
          <cell r="AJ2149">
            <v>4.422133032466947</v>
          </cell>
        </row>
        <row r="2150">
          <cell r="K2150">
            <v>0</v>
          </cell>
          <cell r="AJ2150">
            <v>4.422133032466947</v>
          </cell>
        </row>
        <row r="2151">
          <cell r="K2151">
            <v>0</v>
          </cell>
          <cell r="AJ2151">
            <v>4.422133032466947</v>
          </cell>
        </row>
        <row r="2152">
          <cell r="K2152">
            <v>0</v>
          </cell>
          <cell r="AJ2152">
            <v>4.422133032466947</v>
          </cell>
        </row>
        <row r="2153">
          <cell r="K2153">
            <v>0</v>
          </cell>
          <cell r="AJ2153">
            <v>4.422133032466947</v>
          </cell>
        </row>
        <row r="2154">
          <cell r="K2154">
            <v>0</v>
          </cell>
          <cell r="AJ2154">
            <v>4.422133032466947</v>
          </cell>
        </row>
        <row r="2155">
          <cell r="K2155">
            <v>0</v>
          </cell>
          <cell r="AJ2155">
            <v>4.422133032466947</v>
          </cell>
        </row>
        <row r="2156">
          <cell r="K2156">
            <v>0</v>
          </cell>
          <cell r="AJ2156">
            <v>4.422133032466947</v>
          </cell>
        </row>
        <row r="2157">
          <cell r="K2157">
            <v>0</v>
          </cell>
          <cell r="AJ2157">
            <v>4.422133032466947</v>
          </cell>
        </row>
        <row r="2158">
          <cell r="K2158">
            <v>0</v>
          </cell>
          <cell r="AJ2158">
            <v>4.422133032466947</v>
          </cell>
        </row>
        <row r="2159">
          <cell r="K2159">
            <v>0</v>
          </cell>
          <cell r="AJ2159">
            <v>4.422133032466947</v>
          </cell>
        </row>
        <row r="2160">
          <cell r="K2160">
            <v>0</v>
          </cell>
          <cell r="AJ2160">
            <v>4.422133032466947</v>
          </cell>
        </row>
        <row r="2161">
          <cell r="K2161">
            <v>1</v>
          </cell>
          <cell r="AJ2161">
            <v>76.238097944747651</v>
          </cell>
        </row>
        <row r="2162">
          <cell r="K2162">
            <v>0</v>
          </cell>
          <cell r="AJ2162">
            <v>4.422133032466947</v>
          </cell>
        </row>
        <row r="2163">
          <cell r="K2163">
            <v>0</v>
          </cell>
          <cell r="AJ2163">
            <v>4.422133032466947</v>
          </cell>
        </row>
        <row r="2164">
          <cell r="K2164">
            <v>0</v>
          </cell>
          <cell r="AJ2164">
            <v>4.422133032466947</v>
          </cell>
        </row>
        <row r="2165">
          <cell r="K2165">
            <v>0</v>
          </cell>
          <cell r="AJ2165">
            <v>4.422133032466947</v>
          </cell>
        </row>
        <row r="2166">
          <cell r="K2166">
            <v>1</v>
          </cell>
          <cell r="AJ2166">
            <v>21.408097944747645</v>
          </cell>
        </row>
        <row r="2167">
          <cell r="K2167">
            <v>1</v>
          </cell>
          <cell r="AJ2167">
            <v>21.408097944747645</v>
          </cell>
        </row>
        <row r="2168">
          <cell r="K2168">
            <v>0</v>
          </cell>
          <cell r="AJ2168">
            <v>4.422133032466947</v>
          </cell>
        </row>
        <row r="2169">
          <cell r="K2169">
            <v>0</v>
          </cell>
          <cell r="AJ2169">
            <v>4.422133032466947</v>
          </cell>
        </row>
        <row r="2170">
          <cell r="K2170">
            <v>0</v>
          </cell>
          <cell r="AJ2170">
            <v>4.422133032466947</v>
          </cell>
        </row>
        <row r="2171">
          <cell r="K2171">
            <v>0</v>
          </cell>
          <cell r="AJ2171">
            <v>4.422133032466947</v>
          </cell>
        </row>
        <row r="2172">
          <cell r="K2172">
            <v>0</v>
          </cell>
          <cell r="AJ2172">
            <v>4.422133032466947</v>
          </cell>
        </row>
        <row r="2173">
          <cell r="K2173">
            <v>0</v>
          </cell>
          <cell r="AJ2173">
            <v>4.422133032466947</v>
          </cell>
        </row>
        <row r="2174">
          <cell r="K2174">
            <v>0</v>
          </cell>
          <cell r="AJ2174">
            <v>4.422133032466947</v>
          </cell>
        </row>
        <row r="2175">
          <cell r="K2175">
            <v>1</v>
          </cell>
          <cell r="AJ2175">
            <v>21.408097944747645</v>
          </cell>
        </row>
        <row r="2176">
          <cell r="K2176">
            <v>0</v>
          </cell>
          <cell r="AJ2176">
            <v>4.422133032466947</v>
          </cell>
        </row>
        <row r="2177">
          <cell r="K2177">
            <v>0</v>
          </cell>
          <cell r="AJ2177">
            <v>4.422133032466947</v>
          </cell>
        </row>
        <row r="2178">
          <cell r="K2178">
            <v>0</v>
          </cell>
          <cell r="AJ2178">
            <v>4.422133032466947</v>
          </cell>
        </row>
        <row r="2179">
          <cell r="K2179">
            <v>1</v>
          </cell>
          <cell r="AJ2179">
            <v>21.408097944747645</v>
          </cell>
        </row>
        <row r="2180">
          <cell r="K2180">
            <v>0</v>
          </cell>
          <cell r="AJ2180">
            <v>4.422133032466947</v>
          </cell>
        </row>
        <row r="2181">
          <cell r="K2181">
            <v>0</v>
          </cell>
          <cell r="AJ2181">
            <v>4.422133032466947</v>
          </cell>
        </row>
        <row r="2182">
          <cell r="K2182">
            <v>0</v>
          </cell>
          <cell r="AJ2182">
            <v>4.422133032466947</v>
          </cell>
        </row>
        <row r="2183">
          <cell r="K2183">
            <v>0</v>
          </cell>
          <cell r="AJ2183">
            <v>4.422133032466947</v>
          </cell>
        </row>
        <row r="2184">
          <cell r="K2184">
            <v>0</v>
          </cell>
          <cell r="AJ2184">
            <v>4.422133032466947</v>
          </cell>
        </row>
        <row r="2185">
          <cell r="K2185">
            <v>0</v>
          </cell>
          <cell r="AJ2185">
            <v>4.422133032466947</v>
          </cell>
        </row>
        <row r="2186">
          <cell r="K2186">
            <v>0</v>
          </cell>
          <cell r="AJ2186">
            <v>4.422133032466947</v>
          </cell>
        </row>
        <row r="2187">
          <cell r="K2187">
            <v>0</v>
          </cell>
          <cell r="AJ2187">
            <v>4.422133032466947</v>
          </cell>
        </row>
        <row r="2188">
          <cell r="K2188">
            <v>0</v>
          </cell>
          <cell r="AJ2188">
            <v>4.422133032466947</v>
          </cell>
        </row>
        <row r="2189">
          <cell r="K2189">
            <v>0</v>
          </cell>
          <cell r="AJ2189">
            <v>4.422133032466947</v>
          </cell>
        </row>
        <row r="2190">
          <cell r="K2190">
            <v>1</v>
          </cell>
          <cell r="AJ2190">
            <v>56.048097944747646</v>
          </cell>
        </row>
        <row r="2191">
          <cell r="K2191">
            <v>0</v>
          </cell>
          <cell r="AJ2191">
            <v>4.422133032466947</v>
          </cell>
        </row>
        <row r="2192">
          <cell r="K2192">
            <v>1</v>
          </cell>
          <cell r="AJ2192">
            <v>21.408097944747645</v>
          </cell>
        </row>
        <row r="2193">
          <cell r="K2193">
            <v>0</v>
          </cell>
          <cell r="AJ2193">
            <v>4.422133032466947</v>
          </cell>
        </row>
        <row r="2194">
          <cell r="K2194">
            <v>0</v>
          </cell>
          <cell r="AJ2194">
            <v>4.422133032466947</v>
          </cell>
        </row>
        <row r="2195">
          <cell r="K2195">
            <v>0</v>
          </cell>
          <cell r="AJ2195">
            <v>4.422133032466947</v>
          </cell>
        </row>
        <row r="2196">
          <cell r="K2196">
            <v>0</v>
          </cell>
          <cell r="AJ2196">
            <v>4.422133032466947</v>
          </cell>
        </row>
        <row r="2197">
          <cell r="K2197">
            <v>1</v>
          </cell>
          <cell r="AJ2197">
            <v>21.408097944747645</v>
          </cell>
        </row>
        <row r="2198">
          <cell r="K2198">
            <v>0</v>
          </cell>
          <cell r="AJ2198">
            <v>4.422133032466947</v>
          </cell>
        </row>
        <row r="2199">
          <cell r="K2199">
            <v>1</v>
          </cell>
          <cell r="AJ2199">
            <v>21.408097944747645</v>
          </cell>
        </row>
        <row r="2200">
          <cell r="K2200">
            <v>0</v>
          </cell>
          <cell r="AJ2200">
            <v>4.422133032466947</v>
          </cell>
        </row>
        <row r="2201">
          <cell r="K2201">
            <v>0</v>
          </cell>
          <cell r="AJ2201">
            <v>4.422133032466947</v>
          </cell>
        </row>
        <row r="2202">
          <cell r="K2202">
            <v>0</v>
          </cell>
          <cell r="AJ2202">
            <v>4.422133032466947</v>
          </cell>
        </row>
        <row r="2203">
          <cell r="K2203">
            <v>0</v>
          </cell>
          <cell r="AJ2203">
            <v>4.422133032466947</v>
          </cell>
        </row>
        <row r="2204">
          <cell r="K2204">
            <v>0</v>
          </cell>
          <cell r="AJ2204">
            <v>4.422133032466947</v>
          </cell>
        </row>
        <row r="2205">
          <cell r="K2205">
            <v>0</v>
          </cell>
          <cell r="AJ2205">
            <v>4.422133032466947</v>
          </cell>
        </row>
        <row r="2206">
          <cell r="K2206">
            <v>0</v>
          </cell>
          <cell r="AJ2206">
            <v>4.422133032466947</v>
          </cell>
        </row>
        <row r="2207">
          <cell r="K2207">
            <v>0</v>
          </cell>
          <cell r="AJ2207">
            <v>4.422133032466947</v>
          </cell>
        </row>
        <row r="2208">
          <cell r="K2208">
            <v>0</v>
          </cell>
          <cell r="AJ2208">
            <v>4.422133032466947</v>
          </cell>
        </row>
        <row r="2209">
          <cell r="K2209">
            <v>0</v>
          </cell>
          <cell r="AJ2209">
            <v>4.422133032466947</v>
          </cell>
        </row>
        <row r="2210">
          <cell r="K2210">
            <v>0</v>
          </cell>
          <cell r="AJ2210">
            <v>4.422133032466947</v>
          </cell>
        </row>
        <row r="2211">
          <cell r="K2211">
            <v>0</v>
          </cell>
          <cell r="AJ2211">
            <v>4.422133032466947</v>
          </cell>
        </row>
        <row r="2212">
          <cell r="K2212">
            <v>0</v>
          </cell>
          <cell r="AJ2212">
            <v>4.422133032466947</v>
          </cell>
        </row>
        <row r="2213">
          <cell r="K2213">
            <v>0</v>
          </cell>
          <cell r="AJ2213">
            <v>4.422133032466947</v>
          </cell>
        </row>
        <row r="2214">
          <cell r="K2214">
            <v>0</v>
          </cell>
          <cell r="AJ2214">
            <v>4.422133032466947</v>
          </cell>
        </row>
        <row r="2215">
          <cell r="K2215">
            <v>1</v>
          </cell>
          <cell r="AJ2215">
            <v>21.408097944747645</v>
          </cell>
        </row>
        <row r="2216">
          <cell r="K2216">
            <v>0</v>
          </cell>
          <cell r="AJ2216">
            <v>4.422133032466947</v>
          </cell>
        </row>
        <row r="2217">
          <cell r="K2217">
            <v>0</v>
          </cell>
          <cell r="AJ2217">
            <v>4.422133032466947</v>
          </cell>
        </row>
        <row r="2218">
          <cell r="K2218">
            <v>0</v>
          </cell>
          <cell r="AJ2218">
            <v>4.422133032466947</v>
          </cell>
        </row>
        <row r="2219">
          <cell r="K2219">
            <v>0</v>
          </cell>
          <cell r="AJ2219">
            <v>4.422133032466947</v>
          </cell>
        </row>
        <row r="2220">
          <cell r="K2220">
            <v>0</v>
          </cell>
          <cell r="AJ2220">
            <v>4.422133032466947</v>
          </cell>
        </row>
        <row r="2221">
          <cell r="K2221">
            <v>0</v>
          </cell>
          <cell r="AJ2221">
            <v>4.422133032466947</v>
          </cell>
        </row>
        <row r="2222">
          <cell r="K2222">
            <v>0</v>
          </cell>
          <cell r="AJ2222">
            <v>4.422133032466947</v>
          </cell>
        </row>
        <row r="2223">
          <cell r="K2223">
            <v>0</v>
          </cell>
          <cell r="AJ2223">
            <v>4.422133032466947</v>
          </cell>
        </row>
        <row r="2224">
          <cell r="K2224">
            <v>0</v>
          </cell>
          <cell r="AJ2224">
            <v>4.422133032466947</v>
          </cell>
        </row>
        <row r="2225">
          <cell r="K2225">
            <v>0</v>
          </cell>
          <cell r="AJ2225">
            <v>4.422133032466947</v>
          </cell>
        </row>
        <row r="2226">
          <cell r="K2226">
            <v>0</v>
          </cell>
          <cell r="AJ2226">
            <v>4.422133032466947</v>
          </cell>
        </row>
        <row r="2227">
          <cell r="K2227">
            <v>0</v>
          </cell>
          <cell r="AJ2227">
            <v>4.422133032466947</v>
          </cell>
        </row>
        <row r="2228">
          <cell r="K2228">
            <v>0</v>
          </cell>
          <cell r="AJ2228">
            <v>4.422133032466947</v>
          </cell>
        </row>
        <row r="2229">
          <cell r="K2229">
            <v>0</v>
          </cell>
          <cell r="AJ2229">
            <v>4.422133032466947</v>
          </cell>
        </row>
        <row r="2230">
          <cell r="K2230">
            <v>0</v>
          </cell>
          <cell r="AJ2230">
            <v>4.422133032466947</v>
          </cell>
        </row>
        <row r="2231">
          <cell r="K2231">
            <v>0</v>
          </cell>
          <cell r="AJ2231">
            <v>4.422133032466947</v>
          </cell>
        </row>
        <row r="2232">
          <cell r="K2232">
            <v>1</v>
          </cell>
          <cell r="AJ2232">
            <v>21.408097944747645</v>
          </cell>
        </row>
        <row r="2233">
          <cell r="K2233">
            <v>0</v>
          </cell>
          <cell r="AJ2233">
            <v>4.422133032466947</v>
          </cell>
        </row>
        <row r="2234">
          <cell r="K2234">
            <v>0</v>
          </cell>
          <cell r="AJ2234">
            <v>4.422133032466947</v>
          </cell>
        </row>
        <row r="2235">
          <cell r="K2235">
            <v>0</v>
          </cell>
          <cell r="AJ2235">
            <v>4.422133032466947</v>
          </cell>
        </row>
        <row r="2236">
          <cell r="K2236">
            <v>0</v>
          </cell>
          <cell r="AJ2236">
            <v>4.422133032466947</v>
          </cell>
        </row>
        <row r="2237">
          <cell r="K2237">
            <v>1</v>
          </cell>
          <cell r="AJ2237">
            <v>56.048097944747646</v>
          </cell>
        </row>
        <row r="2238">
          <cell r="K2238">
            <v>0</v>
          </cell>
          <cell r="AJ2238">
            <v>4.422133032466947</v>
          </cell>
        </row>
        <row r="2239">
          <cell r="K2239">
            <v>0</v>
          </cell>
          <cell r="AJ2239">
            <v>4.422133032466947</v>
          </cell>
        </row>
        <row r="2240">
          <cell r="K2240">
            <v>0</v>
          </cell>
          <cell r="AJ2240">
            <v>4.422133032466947</v>
          </cell>
        </row>
        <row r="2241">
          <cell r="K2241">
            <v>0</v>
          </cell>
          <cell r="AJ2241">
            <v>4.422133032466947</v>
          </cell>
        </row>
        <row r="2242">
          <cell r="K2242">
            <v>0</v>
          </cell>
          <cell r="AJ2242">
            <v>4.422133032466947</v>
          </cell>
        </row>
        <row r="2243">
          <cell r="K2243">
            <v>0</v>
          </cell>
          <cell r="AJ2243">
            <v>4.422133032466947</v>
          </cell>
        </row>
        <row r="2244">
          <cell r="K2244">
            <v>0</v>
          </cell>
          <cell r="AJ2244">
            <v>4.422133032466947</v>
          </cell>
        </row>
        <row r="2245">
          <cell r="K2245">
            <v>0</v>
          </cell>
          <cell r="AJ2245">
            <v>4.422133032466947</v>
          </cell>
        </row>
        <row r="2246">
          <cell r="K2246">
            <v>0</v>
          </cell>
          <cell r="AJ2246">
            <v>4.422133032466947</v>
          </cell>
        </row>
        <row r="2247">
          <cell r="K2247">
            <v>0</v>
          </cell>
          <cell r="AJ2247">
            <v>4.422133032466947</v>
          </cell>
        </row>
        <row r="2248">
          <cell r="K2248">
            <v>0</v>
          </cell>
          <cell r="AJ2248">
            <v>4.422133032466947</v>
          </cell>
        </row>
        <row r="2249">
          <cell r="K2249">
            <v>0</v>
          </cell>
          <cell r="AJ2249">
            <v>4.422133032466947</v>
          </cell>
        </row>
        <row r="2250">
          <cell r="K2250">
            <v>0</v>
          </cell>
          <cell r="AJ2250">
            <v>4.422133032466947</v>
          </cell>
        </row>
        <row r="2251">
          <cell r="K2251">
            <v>0</v>
          </cell>
          <cell r="AJ2251">
            <v>4.422133032466947</v>
          </cell>
        </row>
        <row r="2252">
          <cell r="K2252">
            <v>0</v>
          </cell>
          <cell r="AJ2252">
            <v>4.422133032466947</v>
          </cell>
        </row>
        <row r="2253">
          <cell r="K2253">
            <v>0</v>
          </cell>
          <cell r="AJ2253">
            <v>4.422133032466947</v>
          </cell>
        </row>
        <row r="2254">
          <cell r="K2254">
            <v>0</v>
          </cell>
          <cell r="AJ2254">
            <v>4.422133032466947</v>
          </cell>
        </row>
        <row r="2255">
          <cell r="K2255">
            <v>0</v>
          </cell>
          <cell r="AJ2255">
            <v>4.422133032466947</v>
          </cell>
        </row>
        <row r="2256">
          <cell r="K2256">
            <v>1</v>
          </cell>
          <cell r="AJ2256">
            <v>21.408097944747645</v>
          </cell>
        </row>
        <row r="2257">
          <cell r="K2257">
            <v>0</v>
          </cell>
          <cell r="AJ2257">
            <v>4.422133032466947</v>
          </cell>
        </row>
        <row r="2258">
          <cell r="K2258">
            <v>0</v>
          </cell>
          <cell r="AJ2258">
            <v>4.422133032466947</v>
          </cell>
        </row>
        <row r="2259">
          <cell r="K2259">
            <v>0</v>
          </cell>
          <cell r="AJ2259">
            <v>4.422133032466947</v>
          </cell>
        </row>
        <row r="2260">
          <cell r="K2260">
            <v>0</v>
          </cell>
          <cell r="AJ2260">
            <v>4.422133032466947</v>
          </cell>
        </row>
        <row r="2261">
          <cell r="K2261">
            <v>0</v>
          </cell>
          <cell r="AJ2261">
            <v>4.422133032466947</v>
          </cell>
        </row>
        <row r="2262">
          <cell r="K2262">
            <v>0</v>
          </cell>
          <cell r="AJ2262">
            <v>4.422133032466947</v>
          </cell>
        </row>
        <row r="2263">
          <cell r="K2263">
            <v>0</v>
          </cell>
          <cell r="AJ2263">
            <v>4.422133032466947</v>
          </cell>
        </row>
        <row r="2264">
          <cell r="K2264">
            <v>0</v>
          </cell>
          <cell r="AJ2264">
            <v>4.422133032466947</v>
          </cell>
        </row>
        <row r="2265">
          <cell r="K2265">
            <v>0</v>
          </cell>
          <cell r="AJ2265">
            <v>4.422133032466947</v>
          </cell>
        </row>
        <row r="2266">
          <cell r="K2266">
            <v>0</v>
          </cell>
          <cell r="AJ2266">
            <v>4.422133032466947</v>
          </cell>
        </row>
        <row r="2267">
          <cell r="K2267">
            <v>0</v>
          </cell>
          <cell r="AJ2267">
            <v>4.422133032466947</v>
          </cell>
        </row>
        <row r="2268">
          <cell r="K2268">
            <v>0</v>
          </cell>
          <cell r="AJ2268">
            <v>4.422133032466947</v>
          </cell>
        </row>
        <row r="2269">
          <cell r="K2269">
            <v>0</v>
          </cell>
          <cell r="AJ2269">
            <v>4.422133032466947</v>
          </cell>
        </row>
        <row r="2270">
          <cell r="K2270">
            <v>0</v>
          </cell>
          <cell r="AJ2270">
            <v>4.422133032466947</v>
          </cell>
        </row>
        <row r="2271">
          <cell r="K2271">
            <v>0</v>
          </cell>
          <cell r="AJ2271">
            <v>4.422133032466947</v>
          </cell>
        </row>
        <row r="2272">
          <cell r="K2272">
            <v>0</v>
          </cell>
          <cell r="AJ2272">
            <v>4.422133032466947</v>
          </cell>
        </row>
        <row r="2273">
          <cell r="K2273">
            <v>0</v>
          </cell>
          <cell r="AJ2273">
            <v>4.422133032466947</v>
          </cell>
        </row>
        <row r="2274">
          <cell r="K2274">
            <v>0</v>
          </cell>
          <cell r="AJ2274">
            <v>4.422133032466947</v>
          </cell>
        </row>
        <row r="2275">
          <cell r="K2275">
            <v>0</v>
          </cell>
          <cell r="AJ2275">
            <v>4.422133032466947</v>
          </cell>
        </row>
        <row r="2276">
          <cell r="K2276">
            <v>0</v>
          </cell>
          <cell r="AJ2276">
            <v>4.422133032466947</v>
          </cell>
        </row>
        <row r="2277">
          <cell r="K2277">
            <v>0</v>
          </cell>
          <cell r="AJ2277">
            <v>4.422133032466947</v>
          </cell>
        </row>
        <row r="2278">
          <cell r="K2278">
            <v>0</v>
          </cell>
          <cell r="AJ2278">
            <v>4.422133032466947</v>
          </cell>
        </row>
        <row r="2279">
          <cell r="K2279">
            <v>0</v>
          </cell>
          <cell r="AJ2279">
            <v>4.422133032466947</v>
          </cell>
        </row>
        <row r="2280">
          <cell r="K2280">
            <v>0</v>
          </cell>
          <cell r="AJ2280">
            <v>4.422133032466947</v>
          </cell>
        </row>
        <row r="2281">
          <cell r="K2281">
            <v>0</v>
          </cell>
          <cell r="AJ2281">
            <v>4.422133032466947</v>
          </cell>
        </row>
        <row r="2282">
          <cell r="K2282">
            <v>1</v>
          </cell>
          <cell r="AJ2282">
            <v>21.408097944747645</v>
          </cell>
        </row>
        <row r="2283">
          <cell r="K2283">
            <v>0</v>
          </cell>
          <cell r="AJ2283">
            <v>4.422133032466947</v>
          </cell>
        </row>
        <row r="2284">
          <cell r="K2284">
            <v>1</v>
          </cell>
          <cell r="AJ2284">
            <v>56.048097944747646</v>
          </cell>
        </row>
        <row r="2285">
          <cell r="K2285">
            <v>0</v>
          </cell>
          <cell r="AJ2285">
            <v>4.422133032466947</v>
          </cell>
        </row>
        <row r="2286">
          <cell r="K2286">
            <v>0</v>
          </cell>
          <cell r="AJ2286">
            <v>4.422133032466947</v>
          </cell>
        </row>
        <row r="2287">
          <cell r="K2287">
            <v>0</v>
          </cell>
          <cell r="AJ2287">
            <v>4.422133032466947</v>
          </cell>
        </row>
        <row r="2288">
          <cell r="K2288">
            <v>0</v>
          </cell>
          <cell r="AJ2288">
            <v>4.422133032466947</v>
          </cell>
        </row>
        <row r="2289">
          <cell r="K2289">
            <v>0</v>
          </cell>
          <cell r="AJ2289">
            <v>4.422133032466947</v>
          </cell>
        </row>
        <row r="2290">
          <cell r="K2290">
            <v>0</v>
          </cell>
          <cell r="AJ2290">
            <v>4.422133032466947</v>
          </cell>
        </row>
        <row r="2291">
          <cell r="K2291">
            <v>0</v>
          </cell>
          <cell r="AJ2291">
            <v>4.422133032466947</v>
          </cell>
        </row>
        <row r="2292">
          <cell r="K2292">
            <v>0</v>
          </cell>
          <cell r="AJ2292">
            <v>4.422133032466947</v>
          </cell>
        </row>
        <row r="2293">
          <cell r="K2293">
            <v>0</v>
          </cell>
          <cell r="AJ2293">
            <v>4.422133032466947</v>
          </cell>
        </row>
        <row r="2294">
          <cell r="K2294">
            <v>1</v>
          </cell>
          <cell r="AJ2294">
            <v>56.048097944747646</v>
          </cell>
        </row>
        <row r="2295">
          <cell r="K2295">
            <v>0</v>
          </cell>
          <cell r="AJ2295">
            <v>4.422133032466947</v>
          </cell>
        </row>
        <row r="2296">
          <cell r="K2296">
            <v>0</v>
          </cell>
          <cell r="AJ2296">
            <v>4.422133032466947</v>
          </cell>
        </row>
        <row r="2297">
          <cell r="K2297">
            <v>0</v>
          </cell>
          <cell r="AJ2297">
            <v>4.422133032466947</v>
          </cell>
        </row>
        <row r="2298">
          <cell r="K2298">
            <v>0</v>
          </cell>
          <cell r="AJ2298">
            <v>4.422133032466947</v>
          </cell>
        </row>
        <row r="2299">
          <cell r="K2299">
            <v>0</v>
          </cell>
          <cell r="AJ2299">
            <v>4.422133032466947</v>
          </cell>
        </row>
        <row r="2300">
          <cell r="K2300">
            <v>0</v>
          </cell>
          <cell r="AJ2300">
            <v>4.422133032466947</v>
          </cell>
        </row>
        <row r="2301">
          <cell r="K2301">
            <v>0</v>
          </cell>
          <cell r="AJ2301">
            <v>4.422133032466947</v>
          </cell>
        </row>
        <row r="2302">
          <cell r="K2302">
            <v>0</v>
          </cell>
          <cell r="AJ2302">
            <v>4.422133032466947</v>
          </cell>
        </row>
        <row r="2303">
          <cell r="K2303">
            <v>0</v>
          </cell>
          <cell r="AJ2303">
            <v>4.422133032466947</v>
          </cell>
        </row>
        <row r="2304">
          <cell r="K2304">
            <v>0</v>
          </cell>
          <cell r="AJ2304">
            <v>4.422133032466947</v>
          </cell>
        </row>
        <row r="2305">
          <cell r="K2305">
            <v>0</v>
          </cell>
          <cell r="AJ2305">
            <v>4.422133032466947</v>
          </cell>
        </row>
        <row r="2306">
          <cell r="K2306">
            <v>0</v>
          </cell>
          <cell r="AJ2306">
            <v>4.422133032466947</v>
          </cell>
        </row>
        <row r="2307">
          <cell r="K2307">
            <v>0</v>
          </cell>
          <cell r="AJ2307">
            <v>4.422133032466947</v>
          </cell>
        </row>
        <row r="2308">
          <cell r="K2308">
            <v>0</v>
          </cell>
          <cell r="AJ2308">
            <v>4.422133032466947</v>
          </cell>
        </row>
        <row r="2309">
          <cell r="K2309">
            <v>0</v>
          </cell>
          <cell r="AJ2309">
            <v>4.422133032466947</v>
          </cell>
        </row>
        <row r="2310">
          <cell r="K2310">
            <v>0</v>
          </cell>
          <cell r="AJ2310">
            <v>4.422133032466947</v>
          </cell>
        </row>
        <row r="2311">
          <cell r="K2311">
            <v>1</v>
          </cell>
          <cell r="AJ2311">
            <v>21.408097944747645</v>
          </cell>
        </row>
        <row r="2312">
          <cell r="K2312">
            <v>0</v>
          </cell>
          <cell r="AJ2312">
            <v>4.422133032466947</v>
          </cell>
        </row>
        <row r="2313">
          <cell r="K2313">
            <v>0</v>
          </cell>
          <cell r="AJ2313">
            <v>4.422133032466947</v>
          </cell>
        </row>
        <row r="2314">
          <cell r="K2314">
            <v>0</v>
          </cell>
          <cell r="AJ2314">
            <v>4.422133032466947</v>
          </cell>
        </row>
        <row r="2315">
          <cell r="K2315">
            <v>1</v>
          </cell>
          <cell r="AJ2315">
            <v>56.048097944747646</v>
          </cell>
        </row>
        <row r="2316">
          <cell r="K2316">
            <v>0</v>
          </cell>
          <cell r="AJ2316">
            <v>4.422133032466947</v>
          </cell>
        </row>
        <row r="2317">
          <cell r="K2317">
            <v>0</v>
          </cell>
          <cell r="AJ2317">
            <v>4.422133032466947</v>
          </cell>
        </row>
        <row r="2318">
          <cell r="K2318">
            <v>0</v>
          </cell>
          <cell r="AJ2318">
            <v>4.422133032466947</v>
          </cell>
        </row>
        <row r="2319">
          <cell r="K2319">
            <v>0</v>
          </cell>
          <cell r="AJ2319">
            <v>4.422133032466947</v>
          </cell>
        </row>
        <row r="2320">
          <cell r="K2320">
            <v>0</v>
          </cell>
          <cell r="AJ2320">
            <v>4.422133032466947</v>
          </cell>
        </row>
        <row r="2321">
          <cell r="K2321">
            <v>0</v>
          </cell>
          <cell r="AJ2321">
            <v>4.422133032466947</v>
          </cell>
        </row>
        <row r="2322">
          <cell r="K2322">
            <v>0</v>
          </cell>
          <cell r="AJ2322">
            <v>4.422133032466947</v>
          </cell>
        </row>
        <row r="2323">
          <cell r="K2323">
            <v>0</v>
          </cell>
          <cell r="AJ2323">
            <v>4.422133032466947</v>
          </cell>
        </row>
        <row r="2324">
          <cell r="K2324">
            <v>0</v>
          </cell>
          <cell r="AJ2324">
            <v>4.422133032466947</v>
          </cell>
        </row>
        <row r="2325">
          <cell r="K2325">
            <v>0</v>
          </cell>
          <cell r="AJ2325">
            <v>4.422133032466947</v>
          </cell>
        </row>
        <row r="2326">
          <cell r="K2326">
            <v>0</v>
          </cell>
          <cell r="AJ2326">
            <v>4.422133032466947</v>
          </cell>
        </row>
        <row r="2327">
          <cell r="K2327">
            <v>0</v>
          </cell>
          <cell r="AJ2327">
            <v>4.422133032466947</v>
          </cell>
        </row>
        <row r="2328">
          <cell r="K2328">
            <v>0</v>
          </cell>
          <cell r="AJ2328">
            <v>4.422133032466947</v>
          </cell>
        </row>
        <row r="2329">
          <cell r="K2329">
            <v>0</v>
          </cell>
          <cell r="AJ2329">
            <v>4.422133032466947</v>
          </cell>
        </row>
        <row r="2330">
          <cell r="K2330">
            <v>1</v>
          </cell>
          <cell r="AJ2330">
            <v>21.408097944747645</v>
          </cell>
        </row>
        <row r="2331">
          <cell r="K2331">
            <v>0</v>
          </cell>
          <cell r="AJ2331">
            <v>4.422133032466947</v>
          </cell>
        </row>
        <row r="2332">
          <cell r="K2332">
            <v>0</v>
          </cell>
          <cell r="AJ2332">
            <v>4.422133032466947</v>
          </cell>
        </row>
        <row r="2333">
          <cell r="K2333">
            <v>0</v>
          </cell>
          <cell r="AJ2333">
            <v>4.422133032466947</v>
          </cell>
        </row>
        <row r="2334">
          <cell r="K2334">
            <v>0</v>
          </cell>
          <cell r="AJ2334">
            <v>4.422133032466947</v>
          </cell>
        </row>
        <row r="2335">
          <cell r="K2335">
            <v>0</v>
          </cell>
          <cell r="AJ2335">
            <v>4.422133032466947</v>
          </cell>
        </row>
        <row r="2336">
          <cell r="K2336">
            <v>0</v>
          </cell>
          <cell r="AJ2336">
            <v>4.422133032466947</v>
          </cell>
        </row>
        <row r="2337">
          <cell r="K2337">
            <v>0</v>
          </cell>
          <cell r="AJ2337">
            <v>4.422133032466947</v>
          </cell>
        </row>
        <row r="2338">
          <cell r="K2338">
            <v>1</v>
          </cell>
          <cell r="AJ2338">
            <v>21.408097944747645</v>
          </cell>
        </row>
        <row r="2339">
          <cell r="K2339">
            <v>0</v>
          </cell>
          <cell r="AJ2339">
            <v>4.422133032466947</v>
          </cell>
        </row>
        <row r="2340">
          <cell r="K2340">
            <v>0</v>
          </cell>
          <cell r="AJ2340">
            <v>4.422133032466947</v>
          </cell>
        </row>
        <row r="2341">
          <cell r="K2341">
            <v>0</v>
          </cell>
          <cell r="AJ2341">
            <v>4.422133032466947</v>
          </cell>
        </row>
        <row r="2342">
          <cell r="K2342">
            <v>0</v>
          </cell>
          <cell r="AJ2342">
            <v>4.422133032466947</v>
          </cell>
        </row>
        <row r="2343">
          <cell r="K2343">
            <v>0</v>
          </cell>
          <cell r="AJ2343">
            <v>4.422133032466947</v>
          </cell>
        </row>
        <row r="2344">
          <cell r="K2344">
            <v>0</v>
          </cell>
          <cell r="AJ2344">
            <v>4.422133032466947</v>
          </cell>
        </row>
        <row r="2345">
          <cell r="K2345">
            <v>0</v>
          </cell>
          <cell r="AJ2345">
            <v>4.422133032466947</v>
          </cell>
        </row>
        <row r="2346">
          <cell r="K2346">
            <v>0</v>
          </cell>
          <cell r="AJ2346">
            <v>4.422133032466947</v>
          </cell>
        </row>
        <row r="2347">
          <cell r="K2347">
            <v>0</v>
          </cell>
          <cell r="AJ2347">
            <v>4.422133032466947</v>
          </cell>
        </row>
        <row r="2348">
          <cell r="K2348">
            <v>0</v>
          </cell>
          <cell r="AJ2348">
            <v>4.422133032466947</v>
          </cell>
        </row>
        <row r="2349">
          <cell r="K2349">
            <v>0</v>
          </cell>
          <cell r="AJ2349">
            <v>4.422133032466947</v>
          </cell>
        </row>
        <row r="2350">
          <cell r="K2350">
            <v>1</v>
          </cell>
          <cell r="AJ2350">
            <v>21.408097944747645</v>
          </cell>
        </row>
        <row r="2351">
          <cell r="K2351">
            <v>0</v>
          </cell>
          <cell r="AJ2351">
            <v>4.422133032466947</v>
          </cell>
        </row>
        <row r="2352">
          <cell r="K2352">
            <v>0</v>
          </cell>
          <cell r="AJ2352">
            <v>4.422133032466947</v>
          </cell>
        </row>
        <row r="2353">
          <cell r="K2353">
            <v>0</v>
          </cell>
          <cell r="AJ2353">
            <v>4.5912371517027859</v>
          </cell>
        </row>
        <row r="2354">
          <cell r="K2354">
            <v>0</v>
          </cell>
          <cell r="AJ2354">
            <v>4.5912371517027859</v>
          </cell>
        </row>
        <row r="2355">
          <cell r="K2355">
            <v>0</v>
          </cell>
          <cell r="AJ2355">
            <v>4.5912371517027859</v>
          </cell>
        </row>
        <row r="2356">
          <cell r="K2356">
            <v>0</v>
          </cell>
          <cell r="AJ2356">
            <v>4.5912371517027859</v>
          </cell>
        </row>
        <row r="2357">
          <cell r="K2357">
            <v>0</v>
          </cell>
          <cell r="AJ2357">
            <v>4.5912371517027859</v>
          </cell>
        </row>
        <row r="2358">
          <cell r="K2358">
            <v>0</v>
          </cell>
          <cell r="AJ2358">
            <v>4.5912371517027859</v>
          </cell>
        </row>
        <row r="2359">
          <cell r="K2359">
            <v>0</v>
          </cell>
          <cell r="AJ2359">
            <v>4.5912371517027859</v>
          </cell>
        </row>
        <row r="2360">
          <cell r="K2360">
            <v>0</v>
          </cell>
          <cell r="AJ2360">
            <v>4.5912371517027859</v>
          </cell>
        </row>
        <row r="2361">
          <cell r="K2361">
            <v>0</v>
          </cell>
          <cell r="AJ2361">
            <v>4.5912371517027859</v>
          </cell>
        </row>
        <row r="2362">
          <cell r="K2362">
            <v>0</v>
          </cell>
          <cell r="AJ2362">
            <v>4.5912371517027859</v>
          </cell>
        </row>
        <row r="2363">
          <cell r="K2363">
            <v>0</v>
          </cell>
          <cell r="AJ2363">
            <v>4.5912371517027859</v>
          </cell>
        </row>
        <row r="2364">
          <cell r="K2364">
            <v>0</v>
          </cell>
          <cell r="AJ2364">
            <v>4.5912371517027859</v>
          </cell>
        </row>
        <row r="2365">
          <cell r="K2365">
            <v>0</v>
          </cell>
          <cell r="AJ2365">
            <v>4.5912371517027859</v>
          </cell>
        </row>
        <row r="2366">
          <cell r="K2366">
            <v>0</v>
          </cell>
          <cell r="AJ2366">
            <v>4.5912371517027859</v>
          </cell>
        </row>
        <row r="2367">
          <cell r="K2367">
            <v>1</v>
          </cell>
          <cell r="AJ2367">
            <v>21.577202063983485</v>
          </cell>
        </row>
        <row r="2368">
          <cell r="K2368">
            <v>1</v>
          </cell>
          <cell r="AJ2368">
            <v>56.217202063983486</v>
          </cell>
        </row>
        <row r="2369">
          <cell r="K2369">
            <v>0</v>
          </cell>
          <cell r="AJ2369">
            <v>4.5912371517027859</v>
          </cell>
        </row>
        <row r="2370">
          <cell r="K2370">
            <v>0</v>
          </cell>
          <cell r="AJ2370">
            <v>4.5912371517027859</v>
          </cell>
        </row>
        <row r="2371">
          <cell r="K2371">
            <v>0</v>
          </cell>
          <cell r="AJ2371">
            <v>4.5912371517027859</v>
          </cell>
        </row>
        <row r="2372">
          <cell r="K2372">
            <v>0</v>
          </cell>
          <cell r="AJ2372">
            <v>4.5912371517027859</v>
          </cell>
        </row>
        <row r="2373">
          <cell r="K2373">
            <v>0</v>
          </cell>
          <cell r="AJ2373">
            <v>4.5912371517027859</v>
          </cell>
        </row>
        <row r="2374">
          <cell r="K2374">
            <v>0</v>
          </cell>
          <cell r="AJ2374">
            <v>4.5912371517027859</v>
          </cell>
        </row>
        <row r="2375">
          <cell r="K2375">
            <v>0</v>
          </cell>
          <cell r="AJ2375">
            <v>4.5912371517027859</v>
          </cell>
        </row>
        <row r="2376">
          <cell r="K2376">
            <v>0</v>
          </cell>
          <cell r="AJ2376">
            <v>4.5912371517027859</v>
          </cell>
        </row>
        <row r="2377">
          <cell r="K2377">
            <v>0</v>
          </cell>
          <cell r="AJ2377">
            <v>4.5912371517027859</v>
          </cell>
        </row>
        <row r="2378">
          <cell r="K2378">
            <v>0</v>
          </cell>
          <cell r="AJ2378">
            <v>4.5912371517027859</v>
          </cell>
        </row>
        <row r="2379">
          <cell r="K2379">
            <v>1</v>
          </cell>
          <cell r="AJ2379">
            <v>21.577202063983485</v>
          </cell>
        </row>
        <row r="2380">
          <cell r="K2380">
            <v>1</v>
          </cell>
          <cell r="AJ2380">
            <v>56.217202063983486</v>
          </cell>
        </row>
        <row r="2381">
          <cell r="K2381">
            <v>0</v>
          </cell>
          <cell r="AJ2381">
            <v>4.5912371517027859</v>
          </cell>
        </row>
        <row r="2382">
          <cell r="K2382">
            <v>0</v>
          </cell>
          <cell r="AJ2382">
            <v>4.5912371517027859</v>
          </cell>
        </row>
        <row r="2383">
          <cell r="K2383">
            <v>0</v>
          </cell>
          <cell r="AJ2383">
            <v>4.5912371517027859</v>
          </cell>
        </row>
        <row r="2384">
          <cell r="K2384">
            <v>0</v>
          </cell>
          <cell r="AJ2384">
            <v>4.5912371517027859</v>
          </cell>
        </row>
        <row r="2385">
          <cell r="K2385">
            <v>0</v>
          </cell>
          <cell r="AJ2385">
            <v>4.5912371517027859</v>
          </cell>
        </row>
        <row r="2386">
          <cell r="K2386">
            <v>0</v>
          </cell>
          <cell r="AJ2386">
            <v>4.5912371517027859</v>
          </cell>
        </row>
        <row r="2387">
          <cell r="K2387">
            <v>0</v>
          </cell>
          <cell r="AJ2387">
            <v>4.5912371517027859</v>
          </cell>
        </row>
        <row r="2388">
          <cell r="K2388">
            <v>0</v>
          </cell>
          <cell r="AJ2388">
            <v>4.5912371517027859</v>
          </cell>
        </row>
        <row r="2389">
          <cell r="K2389">
            <v>0</v>
          </cell>
          <cell r="AJ2389">
            <v>4.5912371517027859</v>
          </cell>
        </row>
        <row r="2390">
          <cell r="K2390">
            <v>0</v>
          </cell>
          <cell r="AJ2390">
            <v>4.5912371517027859</v>
          </cell>
        </row>
        <row r="2391">
          <cell r="K2391">
            <v>1</v>
          </cell>
          <cell r="AJ2391">
            <v>21.577202063983485</v>
          </cell>
        </row>
        <row r="2392">
          <cell r="K2392">
            <v>0</v>
          </cell>
          <cell r="AJ2392">
            <v>4.5912371517027859</v>
          </cell>
        </row>
        <row r="2393">
          <cell r="K2393">
            <v>0</v>
          </cell>
          <cell r="AJ2393">
            <v>4.5912371517027859</v>
          </cell>
        </row>
        <row r="2394">
          <cell r="K2394">
            <v>0</v>
          </cell>
          <cell r="AJ2394">
            <v>4.5912371517027859</v>
          </cell>
        </row>
        <row r="2395">
          <cell r="K2395">
            <v>0</v>
          </cell>
          <cell r="AJ2395">
            <v>4.5912371517027859</v>
          </cell>
        </row>
        <row r="2396">
          <cell r="K2396">
            <v>0</v>
          </cell>
          <cell r="AJ2396">
            <v>4.5912371517027859</v>
          </cell>
        </row>
        <row r="2397">
          <cell r="K2397">
            <v>0</v>
          </cell>
          <cell r="AJ2397">
            <v>4.5912371517027859</v>
          </cell>
        </row>
        <row r="2398">
          <cell r="K2398">
            <v>0</v>
          </cell>
          <cell r="AJ2398">
            <v>4.5912371517027859</v>
          </cell>
        </row>
        <row r="2399">
          <cell r="K2399">
            <v>1</v>
          </cell>
          <cell r="AJ2399">
            <v>21.577202063983485</v>
          </cell>
        </row>
        <row r="2400">
          <cell r="K2400">
            <v>0</v>
          </cell>
          <cell r="AJ2400">
            <v>4.5912371517027859</v>
          </cell>
        </row>
        <row r="2401">
          <cell r="K2401">
            <v>0</v>
          </cell>
          <cell r="AJ2401">
            <v>4.5912371517027859</v>
          </cell>
        </row>
        <row r="2402">
          <cell r="K2402">
            <v>0</v>
          </cell>
          <cell r="AJ2402">
            <v>4.5912371517027859</v>
          </cell>
        </row>
        <row r="2403">
          <cell r="K2403">
            <v>0</v>
          </cell>
          <cell r="AJ2403">
            <v>4.5912371517027859</v>
          </cell>
        </row>
        <row r="2404">
          <cell r="K2404">
            <v>0</v>
          </cell>
          <cell r="AJ2404">
            <v>4.5912371517027859</v>
          </cell>
        </row>
        <row r="2405">
          <cell r="K2405">
            <v>0</v>
          </cell>
          <cell r="AJ2405">
            <v>4.5912371517027859</v>
          </cell>
        </row>
        <row r="2406">
          <cell r="K2406">
            <v>0</v>
          </cell>
          <cell r="AJ2406">
            <v>4.5912371517027859</v>
          </cell>
        </row>
        <row r="2407">
          <cell r="K2407">
            <v>0</v>
          </cell>
          <cell r="AJ2407">
            <v>4.5912371517027859</v>
          </cell>
        </row>
        <row r="2408">
          <cell r="K2408">
            <v>0</v>
          </cell>
          <cell r="AJ2408">
            <v>4.5912371517027859</v>
          </cell>
        </row>
        <row r="2409">
          <cell r="K2409">
            <v>0</v>
          </cell>
          <cell r="AJ2409">
            <v>4.5912371517027859</v>
          </cell>
        </row>
        <row r="2410">
          <cell r="K2410">
            <v>1</v>
          </cell>
          <cell r="AJ2410">
            <v>56.217202063983486</v>
          </cell>
        </row>
        <row r="2411">
          <cell r="K2411">
            <v>0</v>
          </cell>
          <cell r="AJ2411">
            <v>4.5912371517027859</v>
          </cell>
        </row>
        <row r="2412">
          <cell r="K2412">
            <v>0</v>
          </cell>
          <cell r="AJ2412">
            <v>4.5912371517027859</v>
          </cell>
        </row>
        <row r="2413">
          <cell r="K2413">
            <v>0</v>
          </cell>
          <cell r="AJ2413">
            <v>4.5912371517027859</v>
          </cell>
        </row>
        <row r="2414">
          <cell r="K2414">
            <v>0</v>
          </cell>
          <cell r="AJ2414">
            <v>4.5912371517027859</v>
          </cell>
        </row>
        <row r="2415">
          <cell r="K2415">
            <v>0</v>
          </cell>
          <cell r="AJ2415">
            <v>4.5912371517027859</v>
          </cell>
        </row>
        <row r="2416">
          <cell r="K2416">
            <v>0</v>
          </cell>
          <cell r="AJ2416">
            <v>4.5912371517027859</v>
          </cell>
        </row>
        <row r="2417">
          <cell r="K2417">
            <v>0</v>
          </cell>
          <cell r="AJ2417">
            <v>4.5912371517027859</v>
          </cell>
        </row>
        <row r="2418">
          <cell r="K2418">
            <v>0</v>
          </cell>
          <cell r="AJ2418">
            <v>4.5912371517027859</v>
          </cell>
        </row>
        <row r="2419">
          <cell r="K2419">
            <v>0</v>
          </cell>
          <cell r="AJ2419">
            <v>4.5912371517027859</v>
          </cell>
        </row>
        <row r="2420">
          <cell r="K2420">
            <v>0</v>
          </cell>
          <cell r="AJ2420">
            <v>4.5912371517027859</v>
          </cell>
        </row>
        <row r="2421">
          <cell r="K2421">
            <v>0</v>
          </cell>
          <cell r="AJ2421">
            <v>4.5912371517027859</v>
          </cell>
        </row>
        <row r="2422">
          <cell r="K2422">
            <v>0</v>
          </cell>
          <cell r="AJ2422">
            <v>4.5912371517027859</v>
          </cell>
        </row>
        <row r="2423">
          <cell r="K2423">
            <v>0</v>
          </cell>
          <cell r="AJ2423">
            <v>4.5912371517027859</v>
          </cell>
        </row>
        <row r="2424">
          <cell r="K2424">
            <v>1</v>
          </cell>
          <cell r="AJ2424">
            <v>21.577202063983485</v>
          </cell>
        </row>
        <row r="2425">
          <cell r="K2425">
            <v>0</v>
          </cell>
          <cell r="AJ2425">
            <v>4.5912371517027859</v>
          </cell>
        </row>
        <row r="2426">
          <cell r="K2426">
            <v>0</v>
          </cell>
          <cell r="AJ2426">
            <v>4.5912371517027859</v>
          </cell>
        </row>
        <row r="2427">
          <cell r="K2427">
            <v>0</v>
          </cell>
          <cell r="AJ2427">
            <v>4.5912371517027859</v>
          </cell>
        </row>
        <row r="2428">
          <cell r="K2428">
            <v>0</v>
          </cell>
          <cell r="AJ2428">
            <v>4.5912371517027859</v>
          </cell>
        </row>
        <row r="2429">
          <cell r="K2429">
            <v>0</v>
          </cell>
          <cell r="AJ2429">
            <v>4.5912371517027859</v>
          </cell>
        </row>
        <row r="2430">
          <cell r="K2430">
            <v>0</v>
          </cell>
          <cell r="AJ2430">
            <v>4.5912371517027859</v>
          </cell>
        </row>
        <row r="2431">
          <cell r="K2431">
            <v>1</v>
          </cell>
          <cell r="AJ2431">
            <v>56.217202063983486</v>
          </cell>
        </row>
        <row r="2432">
          <cell r="K2432">
            <v>0</v>
          </cell>
          <cell r="AJ2432">
            <v>4.5912371517027859</v>
          </cell>
        </row>
        <row r="2433">
          <cell r="K2433">
            <v>0</v>
          </cell>
          <cell r="AJ2433">
            <v>4.5912371517027859</v>
          </cell>
        </row>
        <row r="2434">
          <cell r="K2434">
            <v>0</v>
          </cell>
          <cell r="AJ2434">
            <v>4.5912371517027859</v>
          </cell>
        </row>
        <row r="2435">
          <cell r="K2435">
            <v>0</v>
          </cell>
          <cell r="AJ2435">
            <v>4.5912371517027859</v>
          </cell>
        </row>
        <row r="2436">
          <cell r="K2436">
            <v>0</v>
          </cell>
          <cell r="AJ2436">
            <v>4.5912371517027859</v>
          </cell>
        </row>
        <row r="2437">
          <cell r="K2437">
            <v>0</v>
          </cell>
          <cell r="AJ2437">
            <v>4.5912371517027859</v>
          </cell>
        </row>
        <row r="2438">
          <cell r="K2438">
            <v>0</v>
          </cell>
          <cell r="AJ2438">
            <v>4.5912371517027859</v>
          </cell>
        </row>
        <row r="2439">
          <cell r="K2439">
            <v>0</v>
          </cell>
          <cell r="AJ2439">
            <v>4.5912371517027859</v>
          </cell>
        </row>
        <row r="2440">
          <cell r="K2440">
            <v>0</v>
          </cell>
          <cell r="AJ2440">
            <v>4.5912371517027859</v>
          </cell>
        </row>
        <row r="2441">
          <cell r="K2441">
            <v>0</v>
          </cell>
          <cell r="AJ2441">
            <v>4.5912371517027859</v>
          </cell>
        </row>
        <row r="2442">
          <cell r="K2442">
            <v>1</v>
          </cell>
          <cell r="AJ2442">
            <v>21.577202063983485</v>
          </cell>
        </row>
        <row r="2443">
          <cell r="K2443">
            <v>0</v>
          </cell>
          <cell r="AJ2443">
            <v>4.5912371517027859</v>
          </cell>
        </row>
        <row r="2444">
          <cell r="K2444">
            <v>0</v>
          </cell>
          <cell r="AJ2444">
            <v>4.5912371517027859</v>
          </cell>
        </row>
        <row r="2445">
          <cell r="K2445">
            <v>0</v>
          </cell>
          <cell r="AJ2445">
            <v>4.5912371517027859</v>
          </cell>
        </row>
        <row r="2446">
          <cell r="K2446">
            <v>0</v>
          </cell>
          <cell r="AJ2446">
            <v>4.5912371517027859</v>
          </cell>
        </row>
        <row r="2447">
          <cell r="K2447">
            <v>0</v>
          </cell>
          <cell r="AJ2447">
            <v>4.5912371517027859</v>
          </cell>
        </row>
        <row r="2448">
          <cell r="K2448">
            <v>0</v>
          </cell>
          <cell r="AJ2448">
            <v>4.5912371517027859</v>
          </cell>
        </row>
        <row r="2449">
          <cell r="K2449">
            <v>0</v>
          </cell>
          <cell r="AJ2449">
            <v>4.5912371517027859</v>
          </cell>
        </row>
        <row r="2450">
          <cell r="K2450">
            <v>0</v>
          </cell>
          <cell r="AJ2450">
            <v>4.5912371517027859</v>
          </cell>
        </row>
        <row r="2451">
          <cell r="K2451">
            <v>0</v>
          </cell>
          <cell r="AJ2451">
            <v>4.5912371517027859</v>
          </cell>
        </row>
        <row r="2452">
          <cell r="K2452">
            <v>0</v>
          </cell>
          <cell r="AJ2452">
            <v>4.5912371517027859</v>
          </cell>
        </row>
        <row r="2453">
          <cell r="K2453">
            <v>0</v>
          </cell>
          <cell r="AJ2453">
            <v>4.5912371517027859</v>
          </cell>
        </row>
        <row r="2454">
          <cell r="K2454">
            <v>0</v>
          </cell>
          <cell r="AJ2454">
            <v>4.5912371517027859</v>
          </cell>
        </row>
        <row r="2455">
          <cell r="K2455">
            <v>0</v>
          </cell>
          <cell r="AJ2455">
            <v>4.5912371517027859</v>
          </cell>
        </row>
        <row r="2456">
          <cell r="K2456">
            <v>0</v>
          </cell>
          <cell r="AJ2456">
            <v>4.5912371517027859</v>
          </cell>
        </row>
        <row r="2457">
          <cell r="K2457">
            <v>1</v>
          </cell>
          <cell r="AJ2457">
            <v>56.217202063983486</v>
          </cell>
        </row>
        <row r="2458">
          <cell r="K2458">
            <v>0</v>
          </cell>
          <cell r="AJ2458">
            <v>4.5912371517027859</v>
          </cell>
        </row>
        <row r="2459">
          <cell r="K2459">
            <v>0</v>
          </cell>
          <cell r="AJ2459">
            <v>4.5912371517027859</v>
          </cell>
        </row>
        <row r="2460">
          <cell r="K2460">
            <v>0</v>
          </cell>
          <cell r="AJ2460">
            <v>4.5912371517027859</v>
          </cell>
        </row>
        <row r="2461">
          <cell r="K2461">
            <v>0</v>
          </cell>
          <cell r="AJ2461">
            <v>4.5912371517027859</v>
          </cell>
        </row>
        <row r="2462">
          <cell r="K2462">
            <v>0</v>
          </cell>
          <cell r="AJ2462">
            <v>4.5912371517027859</v>
          </cell>
        </row>
        <row r="2463">
          <cell r="K2463">
            <v>1</v>
          </cell>
          <cell r="AJ2463">
            <v>56.217202063983486</v>
          </cell>
        </row>
        <row r="2464">
          <cell r="K2464">
            <v>0</v>
          </cell>
          <cell r="AJ2464">
            <v>4.5912371517027859</v>
          </cell>
        </row>
        <row r="2465">
          <cell r="K2465">
            <v>0</v>
          </cell>
          <cell r="AJ2465">
            <v>4.5912371517027859</v>
          </cell>
        </row>
        <row r="2466">
          <cell r="K2466">
            <v>0</v>
          </cell>
          <cell r="AJ2466">
            <v>4.5912371517027859</v>
          </cell>
        </row>
        <row r="2467">
          <cell r="K2467">
            <v>1</v>
          </cell>
          <cell r="AJ2467">
            <v>21.577202063983485</v>
          </cell>
        </row>
        <row r="2468">
          <cell r="K2468">
            <v>0</v>
          </cell>
          <cell r="AJ2468">
            <v>4.5912371517027859</v>
          </cell>
        </row>
        <row r="2469">
          <cell r="K2469">
            <v>0</v>
          </cell>
          <cell r="AJ2469">
            <v>4.5912371517027859</v>
          </cell>
        </row>
        <row r="2470">
          <cell r="K2470">
            <v>0</v>
          </cell>
          <cell r="AJ2470">
            <v>4.5912371517027859</v>
          </cell>
        </row>
        <row r="2471">
          <cell r="K2471">
            <v>0</v>
          </cell>
          <cell r="AJ2471">
            <v>4.5912371517027859</v>
          </cell>
        </row>
        <row r="2472">
          <cell r="K2472">
            <v>0</v>
          </cell>
          <cell r="AJ2472">
            <v>4.5912371517027859</v>
          </cell>
        </row>
        <row r="2473">
          <cell r="K2473">
            <v>0</v>
          </cell>
          <cell r="AJ2473">
            <v>4.5912371517027859</v>
          </cell>
        </row>
        <row r="2474">
          <cell r="K2474">
            <v>0</v>
          </cell>
          <cell r="AJ2474">
            <v>4.5912371517027859</v>
          </cell>
        </row>
        <row r="2475">
          <cell r="K2475">
            <v>0</v>
          </cell>
          <cell r="AJ2475">
            <v>4.5912371517027859</v>
          </cell>
        </row>
        <row r="2476">
          <cell r="K2476">
            <v>0</v>
          </cell>
          <cell r="AJ2476">
            <v>4.5912371517027859</v>
          </cell>
        </row>
        <row r="2477">
          <cell r="K2477">
            <v>0</v>
          </cell>
          <cell r="AJ2477">
            <v>4.5912371517027859</v>
          </cell>
        </row>
        <row r="2478">
          <cell r="K2478">
            <v>1</v>
          </cell>
          <cell r="AJ2478">
            <v>21.577202063983485</v>
          </cell>
        </row>
        <row r="2479">
          <cell r="K2479">
            <v>0</v>
          </cell>
          <cell r="AJ2479">
            <v>4.5912371517027859</v>
          </cell>
        </row>
        <row r="2480">
          <cell r="K2480">
            <v>0</v>
          </cell>
          <cell r="AJ2480">
            <v>4.5912371517027859</v>
          </cell>
        </row>
        <row r="2481">
          <cell r="K2481">
            <v>0</v>
          </cell>
          <cell r="AJ2481">
            <v>4.5912371517027859</v>
          </cell>
        </row>
        <row r="2482">
          <cell r="K2482">
            <v>1</v>
          </cell>
          <cell r="AJ2482">
            <v>21.577202063983485</v>
          </cell>
        </row>
        <row r="2483">
          <cell r="K2483">
            <v>0</v>
          </cell>
          <cell r="AJ2483">
            <v>4.5912371517027859</v>
          </cell>
        </row>
        <row r="2484">
          <cell r="K2484">
            <v>0</v>
          </cell>
          <cell r="AJ2484">
            <v>4.5912371517027859</v>
          </cell>
        </row>
        <row r="2485">
          <cell r="K2485">
            <v>0</v>
          </cell>
          <cell r="AJ2485">
            <v>4.5912371517027859</v>
          </cell>
        </row>
        <row r="2486">
          <cell r="K2486">
            <v>0</v>
          </cell>
          <cell r="AJ2486">
            <v>4.5912371517027859</v>
          </cell>
        </row>
        <row r="2487">
          <cell r="K2487">
            <v>0</v>
          </cell>
          <cell r="AJ2487">
            <v>4.5912371517027859</v>
          </cell>
        </row>
        <row r="2488">
          <cell r="K2488">
            <v>0</v>
          </cell>
          <cell r="AJ2488">
            <v>4.5912371517027859</v>
          </cell>
        </row>
        <row r="2489">
          <cell r="K2489">
            <v>0</v>
          </cell>
          <cell r="AJ2489">
            <v>4.5912371517027859</v>
          </cell>
        </row>
        <row r="2490">
          <cell r="K2490">
            <v>0</v>
          </cell>
          <cell r="AJ2490">
            <v>4.5912371517027859</v>
          </cell>
        </row>
        <row r="2491">
          <cell r="K2491">
            <v>1</v>
          </cell>
          <cell r="AJ2491">
            <v>21.577202063983485</v>
          </cell>
        </row>
        <row r="2492">
          <cell r="K2492">
            <v>0</v>
          </cell>
          <cell r="AJ2492">
            <v>4.5912371517027859</v>
          </cell>
        </row>
        <row r="2493">
          <cell r="K2493">
            <v>1</v>
          </cell>
          <cell r="AJ2493">
            <v>56.217202063983486</v>
          </cell>
        </row>
        <row r="2494">
          <cell r="K2494">
            <v>0</v>
          </cell>
          <cell r="AJ2494">
            <v>4.5912371517027859</v>
          </cell>
        </row>
        <row r="2495">
          <cell r="K2495">
            <v>0</v>
          </cell>
          <cell r="AJ2495">
            <v>4.5912371517027859</v>
          </cell>
        </row>
        <row r="2496">
          <cell r="K2496">
            <v>0</v>
          </cell>
          <cell r="AJ2496">
            <v>4.5912371517027859</v>
          </cell>
        </row>
        <row r="2497">
          <cell r="K2497">
            <v>0</v>
          </cell>
          <cell r="AJ2497">
            <v>4.5912371517027859</v>
          </cell>
        </row>
        <row r="2498">
          <cell r="K2498">
            <v>0</v>
          </cell>
          <cell r="AJ2498">
            <v>4.5912371517027859</v>
          </cell>
        </row>
        <row r="2499">
          <cell r="K2499">
            <v>0</v>
          </cell>
          <cell r="AJ2499">
            <v>4.5912371517027859</v>
          </cell>
        </row>
        <row r="2500">
          <cell r="K2500">
            <v>1</v>
          </cell>
          <cell r="AJ2500">
            <v>21.577202063983485</v>
          </cell>
        </row>
        <row r="2501">
          <cell r="K2501">
            <v>0</v>
          </cell>
          <cell r="AJ2501">
            <v>4.5912371517027859</v>
          </cell>
        </row>
        <row r="2502">
          <cell r="K2502">
            <v>0</v>
          </cell>
          <cell r="AJ2502">
            <v>4.5912371517027859</v>
          </cell>
        </row>
        <row r="2503">
          <cell r="K2503">
            <v>0</v>
          </cell>
          <cell r="AJ2503">
            <v>4.5912371517027859</v>
          </cell>
        </row>
        <row r="2504">
          <cell r="K2504">
            <v>0</v>
          </cell>
          <cell r="AJ2504">
            <v>4.5912371517027859</v>
          </cell>
        </row>
        <row r="2505">
          <cell r="K2505">
            <v>0</v>
          </cell>
          <cell r="AJ2505">
            <v>4.5912371517027859</v>
          </cell>
        </row>
        <row r="2506">
          <cell r="K2506">
            <v>0</v>
          </cell>
          <cell r="AJ2506">
            <v>4.5912371517027859</v>
          </cell>
        </row>
        <row r="2507">
          <cell r="K2507">
            <v>0</v>
          </cell>
          <cell r="AJ2507">
            <v>4.5912371517027859</v>
          </cell>
        </row>
        <row r="2508">
          <cell r="K2508">
            <v>0</v>
          </cell>
          <cell r="AJ2508">
            <v>4.5912371517027859</v>
          </cell>
        </row>
        <row r="2509">
          <cell r="K2509">
            <v>0</v>
          </cell>
          <cell r="AJ2509">
            <v>4.5912371517027859</v>
          </cell>
        </row>
        <row r="2510">
          <cell r="K2510">
            <v>0</v>
          </cell>
          <cell r="AJ2510">
            <v>4.5912371517027859</v>
          </cell>
        </row>
        <row r="2511">
          <cell r="K2511">
            <v>1</v>
          </cell>
          <cell r="AJ2511">
            <v>21.577202063983485</v>
          </cell>
        </row>
        <row r="2512">
          <cell r="K2512">
            <v>0</v>
          </cell>
          <cell r="AJ2512">
            <v>4.5912371517027859</v>
          </cell>
        </row>
        <row r="2513">
          <cell r="K2513">
            <v>0</v>
          </cell>
          <cell r="AJ2513">
            <v>4.5912371517027859</v>
          </cell>
        </row>
        <row r="2514">
          <cell r="K2514">
            <v>0</v>
          </cell>
          <cell r="AJ2514">
            <v>4.5912371517027859</v>
          </cell>
        </row>
        <row r="2515">
          <cell r="K2515">
            <v>0</v>
          </cell>
          <cell r="AJ2515">
            <v>4.5912371517027859</v>
          </cell>
        </row>
        <row r="2516">
          <cell r="K2516">
            <v>0</v>
          </cell>
          <cell r="AJ2516">
            <v>4.5912371517027859</v>
          </cell>
        </row>
        <row r="2517">
          <cell r="K2517">
            <v>1</v>
          </cell>
          <cell r="AJ2517">
            <v>21.577202063983485</v>
          </cell>
        </row>
        <row r="2518">
          <cell r="K2518">
            <v>0</v>
          </cell>
          <cell r="AJ2518">
            <v>4.5912371517027859</v>
          </cell>
        </row>
        <row r="2519">
          <cell r="K2519">
            <v>0</v>
          </cell>
          <cell r="AJ2519">
            <v>4.5912371517027859</v>
          </cell>
        </row>
        <row r="2520">
          <cell r="K2520">
            <v>0</v>
          </cell>
          <cell r="AJ2520">
            <v>4.5912371517027859</v>
          </cell>
        </row>
        <row r="2521">
          <cell r="K2521">
            <v>0</v>
          </cell>
          <cell r="AJ2521">
            <v>4.5912371517027859</v>
          </cell>
        </row>
        <row r="2522">
          <cell r="K2522">
            <v>0</v>
          </cell>
          <cell r="AJ2522">
            <v>4.5912371517027859</v>
          </cell>
        </row>
        <row r="2523">
          <cell r="K2523">
            <v>0</v>
          </cell>
          <cell r="AJ2523">
            <v>4.5912371517027859</v>
          </cell>
        </row>
        <row r="2524">
          <cell r="K2524">
            <v>0</v>
          </cell>
          <cell r="AJ2524">
            <v>4.5912371517027859</v>
          </cell>
        </row>
        <row r="2525">
          <cell r="K2525">
            <v>0</v>
          </cell>
          <cell r="AJ2525">
            <v>4.5912371517027859</v>
          </cell>
        </row>
        <row r="2526">
          <cell r="K2526">
            <v>0</v>
          </cell>
          <cell r="AJ2526">
            <v>4.5912371517027859</v>
          </cell>
        </row>
        <row r="2527">
          <cell r="K2527">
            <v>0</v>
          </cell>
          <cell r="AJ2527">
            <v>4.5912371517027859</v>
          </cell>
        </row>
        <row r="2528">
          <cell r="K2528">
            <v>0</v>
          </cell>
          <cell r="AJ2528">
            <v>4.5912371517027859</v>
          </cell>
        </row>
        <row r="2529">
          <cell r="K2529">
            <v>1</v>
          </cell>
          <cell r="AJ2529">
            <v>21.577202063983485</v>
          </cell>
        </row>
        <row r="2530">
          <cell r="K2530">
            <v>0</v>
          </cell>
          <cell r="AJ2530">
            <v>4.5912371517027859</v>
          </cell>
        </row>
        <row r="2531">
          <cell r="K2531">
            <v>0</v>
          </cell>
          <cell r="AJ2531">
            <v>4.5912371517027859</v>
          </cell>
        </row>
        <row r="2532">
          <cell r="K2532">
            <v>0</v>
          </cell>
          <cell r="AJ2532">
            <v>4.5912371517027859</v>
          </cell>
        </row>
        <row r="2533">
          <cell r="K2533">
            <v>0</v>
          </cell>
          <cell r="AJ2533">
            <v>4.5912371517027859</v>
          </cell>
        </row>
        <row r="2534">
          <cell r="K2534">
            <v>0</v>
          </cell>
          <cell r="AJ2534">
            <v>4.5912371517027859</v>
          </cell>
        </row>
        <row r="2535">
          <cell r="K2535">
            <v>0</v>
          </cell>
          <cell r="AJ2535">
            <v>4.5912371517027859</v>
          </cell>
        </row>
        <row r="2536">
          <cell r="K2536">
            <v>0</v>
          </cell>
          <cell r="AJ2536">
            <v>4.5912371517027859</v>
          </cell>
        </row>
        <row r="2537">
          <cell r="K2537">
            <v>0</v>
          </cell>
          <cell r="AJ2537">
            <v>4.5912371517027859</v>
          </cell>
        </row>
        <row r="2538">
          <cell r="K2538">
            <v>0</v>
          </cell>
          <cell r="AJ2538">
            <v>4.5912371517027859</v>
          </cell>
        </row>
        <row r="2539">
          <cell r="K2539">
            <v>0</v>
          </cell>
          <cell r="AJ2539">
            <v>4.5912371517027859</v>
          </cell>
        </row>
        <row r="2540">
          <cell r="K2540">
            <v>0</v>
          </cell>
          <cell r="AJ2540">
            <v>4.5912371517027859</v>
          </cell>
        </row>
        <row r="2541">
          <cell r="K2541">
            <v>0</v>
          </cell>
          <cell r="AJ2541">
            <v>4.5912371517027859</v>
          </cell>
        </row>
        <row r="2542">
          <cell r="K2542">
            <v>0</v>
          </cell>
          <cell r="AJ2542">
            <v>4.5912371517027859</v>
          </cell>
        </row>
        <row r="2543">
          <cell r="K2543">
            <v>0</v>
          </cell>
          <cell r="AJ2543">
            <v>4.5912371517027859</v>
          </cell>
        </row>
        <row r="2544">
          <cell r="K2544">
            <v>1</v>
          </cell>
          <cell r="AJ2544">
            <v>21.577202063983485</v>
          </cell>
        </row>
        <row r="2545">
          <cell r="K2545">
            <v>0</v>
          </cell>
          <cell r="AJ2545">
            <v>4.5912371517027859</v>
          </cell>
        </row>
        <row r="2546">
          <cell r="K2546">
            <v>0</v>
          </cell>
          <cell r="AJ2546">
            <v>4.5912371517027859</v>
          </cell>
        </row>
        <row r="2547">
          <cell r="K2547">
            <v>0</v>
          </cell>
          <cell r="AJ2547">
            <v>4.5912371517027859</v>
          </cell>
        </row>
        <row r="2548">
          <cell r="K2548">
            <v>0</v>
          </cell>
          <cell r="AJ2548">
            <v>4.5912371517027859</v>
          </cell>
        </row>
        <row r="2549">
          <cell r="K2549">
            <v>0</v>
          </cell>
          <cell r="AJ2549">
            <v>4.5912371517027859</v>
          </cell>
        </row>
        <row r="2550">
          <cell r="K2550">
            <v>0</v>
          </cell>
          <cell r="AJ2550">
            <v>4.5912371517027859</v>
          </cell>
        </row>
        <row r="2551">
          <cell r="K2551">
            <v>0</v>
          </cell>
          <cell r="AJ2551">
            <v>4.5912371517027859</v>
          </cell>
        </row>
        <row r="2552">
          <cell r="K2552">
            <v>0</v>
          </cell>
          <cell r="AJ2552">
            <v>4.5912371517027859</v>
          </cell>
        </row>
        <row r="2553">
          <cell r="K2553">
            <v>1</v>
          </cell>
          <cell r="AJ2553">
            <v>21.577202063983485</v>
          </cell>
        </row>
        <row r="2554">
          <cell r="K2554">
            <v>0</v>
          </cell>
          <cell r="AJ2554">
            <v>4.5912371517027859</v>
          </cell>
        </row>
        <row r="2555">
          <cell r="K2555">
            <v>0</v>
          </cell>
          <cell r="AJ2555">
            <v>4.5912371517027859</v>
          </cell>
        </row>
        <row r="2556">
          <cell r="K2556">
            <v>0</v>
          </cell>
          <cell r="AJ2556">
            <v>4.5912371517027859</v>
          </cell>
        </row>
        <row r="2557">
          <cell r="K2557">
            <v>0</v>
          </cell>
          <cell r="AJ2557">
            <v>4.5912371517027859</v>
          </cell>
        </row>
        <row r="2558">
          <cell r="K2558">
            <v>1</v>
          </cell>
          <cell r="AJ2558">
            <v>56.217202063983486</v>
          </cell>
        </row>
        <row r="2559">
          <cell r="K2559">
            <v>0</v>
          </cell>
          <cell r="AJ2559">
            <v>4.5912371517027859</v>
          </cell>
        </row>
        <row r="2560">
          <cell r="K2560">
            <v>0</v>
          </cell>
          <cell r="AJ2560">
            <v>4.5912371517027859</v>
          </cell>
        </row>
        <row r="2561">
          <cell r="K2561">
            <v>0</v>
          </cell>
          <cell r="AJ2561">
            <v>4.5912371517027859</v>
          </cell>
        </row>
        <row r="2562">
          <cell r="K2562">
            <v>0</v>
          </cell>
          <cell r="AJ2562">
            <v>4.5912371517027859</v>
          </cell>
        </row>
        <row r="2563">
          <cell r="K2563">
            <v>0</v>
          </cell>
          <cell r="AJ2563">
            <v>4.5912371517027859</v>
          </cell>
        </row>
        <row r="2564">
          <cell r="K2564">
            <v>0</v>
          </cell>
          <cell r="AJ2564">
            <v>4.5912371517027859</v>
          </cell>
        </row>
        <row r="2565">
          <cell r="K2565">
            <v>1</v>
          </cell>
          <cell r="AJ2565">
            <v>56.217202063983486</v>
          </cell>
        </row>
        <row r="2566">
          <cell r="K2566">
            <v>0</v>
          </cell>
          <cell r="AJ2566">
            <v>4.5912371517027859</v>
          </cell>
        </row>
        <row r="2567">
          <cell r="K2567">
            <v>0</v>
          </cell>
          <cell r="AJ2567">
            <v>4.5912371517027859</v>
          </cell>
        </row>
        <row r="2568">
          <cell r="K2568">
            <v>0</v>
          </cell>
          <cell r="AJ2568">
            <v>4.5912371517027859</v>
          </cell>
        </row>
        <row r="2569">
          <cell r="K2569">
            <v>0</v>
          </cell>
          <cell r="AJ2569">
            <v>4.5912371517027859</v>
          </cell>
        </row>
        <row r="2570">
          <cell r="K2570">
            <v>0</v>
          </cell>
          <cell r="AJ2570">
            <v>4.5912371517027859</v>
          </cell>
        </row>
        <row r="2571">
          <cell r="K2571">
            <v>0</v>
          </cell>
          <cell r="AJ2571">
            <v>4.5912371517027859</v>
          </cell>
        </row>
        <row r="2572">
          <cell r="K2572">
            <v>0</v>
          </cell>
          <cell r="AJ2572">
            <v>4.5912371517027859</v>
          </cell>
        </row>
        <row r="2573">
          <cell r="K2573">
            <v>0</v>
          </cell>
          <cell r="AJ2573">
            <v>4.5912371517027859</v>
          </cell>
        </row>
        <row r="2574">
          <cell r="K2574">
            <v>0</v>
          </cell>
          <cell r="AJ2574">
            <v>4.5912371517027859</v>
          </cell>
        </row>
        <row r="2575">
          <cell r="K2575">
            <v>0</v>
          </cell>
          <cell r="AJ2575">
            <v>4.5912371517027859</v>
          </cell>
        </row>
        <row r="2576">
          <cell r="K2576">
            <v>0</v>
          </cell>
          <cell r="AJ2576">
            <v>4.5912371517027859</v>
          </cell>
        </row>
        <row r="2577">
          <cell r="K2577">
            <v>0</v>
          </cell>
          <cell r="AJ2577">
            <v>4.5912371517027859</v>
          </cell>
        </row>
        <row r="2578">
          <cell r="K2578">
            <v>0</v>
          </cell>
          <cell r="AJ2578">
            <v>4.5912371517027859</v>
          </cell>
        </row>
        <row r="2579">
          <cell r="K2579">
            <v>0</v>
          </cell>
          <cell r="AJ2579">
            <v>4.5912371517027859</v>
          </cell>
        </row>
        <row r="2580">
          <cell r="K2580">
            <v>0</v>
          </cell>
          <cell r="AJ2580">
            <v>4.5912371517027859</v>
          </cell>
        </row>
        <row r="2581">
          <cell r="K2581">
            <v>0</v>
          </cell>
          <cell r="AJ2581">
            <v>4.5912371517027859</v>
          </cell>
        </row>
        <row r="2582">
          <cell r="K2582">
            <v>0</v>
          </cell>
          <cell r="AJ2582">
            <v>4.5912371517027859</v>
          </cell>
        </row>
        <row r="2583">
          <cell r="K2583">
            <v>0</v>
          </cell>
          <cell r="AJ2583">
            <v>4.5912371517027859</v>
          </cell>
        </row>
        <row r="2584">
          <cell r="K2584">
            <v>0</v>
          </cell>
          <cell r="AJ2584">
            <v>4.5912371517027859</v>
          </cell>
        </row>
        <row r="2585">
          <cell r="K2585">
            <v>0</v>
          </cell>
          <cell r="AJ2585">
            <v>4.5912371517027859</v>
          </cell>
        </row>
        <row r="2586">
          <cell r="K2586">
            <v>0</v>
          </cell>
          <cell r="AJ2586">
            <v>4.5912371517027859</v>
          </cell>
        </row>
        <row r="2587">
          <cell r="K2587">
            <v>0</v>
          </cell>
          <cell r="AJ2587">
            <v>4.5912371517027859</v>
          </cell>
        </row>
        <row r="2588">
          <cell r="K2588">
            <v>0</v>
          </cell>
          <cell r="AJ2588">
            <v>4.5912371517027859</v>
          </cell>
        </row>
        <row r="2589">
          <cell r="K2589">
            <v>0</v>
          </cell>
          <cell r="AJ2589">
            <v>4.5912371517027859</v>
          </cell>
        </row>
        <row r="2590">
          <cell r="K2590">
            <v>0</v>
          </cell>
          <cell r="AJ2590">
            <v>4.5912371517027859</v>
          </cell>
        </row>
        <row r="2591">
          <cell r="K2591">
            <v>0</v>
          </cell>
          <cell r="AJ2591">
            <v>4.5912371517027859</v>
          </cell>
        </row>
        <row r="2592">
          <cell r="K2592">
            <v>0</v>
          </cell>
          <cell r="AJ2592">
            <v>4.5912371517027859</v>
          </cell>
        </row>
        <row r="2593">
          <cell r="K2593">
            <v>0</v>
          </cell>
          <cell r="AJ2593">
            <v>4.5912371517027859</v>
          </cell>
        </row>
        <row r="2594">
          <cell r="K2594">
            <v>0</v>
          </cell>
          <cell r="AJ2594">
            <v>4.5912371517027859</v>
          </cell>
        </row>
        <row r="2595">
          <cell r="K2595">
            <v>0</v>
          </cell>
          <cell r="AJ2595">
            <v>4.5912371517027859</v>
          </cell>
        </row>
        <row r="2596">
          <cell r="K2596">
            <v>0</v>
          </cell>
          <cell r="AJ2596">
            <v>4.5912371517027859</v>
          </cell>
        </row>
        <row r="2597">
          <cell r="K2597">
            <v>0</v>
          </cell>
          <cell r="AJ2597">
            <v>4.5912371517027859</v>
          </cell>
        </row>
        <row r="2598">
          <cell r="K2598">
            <v>1</v>
          </cell>
          <cell r="AJ2598">
            <v>56.217202063983486</v>
          </cell>
        </row>
        <row r="2599">
          <cell r="K2599">
            <v>0</v>
          </cell>
          <cell r="AJ2599">
            <v>4.5912371517027859</v>
          </cell>
        </row>
        <row r="2600">
          <cell r="K2600">
            <v>0</v>
          </cell>
          <cell r="AJ2600">
            <v>4.5912371517027859</v>
          </cell>
        </row>
        <row r="2601">
          <cell r="K2601">
            <v>0</v>
          </cell>
          <cell r="AJ2601">
            <v>4.5912371517027859</v>
          </cell>
        </row>
        <row r="2602">
          <cell r="K2602">
            <v>0</v>
          </cell>
          <cell r="AJ2602">
            <v>4.5912371517027859</v>
          </cell>
        </row>
        <row r="2603">
          <cell r="K2603">
            <v>0</v>
          </cell>
          <cell r="AJ2603">
            <v>5.0164148495445122</v>
          </cell>
        </row>
        <row r="2604">
          <cell r="K2604">
            <v>0</v>
          </cell>
          <cell r="AJ2604">
            <v>5.0164148495445122</v>
          </cell>
        </row>
        <row r="2605">
          <cell r="K2605">
            <v>0</v>
          </cell>
          <cell r="AJ2605">
            <v>5.0164148495445122</v>
          </cell>
        </row>
        <row r="2606">
          <cell r="K2606">
            <v>0</v>
          </cell>
          <cell r="AJ2606">
            <v>5.0164148495445122</v>
          </cell>
        </row>
        <row r="2607">
          <cell r="K2607">
            <v>0</v>
          </cell>
          <cell r="AJ2607">
            <v>5.0164148495445122</v>
          </cell>
        </row>
        <row r="2608">
          <cell r="K2608">
            <v>0</v>
          </cell>
          <cell r="AJ2608">
            <v>5.0164148495445122</v>
          </cell>
        </row>
        <row r="2609">
          <cell r="K2609">
            <v>1</v>
          </cell>
          <cell r="AJ2609">
            <v>22.00237976182521</v>
          </cell>
        </row>
        <row r="2610">
          <cell r="K2610">
            <v>0</v>
          </cell>
          <cell r="AJ2610">
            <v>5.0164148495445122</v>
          </cell>
        </row>
        <row r="2611">
          <cell r="K2611">
            <v>0</v>
          </cell>
          <cell r="AJ2611">
            <v>5.0164148495445122</v>
          </cell>
        </row>
        <row r="2612">
          <cell r="K2612">
            <v>0</v>
          </cell>
          <cell r="AJ2612">
            <v>5.0164148495445122</v>
          </cell>
        </row>
        <row r="2613">
          <cell r="K2613">
            <v>0</v>
          </cell>
          <cell r="AJ2613">
            <v>5.0164148495445122</v>
          </cell>
        </row>
        <row r="2614">
          <cell r="K2614">
            <v>0</v>
          </cell>
          <cell r="AJ2614">
            <v>5.0164148495445122</v>
          </cell>
        </row>
        <row r="2615">
          <cell r="K2615">
            <v>0</v>
          </cell>
          <cell r="AJ2615">
            <v>5.0164148495445122</v>
          </cell>
        </row>
        <row r="2616">
          <cell r="K2616">
            <v>0</v>
          </cell>
          <cell r="AJ2616">
            <v>5.0164148495445122</v>
          </cell>
        </row>
        <row r="2617">
          <cell r="K2617">
            <v>0</v>
          </cell>
          <cell r="AJ2617">
            <v>5.0164148495445122</v>
          </cell>
        </row>
        <row r="2618">
          <cell r="K2618">
            <v>0</v>
          </cell>
          <cell r="AJ2618">
            <v>5.0164148495445122</v>
          </cell>
        </row>
        <row r="2619">
          <cell r="K2619">
            <v>0</v>
          </cell>
          <cell r="AJ2619">
            <v>5.0164148495445122</v>
          </cell>
        </row>
        <row r="2620">
          <cell r="K2620">
            <v>0</v>
          </cell>
          <cell r="AJ2620">
            <v>5.0164148495445122</v>
          </cell>
        </row>
        <row r="2621">
          <cell r="K2621">
            <v>0</v>
          </cell>
          <cell r="AJ2621">
            <v>5.0164148495445122</v>
          </cell>
        </row>
        <row r="2622">
          <cell r="K2622">
            <v>0</v>
          </cell>
          <cell r="AJ2622">
            <v>5.0164148495445122</v>
          </cell>
        </row>
        <row r="2623">
          <cell r="K2623">
            <v>0</v>
          </cell>
          <cell r="AJ2623">
            <v>5.0164148495445122</v>
          </cell>
        </row>
        <row r="2624">
          <cell r="K2624">
            <v>0</v>
          </cell>
          <cell r="AJ2624">
            <v>5.0164148495445122</v>
          </cell>
        </row>
        <row r="2625">
          <cell r="K2625">
            <v>0</v>
          </cell>
          <cell r="AJ2625">
            <v>5.0164148495445122</v>
          </cell>
        </row>
        <row r="2626">
          <cell r="K2626">
            <v>1</v>
          </cell>
          <cell r="AJ2626">
            <v>56.642379761825211</v>
          </cell>
        </row>
        <row r="2627">
          <cell r="K2627">
            <v>1</v>
          </cell>
          <cell r="AJ2627">
            <v>22.00237976182521</v>
          </cell>
        </row>
        <row r="2628">
          <cell r="K2628">
            <v>0</v>
          </cell>
          <cell r="AJ2628">
            <v>5.0164148495445122</v>
          </cell>
        </row>
        <row r="2629">
          <cell r="K2629">
            <v>0</v>
          </cell>
          <cell r="AJ2629">
            <v>5.0164148495445122</v>
          </cell>
        </row>
        <row r="2630">
          <cell r="K2630">
            <v>0</v>
          </cell>
          <cell r="AJ2630">
            <v>5.0164148495445122</v>
          </cell>
        </row>
        <row r="2631">
          <cell r="K2631">
            <v>1</v>
          </cell>
          <cell r="AJ2631">
            <v>56.642379761825211</v>
          </cell>
        </row>
        <row r="2632">
          <cell r="K2632">
            <v>0</v>
          </cell>
          <cell r="AJ2632">
            <v>5.0164148495445122</v>
          </cell>
        </row>
        <row r="2633">
          <cell r="K2633">
            <v>0</v>
          </cell>
          <cell r="AJ2633">
            <v>5.0164148495445122</v>
          </cell>
        </row>
        <row r="2634">
          <cell r="K2634">
            <v>0</v>
          </cell>
          <cell r="AJ2634">
            <v>5.0164148495445122</v>
          </cell>
        </row>
        <row r="2635">
          <cell r="K2635">
            <v>0</v>
          </cell>
          <cell r="AJ2635">
            <v>5.0164148495445122</v>
          </cell>
        </row>
        <row r="2636">
          <cell r="K2636">
            <v>1</v>
          </cell>
          <cell r="AJ2636">
            <v>56.642379761825211</v>
          </cell>
        </row>
        <row r="2637">
          <cell r="K2637">
            <v>0</v>
          </cell>
          <cell r="AJ2637">
            <v>5.0164148495445122</v>
          </cell>
        </row>
        <row r="2638">
          <cell r="K2638">
            <v>0</v>
          </cell>
          <cell r="AJ2638">
            <v>5.0164148495445122</v>
          </cell>
        </row>
        <row r="2639">
          <cell r="K2639">
            <v>0</v>
          </cell>
          <cell r="AJ2639">
            <v>5.0164148495445122</v>
          </cell>
        </row>
        <row r="2640">
          <cell r="K2640">
            <v>0</v>
          </cell>
          <cell r="AJ2640">
            <v>5.0164148495445122</v>
          </cell>
        </row>
        <row r="2641">
          <cell r="K2641">
            <v>1</v>
          </cell>
          <cell r="AJ2641">
            <v>22.00237976182521</v>
          </cell>
        </row>
        <row r="2642">
          <cell r="K2642">
            <v>0</v>
          </cell>
          <cell r="AJ2642">
            <v>5.0164148495445122</v>
          </cell>
        </row>
        <row r="2643">
          <cell r="K2643">
            <v>0</v>
          </cell>
          <cell r="AJ2643">
            <v>5.0164148495445122</v>
          </cell>
        </row>
        <row r="2644">
          <cell r="K2644">
            <v>1</v>
          </cell>
          <cell r="AJ2644">
            <v>22.00237976182521</v>
          </cell>
        </row>
        <row r="2645">
          <cell r="K2645">
            <v>0</v>
          </cell>
          <cell r="AJ2645">
            <v>5.0164148495445122</v>
          </cell>
        </row>
        <row r="2646">
          <cell r="K2646">
            <v>0</v>
          </cell>
          <cell r="AJ2646">
            <v>5.0164148495445122</v>
          </cell>
        </row>
        <row r="2647">
          <cell r="K2647">
            <v>0</v>
          </cell>
          <cell r="AJ2647">
            <v>5.0164148495445122</v>
          </cell>
        </row>
        <row r="2648">
          <cell r="K2648">
            <v>0</v>
          </cell>
          <cell r="AJ2648">
            <v>5.0164148495445122</v>
          </cell>
        </row>
        <row r="2649">
          <cell r="K2649">
            <v>0</v>
          </cell>
          <cell r="AJ2649">
            <v>5.0164148495445122</v>
          </cell>
        </row>
        <row r="2650">
          <cell r="K2650">
            <v>0</v>
          </cell>
          <cell r="AJ2650">
            <v>5.0164148495445122</v>
          </cell>
        </row>
        <row r="2651">
          <cell r="K2651">
            <v>0</v>
          </cell>
          <cell r="AJ2651">
            <v>5.0164148495445122</v>
          </cell>
        </row>
        <row r="2652">
          <cell r="K2652">
            <v>0</v>
          </cell>
          <cell r="AJ2652">
            <v>5.0164148495445122</v>
          </cell>
        </row>
        <row r="2653">
          <cell r="K2653">
            <v>1</v>
          </cell>
          <cell r="AJ2653">
            <v>22.00237976182521</v>
          </cell>
        </row>
        <row r="2654">
          <cell r="K2654">
            <v>0</v>
          </cell>
          <cell r="AJ2654">
            <v>5.0164148495445122</v>
          </cell>
        </row>
        <row r="2655">
          <cell r="K2655">
            <v>0</v>
          </cell>
          <cell r="AJ2655">
            <v>5.0164148495445122</v>
          </cell>
        </row>
        <row r="2656">
          <cell r="K2656">
            <v>0</v>
          </cell>
          <cell r="AJ2656">
            <v>5.0164148495445122</v>
          </cell>
        </row>
        <row r="2657">
          <cell r="K2657">
            <v>0</v>
          </cell>
          <cell r="AJ2657">
            <v>5.0164148495445122</v>
          </cell>
        </row>
        <row r="2658">
          <cell r="K2658">
            <v>0</v>
          </cell>
          <cell r="AJ2658">
            <v>5.0164148495445122</v>
          </cell>
        </row>
        <row r="2659">
          <cell r="K2659">
            <v>0</v>
          </cell>
          <cell r="AJ2659">
            <v>5.0164148495445122</v>
          </cell>
        </row>
        <row r="2660">
          <cell r="K2660">
            <v>0</v>
          </cell>
          <cell r="AJ2660">
            <v>5.0164148495445122</v>
          </cell>
        </row>
        <row r="2661">
          <cell r="K2661">
            <v>0</v>
          </cell>
          <cell r="AJ2661">
            <v>5.0164148495445122</v>
          </cell>
        </row>
        <row r="2662">
          <cell r="K2662">
            <v>0</v>
          </cell>
          <cell r="AJ2662">
            <v>5.0164148495445122</v>
          </cell>
        </row>
        <row r="2663">
          <cell r="K2663">
            <v>0</v>
          </cell>
          <cell r="AJ2663">
            <v>5.0164148495445122</v>
          </cell>
        </row>
        <row r="2664">
          <cell r="K2664">
            <v>0</v>
          </cell>
          <cell r="AJ2664">
            <v>5.0164148495445122</v>
          </cell>
        </row>
        <row r="2665">
          <cell r="K2665">
            <v>0</v>
          </cell>
          <cell r="AJ2665">
            <v>5.0164148495445122</v>
          </cell>
        </row>
        <row r="2666">
          <cell r="K2666">
            <v>0</v>
          </cell>
          <cell r="AJ2666">
            <v>5.0164148495445122</v>
          </cell>
        </row>
        <row r="2667">
          <cell r="K2667">
            <v>0</v>
          </cell>
          <cell r="AJ2667">
            <v>5.0164148495445122</v>
          </cell>
        </row>
        <row r="2668">
          <cell r="K2668">
            <v>0</v>
          </cell>
          <cell r="AJ2668">
            <v>5.0164148495445122</v>
          </cell>
        </row>
        <row r="2669">
          <cell r="K2669">
            <v>0</v>
          </cell>
          <cell r="AJ2669">
            <v>5.0164148495445122</v>
          </cell>
        </row>
        <row r="2670">
          <cell r="K2670">
            <v>0</v>
          </cell>
          <cell r="AJ2670">
            <v>5.0164148495445122</v>
          </cell>
        </row>
        <row r="2671">
          <cell r="K2671">
            <v>1</v>
          </cell>
          <cell r="AJ2671">
            <v>22.00237976182521</v>
          </cell>
        </row>
        <row r="2672">
          <cell r="K2672">
            <v>1</v>
          </cell>
          <cell r="AJ2672">
            <v>22.00237976182521</v>
          </cell>
        </row>
        <row r="2673">
          <cell r="K2673">
            <v>0</v>
          </cell>
          <cell r="AJ2673">
            <v>5.0164148495445122</v>
          </cell>
        </row>
        <row r="2674">
          <cell r="K2674">
            <v>1</v>
          </cell>
          <cell r="AJ2674">
            <v>22.00237976182521</v>
          </cell>
        </row>
        <row r="2675">
          <cell r="K2675">
            <v>0</v>
          </cell>
          <cell r="AJ2675">
            <v>5.0164148495445122</v>
          </cell>
        </row>
        <row r="2676">
          <cell r="K2676">
            <v>0</v>
          </cell>
          <cell r="AJ2676">
            <v>5.0164148495445122</v>
          </cell>
        </row>
        <row r="2677">
          <cell r="K2677">
            <v>1</v>
          </cell>
          <cell r="AJ2677">
            <v>22.00237976182521</v>
          </cell>
        </row>
        <row r="2678">
          <cell r="K2678">
            <v>0</v>
          </cell>
          <cell r="AJ2678">
            <v>5.0164148495445122</v>
          </cell>
        </row>
        <row r="2679">
          <cell r="K2679">
            <v>0</v>
          </cell>
          <cell r="AJ2679">
            <v>5.0164148495445122</v>
          </cell>
        </row>
        <row r="2680">
          <cell r="K2680">
            <v>0</v>
          </cell>
          <cell r="AJ2680">
            <v>5.0164148495445122</v>
          </cell>
        </row>
        <row r="2681">
          <cell r="K2681">
            <v>0</v>
          </cell>
          <cell r="AJ2681">
            <v>5.0164148495445122</v>
          </cell>
        </row>
        <row r="2682">
          <cell r="K2682">
            <v>0</v>
          </cell>
          <cell r="AJ2682">
            <v>5.0164148495445122</v>
          </cell>
        </row>
        <row r="2683">
          <cell r="K2683">
            <v>0</v>
          </cell>
          <cell r="AJ2683">
            <v>5.0164148495445122</v>
          </cell>
        </row>
        <row r="2684">
          <cell r="K2684">
            <v>0</v>
          </cell>
          <cell r="AJ2684">
            <v>5.0164148495445122</v>
          </cell>
        </row>
        <row r="2685">
          <cell r="K2685">
            <v>0</v>
          </cell>
          <cell r="AJ2685">
            <v>5.0164148495445122</v>
          </cell>
        </row>
        <row r="2686">
          <cell r="K2686">
            <v>1</v>
          </cell>
          <cell r="AJ2686">
            <v>22.00237976182521</v>
          </cell>
        </row>
        <row r="2687">
          <cell r="K2687">
            <v>0</v>
          </cell>
          <cell r="AJ2687">
            <v>5.0164148495445122</v>
          </cell>
        </row>
        <row r="2688">
          <cell r="K2688">
            <v>0</v>
          </cell>
          <cell r="AJ2688">
            <v>5.0164148495445122</v>
          </cell>
        </row>
        <row r="2689">
          <cell r="K2689">
            <v>0</v>
          </cell>
          <cell r="AJ2689">
            <v>5.0164148495445122</v>
          </cell>
        </row>
        <row r="2690">
          <cell r="K2690">
            <v>1</v>
          </cell>
          <cell r="AJ2690">
            <v>22.00237976182521</v>
          </cell>
        </row>
        <row r="2691">
          <cell r="K2691">
            <v>0</v>
          </cell>
          <cell r="AJ2691">
            <v>5.0164148495445122</v>
          </cell>
        </row>
        <row r="2692">
          <cell r="K2692">
            <v>0</v>
          </cell>
          <cell r="AJ2692">
            <v>5.0164148495445122</v>
          </cell>
        </row>
        <row r="2693">
          <cell r="K2693">
            <v>0</v>
          </cell>
          <cell r="AJ2693">
            <v>5.0164148495445122</v>
          </cell>
        </row>
        <row r="2694">
          <cell r="K2694">
            <v>0</v>
          </cell>
          <cell r="AJ2694">
            <v>5.0164148495445122</v>
          </cell>
        </row>
        <row r="2695">
          <cell r="K2695">
            <v>0</v>
          </cell>
          <cell r="AJ2695">
            <v>5.0164148495445122</v>
          </cell>
        </row>
        <row r="2696">
          <cell r="K2696">
            <v>0</v>
          </cell>
          <cell r="AJ2696">
            <v>5.0164148495445122</v>
          </cell>
        </row>
        <row r="2697">
          <cell r="K2697">
            <v>0</v>
          </cell>
          <cell r="AJ2697">
            <v>5.0164148495445122</v>
          </cell>
        </row>
        <row r="2698">
          <cell r="K2698">
            <v>0</v>
          </cell>
          <cell r="AJ2698">
            <v>5.0164148495445122</v>
          </cell>
        </row>
        <row r="2699">
          <cell r="K2699">
            <v>0</v>
          </cell>
          <cell r="AJ2699">
            <v>5.0164148495445122</v>
          </cell>
        </row>
        <row r="2700">
          <cell r="K2700">
            <v>0</v>
          </cell>
          <cell r="AJ2700">
            <v>5.0164148495445122</v>
          </cell>
        </row>
        <row r="2701">
          <cell r="K2701">
            <v>0</v>
          </cell>
          <cell r="AJ2701">
            <v>5.0164148495445122</v>
          </cell>
        </row>
        <row r="2702">
          <cell r="K2702">
            <v>0</v>
          </cell>
          <cell r="AJ2702">
            <v>5.0164148495445122</v>
          </cell>
        </row>
        <row r="2703">
          <cell r="K2703">
            <v>0</v>
          </cell>
          <cell r="AJ2703">
            <v>5.0164148495445122</v>
          </cell>
        </row>
        <row r="2704">
          <cell r="K2704">
            <v>0</v>
          </cell>
          <cell r="AJ2704">
            <v>5.0164148495445122</v>
          </cell>
        </row>
        <row r="2705">
          <cell r="K2705">
            <v>0</v>
          </cell>
          <cell r="AJ2705">
            <v>5.0164148495445122</v>
          </cell>
        </row>
        <row r="2706">
          <cell r="K2706">
            <v>0</v>
          </cell>
          <cell r="AJ2706">
            <v>5.0164148495445122</v>
          </cell>
        </row>
        <row r="2707">
          <cell r="K2707">
            <v>0</v>
          </cell>
          <cell r="AJ2707">
            <v>5.0164148495445122</v>
          </cell>
        </row>
        <row r="2708">
          <cell r="K2708">
            <v>1</v>
          </cell>
          <cell r="AJ2708">
            <v>22.00237976182521</v>
          </cell>
        </row>
        <row r="2709">
          <cell r="K2709">
            <v>0</v>
          </cell>
          <cell r="AJ2709">
            <v>5.0164148495445122</v>
          </cell>
        </row>
        <row r="2710">
          <cell r="K2710">
            <v>0</v>
          </cell>
          <cell r="AJ2710">
            <v>5.0164148495445122</v>
          </cell>
        </row>
        <row r="2711">
          <cell r="K2711">
            <v>1</v>
          </cell>
          <cell r="AJ2711">
            <v>22.00237976182521</v>
          </cell>
        </row>
        <row r="2712">
          <cell r="K2712">
            <v>0</v>
          </cell>
          <cell r="AJ2712">
            <v>5.0164148495445122</v>
          </cell>
        </row>
        <row r="2713">
          <cell r="K2713">
            <v>0</v>
          </cell>
          <cell r="AJ2713">
            <v>5.0164148495445122</v>
          </cell>
        </row>
        <row r="2714">
          <cell r="K2714">
            <v>0</v>
          </cell>
          <cell r="AJ2714">
            <v>5.0164148495445122</v>
          </cell>
        </row>
        <row r="2715">
          <cell r="K2715">
            <v>0</v>
          </cell>
          <cell r="AJ2715">
            <v>5.0164148495445122</v>
          </cell>
        </row>
        <row r="2716">
          <cell r="K2716">
            <v>0</v>
          </cell>
          <cell r="AJ2716">
            <v>5.0164148495445122</v>
          </cell>
        </row>
        <row r="2717">
          <cell r="K2717">
            <v>0</v>
          </cell>
          <cell r="AJ2717">
            <v>5.0164148495445122</v>
          </cell>
        </row>
        <row r="2718">
          <cell r="K2718">
            <v>0</v>
          </cell>
          <cell r="AJ2718">
            <v>5.0164148495445122</v>
          </cell>
        </row>
        <row r="2719">
          <cell r="K2719">
            <v>0</v>
          </cell>
          <cell r="AJ2719">
            <v>5.0164148495445122</v>
          </cell>
        </row>
        <row r="2720">
          <cell r="K2720">
            <v>0</v>
          </cell>
          <cell r="AJ2720">
            <v>5.0164148495445122</v>
          </cell>
        </row>
        <row r="2721">
          <cell r="K2721">
            <v>0</v>
          </cell>
          <cell r="AJ2721">
            <v>5.0164148495445122</v>
          </cell>
        </row>
        <row r="2722">
          <cell r="K2722">
            <v>0</v>
          </cell>
          <cell r="AJ2722">
            <v>5.0164148495445122</v>
          </cell>
        </row>
        <row r="2723">
          <cell r="K2723">
            <v>0</v>
          </cell>
          <cell r="AJ2723">
            <v>5.0164148495445122</v>
          </cell>
        </row>
        <row r="2724">
          <cell r="K2724">
            <v>0</v>
          </cell>
          <cell r="AJ2724">
            <v>5.0164148495445122</v>
          </cell>
        </row>
        <row r="2725">
          <cell r="K2725">
            <v>0</v>
          </cell>
          <cell r="AJ2725">
            <v>5.0164148495445122</v>
          </cell>
        </row>
        <row r="2726">
          <cell r="K2726">
            <v>0</v>
          </cell>
          <cell r="AJ2726">
            <v>5.0164148495445122</v>
          </cell>
        </row>
        <row r="2727">
          <cell r="K2727">
            <v>0</v>
          </cell>
          <cell r="AJ2727">
            <v>5.0164148495445122</v>
          </cell>
        </row>
        <row r="2728">
          <cell r="K2728">
            <v>0</v>
          </cell>
          <cell r="AJ2728">
            <v>5.0164148495445122</v>
          </cell>
        </row>
        <row r="2729">
          <cell r="K2729">
            <v>0</v>
          </cell>
          <cell r="AJ2729">
            <v>5.0164148495445122</v>
          </cell>
        </row>
        <row r="2730">
          <cell r="K2730">
            <v>0</v>
          </cell>
          <cell r="AJ2730">
            <v>5.0164148495445122</v>
          </cell>
        </row>
        <row r="2731">
          <cell r="K2731">
            <v>0</v>
          </cell>
          <cell r="AJ2731">
            <v>5.0164148495445122</v>
          </cell>
        </row>
        <row r="2732">
          <cell r="K2732">
            <v>0</v>
          </cell>
          <cell r="AJ2732">
            <v>5.0164148495445122</v>
          </cell>
        </row>
        <row r="2733">
          <cell r="K2733">
            <v>1</v>
          </cell>
          <cell r="AJ2733">
            <v>56.642379761825211</v>
          </cell>
        </row>
        <row r="2734">
          <cell r="K2734">
            <v>0</v>
          </cell>
          <cell r="AJ2734">
            <v>5.0164148495445122</v>
          </cell>
        </row>
        <row r="2735">
          <cell r="K2735">
            <v>0</v>
          </cell>
          <cell r="AJ2735">
            <v>5.0164148495445122</v>
          </cell>
        </row>
        <row r="2736">
          <cell r="K2736">
            <v>1</v>
          </cell>
          <cell r="AJ2736">
            <v>22.00237976182521</v>
          </cell>
        </row>
        <row r="2737">
          <cell r="K2737">
            <v>0</v>
          </cell>
          <cell r="AJ2737">
            <v>5.0164148495445122</v>
          </cell>
        </row>
        <row r="2738">
          <cell r="K2738">
            <v>0</v>
          </cell>
          <cell r="AJ2738">
            <v>5.0164148495445122</v>
          </cell>
        </row>
        <row r="2739">
          <cell r="K2739">
            <v>0</v>
          </cell>
          <cell r="AJ2739">
            <v>5.0164148495445122</v>
          </cell>
        </row>
        <row r="2740">
          <cell r="K2740">
            <v>0</v>
          </cell>
          <cell r="AJ2740">
            <v>5.0164148495445122</v>
          </cell>
        </row>
        <row r="2741">
          <cell r="K2741">
            <v>0</v>
          </cell>
          <cell r="AJ2741">
            <v>5.0164148495445122</v>
          </cell>
        </row>
        <row r="2742">
          <cell r="K2742">
            <v>0</v>
          </cell>
          <cell r="AJ2742">
            <v>5.0164148495445122</v>
          </cell>
        </row>
        <row r="2743">
          <cell r="K2743">
            <v>0</v>
          </cell>
          <cell r="AJ2743">
            <v>5.0164148495445122</v>
          </cell>
        </row>
        <row r="2744">
          <cell r="K2744">
            <v>0</v>
          </cell>
          <cell r="AJ2744">
            <v>5.0164148495445122</v>
          </cell>
        </row>
        <row r="2745">
          <cell r="K2745">
            <v>0</v>
          </cell>
          <cell r="AJ2745">
            <v>5.0164148495445122</v>
          </cell>
        </row>
        <row r="2746">
          <cell r="K2746">
            <v>1</v>
          </cell>
          <cell r="AJ2746">
            <v>22.00237976182521</v>
          </cell>
        </row>
        <row r="2747">
          <cell r="K2747">
            <v>0</v>
          </cell>
          <cell r="AJ2747">
            <v>5.0164148495445122</v>
          </cell>
        </row>
        <row r="2748">
          <cell r="K2748">
            <v>0</v>
          </cell>
          <cell r="AJ2748">
            <v>5.0164148495445122</v>
          </cell>
        </row>
        <row r="2749">
          <cell r="K2749">
            <v>0</v>
          </cell>
          <cell r="AJ2749">
            <v>5.0164148495445122</v>
          </cell>
        </row>
        <row r="2750">
          <cell r="K2750">
            <v>0</v>
          </cell>
          <cell r="AJ2750">
            <v>5.0164148495445122</v>
          </cell>
        </row>
        <row r="2751">
          <cell r="K2751">
            <v>0</v>
          </cell>
          <cell r="AJ2751">
            <v>5.0164148495445122</v>
          </cell>
        </row>
        <row r="2752">
          <cell r="K2752">
            <v>0</v>
          </cell>
          <cell r="AJ2752">
            <v>5.0164148495445122</v>
          </cell>
        </row>
        <row r="2753">
          <cell r="K2753">
            <v>0</v>
          </cell>
          <cell r="AJ2753">
            <v>5.0164148495445122</v>
          </cell>
        </row>
        <row r="2754">
          <cell r="K2754">
            <v>0</v>
          </cell>
          <cell r="AJ2754">
            <v>5.0164148495445122</v>
          </cell>
        </row>
        <row r="2755">
          <cell r="K2755">
            <v>0</v>
          </cell>
          <cell r="AJ2755">
            <v>5.0164148495445122</v>
          </cell>
        </row>
        <row r="2756">
          <cell r="K2756">
            <v>0</v>
          </cell>
          <cell r="AJ2756">
            <v>5.0164148495445122</v>
          </cell>
        </row>
        <row r="2757">
          <cell r="K2757">
            <v>0</v>
          </cell>
          <cell r="AJ2757">
            <v>5.0164148495445122</v>
          </cell>
        </row>
        <row r="2758">
          <cell r="K2758">
            <v>0</v>
          </cell>
          <cell r="AJ2758">
            <v>5.0164148495445122</v>
          </cell>
        </row>
        <row r="2759">
          <cell r="K2759">
            <v>0</v>
          </cell>
          <cell r="AJ2759">
            <v>5.0164148495445122</v>
          </cell>
        </row>
        <row r="2760">
          <cell r="K2760">
            <v>0</v>
          </cell>
          <cell r="AJ2760">
            <v>5.0164148495445122</v>
          </cell>
        </row>
        <row r="2761">
          <cell r="K2761">
            <v>0</v>
          </cell>
          <cell r="AJ2761">
            <v>5.0164148495445122</v>
          </cell>
        </row>
        <row r="2762">
          <cell r="K2762">
            <v>0</v>
          </cell>
          <cell r="AJ2762">
            <v>5.0164148495445122</v>
          </cell>
        </row>
        <row r="2763">
          <cell r="K2763">
            <v>0</v>
          </cell>
          <cell r="AJ2763">
            <v>5.0164148495445122</v>
          </cell>
        </row>
        <row r="2764">
          <cell r="K2764">
            <v>0</v>
          </cell>
          <cell r="AJ2764">
            <v>5.0164148495445122</v>
          </cell>
        </row>
        <row r="2765">
          <cell r="K2765">
            <v>0</v>
          </cell>
          <cell r="AJ2765">
            <v>5.0164148495445122</v>
          </cell>
        </row>
        <row r="2766">
          <cell r="K2766">
            <v>0</v>
          </cell>
          <cell r="AJ2766">
            <v>5.0164148495445122</v>
          </cell>
        </row>
        <row r="2767">
          <cell r="K2767">
            <v>0</v>
          </cell>
          <cell r="AJ2767">
            <v>5.0164148495445122</v>
          </cell>
        </row>
        <row r="2768">
          <cell r="K2768">
            <v>0</v>
          </cell>
          <cell r="AJ2768">
            <v>5.0164148495445122</v>
          </cell>
        </row>
        <row r="2769">
          <cell r="K2769">
            <v>0</v>
          </cell>
          <cell r="AJ2769">
            <v>5.0164148495445122</v>
          </cell>
        </row>
        <row r="2770">
          <cell r="K2770">
            <v>0</v>
          </cell>
          <cell r="AJ2770">
            <v>5.0164148495445122</v>
          </cell>
        </row>
        <row r="2771">
          <cell r="K2771">
            <v>0</v>
          </cell>
          <cell r="AJ2771">
            <v>5.0164148495445122</v>
          </cell>
        </row>
        <row r="2772">
          <cell r="K2772">
            <v>0</v>
          </cell>
          <cell r="AJ2772">
            <v>5.0164148495445122</v>
          </cell>
        </row>
        <row r="2773">
          <cell r="K2773">
            <v>0</v>
          </cell>
          <cell r="AJ2773">
            <v>5.0164148495445122</v>
          </cell>
        </row>
        <row r="2774">
          <cell r="K2774">
            <v>0</v>
          </cell>
          <cell r="AJ2774">
            <v>5.0164148495445122</v>
          </cell>
        </row>
        <row r="2775">
          <cell r="K2775">
            <v>0</v>
          </cell>
          <cell r="AJ2775">
            <v>5.0164148495445122</v>
          </cell>
        </row>
        <row r="2776">
          <cell r="K2776">
            <v>0</v>
          </cell>
          <cell r="AJ2776">
            <v>5.0164148495445122</v>
          </cell>
        </row>
        <row r="2777">
          <cell r="K2777">
            <v>0</v>
          </cell>
          <cell r="AJ2777">
            <v>5.0164148495445122</v>
          </cell>
        </row>
        <row r="2778">
          <cell r="K2778">
            <v>1</v>
          </cell>
          <cell r="AJ2778">
            <v>56.642379761825211</v>
          </cell>
        </row>
        <row r="2779">
          <cell r="K2779">
            <v>0</v>
          </cell>
          <cell r="AJ2779">
            <v>5.0164148495445122</v>
          </cell>
        </row>
        <row r="2780">
          <cell r="K2780">
            <v>1</v>
          </cell>
          <cell r="AJ2780">
            <v>22.00237976182521</v>
          </cell>
        </row>
        <row r="2781">
          <cell r="K2781">
            <v>0</v>
          </cell>
          <cell r="AJ2781">
            <v>5.0164148495445122</v>
          </cell>
        </row>
        <row r="2782">
          <cell r="K2782">
            <v>0</v>
          </cell>
          <cell r="AJ2782">
            <v>5.0164148495445122</v>
          </cell>
        </row>
        <row r="2783">
          <cell r="K2783">
            <v>0</v>
          </cell>
          <cell r="AJ2783">
            <v>5.0164148495445122</v>
          </cell>
        </row>
        <row r="2784">
          <cell r="K2784">
            <v>0</v>
          </cell>
          <cell r="AJ2784">
            <v>5.0164148495445122</v>
          </cell>
        </row>
        <row r="2785">
          <cell r="K2785">
            <v>0</v>
          </cell>
          <cell r="AJ2785">
            <v>5.0164148495445122</v>
          </cell>
        </row>
        <row r="2786">
          <cell r="K2786">
            <v>0</v>
          </cell>
          <cell r="AJ2786">
            <v>5.0164148495445122</v>
          </cell>
        </row>
        <row r="2787">
          <cell r="K2787">
            <v>0</v>
          </cell>
          <cell r="AJ2787">
            <v>5.0164148495445122</v>
          </cell>
        </row>
        <row r="2788">
          <cell r="K2788">
            <v>0</v>
          </cell>
          <cell r="AJ2788">
            <v>5.0164148495445122</v>
          </cell>
        </row>
        <row r="2789">
          <cell r="K2789">
            <v>0</v>
          </cell>
          <cell r="AJ2789">
            <v>5.0164148495445122</v>
          </cell>
        </row>
        <row r="2790">
          <cell r="K2790">
            <v>0</v>
          </cell>
          <cell r="AJ2790">
            <v>5.0164148495445122</v>
          </cell>
        </row>
        <row r="2791">
          <cell r="K2791">
            <v>0</v>
          </cell>
          <cell r="AJ2791">
            <v>5.0164148495445122</v>
          </cell>
        </row>
        <row r="2792">
          <cell r="K2792">
            <v>0</v>
          </cell>
          <cell r="AJ2792">
            <v>5.0164148495445122</v>
          </cell>
        </row>
        <row r="2793">
          <cell r="K2793">
            <v>1</v>
          </cell>
          <cell r="AJ2793">
            <v>22.00237976182521</v>
          </cell>
        </row>
        <row r="2794">
          <cell r="K2794">
            <v>0</v>
          </cell>
          <cell r="AJ2794">
            <v>5.0164148495445122</v>
          </cell>
        </row>
        <row r="2795">
          <cell r="K2795">
            <v>0</v>
          </cell>
          <cell r="AJ2795">
            <v>5.0164148495445122</v>
          </cell>
        </row>
        <row r="2796">
          <cell r="K2796">
            <v>0</v>
          </cell>
          <cell r="AJ2796">
            <v>5.0164148495445122</v>
          </cell>
        </row>
        <row r="2797">
          <cell r="K2797">
            <v>0</v>
          </cell>
          <cell r="AJ2797">
            <v>5.0164148495445122</v>
          </cell>
        </row>
        <row r="2798">
          <cell r="K2798">
            <v>0</v>
          </cell>
          <cell r="AJ2798">
            <v>5.0164148495445122</v>
          </cell>
        </row>
        <row r="2799">
          <cell r="K2799">
            <v>0</v>
          </cell>
          <cell r="AJ2799">
            <v>5.0164148495445122</v>
          </cell>
        </row>
        <row r="2800">
          <cell r="K2800">
            <v>0</v>
          </cell>
          <cell r="AJ2800">
            <v>5.0164148495445122</v>
          </cell>
        </row>
        <row r="2801">
          <cell r="K2801">
            <v>0</v>
          </cell>
          <cell r="AJ2801">
            <v>5.0164148495445122</v>
          </cell>
        </row>
        <row r="2802">
          <cell r="K2802">
            <v>0</v>
          </cell>
          <cell r="AJ2802">
            <v>5.0164148495445122</v>
          </cell>
        </row>
        <row r="2803">
          <cell r="K2803">
            <v>0</v>
          </cell>
          <cell r="AJ2803">
            <v>5.0164148495445122</v>
          </cell>
        </row>
        <row r="2804">
          <cell r="K2804">
            <v>0</v>
          </cell>
          <cell r="AJ2804">
            <v>5.0164148495445122</v>
          </cell>
        </row>
        <row r="2805">
          <cell r="K2805">
            <v>0</v>
          </cell>
          <cell r="AJ2805">
            <v>5.0164148495445122</v>
          </cell>
        </row>
        <row r="2806">
          <cell r="K2806">
            <v>1</v>
          </cell>
          <cell r="AJ2806">
            <v>22.00237976182521</v>
          </cell>
        </row>
        <row r="2807">
          <cell r="K2807">
            <v>0</v>
          </cell>
          <cell r="AJ2807">
            <v>5.0164148495445122</v>
          </cell>
        </row>
        <row r="2808">
          <cell r="K2808">
            <v>0</v>
          </cell>
          <cell r="AJ2808">
            <v>5.0164148495445122</v>
          </cell>
        </row>
        <row r="2809">
          <cell r="K2809">
            <v>0</v>
          </cell>
          <cell r="AJ2809">
            <v>5.0164148495445122</v>
          </cell>
        </row>
        <row r="2810">
          <cell r="K2810">
            <v>0</v>
          </cell>
          <cell r="AJ2810">
            <v>5.0164148495445122</v>
          </cell>
        </row>
        <row r="2811">
          <cell r="K2811">
            <v>0</v>
          </cell>
          <cell r="AJ2811">
            <v>5.0164148495445122</v>
          </cell>
        </row>
        <row r="2812">
          <cell r="K2812">
            <v>0</v>
          </cell>
          <cell r="AJ2812">
            <v>5.0164148495445122</v>
          </cell>
        </row>
        <row r="2813">
          <cell r="K2813">
            <v>1</v>
          </cell>
          <cell r="AJ2813">
            <v>22.00237976182521</v>
          </cell>
        </row>
        <row r="2814">
          <cell r="K2814">
            <v>0</v>
          </cell>
          <cell r="AJ2814">
            <v>5.0164148495445122</v>
          </cell>
        </row>
        <row r="2815">
          <cell r="K2815">
            <v>0</v>
          </cell>
          <cell r="AJ2815">
            <v>5.0164148495445122</v>
          </cell>
        </row>
        <row r="2816">
          <cell r="K2816">
            <v>0</v>
          </cell>
          <cell r="AJ2816">
            <v>5.0164148495445122</v>
          </cell>
        </row>
        <row r="2817">
          <cell r="K2817">
            <v>0</v>
          </cell>
          <cell r="AJ2817">
            <v>5.0164148495445122</v>
          </cell>
        </row>
        <row r="2818">
          <cell r="K2818">
            <v>1</v>
          </cell>
          <cell r="AJ2818">
            <v>22.00237976182521</v>
          </cell>
        </row>
        <row r="2819">
          <cell r="K2819">
            <v>0</v>
          </cell>
          <cell r="AJ2819">
            <v>5.0164148495445122</v>
          </cell>
        </row>
        <row r="2820">
          <cell r="K2820">
            <v>0</v>
          </cell>
          <cell r="AJ2820">
            <v>5.0164148495445122</v>
          </cell>
        </row>
        <row r="2821">
          <cell r="K2821">
            <v>0</v>
          </cell>
          <cell r="AJ2821">
            <v>5.0164148495445122</v>
          </cell>
        </row>
        <row r="2822">
          <cell r="K2822">
            <v>0</v>
          </cell>
          <cell r="AJ2822">
            <v>5.0164148495445122</v>
          </cell>
        </row>
        <row r="2823">
          <cell r="K2823">
            <v>0</v>
          </cell>
          <cell r="AJ2823">
            <v>5.0164148495445122</v>
          </cell>
        </row>
        <row r="2824">
          <cell r="K2824">
            <v>0</v>
          </cell>
          <cell r="AJ2824">
            <v>5.0164148495445122</v>
          </cell>
        </row>
        <row r="2825">
          <cell r="K2825">
            <v>0</v>
          </cell>
          <cell r="AJ2825">
            <v>5.0164148495445122</v>
          </cell>
        </row>
        <row r="2826">
          <cell r="K2826">
            <v>1</v>
          </cell>
          <cell r="AJ2826">
            <v>22.00237976182521</v>
          </cell>
        </row>
        <row r="2827">
          <cell r="K2827">
            <v>1</v>
          </cell>
          <cell r="AJ2827">
            <v>22.00237976182521</v>
          </cell>
        </row>
        <row r="2828">
          <cell r="K2828">
            <v>0</v>
          </cell>
          <cell r="AJ2828">
            <v>5.0164148495445122</v>
          </cell>
        </row>
        <row r="2829">
          <cell r="K2829">
            <v>0</v>
          </cell>
          <cell r="AJ2829">
            <v>5.0164148495445122</v>
          </cell>
        </row>
        <row r="2830">
          <cell r="K2830">
            <v>0</v>
          </cell>
          <cell r="AJ2830">
            <v>5.0164148495445122</v>
          </cell>
        </row>
        <row r="2831">
          <cell r="K2831">
            <v>1</v>
          </cell>
          <cell r="AJ2831">
            <v>56.642379761825211</v>
          </cell>
        </row>
        <row r="2832">
          <cell r="K2832">
            <v>0</v>
          </cell>
          <cell r="AJ2832">
            <v>5.0164148495445122</v>
          </cell>
        </row>
        <row r="2833">
          <cell r="K2833">
            <v>0</v>
          </cell>
          <cell r="AJ2833">
            <v>5.0164148495445122</v>
          </cell>
        </row>
        <row r="2834">
          <cell r="K2834">
            <v>0</v>
          </cell>
          <cell r="AJ2834">
            <v>5.0164148495445122</v>
          </cell>
        </row>
        <row r="2835">
          <cell r="K2835">
            <v>0</v>
          </cell>
          <cell r="AJ2835">
            <v>5.0164148495445122</v>
          </cell>
        </row>
        <row r="2836">
          <cell r="K2836">
            <v>0</v>
          </cell>
          <cell r="AJ2836">
            <v>5.0164148495445122</v>
          </cell>
        </row>
        <row r="2837">
          <cell r="K2837">
            <v>0</v>
          </cell>
          <cell r="AJ2837">
            <v>5.0164148495445122</v>
          </cell>
        </row>
        <row r="2838">
          <cell r="K2838">
            <v>0</v>
          </cell>
          <cell r="AJ2838">
            <v>5.0164148495445122</v>
          </cell>
        </row>
        <row r="2839">
          <cell r="K2839">
            <v>0</v>
          </cell>
          <cell r="AJ2839">
            <v>5.0164148495445122</v>
          </cell>
        </row>
        <row r="2840">
          <cell r="K2840">
            <v>0</v>
          </cell>
          <cell r="AJ2840">
            <v>5.0164148495445122</v>
          </cell>
        </row>
        <row r="2841">
          <cell r="K2841">
            <v>0</v>
          </cell>
          <cell r="AJ2841">
            <v>5.0164148495445122</v>
          </cell>
        </row>
        <row r="2842">
          <cell r="K2842">
            <v>0</v>
          </cell>
          <cell r="AJ2842">
            <v>5.0164148495445122</v>
          </cell>
        </row>
        <row r="2843">
          <cell r="K2843">
            <v>0</v>
          </cell>
          <cell r="AJ2843">
            <v>5.0164148495445122</v>
          </cell>
        </row>
        <row r="2844">
          <cell r="K2844">
            <v>0</v>
          </cell>
          <cell r="AJ2844">
            <v>5.0164148495445122</v>
          </cell>
        </row>
        <row r="2845">
          <cell r="K2845">
            <v>0</v>
          </cell>
          <cell r="AJ2845">
            <v>5.0164148495445122</v>
          </cell>
        </row>
        <row r="2846">
          <cell r="K2846">
            <v>0</v>
          </cell>
          <cell r="AJ2846">
            <v>5.0164148495445122</v>
          </cell>
        </row>
        <row r="2847">
          <cell r="K2847">
            <v>0</v>
          </cell>
          <cell r="AJ2847">
            <v>5.0164148495445122</v>
          </cell>
        </row>
        <row r="2848">
          <cell r="K2848">
            <v>0</v>
          </cell>
          <cell r="AJ2848">
            <v>5.0164148495445122</v>
          </cell>
        </row>
        <row r="2849">
          <cell r="K2849">
            <v>0</v>
          </cell>
          <cell r="AJ2849">
            <v>5.0164148495445122</v>
          </cell>
        </row>
        <row r="2850">
          <cell r="K2850">
            <v>0</v>
          </cell>
          <cell r="AJ2850">
            <v>5.0164148495445122</v>
          </cell>
        </row>
        <row r="2851">
          <cell r="K2851">
            <v>0</v>
          </cell>
          <cell r="AJ2851">
            <v>5.0164148495445122</v>
          </cell>
        </row>
        <row r="2852">
          <cell r="K2852">
            <v>1</v>
          </cell>
          <cell r="AJ2852">
            <v>22.00237976182521</v>
          </cell>
        </row>
        <row r="2853">
          <cell r="K2853">
            <v>0</v>
          </cell>
          <cell r="AJ2853">
            <v>5.0164148495445122</v>
          </cell>
        </row>
        <row r="2854">
          <cell r="K2854">
            <v>0</v>
          </cell>
          <cell r="AJ2854">
            <v>5.0164148495445122</v>
          </cell>
        </row>
        <row r="2855">
          <cell r="K2855">
            <v>0</v>
          </cell>
          <cell r="AJ2855">
            <v>5.0164148495445122</v>
          </cell>
        </row>
        <row r="2856">
          <cell r="K2856">
            <v>0</v>
          </cell>
          <cell r="AJ2856">
            <v>5.0164148495445122</v>
          </cell>
        </row>
        <row r="2857">
          <cell r="K2857">
            <v>0</v>
          </cell>
          <cell r="AJ2857">
            <v>5.0164148495445122</v>
          </cell>
        </row>
        <row r="2858">
          <cell r="K2858">
            <v>0</v>
          </cell>
          <cell r="AJ2858">
            <v>5.0164148495445122</v>
          </cell>
        </row>
        <row r="2859">
          <cell r="K2859">
            <v>1</v>
          </cell>
          <cell r="AJ2859">
            <v>22.00237976182521</v>
          </cell>
        </row>
        <row r="2860">
          <cell r="K2860">
            <v>0</v>
          </cell>
          <cell r="AJ2860">
            <v>5.0164148495445122</v>
          </cell>
        </row>
        <row r="2861">
          <cell r="K2861">
            <v>0</v>
          </cell>
          <cell r="AJ2861">
            <v>5.0164148495445122</v>
          </cell>
        </row>
        <row r="2862">
          <cell r="K2862">
            <v>0</v>
          </cell>
          <cell r="AJ2862">
            <v>5.0164148495445122</v>
          </cell>
        </row>
        <row r="2863">
          <cell r="K2863">
            <v>0</v>
          </cell>
          <cell r="AJ2863">
            <v>5.0164148495445122</v>
          </cell>
        </row>
        <row r="2864">
          <cell r="K2864">
            <v>0</v>
          </cell>
          <cell r="AJ2864">
            <v>5.0164148495445122</v>
          </cell>
        </row>
        <row r="2865">
          <cell r="K2865">
            <v>0</v>
          </cell>
          <cell r="AJ2865">
            <v>5.0164148495445122</v>
          </cell>
        </row>
        <row r="2866">
          <cell r="K2866">
            <v>0</v>
          </cell>
          <cell r="AJ2866">
            <v>5.0164148495445122</v>
          </cell>
        </row>
        <row r="2867">
          <cell r="K2867">
            <v>0</v>
          </cell>
          <cell r="AJ2867">
            <v>5.0164148495445122</v>
          </cell>
        </row>
        <row r="2868">
          <cell r="K2868">
            <v>0</v>
          </cell>
          <cell r="AJ2868">
            <v>5.0164148495445122</v>
          </cell>
        </row>
        <row r="2869">
          <cell r="K2869">
            <v>0</v>
          </cell>
          <cell r="AJ2869">
            <v>5.0164148495445122</v>
          </cell>
        </row>
        <row r="2870">
          <cell r="K2870">
            <v>0</v>
          </cell>
          <cell r="AJ2870">
            <v>5.0164148495445122</v>
          </cell>
        </row>
        <row r="2871">
          <cell r="K2871">
            <v>0</v>
          </cell>
          <cell r="AJ2871">
            <v>5.0164148495445122</v>
          </cell>
        </row>
        <row r="2872">
          <cell r="K2872">
            <v>1</v>
          </cell>
          <cell r="AJ2872">
            <v>56.642379761825211</v>
          </cell>
        </row>
        <row r="2873">
          <cell r="K2873">
            <v>0</v>
          </cell>
          <cell r="AJ2873">
            <v>5.0164148495445122</v>
          </cell>
        </row>
        <row r="2874">
          <cell r="K2874">
            <v>0</v>
          </cell>
          <cell r="AJ2874">
            <v>5.0164148495445122</v>
          </cell>
        </row>
        <row r="2875">
          <cell r="K2875">
            <v>1</v>
          </cell>
          <cell r="AJ2875">
            <v>22.00237976182521</v>
          </cell>
        </row>
        <row r="2876">
          <cell r="K2876">
            <v>0</v>
          </cell>
          <cell r="AJ2876">
            <v>5.0164148495445122</v>
          </cell>
        </row>
        <row r="2877">
          <cell r="K2877">
            <v>0</v>
          </cell>
          <cell r="AJ2877">
            <v>5.0164148495445122</v>
          </cell>
        </row>
        <row r="2878">
          <cell r="K2878">
            <v>0</v>
          </cell>
          <cell r="AJ2878">
            <v>5.0164148495445122</v>
          </cell>
        </row>
        <row r="2879">
          <cell r="K2879">
            <v>0</v>
          </cell>
          <cell r="AJ2879">
            <v>5.0164148495445122</v>
          </cell>
        </row>
        <row r="2880">
          <cell r="K2880">
            <v>0</v>
          </cell>
          <cell r="AJ2880">
            <v>5.0164148495445122</v>
          </cell>
        </row>
        <row r="2881">
          <cell r="K2881">
            <v>0</v>
          </cell>
          <cell r="AJ2881">
            <v>4.5066342698417285</v>
          </cell>
        </row>
        <row r="2882">
          <cell r="K2882">
            <v>0</v>
          </cell>
          <cell r="AJ2882">
            <v>4.5066342698417285</v>
          </cell>
        </row>
        <row r="2883">
          <cell r="K2883">
            <v>0</v>
          </cell>
          <cell r="AJ2883">
            <v>4.5066342698417285</v>
          </cell>
        </row>
        <row r="2884">
          <cell r="K2884">
            <v>0</v>
          </cell>
          <cell r="AJ2884">
            <v>4.5066342698417285</v>
          </cell>
        </row>
        <row r="2885">
          <cell r="K2885">
            <v>0</v>
          </cell>
          <cell r="AJ2885">
            <v>4.5066342698417285</v>
          </cell>
        </row>
        <row r="2886">
          <cell r="K2886">
            <v>0</v>
          </cell>
          <cell r="AJ2886">
            <v>4.5066342698417285</v>
          </cell>
        </row>
        <row r="2887">
          <cell r="K2887">
            <v>0</v>
          </cell>
          <cell r="AJ2887">
            <v>4.5066342698417285</v>
          </cell>
        </row>
        <row r="2888">
          <cell r="K2888">
            <v>0</v>
          </cell>
          <cell r="AJ2888">
            <v>4.5066342698417285</v>
          </cell>
        </row>
        <row r="2889">
          <cell r="K2889">
            <v>0</v>
          </cell>
          <cell r="AJ2889">
            <v>4.5066342698417285</v>
          </cell>
        </row>
        <row r="2890">
          <cell r="K2890">
            <v>0</v>
          </cell>
          <cell r="AJ2890">
            <v>4.5066342698417285</v>
          </cell>
        </row>
        <row r="2891">
          <cell r="K2891">
            <v>0</v>
          </cell>
          <cell r="AJ2891">
            <v>4.5066342698417285</v>
          </cell>
        </row>
        <row r="2892">
          <cell r="K2892">
            <v>0</v>
          </cell>
          <cell r="AJ2892">
            <v>4.5066342698417285</v>
          </cell>
        </row>
        <row r="2893">
          <cell r="K2893">
            <v>0</v>
          </cell>
          <cell r="AJ2893">
            <v>4.5066342698417285</v>
          </cell>
        </row>
        <row r="2894">
          <cell r="K2894">
            <v>0</v>
          </cell>
          <cell r="AJ2894">
            <v>4.5066342698417285</v>
          </cell>
        </row>
        <row r="2895">
          <cell r="K2895">
            <v>0</v>
          </cell>
          <cell r="AJ2895">
            <v>4.5066342698417285</v>
          </cell>
        </row>
        <row r="2896">
          <cell r="K2896">
            <v>1</v>
          </cell>
          <cell r="AJ2896">
            <v>21.492599182122429</v>
          </cell>
        </row>
        <row r="2897">
          <cell r="K2897">
            <v>0</v>
          </cell>
          <cell r="AJ2897">
            <v>4.5066342698417285</v>
          </cell>
        </row>
        <row r="2898">
          <cell r="K2898">
            <v>0</v>
          </cell>
          <cell r="AJ2898">
            <v>4.5066342698417285</v>
          </cell>
        </row>
        <row r="2899">
          <cell r="K2899">
            <v>0</v>
          </cell>
          <cell r="AJ2899">
            <v>4.5066342698417285</v>
          </cell>
        </row>
        <row r="2900">
          <cell r="K2900">
            <v>1</v>
          </cell>
          <cell r="AJ2900">
            <v>56.132599182122426</v>
          </cell>
        </row>
        <row r="2901">
          <cell r="K2901">
            <v>0</v>
          </cell>
          <cell r="AJ2901">
            <v>4.5066342698417285</v>
          </cell>
        </row>
        <row r="2902">
          <cell r="K2902">
            <v>0</v>
          </cell>
          <cell r="AJ2902">
            <v>4.5066342698417285</v>
          </cell>
        </row>
        <row r="2903">
          <cell r="K2903">
            <v>0</v>
          </cell>
          <cell r="AJ2903">
            <v>4.5066342698417285</v>
          </cell>
        </row>
        <row r="2904">
          <cell r="K2904">
            <v>0</v>
          </cell>
          <cell r="AJ2904">
            <v>4.5066342698417285</v>
          </cell>
        </row>
        <row r="2905">
          <cell r="K2905">
            <v>0</v>
          </cell>
          <cell r="AJ2905">
            <v>4.5066342698417285</v>
          </cell>
        </row>
        <row r="2906">
          <cell r="K2906">
            <v>0</v>
          </cell>
          <cell r="AJ2906">
            <v>4.5066342698417285</v>
          </cell>
        </row>
        <row r="2907">
          <cell r="K2907">
            <v>0</v>
          </cell>
          <cell r="AJ2907">
            <v>4.5066342698417285</v>
          </cell>
        </row>
        <row r="2908">
          <cell r="K2908">
            <v>0</v>
          </cell>
          <cell r="AJ2908">
            <v>4.5066342698417285</v>
          </cell>
        </row>
        <row r="2909">
          <cell r="K2909">
            <v>0</v>
          </cell>
          <cell r="AJ2909">
            <v>4.5066342698417285</v>
          </cell>
        </row>
        <row r="2910">
          <cell r="K2910">
            <v>0</v>
          </cell>
          <cell r="AJ2910">
            <v>4.5066342698417285</v>
          </cell>
        </row>
        <row r="2911">
          <cell r="K2911">
            <v>0</v>
          </cell>
          <cell r="AJ2911">
            <v>4.5066342698417285</v>
          </cell>
        </row>
        <row r="2912">
          <cell r="K2912">
            <v>0</v>
          </cell>
          <cell r="AJ2912">
            <v>4.5066342698417285</v>
          </cell>
        </row>
        <row r="2913">
          <cell r="K2913">
            <v>0</v>
          </cell>
          <cell r="AJ2913">
            <v>4.5066342698417285</v>
          </cell>
        </row>
        <row r="2914">
          <cell r="K2914">
            <v>0</v>
          </cell>
          <cell r="AJ2914">
            <v>4.5066342698417285</v>
          </cell>
        </row>
        <row r="2915">
          <cell r="K2915">
            <v>0</v>
          </cell>
          <cell r="AJ2915">
            <v>4.5066342698417285</v>
          </cell>
        </row>
        <row r="2916">
          <cell r="K2916">
            <v>0</v>
          </cell>
          <cell r="AJ2916">
            <v>4.5066342698417285</v>
          </cell>
        </row>
        <row r="2917">
          <cell r="K2917">
            <v>0</v>
          </cell>
          <cell r="AJ2917">
            <v>4.5066342698417285</v>
          </cell>
        </row>
        <row r="2918">
          <cell r="K2918">
            <v>0</v>
          </cell>
          <cell r="AJ2918">
            <v>4.5066342698417285</v>
          </cell>
        </row>
        <row r="2919">
          <cell r="K2919">
            <v>0</v>
          </cell>
          <cell r="AJ2919">
            <v>4.5066342698417285</v>
          </cell>
        </row>
        <row r="2920">
          <cell r="K2920">
            <v>0</v>
          </cell>
          <cell r="AJ2920">
            <v>4.5066342698417285</v>
          </cell>
        </row>
        <row r="2921">
          <cell r="K2921">
            <v>0</v>
          </cell>
          <cell r="AJ2921">
            <v>4.5066342698417285</v>
          </cell>
        </row>
        <row r="2922">
          <cell r="K2922">
            <v>0</v>
          </cell>
          <cell r="AJ2922">
            <v>4.5066342698417285</v>
          </cell>
        </row>
        <row r="2923">
          <cell r="K2923">
            <v>0</v>
          </cell>
          <cell r="AJ2923">
            <v>4.5066342698417285</v>
          </cell>
        </row>
        <row r="2924">
          <cell r="K2924">
            <v>0</v>
          </cell>
          <cell r="AJ2924">
            <v>4.5066342698417285</v>
          </cell>
        </row>
        <row r="2925">
          <cell r="K2925">
            <v>1</v>
          </cell>
          <cell r="AJ2925">
            <v>70.942599182122422</v>
          </cell>
        </row>
        <row r="2926">
          <cell r="K2926">
            <v>0</v>
          </cell>
          <cell r="AJ2926">
            <v>4.5066342698417285</v>
          </cell>
        </row>
        <row r="2927">
          <cell r="K2927">
            <v>0</v>
          </cell>
          <cell r="AJ2927">
            <v>4.5066342698417285</v>
          </cell>
        </row>
        <row r="2928">
          <cell r="K2928">
            <v>0</v>
          </cell>
          <cell r="AJ2928">
            <v>4.5066342698417285</v>
          </cell>
        </row>
        <row r="2929">
          <cell r="K2929">
            <v>0</v>
          </cell>
          <cell r="AJ2929">
            <v>4.5066342698417285</v>
          </cell>
        </row>
        <row r="2930">
          <cell r="K2930">
            <v>0</v>
          </cell>
          <cell r="AJ2930">
            <v>4.5066342698417285</v>
          </cell>
        </row>
        <row r="2931">
          <cell r="K2931">
            <v>0</v>
          </cell>
          <cell r="AJ2931">
            <v>4.5066342698417285</v>
          </cell>
        </row>
        <row r="2932">
          <cell r="K2932">
            <v>0</v>
          </cell>
          <cell r="AJ2932">
            <v>4.5066342698417285</v>
          </cell>
        </row>
        <row r="2933">
          <cell r="K2933">
            <v>0</v>
          </cell>
          <cell r="AJ2933">
            <v>4.5066342698417285</v>
          </cell>
        </row>
        <row r="2934">
          <cell r="K2934">
            <v>0</v>
          </cell>
          <cell r="AJ2934">
            <v>4.5066342698417285</v>
          </cell>
        </row>
        <row r="2935">
          <cell r="K2935">
            <v>0</v>
          </cell>
          <cell r="AJ2935">
            <v>4.5066342698417285</v>
          </cell>
        </row>
        <row r="2936">
          <cell r="K2936">
            <v>0</v>
          </cell>
          <cell r="AJ2936">
            <v>4.5066342698417285</v>
          </cell>
        </row>
        <row r="2937">
          <cell r="K2937">
            <v>0</v>
          </cell>
          <cell r="AJ2937">
            <v>4.5066342698417285</v>
          </cell>
        </row>
        <row r="2938">
          <cell r="K2938">
            <v>0</v>
          </cell>
          <cell r="AJ2938">
            <v>4.5066342698417285</v>
          </cell>
        </row>
        <row r="2939">
          <cell r="K2939">
            <v>0</v>
          </cell>
          <cell r="AJ2939">
            <v>4.5066342698417285</v>
          </cell>
        </row>
        <row r="2940">
          <cell r="K2940">
            <v>0</v>
          </cell>
          <cell r="AJ2940">
            <v>4.5066342698417285</v>
          </cell>
        </row>
        <row r="2941">
          <cell r="K2941">
            <v>1</v>
          </cell>
          <cell r="AJ2941">
            <v>21.492599182122429</v>
          </cell>
        </row>
        <row r="2942">
          <cell r="K2942">
            <v>1</v>
          </cell>
          <cell r="AJ2942">
            <v>21.492599182122429</v>
          </cell>
        </row>
        <row r="2943">
          <cell r="K2943">
            <v>0</v>
          </cell>
          <cell r="AJ2943">
            <v>4.5066342698417285</v>
          </cell>
        </row>
        <row r="2944">
          <cell r="K2944">
            <v>0</v>
          </cell>
          <cell r="AJ2944">
            <v>4.5066342698417285</v>
          </cell>
        </row>
        <row r="2945">
          <cell r="K2945">
            <v>0</v>
          </cell>
          <cell r="AJ2945">
            <v>4.5066342698417285</v>
          </cell>
        </row>
        <row r="2946">
          <cell r="K2946">
            <v>0</v>
          </cell>
          <cell r="AJ2946">
            <v>4.5066342698417285</v>
          </cell>
        </row>
        <row r="2947">
          <cell r="K2947">
            <v>0</v>
          </cell>
          <cell r="AJ2947">
            <v>4.5066342698417285</v>
          </cell>
        </row>
        <row r="2948">
          <cell r="K2948">
            <v>0</v>
          </cell>
          <cell r="AJ2948">
            <v>4.5066342698417285</v>
          </cell>
        </row>
        <row r="2949">
          <cell r="K2949">
            <v>0</v>
          </cell>
          <cell r="AJ2949">
            <v>4.5066342698417285</v>
          </cell>
        </row>
        <row r="2950">
          <cell r="K2950">
            <v>0</v>
          </cell>
          <cell r="AJ2950">
            <v>4.5066342698417285</v>
          </cell>
        </row>
        <row r="2951">
          <cell r="K2951">
            <v>1</v>
          </cell>
          <cell r="AJ2951">
            <v>21.492599182122429</v>
          </cell>
        </row>
        <row r="2952">
          <cell r="K2952">
            <v>0</v>
          </cell>
          <cell r="AJ2952">
            <v>4.5066342698417285</v>
          </cell>
        </row>
        <row r="2953">
          <cell r="K2953">
            <v>0</v>
          </cell>
          <cell r="AJ2953">
            <v>4.5066342698417285</v>
          </cell>
        </row>
        <row r="2954">
          <cell r="K2954">
            <v>0</v>
          </cell>
          <cell r="AJ2954">
            <v>4.5066342698417285</v>
          </cell>
        </row>
        <row r="2955">
          <cell r="K2955">
            <v>0</v>
          </cell>
          <cell r="AJ2955">
            <v>4.5066342698417285</v>
          </cell>
        </row>
        <row r="2956">
          <cell r="K2956">
            <v>0</v>
          </cell>
          <cell r="AJ2956">
            <v>4.5066342698417285</v>
          </cell>
        </row>
        <row r="2957">
          <cell r="K2957">
            <v>0</v>
          </cell>
          <cell r="AJ2957">
            <v>4.5066342698417285</v>
          </cell>
        </row>
        <row r="2958">
          <cell r="K2958">
            <v>0</v>
          </cell>
          <cell r="AJ2958">
            <v>4.5066342698417285</v>
          </cell>
        </row>
        <row r="2959">
          <cell r="K2959">
            <v>0</v>
          </cell>
          <cell r="AJ2959">
            <v>4.5066342698417285</v>
          </cell>
        </row>
        <row r="2960">
          <cell r="K2960">
            <v>0</v>
          </cell>
          <cell r="AJ2960">
            <v>4.5066342698417285</v>
          </cell>
        </row>
        <row r="2961">
          <cell r="K2961">
            <v>0</v>
          </cell>
          <cell r="AJ2961">
            <v>4.5066342698417285</v>
          </cell>
        </row>
        <row r="2962">
          <cell r="K2962">
            <v>0</v>
          </cell>
          <cell r="AJ2962">
            <v>4.5066342698417285</v>
          </cell>
        </row>
        <row r="2963">
          <cell r="K2963">
            <v>0</v>
          </cell>
          <cell r="AJ2963">
            <v>4.5066342698417285</v>
          </cell>
        </row>
        <row r="2964">
          <cell r="K2964">
            <v>0</v>
          </cell>
          <cell r="AJ2964">
            <v>4.5066342698417285</v>
          </cell>
        </row>
        <row r="2965">
          <cell r="K2965">
            <v>0</v>
          </cell>
          <cell r="AJ2965">
            <v>4.5066342698417285</v>
          </cell>
        </row>
        <row r="2966">
          <cell r="K2966">
            <v>1</v>
          </cell>
          <cell r="AJ2966">
            <v>21.492599182122429</v>
          </cell>
        </row>
        <row r="2967">
          <cell r="K2967">
            <v>0</v>
          </cell>
          <cell r="AJ2967">
            <v>4.5066342698417285</v>
          </cell>
        </row>
        <row r="2968">
          <cell r="K2968">
            <v>0</v>
          </cell>
          <cell r="AJ2968">
            <v>4.5066342698417285</v>
          </cell>
        </row>
        <row r="2969">
          <cell r="K2969">
            <v>0</v>
          </cell>
          <cell r="AJ2969">
            <v>4.5066342698417285</v>
          </cell>
        </row>
        <row r="2970">
          <cell r="K2970">
            <v>0</v>
          </cell>
          <cell r="AJ2970">
            <v>4.5066342698417285</v>
          </cell>
        </row>
        <row r="2971">
          <cell r="K2971">
            <v>0</v>
          </cell>
          <cell r="AJ2971">
            <v>4.5066342698417285</v>
          </cell>
        </row>
        <row r="2972">
          <cell r="K2972">
            <v>0</v>
          </cell>
          <cell r="AJ2972">
            <v>4.5066342698417285</v>
          </cell>
        </row>
        <row r="2973">
          <cell r="K2973">
            <v>0</v>
          </cell>
          <cell r="AJ2973">
            <v>4.5066342698417285</v>
          </cell>
        </row>
        <row r="2974">
          <cell r="K2974">
            <v>0</v>
          </cell>
          <cell r="AJ2974">
            <v>4.5066342698417285</v>
          </cell>
        </row>
        <row r="2975">
          <cell r="K2975">
            <v>0</v>
          </cell>
          <cell r="AJ2975">
            <v>4.5066342698417285</v>
          </cell>
        </row>
        <row r="2976">
          <cell r="K2976">
            <v>0</v>
          </cell>
          <cell r="AJ2976">
            <v>4.5066342698417285</v>
          </cell>
        </row>
        <row r="2977">
          <cell r="K2977">
            <v>0</v>
          </cell>
          <cell r="AJ2977">
            <v>4.5066342698417285</v>
          </cell>
        </row>
        <row r="2978">
          <cell r="K2978">
            <v>0</v>
          </cell>
          <cell r="AJ2978">
            <v>4.5066342698417285</v>
          </cell>
        </row>
        <row r="2979">
          <cell r="K2979">
            <v>0</v>
          </cell>
          <cell r="AJ2979">
            <v>4.5066342698417285</v>
          </cell>
        </row>
        <row r="2980">
          <cell r="K2980">
            <v>0</v>
          </cell>
          <cell r="AJ2980">
            <v>4.5066342698417285</v>
          </cell>
        </row>
        <row r="2981">
          <cell r="K2981">
            <v>1</v>
          </cell>
          <cell r="AJ2981">
            <v>21.492599182122429</v>
          </cell>
        </row>
        <row r="2982">
          <cell r="K2982">
            <v>0</v>
          </cell>
          <cell r="AJ2982">
            <v>4.5066342698417285</v>
          </cell>
        </row>
        <row r="2983">
          <cell r="K2983">
            <v>0</v>
          </cell>
          <cell r="AJ2983">
            <v>4.5066342698417285</v>
          </cell>
        </row>
        <row r="2984">
          <cell r="K2984">
            <v>0</v>
          </cell>
          <cell r="AJ2984">
            <v>4.5066342698417285</v>
          </cell>
        </row>
        <row r="2985">
          <cell r="K2985">
            <v>0</v>
          </cell>
          <cell r="AJ2985">
            <v>4.5066342698417285</v>
          </cell>
        </row>
        <row r="2986">
          <cell r="K2986">
            <v>0</v>
          </cell>
          <cell r="AJ2986">
            <v>4.5066342698417285</v>
          </cell>
        </row>
        <row r="2987">
          <cell r="K2987">
            <v>0</v>
          </cell>
          <cell r="AJ2987">
            <v>4.5066342698417285</v>
          </cell>
        </row>
        <row r="2988">
          <cell r="K2988">
            <v>0</v>
          </cell>
          <cell r="AJ2988">
            <v>4.5066342698417285</v>
          </cell>
        </row>
        <row r="2989">
          <cell r="K2989">
            <v>0</v>
          </cell>
          <cell r="AJ2989">
            <v>4.5066342698417285</v>
          </cell>
        </row>
        <row r="2990">
          <cell r="K2990">
            <v>0</v>
          </cell>
          <cell r="AJ2990">
            <v>4.5066342698417285</v>
          </cell>
        </row>
        <row r="2991">
          <cell r="K2991">
            <v>0</v>
          </cell>
          <cell r="AJ2991">
            <v>4.5066342698417285</v>
          </cell>
        </row>
        <row r="2992">
          <cell r="K2992">
            <v>0</v>
          </cell>
          <cell r="AJ2992">
            <v>4.5066342698417285</v>
          </cell>
        </row>
        <row r="2993">
          <cell r="K2993">
            <v>0</v>
          </cell>
          <cell r="AJ2993">
            <v>4.5066342698417285</v>
          </cell>
        </row>
        <row r="2994">
          <cell r="K2994">
            <v>0</v>
          </cell>
          <cell r="AJ2994">
            <v>4.5066342698417285</v>
          </cell>
        </row>
        <row r="2995">
          <cell r="K2995">
            <v>1</v>
          </cell>
          <cell r="AJ2995">
            <v>21.492599182122429</v>
          </cell>
        </row>
        <row r="2996">
          <cell r="K2996">
            <v>0</v>
          </cell>
          <cell r="AJ2996">
            <v>4.5066342698417285</v>
          </cell>
        </row>
        <row r="2997">
          <cell r="K2997">
            <v>0</v>
          </cell>
          <cell r="AJ2997">
            <v>4.5066342698417285</v>
          </cell>
        </row>
        <row r="2998">
          <cell r="K2998">
            <v>1</v>
          </cell>
          <cell r="AJ2998">
            <v>21.492599182122429</v>
          </cell>
        </row>
        <row r="2999">
          <cell r="K2999">
            <v>0</v>
          </cell>
          <cell r="AJ2999">
            <v>4.5066342698417285</v>
          </cell>
        </row>
        <row r="3000">
          <cell r="K3000">
            <v>0</v>
          </cell>
          <cell r="AJ3000">
            <v>4.5066342698417285</v>
          </cell>
        </row>
        <row r="3001">
          <cell r="K3001">
            <v>0</v>
          </cell>
          <cell r="AJ3001">
            <v>4.5066342698417285</v>
          </cell>
        </row>
        <row r="3002">
          <cell r="K3002">
            <v>1</v>
          </cell>
          <cell r="AJ3002">
            <v>56.132599182122426</v>
          </cell>
        </row>
        <row r="3003">
          <cell r="K3003">
            <v>0</v>
          </cell>
          <cell r="AJ3003">
            <v>4.5066342698417285</v>
          </cell>
        </row>
        <row r="3004">
          <cell r="K3004">
            <v>0</v>
          </cell>
          <cell r="AJ3004">
            <v>4.5066342698417285</v>
          </cell>
        </row>
        <row r="3005">
          <cell r="K3005">
            <v>0</v>
          </cell>
          <cell r="AJ3005">
            <v>4.5066342698417285</v>
          </cell>
        </row>
        <row r="3006">
          <cell r="K3006">
            <v>0</v>
          </cell>
          <cell r="AJ3006">
            <v>4.5066342698417285</v>
          </cell>
        </row>
        <row r="3007">
          <cell r="K3007">
            <v>1</v>
          </cell>
          <cell r="AJ3007">
            <v>56.132599182122426</v>
          </cell>
        </row>
        <row r="3008">
          <cell r="K3008">
            <v>0</v>
          </cell>
          <cell r="AJ3008">
            <v>4.5066342698417285</v>
          </cell>
        </row>
        <row r="3009">
          <cell r="K3009">
            <v>0</v>
          </cell>
          <cell r="AJ3009">
            <v>4.5066342698417285</v>
          </cell>
        </row>
        <row r="3010">
          <cell r="K3010">
            <v>0</v>
          </cell>
          <cell r="AJ3010">
            <v>4.5066342698417285</v>
          </cell>
        </row>
        <row r="3011">
          <cell r="K3011">
            <v>0</v>
          </cell>
          <cell r="AJ3011">
            <v>4.5066342698417285</v>
          </cell>
        </row>
        <row r="3012">
          <cell r="K3012">
            <v>0</v>
          </cell>
          <cell r="AJ3012">
            <v>4.5066342698417285</v>
          </cell>
        </row>
        <row r="3013">
          <cell r="K3013">
            <v>0</v>
          </cell>
          <cell r="AJ3013">
            <v>4.5066342698417285</v>
          </cell>
        </row>
        <row r="3014">
          <cell r="K3014">
            <v>0</v>
          </cell>
          <cell r="AJ3014">
            <v>4.5066342698417285</v>
          </cell>
        </row>
        <row r="3015">
          <cell r="K3015">
            <v>1</v>
          </cell>
          <cell r="AJ3015">
            <v>21.492599182122429</v>
          </cell>
        </row>
        <row r="3016">
          <cell r="K3016">
            <v>0</v>
          </cell>
          <cell r="AJ3016">
            <v>4.5066342698417285</v>
          </cell>
        </row>
        <row r="3017">
          <cell r="K3017">
            <v>0</v>
          </cell>
          <cell r="AJ3017">
            <v>4.5066342698417285</v>
          </cell>
        </row>
        <row r="3018">
          <cell r="K3018">
            <v>1</v>
          </cell>
          <cell r="AJ3018">
            <v>56.132599182122426</v>
          </cell>
        </row>
        <row r="3019">
          <cell r="K3019">
            <v>0</v>
          </cell>
          <cell r="AJ3019">
            <v>4.5066342698417285</v>
          </cell>
        </row>
        <row r="3020">
          <cell r="K3020">
            <v>0</v>
          </cell>
          <cell r="AJ3020">
            <v>4.5066342698417285</v>
          </cell>
        </row>
        <row r="3021">
          <cell r="K3021">
            <v>0</v>
          </cell>
          <cell r="AJ3021">
            <v>4.5066342698417285</v>
          </cell>
        </row>
        <row r="3022">
          <cell r="K3022">
            <v>0</v>
          </cell>
          <cell r="AJ3022">
            <v>4.5066342698417285</v>
          </cell>
        </row>
        <row r="3023">
          <cell r="K3023">
            <v>0</v>
          </cell>
          <cell r="AJ3023">
            <v>4.5066342698417285</v>
          </cell>
        </row>
        <row r="3024">
          <cell r="K3024">
            <v>0</v>
          </cell>
          <cell r="AJ3024">
            <v>4.5066342698417285</v>
          </cell>
        </row>
        <row r="3025">
          <cell r="K3025">
            <v>0</v>
          </cell>
          <cell r="AJ3025">
            <v>4.5066342698417285</v>
          </cell>
        </row>
        <row r="3026">
          <cell r="K3026">
            <v>0</v>
          </cell>
          <cell r="AJ3026">
            <v>4.5066342698417285</v>
          </cell>
        </row>
        <row r="3027">
          <cell r="K3027">
            <v>0</v>
          </cell>
          <cell r="AJ3027">
            <v>4.5066342698417285</v>
          </cell>
        </row>
        <row r="3028">
          <cell r="K3028">
            <v>0</v>
          </cell>
          <cell r="AJ3028">
            <v>4.5066342698417285</v>
          </cell>
        </row>
        <row r="3029">
          <cell r="K3029">
            <v>0</v>
          </cell>
          <cell r="AJ3029">
            <v>4.5066342698417285</v>
          </cell>
        </row>
        <row r="3030">
          <cell r="K3030">
            <v>0</v>
          </cell>
          <cell r="AJ3030">
            <v>4.5066342698417285</v>
          </cell>
        </row>
        <row r="3031">
          <cell r="K3031">
            <v>0</v>
          </cell>
          <cell r="AJ3031">
            <v>4.5066342698417285</v>
          </cell>
        </row>
        <row r="3032">
          <cell r="K3032">
            <v>0</v>
          </cell>
          <cell r="AJ3032">
            <v>4.5066342698417285</v>
          </cell>
        </row>
        <row r="3033">
          <cell r="K3033">
            <v>0</v>
          </cell>
          <cell r="AJ3033">
            <v>4.5066342698417285</v>
          </cell>
        </row>
        <row r="3034">
          <cell r="K3034">
            <v>0</v>
          </cell>
          <cell r="AJ3034">
            <v>4.5066342698417285</v>
          </cell>
        </row>
        <row r="3035">
          <cell r="K3035">
            <v>0</v>
          </cell>
          <cell r="AJ3035">
            <v>4.5066342698417285</v>
          </cell>
        </row>
        <row r="3036">
          <cell r="K3036">
            <v>0</v>
          </cell>
          <cell r="AJ3036">
            <v>4.5066342698417285</v>
          </cell>
        </row>
        <row r="3037">
          <cell r="K3037">
            <v>1</v>
          </cell>
          <cell r="AJ3037">
            <v>21.492599182122429</v>
          </cell>
        </row>
        <row r="3038">
          <cell r="K3038">
            <v>1</v>
          </cell>
          <cell r="AJ3038">
            <v>21.492599182122429</v>
          </cell>
        </row>
        <row r="3039">
          <cell r="K3039">
            <v>0</v>
          </cell>
          <cell r="AJ3039">
            <v>4.5066342698417285</v>
          </cell>
        </row>
        <row r="3040">
          <cell r="K3040">
            <v>0</v>
          </cell>
          <cell r="AJ3040">
            <v>4.5066342698417285</v>
          </cell>
        </row>
        <row r="3041">
          <cell r="K3041">
            <v>0</v>
          </cell>
          <cell r="AJ3041">
            <v>4.5066342698417285</v>
          </cell>
        </row>
        <row r="3042">
          <cell r="K3042">
            <v>0</v>
          </cell>
          <cell r="AJ3042">
            <v>4.5066342698417285</v>
          </cell>
        </row>
        <row r="3043">
          <cell r="K3043">
            <v>0</v>
          </cell>
          <cell r="AJ3043">
            <v>4.5066342698417285</v>
          </cell>
        </row>
        <row r="3044">
          <cell r="K3044">
            <v>0</v>
          </cell>
          <cell r="AJ3044">
            <v>4.5066342698417285</v>
          </cell>
        </row>
        <row r="3045">
          <cell r="K3045">
            <v>0</v>
          </cell>
          <cell r="AJ3045">
            <v>4.5066342698417285</v>
          </cell>
        </row>
        <row r="3046">
          <cell r="K3046">
            <v>0</v>
          </cell>
          <cell r="AJ3046">
            <v>4.5066342698417285</v>
          </cell>
        </row>
        <row r="3047">
          <cell r="K3047">
            <v>0</v>
          </cell>
          <cell r="AJ3047">
            <v>4.5066342698417285</v>
          </cell>
        </row>
        <row r="3048">
          <cell r="K3048">
            <v>0</v>
          </cell>
          <cell r="AJ3048">
            <v>4.5066342698417285</v>
          </cell>
        </row>
        <row r="3049">
          <cell r="K3049">
            <v>0</v>
          </cell>
          <cell r="AJ3049">
            <v>4.5066342698417285</v>
          </cell>
        </row>
        <row r="3050">
          <cell r="K3050">
            <v>0</v>
          </cell>
          <cell r="AJ3050">
            <v>4.5066342698417285</v>
          </cell>
        </row>
        <row r="3051">
          <cell r="K3051">
            <v>1</v>
          </cell>
          <cell r="AJ3051">
            <v>72.182599182122431</v>
          </cell>
        </row>
        <row r="3052">
          <cell r="K3052">
            <v>0</v>
          </cell>
          <cell r="AJ3052">
            <v>4.5066342698417285</v>
          </cell>
        </row>
        <row r="3053">
          <cell r="K3053">
            <v>0</v>
          </cell>
          <cell r="AJ3053">
            <v>4.5066342698417285</v>
          </cell>
        </row>
        <row r="3054">
          <cell r="K3054">
            <v>1</v>
          </cell>
          <cell r="AJ3054">
            <v>21.492599182122429</v>
          </cell>
        </row>
        <row r="3055">
          <cell r="K3055">
            <v>0</v>
          </cell>
          <cell r="AJ3055">
            <v>4.5066342698417285</v>
          </cell>
        </row>
        <row r="3056">
          <cell r="K3056">
            <v>0</v>
          </cell>
          <cell r="AJ3056">
            <v>4.5066342698417285</v>
          </cell>
        </row>
        <row r="3057">
          <cell r="K3057">
            <v>0</v>
          </cell>
          <cell r="AJ3057">
            <v>4.5066342698417285</v>
          </cell>
        </row>
        <row r="3058">
          <cell r="K3058">
            <v>0</v>
          </cell>
          <cell r="AJ3058">
            <v>4.5066342698417285</v>
          </cell>
        </row>
        <row r="3059">
          <cell r="K3059">
            <v>0</v>
          </cell>
          <cell r="AJ3059">
            <v>4.5066342698417285</v>
          </cell>
        </row>
        <row r="3060">
          <cell r="K3060">
            <v>0</v>
          </cell>
          <cell r="AJ3060">
            <v>4.5066342698417285</v>
          </cell>
        </row>
        <row r="3061">
          <cell r="K3061">
            <v>0</v>
          </cell>
          <cell r="AJ3061">
            <v>4.5066342698417285</v>
          </cell>
        </row>
        <row r="3062">
          <cell r="K3062">
            <v>0</v>
          </cell>
          <cell r="AJ3062">
            <v>4.5066342698417285</v>
          </cell>
        </row>
        <row r="3063">
          <cell r="K3063">
            <v>0</v>
          </cell>
          <cell r="AJ3063">
            <v>4.5066342698417285</v>
          </cell>
        </row>
        <row r="3064">
          <cell r="K3064">
            <v>0</v>
          </cell>
          <cell r="AJ3064">
            <v>4.5066342698417285</v>
          </cell>
        </row>
        <row r="3065">
          <cell r="K3065">
            <v>0</v>
          </cell>
          <cell r="AJ3065">
            <v>4.5066342698417285</v>
          </cell>
        </row>
        <row r="3066">
          <cell r="K3066">
            <v>0</v>
          </cell>
          <cell r="AJ3066">
            <v>4.5066342698417285</v>
          </cell>
        </row>
        <row r="3067">
          <cell r="K3067">
            <v>0</v>
          </cell>
          <cell r="AJ3067">
            <v>4.5066342698417285</v>
          </cell>
        </row>
        <row r="3068">
          <cell r="K3068">
            <v>0</v>
          </cell>
          <cell r="AJ3068">
            <v>4.5066342698417285</v>
          </cell>
        </row>
        <row r="3069">
          <cell r="K3069">
            <v>0</v>
          </cell>
          <cell r="AJ3069">
            <v>4.5066342698417285</v>
          </cell>
        </row>
        <row r="3070">
          <cell r="K3070">
            <v>0</v>
          </cell>
          <cell r="AJ3070">
            <v>4.5066342698417285</v>
          </cell>
        </row>
        <row r="3071">
          <cell r="K3071">
            <v>0</v>
          </cell>
          <cell r="AJ3071">
            <v>4.5066342698417285</v>
          </cell>
        </row>
        <row r="3072">
          <cell r="K3072">
            <v>0</v>
          </cell>
          <cell r="AJ3072">
            <v>4.5066342698417285</v>
          </cell>
        </row>
        <row r="3073">
          <cell r="K3073">
            <v>0</v>
          </cell>
          <cell r="AJ3073">
            <v>4.5066342698417285</v>
          </cell>
        </row>
        <row r="3074">
          <cell r="K3074">
            <v>0</v>
          </cell>
          <cell r="AJ3074">
            <v>4.5066342698417285</v>
          </cell>
        </row>
        <row r="3075">
          <cell r="K3075">
            <v>0</v>
          </cell>
          <cell r="AJ3075">
            <v>4.5066342698417285</v>
          </cell>
        </row>
        <row r="3076">
          <cell r="K3076">
            <v>0</v>
          </cell>
          <cell r="AJ3076">
            <v>4.5066342698417285</v>
          </cell>
        </row>
        <row r="3077">
          <cell r="K3077">
            <v>0</v>
          </cell>
          <cell r="AJ3077">
            <v>4.5066342698417285</v>
          </cell>
        </row>
        <row r="3078">
          <cell r="K3078">
            <v>0</v>
          </cell>
          <cell r="AJ3078">
            <v>4.5066342698417285</v>
          </cell>
        </row>
        <row r="3079">
          <cell r="K3079">
            <v>0</v>
          </cell>
          <cell r="AJ3079">
            <v>4.5066342698417285</v>
          </cell>
        </row>
        <row r="3080">
          <cell r="K3080">
            <v>0</v>
          </cell>
          <cell r="AJ3080">
            <v>4.5066342698417285</v>
          </cell>
        </row>
        <row r="3081">
          <cell r="K3081">
            <v>0</v>
          </cell>
          <cell r="AJ3081">
            <v>4.5066342698417285</v>
          </cell>
        </row>
        <row r="3082">
          <cell r="K3082">
            <v>0</v>
          </cell>
          <cell r="AJ3082">
            <v>4.5066342698417285</v>
          </cell>
        </row>
        <row r="3083">
          <cell r="K3083">
            <v>0</v>
          </cell>
          <cell r="AJ3083">
            <v>4.5066342698417285</v>
          </cell>
        </row>
        <row r="3084">
          <cell r="K3084">
            <v>0</v>
          </cell>
          <cell r="AJ3084">
            <v>4.5066342698417285</v>
          </cell>
        </row>
        <row r="3085">
          <cell r="K3085">
            <v>1</v>
          </cell>
          <cell r="AJ3085">
            <v>56.132599182122426</v>
          </cell>
        </row>
        <row r="3086">
          <cell r="K3086">
            <v>0</v>
          </cell>
          <cell r="AJ3086">
            <v>4.5066342698417285</v>
          </cell>
        </row>
        <row r="3087">
          <cell r="K3087">
            <v>0</v>
          </cell>
          <cell r="AJ3087">
            <v>4.5066342698417285</v>
          </cell>
        </row>
        <row r="3088">
          <cell r="K3088">
            <v>0</v>
          </cell>
          <cell r="AJ3088">
            <v>4.5066342698417285</v>
          </cell>
        </row>
        <row r="3089">
          <cell r="K3089">
            <v>0</v>
          </cell>
          <cell r="AJ3089">
            <v>4.5066342698417285</v>
          </cell>
        </row>
        <row r="3090">
          <cell r="K3090">
            <v>0</v>
          </cell>
          <cell r="AJ3090">
            <v>4.5066342698417285</v>
          </cell>
        </row>
        <row r="3091">
          <cell r="K3091">
            <v>0</v>
          </cell>
          <cell r="AJ3091">
            <v>4.5066342698417285</v>
          </cell>
        </row>
        <row r="3092">
          <cell r="K3092">
            <v>0</v>
          </cell>
          <cell r="AJ3092">
            <v>4.5066342698417285</v>
          </cell>
        </row>
        <row r="3093">
          <cell r="K3093">
            <v>0</v>
          </cell>
          <cell r="AJ3093">
            <v>4.5066342698417285</v>
          </cell>
        </row>
        <row r="3094">
          <cell r="K3094">
            <v>0</v>
          </cell>
          <cell r="AJ3094">
            <v>4.5066342698417285</v>
          </cell>
        </row>
        <row r="3095">
          <cell r="K3095">
            <v>0</v>
          </cell>
          <cell r="AJ3095">
            <v>4.5066342698417285</v>
          </cell>
        </row>
        <row r="3096">
          <cell r="K3096">
            <v>0</v>
          </cell>
          <cell r="AJ3096">
            <v>4.5066342698417285</v>
          </cell>
        </row>
        <row r="3097">
          <cell r="K3097">
            <v>0</v>
          </cell>
          <cell r="AJ3097">
            <v>4.5066342698417285</v>
          </cell>
        </row>
        <row r="3098">
          <cell r="K3098">
            <v>0</v>
          </cell>
          <cell r="AJ3098">
            <v>4.5066342698417285</v>
          </cell>
        </row>
        <row r="3099">
          <cell r="K3099">
            <v>0</v>
          </cell>
          <cell r="AJ3099">
            <v>4.5066342698417285</v>
          </cell>
        </row>
        <row r="3100">
          <cell r="K3100">
            <v>0</v>
          </cell>
          <cell r="AJ3100">
            <v>4.5066342698417285</v>
          </cell>
        </row>
        <row r="3101">
          <cell r="K3101">
            <v>0</v>
          </cell>
          <cell r="AJ3101">
            <v>4.5066342698417285</v>
          </cell>
        </row>
        <row r="3102">
          <cell r="K3102">
            <v>0</v>
          </cell>
          <cell r="AJ3102">
            <v>4.5066342698417285</v>
          </cell>
        </row>
        <row r="3103">
          <cell r="K3103">
            <v>0</v>
          </cell>
          <cell r="AJ3103">
            <v>4.5066342698417285</v>
          </cell>
        </row>
        <row r="3104">
          <cell r="K3104">
            <v>0</v>
          </cell>
          <cell r="AJ3104">
            <v>4.5066342698417285</v>
          </cell>
        </row>
        <row r="3105">
          <cell r="K3105">
            <v>0</v>
          </cell>
          <cell r="AJ3105">
            <v>4.5066342698417285</v>
          </cell>
        </row>
        <row r="3106">
          <cell r="K3106">
            <v>0</v>
          </cell>
          <cell r="AJ3106">
            <v>4.5066342698417285</v>
          </cell>
        </row>
        <row r="3107">
          <cell r="K3107">
            <v>0</v>
          </cell>
          <cell r="AJ3107">
            <v>4.5066342698417285</v>
          </cell>
        </row>
        <row r="3108">
          <cell r="K3108">
            <v>1</v>
          </cell>
          <cell r="AJ3108">
            <v>56.132599182122426</v>
          </cell>
        </row>
        <row r="3109">
          <cell r="K3109">
            <v>0</v>
          </cell>
          <cell r="AJ3109">
            <v>4.5066342698417285</v>
          </cell>
        </row>
        <row r="3110">
          <cell r="K3110">
            <v>0</v>
          </cell>
          <cell r="AJ3110">
            <v>4.5066342698417285</v>
          </cell>
        </row>
        <row r="3111">
          <cell r="K3111">
            <v>0</v>
          </cell>
          <cell r="AJ3111">
            <v>4.5066342698417285</v>
          </cell>
        </row>
        <row r="3112">
          <cell r="K3112">
            <v>0</v>
          </cell>
          <cell r="AJ3112">
            <v>4.5066342698417285</v>
          </cell>
        </row>
        <row r="3113">
          <cell r="K3113">
            <v>0</v>
          </cell>
          <cell r="AJ3113">
            <v>4.5066342698417285</v>
          </cell>
        </row>
        <row r="3114">
          <cell r="K3114">
            <v>0</v>
          </cell>
          <cell r="AJ3114">
            <v>4.5066342698417285</v>
          </cell>
        </row>
        <row r="3115">
          <cell r="K3115">
            <v>1</v>
          </cell>
          <cell r="AJ3115">
            <v>56.132599182122426</v>
          </cell>
        </row>
        <row r="3116">
          <cell r="K3116">
            <v>0</v>
          </cell>
          <cell r="AJ3116">
            <v>4.5066342698417285</v>
          </cell>
        </row>
        <row r="3117">
          <cell r="K3117">
            <v>0</v>
          </cell>
          <cell r="AJ3117">
            <v>4.5066342698417285</v>
          </cell>
        </row>
        <row r="3118">
          <cell r="K3118">
            <v>0</v>
          </cell>
          <cell r="AJ3118">
            <v>4.5066342698417285</v>
          </cell>
        </row>
        <row r="3119">
          <cell r="K3119">
            <v>0</v>
          </cell>
          <cell r="AJ3119">
            <v>4.5066342698417285</v>
          </cell>
        </row>
        <row r="3120">
          <cell r="K3120">
            <v>0</v>
          </cell>
          <cell r="AJ3120">
            <v>4.5066342698417285</v>
          </cell>
        </row>
        <row r="3121">
          <cell r="K3121">
            <v>0</v>
          </cell>
          <cell r="AJ3121">
            <v>4.5066342698417285</v>
          </cell>
        </row>
        <row r="3122">
          <cell r="K3122">
            <v>0</v>
          </cell>
          <cell r="AJ3122">
            <v>4.5066342698417285</v>
          </cell>
        </row>
        <row r="3123">
          <cell r="K3123">
            <v>0</v>
          </cell>
          <cell r="AJ3123">
            <v>4.5066342698417285</v>
          </cell>
        </row>
        <row r="3124">
          <cell r="K3124">
            <v>0</v>
          </cell>
          <cell r="AJ3124">
            <v>4.5066342698417285</v>
          </cell>
        </row>
        <row r="3125">
          <cell r="K3125">
            <v>0</v>
          </cell>
          <cell r="AJ3125">
            <v>4.5066342698417285</v>
          </cell>
        </row>
        <row r="3126">
          <cell r="K3126">
            <v>0</v>
          </cell>
          <cell r="AJ3126">
            <v>4.5066342698417285</v>
          </cell>
        </row>
        <row r="3127">
          <cell r="K3127">
            <v>0</v>
          </cell>
          <cell r="AJ3127">
            <v>4.5066342698417285</v>
          </cell>
        </row>
        <row r="3128">
          <cell r="K3128">
            <v>0</v>
          </cell>
          <cell r="AJ3128">
            <v>4.5066342698417285</v>
          </cell>
        </row>
        <row r="3129">
          <cell r="K3129">
            <v>0</v>
          </cell>
          <cell r="AJ3129">
            <v>4.5066342698417285</v>
          </cell>
        </row>
        <row r="3130">
          <cell r="K3130">
            <v>1</v>
          </cell>
          <cell r="AJ3130">
            <v>56.132599182122426</v>
          </cell>
        </row>
        <row r="3131">
          <cell r="K3131">
            <v>0</v>
          </cell>
          <cell r="AJ3131">
            <v>4.5066342698417285</v>
          </cell>
        </row>
        <row r="3132">
          <cell r="K3132">
            <v>0</v>
          </cell>
          <cell r="AJ3132">
            <v>4.5066342698417285</v>
          </cell>
        </row>
        <row r="3133">
          <cell r="K3133">
            <v>0</v>
          </cell>
          <cell r="AJ3133">
            <v>4.5066342698417285</v>
          </cell>
        </row>
        <row r="3134">
          <cell r="K3134">
            <v>0</v>
          </cell>
          <cell r="AJ3134">
            <v>4.5066342698417285</v>
          </cell>
        </row>
        <row r="3135">
          <cell r="K3135">
            <v>0</v>
          </cell>
          <cell r="AJ3135">
            <v>4.5066342698417285</v>
          </cell>
        </row>
        <row r="3136">
          <cell r="K3136">
            <v>0</v>
          </cell>
          <cell r="AJ3136">
            <v>4.5066342698417285</v>
          </cell>
        </row>
        <row r="3137">
          <cell r="K3137">
            <v>0</v>
          </cell>
          <cell r="AJ3137">
            <v>4.5066342698417285</v>
          </cell>
        </row>
        <row r="3138">
          <cell r="K3138">
            <v>0</v>
          </cell>
          <cell r="AJ3138">
            <v>4.5066342698417285</v>
          </cell>
        </row>
        <row r="3139">
          <cell r="K3139">
            <v>0</v>
          </cell>
          <cell r="AJ3139">
            <v>4.5066342698417285</v>
          </cell>
        </row>
        <row r="3140">
          <cell r="K3140">
            <v>0</v>
          </cell>
          <cell r="AJ3140">
            <v>4.5066342698417285</v>
          </cell>
        </row>
        <row r="3141">
          <cell r="K3141">
            <v>0</v>
          </cell>
          <cell r="AJ3141">
            <v>4.5066342698417285</v>
          </cell>
        </row>
        <row r="3142">
          <cell r="K3142">
            <v>0</v>
          </cell>
          <cell r="AJ3142">
            <v>4.5066342698417285</v>
          </cell>
        </row>
        <row r="3143">
          <cell r="K3143">
            <v>0</v>
          </cell>
          <cell r="AJ3143">
            <v>4.5066342698417285</v>
          </cell>
        </row>
        <row r="3144">
          <cell r="K3144">
            <v>1</v>
          </cell>
          <cell r="AJ3144">
            <v>21.492599182122429</v>
          </cell>
        </row>
        <row r="3145">
          <cell r="K3145">
            <v>0</v>
          </cell>
          <cell r="AJ3145">
            <v>4.5066342698417285</v>
          </cell>
        </row>
        <row r="3146">
          <cell r="K3146">
            <v>0</v>
          </cell>
          <cell r="AJ3146">
            <v>4.5066342698417285</v>
          </cell>
        </row>
        <row r="3147">
          <cell r="K3147">
            <v>0</v>
          </cell>
          <cell r="AJ3147">
            <v>4.5066342698417285</v>
          </cell>
        </row>
        <row r="3148">
          <cell r="K3148">
            <v>0</v>
          </cell>
          <cell r="AJ3148">
            <v>4.5066342698417285</v>
          </cell>
        </row>
        <row r="3149">
          <cell r="K3149">
            <v>0</v>
          </cell>
          <cell r="AJ3149">
            <v>4.5066342698417285</v>
          </cell>
        </row>
        <row r="3150">
          <cell r="K3150">
            <v>0</v>
          </cell>
          <cell r="AJ3150">
            <v>4.5066342698417285</v>
          </cell>
        </row>
        <row r="3151">
          <cell r="K3151">
            <v>0</v>
          </cell>
          <cell r="AJ3151">
            <v>4.5066342698417285</v>
          </cell>
        </row>
        <row r="3152">
          <cell r="K3152">
            <v>1</v>
          </cell>
          <cell r="AJ3152">
            <v>56.132599182122426</v>
          </cell>
        </row>
        <row r="3153">
          <cell r="K3153">
            <v>0</v>
          </cell>
          <cell r="AJ3153">
            <v>4.5066342698417285</v>
          </cell>
        </row>
        <row r="3154">
          <cell r="K3154">
            <v>0</v>
          </cell>
          <cell r="AJ3154">
            <v>4.5066342698417285</v>
          </cell>
        </row>
        <row r="3155">
          <cell r="K3155">
            <v>0</v>
          </cell>
          <cell r="AJ3155">
            <v>4.5066342698417285</v>
          </cell>
        </row>
        <row r="3156">
          <cell r="K3156">
            <v>0</v>
          </cell>
          <cell r="AJ3156">
            <v>4.5066342698417285</v>
          </cell>
        </row>
        <row r="3157">
          <cell r="K3157">
            <v>0</v>
          </cell>
          <cell r="AJ3157">
            <v>4.5066342698417285</v>
          </cell>
        </row>
        <row r="3158">
          <cell r="K3158">
            <v>0</v>
          </cell>
          <cell r="AJ3158">
            <v>4.5066342698417285</v>
          </cell>
        </row>
        <row r="3159">
          <cell r="K3159">
            <v>0</v>
          </cell>
          <cell r="AJ3159">
            <v>4.5066342698417285</v>
          </cell>
        </row>
        <row r="3160">
          <cell r="K3160">
            <v>0</v>
          </cell>
          <cell r="AJ3160">
            <v>4.5066342698417285</v>
          </cell>
        </row>
        <row r="3161">
          <cell r="K3161">
            <v>0</v>
          </cell>
          <cell r="AJ3161">
            <v>4.5066342698417285</v>
          </cell>
        </row>
        <row r="3162">
          <cell r="K3162">
            <v>0</v>
          </cell>
          <cell r="AJ3162">
            <v>4.5066342698417285</v>
          </cell>
        </row>
        <row r="3163">
          <cell r="K3163">
            <v>0</v>
          </cell>
          <cell r="AJ3163">
            <v>4.5066342698417285</v>
          </cell>
        </row>
        <row r="3164">
          <cell r="K3164">
            <v>0</v>
          </cell>
          <cell r="AJ3164">
            <v>4.5066342698417285</v>
          </cell>
        </row>
        <row r="3165">
          <cell r="K3165">
            <v>0</v>
          </cell>
          <cell r="AJ3165">
            <v>4.5066342698417285</v>
          </cell>
        </row>
        <row r="3166">
          <cell r="K3166">
            <v>0</v>
          </cell>
          <cell r="AJ3166">
            <v>4.5066342698417285</v>
          </cell>
        </row>
        <row r="3167">
          <cell r="K3167">
            <v>0</v>
          </cell>
          <cell r="AJ3167">
            <v>4.5066342698417285</v>
          </cell>
        </row>
        <row r="3168">
          <cell r="K3168">
            <v>0</v>
          </cell>
          <cell r="AJ3168">
            <v>4.5066342698417285</v>
          </cell>
        </row>
        <row r="3169">
          <cell r="K3169">
            <v>0</v>
          </cell>
          <cell r="AJ3169">
            <v>4.5066342698417285</v>
          </cell>
        </row>
        <row r="3170">
          <cell r="K3170">
            <v>0</v>
          </cell>
          <cell r="AJ3170">
            <v>4.5066342698417285</v>
          </cell>
        </row>
        <row r="3171">
          <cell r="K3171">
            <v>0</v>
          </cell>
          <cell r="AJ3171">
            <v>4.5066342698417285</v>
          </cell>
        </row>
        <row r="3172">
          <cell r="K3172">
            <v>0</v>
          </cell>
          <cell r="AJ3172">
            <v>4.5066342698417285</v>
          </cell>
        </row>
        <row r="3173">
          <cell r="K3173">
            <v>0</v>
          </cell>
          <cell r="AJ3173">
            <v>4.5066342698417285</v>
          </cell>
        </row>
        <row r="3174">
          <cell r="K3174">
            <v>0</v>
          </cell>
          <cell r="AJ3174">
            <v>4.5066342698417285</v>
          </cell>
        </row>
        <row r="3175">
          <cell r="K3175">
            <v>0</v>
          </cell>
          <cell r="AJ3175">
            <v>4.5066342698417285</v>
          </cell>
        </row>
        <row r="3176">
          <cell r="K3176">
            <v>0</v>
          </cell>
          <cell r="AJ3176">
            <v>4.5066342698417285</v>
          </cell>
        </row>
        <row r="3177">
          <cell r="K3177">
            <v>0</v>
          </cell>
          <cell r="AJ3177">
            <v>4.5066342698417285</v>
          </cell>
        </row>
        <row r="3178">
          <cell r="K3178">
            <v>0</v>
          </cell>
          <cell r="AJ3178">
            <v>4.5066342698417285</v>
          </cell>
        </row>
        <row r="3179">
          <cell r="K3179">
            <v>0</v>
          </cell>
          <cell r="AJ3179">
            <v>4.5066342698417285</v>
          </cell>
        </row>
        <row r="3180">
          <cell r="K3180">
            <v>0</v>
          </cell>
          <cell r="AJ3180">
            <v>4.5066342698417285</v>
          </cell>
        </row>
        <row r="3181">
          <cell r="K3181">
            <v>0</v>
          </cell>
          <cell r="AJ3181">
            <v>4.5066342698417285</v>
          </cell>
        </row>
        <row r="3182">
          <cell r="K3182">
            <v>1</v>
          </cell>
          <cell r="AJ3182">
            <v>21.492599182122429</v>
          </cell>
        </row>
        <row r="3183">
          <cell r="K3183">
            <v>0</v>
          </cell>
          <cell r="AJ3183">
            <v>4.5066342698417285</v>
          </cell>
        </row>
        <row r="3184">
          <cell r="K3184">
            <v>0</v>
          </cell>
          <cell r="AJ3184">
            <v>4.5066342698417285</v>
          </cell>
        </row>
        <row r="3185">
          <cell r="K3185">
            <v>0</v>
          </cell>
          <cell r="AJ3185">
            <v>4.5066342698417285</v>
          </cell>
        </row>
        <row r="3186">
          <cell r="K3186">
            <v>0</v>
          </cell>
          <cell r="AJ3186">
            <v>4.5066342698417285</v>
          </cell>
        </row>
        <row r="3187">
          <cell r="K3187">
            <v>0</v>
          </cell>
          <cell r="AJ3187">
            <v>4.5066342698417285</v>
          </cell>
        </row>
        <row r="3188">
          <cell r="K3188">
            <v>0</v>
          </cell>
          <cell r="AJ3188">
            <v>4.5066342698417285</v>
          </cell>
        </row>
        <row r="3189">
          <cell r="K3189">
            <v>0</v>
          </cell>
          <cell r="AJ3189">
            <v>4.5066342698417285</v>
          </cell>
        </row>
        <row r="3190">
          <cell r="K3190">
            <v>0</v>
          </cell>
          <cell r="AJ3190">
            <v>4.5066342698417285</v>
          </cell>
        </row>
        <row r="3191">
          <cell r="K3191">
            <v>0</v>
          </cell>
          <cell r="AJ3191">
            <v>4.5066342698417285</v>
          </cell>
        </row>
        <row r="3192">
          <cell r="K3192">
            <v>0</v>
          </cell>
          <cell r="AJ3192">
            <v>4.5066342698417285</v>
          </cell>
        </row>
        <row r="3193">
          <cell r="K3193">
            <v>0</v>
          </cell>
          <cell r="AJ3193">
            <v>4.5066342698417285</v>
          </cell>
        </row>
        <row r="3194">
          <cell r="K3194">
            <v>0</v>
          </cell>
          <cell r="AJ3194">
            <v>4.5066342698417285</v>
          </cell>
        </row>
        <row r="3195">
          <cell r="K3195">
            <v>0</v>
          </cell>
          <cell r="AJ3195">
            <v>4.5066342698417285</v>
          </cell>
        </row>
        <row r="3196">
          <cell r="K3196">
            <v>0</v>
          </cell>
          <cell r="AJ3196">
            <v>4.5066342698417285</v>
          </cell>
        </row>
        <row r="3197">
          <cell r="K3197">
            <v>0</v>
          </cell>
          <cell r="AJ3197">
            <v>4.5066342698417285</v>
          </cell>
        </row>
        <row r="3198">
          <cell r="K3198">
            <v>0</v>
          </cell>
          <cell r="AJ3198">
            <v>4.5066342698417285</v>
          </cell>
        </row>
        <row r="3199">
          <cell r="K3199">
            <v>0</v>
          </cell>
          <cell r="AJ3199">
            <v>4.5066342698417285</v>
          </cell>
        </row>
        <row r="3200">
          <cell r="K3200">
            <v>0</v>
          </cell>
          <cell r="AJ3200">
            <v>4.5066342698417285</v>
          </cell>
        </row>
        <row r="3201">
          <cell r="K3201">
            <v>0</v>
          </cell>
          <cell r="AJ3201">
            <v>4.5066342698417285</v>
          </cell>
        </row>
        <row r="3202">
          <cell r="K3202">
            <v>1</v>
          </cell>
          <cell r="AJ3202">
            <v>21.492599182122429</v>
          </cell>
        </row>
        <row r="3203">
          <cell r="K3203">
            <v>0</v>
          </cell>
          <cell r="AJ3203">
            <v>4.5066342698417285</v>
          </cell>
        </row>
        <row r="3204">
          <cell r="K3204">
            <v>1</v>
          </cell>
          <cell r="AJ3204">
            <v>56.132599182122426</v>
          </cell>
        </row>
        <row r="3205">
          <cell r="K3205">
            <v>0</v>
          </cell>
          <cell r="AJ3205">
            <v>4.5066342698417285</v>
          </cell>
        </row>
        <row r="3206">
          <cell r="K3206">
            <v>0</v>
          </cell>
          <cell r="AJ3206">
            <v>4.5066342698417285</v>
          </cell>
        </row>
        <row r="3207">
          <cell r="K3207">
            <v>0</v>
          </cell>
          <cell r="AJ3207">
            <v>4.5066342698417285</v>
          </cell>
        </row>
        <row r="3208">
          <cell r="K3208">
            <v>0</v>
          </cell>
          <cell r="AJ3208">
            <v>4.5066342698417285</v>
          </cell>
        </row>
        <row r="3209">
          <cell r="K3209">
            <v>1</v>
          </cell>
          <cell r="AJ3209">
            <v>21.492599182122429</v>
          </cell>
        </row>
        <row r="3210">
          <cell r="K3210">
            <v>0</v>
          </cell>
          <cell r="AJ3210">
            <v>4.5066342698417285</v>
          </cell>
        </row>
        <row r="3211">
          <cell r="K3211">
            <v>0</v>
          </cell>
          <cell r="AJ3211">
            <v>4.5066342698417285</v>
          </cell>
        </row>
        <row r="3212">
          <cell r="K3212">
            <v>1</v>
          </cell>
          <cell r="AJ3212">
            <v>56.132599182122426</v>
          </cell>
        </row>
        <row r="3213">
          <cell r="K3213">
            <v>0</v>
          </cell>
          <cell r="AJ3213">
            <v>4.5066342698417285</v>
          </cell>
        </row>
        <row r="3214">
          <cell r="K3214">
            <v>0</v>
          </cell>
          <cell r="AJ3214">
            <v>4.5066342698417285</v>
          </cell>
        </row>
        <row r="3215">
          <cell r="K3215">
            <v>0</v>
          </cell>
          <cell r="AJ3215">
            <v>4.5066342698417285</v>
          </cell>
        </row>
        <row r="3216">
          <cell r="K3216">
            <v>0</v>
          </cell>
          <cell r="AJ3216">
            <v>4.5066342698417285</v>
          </cell>
        </row>
        <row r="3217">
          <cell r="K3217">
            <v>0</v>
          </cell>
          <cell r="AJ3217">
            <v>4.5066342698417285</v>
          </cell>
        </row>
        <row r="3218">
          <cell r="K3218">
            <v>0</v>
          </cell>
          <cell r="AJ3218">
            <v>4.5066342698417285</v>
          </cell>
        </row>
        <row r="3219">
          <cell r="K3219">
            <v>0</v>
          </cell>
          <cell r="AJ3219">
            <v>4.5066342698417285</v>
          </cell>
        </row>
        <row r="3220">
          <cell r="K3220">
            <v>0</v>
          </cell>
          <cell r="AJ3220">
            <v>4.5066342698417285</v>
          </cell>
        </row>
        <row r="3221">
          <cell r="K3221">
            <v>0</v>
          </cell>
          <cell r="AJ3221">
            <v>4.5066342698417285</v>
          </cell>
        </row>
        <row r="3222">
          <cell r="K3222">
            <v>0</v>
          </cell>
          <cell r="AJ3222">
            <v>4.5066342698417285</v>
          </cell>
        </row>
        <row r="3223">
          <cell r="K3223">
            <v>0</v>
          </cell>
          <cell r="AJ3223">
            <v>4.5066342698417285</v>
          </cell>
        </row>
        <row r="3224">
          <cell r="K3224">
            <v>0</v>
          </cell>
          <cell r="AJ3224">
            <v>4.5066342698417285</v>
          </cell>
        </row>
        <row r="3225">
          <cell r="K3225">
            <v>0</v>
          </cell>
          <cell r="AJ3225">
            <v>4.5066342698417285</v>
          </cell>
        </row>
        <row r="3226">
          <cell r="K3226">
            <v>0</v>
          </cell>
          <cell r="AJ3226">
            <v>4.5066342698417285</v>
          </cell>
        </row>
        <row r="3227">
          <cell r="K3227">
            <v>0</v>
          </cell>
          <cell r="AJ3227">
            <v>4.5066342698417285</v>
          </cell>
        </row>
        <row r="3228">
          <cell r="K3228">
            <v>0</v>
          </cell>
          <cell r="AJ3228">
            <v>4.5066342698417285</v>
          </cell>
        </row>
        <row r="3229">
          <cell r="K3229">
            <v>0</v>
          </cell>
          <cell r="AJ3229">
            <v>4.5066342698417285</v>
          </cell>
        </row>
        <row r="3230">
          <cell r="K3230">
            <v>0</v>
          </cell>
          <cell r="AJ3230">
            <v>4.5066342698417285</v>
          </cell>
        </row>
        <row r="3231">
          <cell r="K3231">
            <v>0</v>
          </cell>
          <cell r="AJ3231">
            <v>4.5066342698417285</v>
          </cell>
        </row>
        <row r="3232">
          <cell r="K3232">
            <v>1</v>
          </cell>
          <cell r="AJ3232">
            <v>21.492599182122429</v>
          </cell>
        </row>
        <row r="3233">
          <cell r="K3233">
            <v>0</v>
          </cell>
          <cell r="AJ3233">
            <v>4.5066342698417285</v>
          </cell>
        </row>
        <row r="3234">
          <cell r="K3234">
            <v>0</v>
          </cell>
          <cell r="AJ3234">
            <v>4.5066342698417285</v>
          </cell>
        </row>
        <row r="3235">
          <cell r="K3235">
            <v>0</v>
          </cell>
          <cell r="AJ3235">
            <v>4.5066342698417285</v>
          </cell>
        </row>
        <row r="3236">
          <cell r="K3236">
            <v>0</v>
          </cell>
          <cell r="AJ3236">
            <v>4.5066342698417285</v>
          </cell>
        </row>
        <row r="3237">
          <cell r="K3237">
            <v>0</v>
          </cell>
          <cell r="AJ3237">
            <v>4.5066342698417285</v>
          </cell>
        </row>
        <row r="3238">
          <cell r="K3238">
            <v>0</v>
          </cell>
          <cell r="AJ3238">
            <v>4.5066342698417285</v>
          </cell>
        </row>
        <row r="3239">
          <cell r="K3239">
            <v>0</v>
          </cell>
          <cell r="AJ3239">
            <v>4.5066342698417285</v>
          </cell>
        </row>
        <row r="3240">
          <cell r="K3240">
            <v>0</v>
          </cell>
          <cell r="AJ3240">
            <v>4.5066342698417285</v>
          </cell>
        </row>
        <row r="3241">
          <cell r="K3241">
            <v>0</v>
          </cell>
          <cell r="AJ3241">
            <v>4.5066342698417285</v>
          </cell>
        </row>
        <row r="3242">
          <cell r="K3242">
            <v>0</v>
          </cell>
          <cell r="AJ3242">
            <v>4.5066342698417285</v>
          </cell>
        </row>
        <row r="3243">
          <cell r="K3243">
            <v>0</v>
          </cell>
          <cell r="AJ3243">
            <v>4.5066342698417285</v>
          </cell>
        </row>
        <row r="3244">
          <cell r="K3244">
            <v>0</v>
          </cell>
          <cell r="AJ3244">
            <v>4.5066342698417285</v>
          </cell>
        </row>
        <row r="3245">
          <cell r="K3245">
            <v>0</v>
          </cell>
          <cell r="AJ3245">
            <v>4.5066342698417285</v>
          </cell>
        </row>
        <row r="3246">
          <cell r="K3246">
            <v>0</v>
          </cell>
          <cell r="AJ3246">
            <v>4.5066342698417285</v>
          </cell>
        </row>
        <row r="3247">
          <cell r="K3247">
            <v>0</v>
          </cell>
          <cell r="AJ3247">
            <v>4.5066342698417285</v>
          </cell>
        </row>
        <row r="3248">
          <cell r="K3248">
            <v>0</v>
          </cell>
          <cell r="AJ3248">
            <v>4.5066342698417285</v>
          </cell>
        </row>
        <row r="3249">
          <cell r="K3249">
            <v>0</v>
          </cell>
          <cell r="AJ3249">
            <v>4.5066342698417285</v>
          </cell>
        </row>
        <row r="3250">
          <cell r="K3250">
            <v>0</v>
          </cell>
          <cell r="AJ3250">
            <v>4.5066342698417285</v>
          </cell>
        </row>
        <row r="3251">
          <cell r="K3251">
            <v>0</v>
          </cell>
          <cell r="AJ3251">
            <v>4.5066342698417285</v>
          </cell>
        </row>
        <row r="3252">
          <cell r="K3252">
            <v>0</v>
          </cell>
          <cell r="AJ3252">
            <v>4.5066342698417285</v>
          </cell>
        </row>
        <row r="3253">
          <cell r="K3253">
            <v>0</v>
          </cell>
          <cell r="AJ3253">
            <v>4.5066342698417285</v>
          </cell>
        </row>
        <row r="3254">
          <cell r="K3254">
            <v>0</v>
          </cell>
          <cell r="AJ3254">
            <v>4.5066342698417285</v>
          </cell>
        </row>
        <row r="3255">
          <cell r="K3255">
            <v>0</v>
          </cell>
          <cell r="AJ3255">
            <v>4.5066342698417285</v>
          </cell>
        </row>
        <row r="3256">
          <cell r="K3256">
            <v>0</v>
          </cell>
          <cell r="AJ3256">
            <v>4.5066342698417285</v>
          </cell>
        </row>
        <row r="3257">
          <cell r="K3257">
            <v>0</v>
          </cell>
          <cell r="AJ3257">
            <v>4.5066342698417285</v>
          </cell>
        </row>
        <row r="3258">
          <cell r="K3258">
            <v>0</v>
          </cell>
          <cell r="AJ3258">
            <v>4.5066342698417285</v>
          </cell>
        </row>
        <row r="3259">
          <cell r="K3259">
            <v>1</v>
          </cell>
          <cell r="AJ3259">
            <v>21.492599182122429</v>
          </cell>
        </row>
        <row r="3260">
          <cell r="K3260">
            <v>0</v>
          </cell>
          <cell r="AJ3260">
            <v>4.5066342698417285</v>
          </cell>
        </row>
        <row r="3261">
          <cell r="K3261">
            <v>0</v>
          </cell>
          <cell r="AJ3261">
            <v>4.5066342698417285</v>
          </cell>
        </row>
        <row r="3262">
          <cell r="K3262">
            <v>1</v>
          </cell>
          <cell r="AJ3262">
            <v>72.182599182122431</v>
          </cell>
        </row>
        <row r="3263">
          <cell r="K3263">
            <v>1</v>
          </cell>
          <cell r="AJ3263">
            <v>56.132599182122426</v>
          </cell>
        </row>
        <row r="3264">
          <cell r="K3264">
            <v>0</v>
          </cell>
          <cell r="AJ3264">
            <v>4.5066342698417285</v>
          </cell>
        </row>
        <row r="3265">
          <cell r="K3265">
            <v>0</v>
          </cell>
          <cell r="AJ3265">
            <v>4.5066342698417285</v>
          </cell>
        </row>
        <row r="3266">
          <cell r="K3266">
            <v>0</v>
          </cell>
          <cell r="AJ3266">
            <v>4.5066342698417285</v>
          </cell>
        </row>
        <row r="3267">
          <cell r="K3267">
            <v>0</v>
          </cell>
          <cell r="AJ3267">
            <v>4.5066342698417285</v>
          </cell>
        </row>
        <row r="3268">
          <cell r="K3268">
            <v>0</v>
          </cell>
          <cell r="AJ3268">
            <v>4.5066342698417285</v>
          </cell>
        </row>
        <row r="3269">
          <cell r="K3269">
            <v>0</v>
          </cell>
          <cell r="AJ3269">
            <v>4.5066342698417285</v>
          </cell>
        </row>
        <row r="3270">
          <cell r="K3270">
            <v>0</v>
          </cell>
          <cell r="AJ3270">
            <v>4.5066342698417285</v>
          </cell>
        </row>
        <row r="3271">
          <cell r="K3271">
            <v>0</v>
          </cell>
          <cell r="AJ3271">
            <v>4.5066342698417285</v>
          </cell>
        </row>
        <row r="3272">
          <cell r="K3272">
            <v>0</v>
          </cell>
          <cell r="AJ3272">
            <v>4.5066342698417285</v>
          </cell>
        </row>
        <row r="3273">
          <cell r="K3273">
            <v>0</v>
          </cell>
          <cell r="AJ3273">
            <v>4.5066342698417285</v>
          </cell>
        </row>
        <row r="3274">
          <cell r="K3274">
            <v>0</v>
          </cell>
          <cell r="AJ3274">
            <v>4.5066342698417285</v>
          </cell>
        </row>
        <row r="3275">
          <cell r="K3275">
            <v>1</v>
          </cell>
          <cell r="AJ3275">
            <v>56.132599182122426</v>
          </cell>
        </row>
        <row r="3276">
          <cell r="K3276">
            <v>0</v>
          </cell>
          <cell r="AJ3276">
            <v>4.5066342698417285</v>
          </cell>
        </row>
        <row r="3277">
          <cell r="K3277">
            <v>0</v>
          </cell>
          <cell r="AJ3277">
            <v>4.5066342698417285</v>
          </cell>
        </row>
        <row r="3278">
          <cell r="K3278">
            <v>0</v>
          </cell>
          <cell r="AJ3278">
            <v>4.5066342698417285</v>
          </cell>
        </row>
        <row r="3279">
          <cell r="K3279">
            <v>0</v>
          </cell>
          <cell r="AJ3279">
            <v>4.5066342698417285</v>
          </cell>
        </row>
        <row r="3280">
          <cell r="K3280">
            <v>0</v>
          </cell>
          <cell r="AJ3280">
            <v>4.5066342698417285</v>
          </cell>
        </row>
        <row r="3281">
          <cell r="K3281">
            <v>0</v>
          </cell>
          <cell r="AJ3281">
            <v>4.5066342698417285</v>
          </cell>
        </row>
        <row r="3282">
          <cell r="K3282">
            <v>0</v>
          </cell>
          <cell r="AJ3282">
            <v>4.5066342698417285</v>
          </cell>
        </row>
        <row r="3283">
          <cell r="K3283">
            <v>0</v>
          </cell>
          <cell r="AJ3283">
            <v>4.5066342698417285</v>
          </cell>
        </row>
        <row r="3284">
          <cell r="K3284">
            <v>0</v>
          </cell>
          <cell r="AJ3284">
            <v>4.5066342698417285</v>
          </cell>
        </row>
        <row r="3285">
          <cell r="K3285">
            <v>0</v>
          </cell>
          <cell r="AJ3285">
            <v>4.5066342698417285</v>
          </cell>
        </row>
        <row r="3286">
          <cell r="K3286">
            <v>1</v>
          </cell>
          <cell r="AJ3286">
            <v>56.132599182122426</v>
          </cell>
        </row>
        <row r="3287">
          <cell r="K3287">
            <v>0</v>
          </cell>
          <cell r="AJ3287">
            <v>4.5066342698417285</v>
          </cell>
        </row>
        <row r="3288">
          <cell r="K3288">
            <v>0</v>
          </cell>
          <cell r="AJ3288">
            <v>4.5066342698417285</v>
          </cell>
        </row>
        <row r="3289">
          <cell r="K3289">
            <v>0</v>
          </cell>
          <cell r="AJ3289">
            <v>4.5066342698417285</v>
          </cell>
        </row>
        <row r="3290">
          <cell r="K3290">
            <v>0</v>
          </cell>
          <cell r="AJ3290">
            <v>4.5066342698417285</v>
          </cell>
        </row>
        <row r="3291">
          <cell r="K3291">
            <v>0</v>
          </cell>
          <cell r="AJ3291">
            <v>4.5066342698417285</v>
          </cell>
        </row>
        <row r="3292">
          <cell r="K3292">
            <v>0</v>
          </cell>
          <cell r="AJ3292">
            <v>4.5066342698417285</v>
          </cell>
        </row>
        <row r="3293">
          <cell r="K3293">
            <v>0</v>
          </cell>
          <cell r="AJ3293">
            <v>4.5066342698417285</v>
          </cell>
        </row>
        <row r="3294">
          <cell r="K3294">
            <v>0</v>
          </cell>
          <cell r="AJ3294">
            <v>4.5066342698417285</v>
          </cell>
        </row>
        <row r="3295">
          <cell r="K3295">
            <v>0</v>
          </cell>
          <cell r="AJ3295">
            <v>4.5066342698417285</v>
          </cell>
        </row>
        <row r="3296">
          <cell r="K3296">
            <v>0</v>
          </cell>
          <cell r="AJ3296">
            <v>4.5066342698417285</v>
          </cell>
        </row>
        <row r="3297">
          <cell r="K3297">
            <v>0</v>
          </cell>
          <cell r="AJ3297">
            <v>4.5066342698417285</v>
          </cell>
        </row>
        <row r="3298">
          <cell r="K3298">
            <v>0</v>
          </cell>
          <cell r="AJ3298">
            <v>4.5066342698417285</v>
          </cell>
        </row>
        <row r="3299">
          <cell r="K3299">
            <v>0</v>
          </cell>
          <cell r="AJ3299">
            <v>4.5066342698417285</v>
          </cell>
        </row>
        <row r="3300">
          <cell r="K3300">
            <v>1</v>
          </cell>
          <cell r="AJ3300">
            <v>21.492599182122429</v>
          </cell>
        </row>
        <row r="3301">
          <cell r="K3301">
            <v>0</v>
          </cell>
          <cell r="AJ3301">
            <v>4.5066342698417285</v>
          </cell>
        </row>
        <row r="3302">
          <cell r="K3302">
            <v>0</v>
          </cell>
          <cell r="AJ3302">
            <v>4.5066342698417285</v>
          </cell>
        </row>
        <row r="3303">
          <cell r="K3303">
            <v>0</v>
          </cell>
          <cell r="AJ3303">
            <v>4.5066342698417285</v>
          </cell>
        </row>
        <row r="3304">
          <cell r="K3304">
            <v>0</v>
          </cell>
          <cell r="AJ3304">
            <v>4.5066342698417285</v>
          </cell>
        </row>
        <row r="3305">
          <cell r="K3305">
            <v>0</v>
          </cell>
          <cell r="AJ3305">
            <v>4.5066342698417285</v>
          </cell>
        </row>
        <row r="3306">
          <cell r="K3306">
            <v>0</v>
          </cell>
          <cell r="AJ3306">
            <v>4.5066342698417285</v>
          </cell>
        </row>
        <row r="3307">
          <cell r="K3307">
            <v>0</v>
          </cell>
          <cell r="AJ3307">
            <v>4.5066342698417285</v>
          </cell>
        </row>
        <row r="3308">
          <cell r="K3308">
            <v>0</v>
          </cell>
          <cell r="AJ3308">
            <v>4.5066342698417285</v>
          </cell>
        </row>
        <row r="3309">
          <cell r="K3309">
            <v>0</v>
          </cell>
          <cell r="AJ3309">
            <v>4.6887616417774538</v>
          </cell>
        </row>
        <row r="3310">
          <cell r="K3310">
            <v>0</v>
          </cell>
          <cell r="AJ3310">
            <v>4.6887616417774538</v>
          </cell>
        </row>
        <row r="3311">
          <cell r="K3311">
            <v>0</v>
          </cell>
          <cell r="AJ3311">
            <v>4.6887616417774538</v>
          </cell>
        </row>
        <row r="3312">
          <cell r="K3312">
            <v>0</v>
          </cell>
          <cell r="AJ3312">
            <v>4.6887616417774538</v>
          </cell>
        </row>
        <row r="3313">
          <cell r="K3313">
            <v>0</v>
          </cell>
          <cell r="AJ3313">
            <v>4.6887616417774538</v>
          </cell>
        </row>
        <row r="3314">
          <cell r="K3314">
            <v>0</v>
          </cell>
          <cell r="AJ3314">
            <v>4.6887616417774538</v>
          </cell>
        </row>
        <row r="3315">
          <cell r="K3315">
            <v>0</v>
          </cell>
          <cell r="AJ3315">
            <v>4.6887616417774538</v>
          </cell>
        </row>
        <row r="3316">
          <cell r="K3316">
            <v>0</v>
          </cell>
          <cell r="AJ3316">
            <v>4.6887616417774538</v>
          </cell>
        </row>
        <row r="3317">
          <cell r="K3317">
            <v>0</v>
          </cell>
          <cell r="AJ3317">
            <v>4.6887616417774538</v>
          </cell>
        </row>
        <row r="3318">
          <cell r="K3318">
            <v>1</v>
          </cell>
          <cell r="AJ3318">
            <v>21.674726554058154</v>
          </cell>
        </row>
        <row r="3319">
          <cell r="K3319">
            <v>0</v>
          </cell>
          <cell r="AJ3319">
            <v>4.6887616417774538</v>
          </cell>
        </row>
        <row r="3320">
          <cell r="K3320">
            <v>0</v>
          </cell>
          <cell r="AJ3320">
            <v>4.6887616417774538</v>
          </cell>
        </row>
        <row r="3321">
          <cell r="K3321">
            <v>0</v>
          </cell>
          <cell r="AJ3321">
            <v>4.6887616417774538</v>
          </cell>
        </row>
        <row r="3322">
          <cell r="K3322">
            <v>1</v>
          </cell>
          <cell r="AJ3322">
            <v>56.314726554058154</v>
          </cell>
        </row>
        <row r="3323">
          <cell r="K3323">
            <v>0</v>
          </cell>
          <cell r="AJ3323">
            <v>4.6887616417774538</v>
          </cell>
        </row>
        <row r="3324">
          <cell r="K3324">
            <v>0</v>
          </cell>
          <cell r="AJ3324">
            <v>4.6887616417774538</v>
          </cell>
        </row>
        <row r="3325">
          <cell r="K3325">
            <v>0</v>
          </cell>
          <cell r="AJ3325">
            <v>4.6887616417774538</v>
          </cell>
        </row>
        <row r="3326">
          <cell r="K3326">
            <v>1</v>
          </cell>
          <cell r="AJ3326">
            <v>56.314726554058154</v>
          </cell>
        </row>
        <row r="3327">
          <cell r="K3327">
            <v>0</v>
          </cell>
          <cell r="AJ3327">
            <v>4.6887616417774538</v>
          </cell>
        </row>
        <row r="3328">
          <cell r="K3328">
            <v>0</v>
          </cell>
          <cell r="AJ3328">
            <v>4.6887616417774538</v>
          </cell>
        </row>
        <row r="3329">
          <cell r="K3329">
            <v>0</v>
          </cell>
          <cell r="AJ3329">
            <v>4.6887616417774538</v>
          </cell>
        </row>
        <row r="3330">
          <cell r="K3330">
            <v>1</v>
          </cell>
          <cell r="AJ3330">
            <v>56.314726554058154</v>
          </cell>
        </row>
        <row r="3331">
          <cell r="K3331">
            <v>0</v>
          </cell>
          <cell r="AJ3331">
            <v>4.6887616417774538</v>
          </cell>
        </row>
        <row r="3332">
          <cell r="K3332">
            <v>0</v>
          </cell>
          <cell r="AJ3332">
            <v>4.6887616417774538</v>
          </cell>
        </row>
        <row r="3333">
          <cell r="K3333">
            <v>0</v>
          </cell>
          <cell r="AJ3333">
            <v>4.6887616417774538</v>
          </cell>
        </row>
        <row r="3334">
          <cell r="K3334">
            <v>0</v>
          </cell>
          <cell r="AJ3334">
            <v>4.6887616417774538</v>
          </cell>
        </row>
        <row r="3335">
          <cell r="K3335">
            <v>0</v>
          </cell>
          <cell r="AJ3335">
            <v>4.6887616417774538</v>
          </cell>
        </row>
        <row r="3336">
          <cell r="K3336">
            <v>0</v>
          </cell>
          <cell r="AJ3336">
            <v>4.6887616417774538</v>
          </cell>
        </row>
        <row r="3337">
          <cell r="K3337">
            <v>1</v>
          </cell>
          <cell r="AJ3337">
            <v>21.674726554058154</v>
          </cell>
        </row>
        <row r="3338">
          <cell r="K3338">
            <v>0</v>
          </cell>
          <cell r="AJ3338">
            <v>4.6887616417774538</v>
          </cell>
        </row>
        <row r="3339">
          <cell r="K3339">
            <v>0</v>
          </cell>
          <cell r="AJ3339">
            <v>4.6887616417774538</v>
          </cell>
        </row>
        <row r="3340">
          <cell r="K3340">
            <v>0</v>
          </cell>
          <cell r="AJ3340">
            <v>4.6887616417774538</v>
          </cell>
        </row>
        <row r="3341">
          <cell r="K3341">
            <v>0</v>
          </cell>
          <cell r="AJ3341">
            <v>4.6887616417774538</v>
          </cell>
        </row>
        <row r="3342">
          <cell r="K3342">
            <v>0</v>
          </cell>
          <cell r="AJ3342">
            <v>4.6887616417774538</v>
          </cell>
        </row>
        <row r="3343">
          <cell r="K3343">
            <v>0</v>
          </cell>
          <cell r="AJ3343">
            <v>4.6887616417774538</v>
          </cell>
        </row>
        <row r="3344">
          <cell r="K3344">
            <v>0</v>
          </cell>
          <cell r="AJ3344">
            <v>4.6887616417774538</v>
          </cell>
        </row>
        <row r="3345">
          <cell r="K3345">
            <v>0</v>
          </cell>
          <cell r="AJ3345">
            <v>4.6887616417774538</v>
          </cell>
        </row>
        <row r="3346">
          <cell r="K3346">
            <v>0</v>
          </cell>
          <cell r="AJ3346">
            <v>4.6887616417774538</v>
          </cell>
        </row>
        <row r="3347">
          <cell r="K3347">
            <v>0</v>
          </cell>
          <cell r="AJ3347">
            <v>4.6887616417774538</v>
          </cell>
        </row>
        <row r="3348">
          <cell r="K3348">
            <v>0</v>
          </cell>
          <cell r="AJ3348">
            <v>4.6887616417774538</v>
          </cell>
        </row>
        <row r="3349">
          <cell r="K3349">
            <v>0</v>
          </cell>
          <cell r="AJ3349">
            <v>4.6887616417774538</v>
          </cell>
        </row>
        <row r="3350">
          <cell r="K3350">
            <v>0</v>
          </cell>
          <cell r="AJ3350">
            <v>4.6887616417774538</v>
          </cell>
        </row>
        <row r="3351">
          <cell r="K3351">
            <v>1</v>
          </cell>
          <cell r="AJ3351">
            <v>56.314726554058154</v>
          </cell>
        </row>
        <row r="3352">
          <cell r="K3352">
            <v>0</v>
          </cell>
          <cell r="AJ3352">
            <v>4.6887616417774538</v>
          </cell>
        </row>
        <row r="3353">
          <cell r="K3353">
            <v>0</v>
          </cell>
          <cell r="AJ3353">
            <v>4.6887616417774538</v>
          </cell>
        </row>
        <row r="3354">
          <cell r="K3354">
            <v>0</v>
          </cell>
          <cell r="AJ3354">
            <v>4.6887616417774538</v>
          </cell>
        </row>
        <row r="3355">
          <cell r="K3355">
            <v>0</v>
          </cell>
          <cell r="AJ3355">
            <v>4.6887616417774538</v>
          </cell>
        </row>
        <row r="3356">
          <cell r="K3356">
            <v>1</v>
          </cell>
          <cell r="AJ3356">
            <v>21.674726554058154</v>
          </cell>
        </row>
        <row r="3357">
          <cell r="K3357">
            <v>0</v>
          </cell>
          <cell r="AJ3357">
            <v>4.6887616417774538</v>
          </cell>
        </row>
        <row r="3358">
          <cell r="K3358">
            <v>0</v>
          </cell>
          <cell r="AJ3358">
            <v>4.6887616417774538</v>
          </cell>
        </row>
        <row r="3359">
          <cell r="K3359">
            <v>0</v>
          </cell>
          <cell r="AJ3359">
            <v>4.6887616417774538</v>
          </cell>
        </row>
        <row r="3360">
          <cell r="K3360">
            <v>0</v>
          </cell>
          <cell r="AJ3360">
            <v>4.6887616417774538</v>
          </cell>
        </row>
        <row r="3361">
          <cell r="K3361">
            <v>0</v>
          </cell>
          <cell r="AJ3361">
            <v>4.6887616417774538</v>
          </cell>
        </row>
        <row r="3362">
          <cell r="K3362">
            <v>0</v>
          </cell>
          <cell r="AJ3362">
            <v>4.6887616417774538</v>
          </cell>
        </row>
        <row r="3363">
          <cell r="K3363">
            <v>0</v>
          </cell>
          <cell r="AJ3363">
            <v>4.6887616417774538</v>
          </cell>
        </row>
        <row r="3364">
          <cell r="K3364">
            <v>0</v>
          </cell>
          <cell r="AJ3364">
            <v>4.6887616417774538</v>
          </cell>
        </row>
        <row r="3365">
          <cell r="K3365">
            <v>0</v>
          </cell>
          <cell r="AJ3365">
            <v>4.6887616417774538</v>
          </cell>
        </row>
        <row r="3366">
          <cell r="K3366">
            <v>0</v>
          </cell>
          <cell r="AJ3366">
            <v>4.6887616417774538</v>
          </cell>
        </row>
        <row r="3367">
          <cell r="K3367">
            <v>0</v>
          </cell>
          <cell r="AJ3367">
            <v>4.6887616417774538</v>
          </cell>
        </row>
        <row r="3368">
          <cell r="K3368">
            <v>0</v>
          </cell>
          <cell r="AJ3368">
            <v>4.6887616417774538</v>
          </cell>
        </row>
        <row r="3369">
          <cell r="K3369">
            <v>0</v>
          </cell>
          <cell r="AJ3369">
            <v>4.6887616417774538</v>
          </cell>
        </row>
        <row r="3370">
          <cell r="K3370">
            <v>0</v>
          </cell>
          <cell r="AJ3370">
            <v>4.6887616417774538</v>
          </cell>
        </row>
        <row r="3371">
          <cell r="K3371">
            <v>0</v>
          </cell>
          <cell r="AJ3371">
            <v>4.6887616417774538</v>
          </cell>
        </row>
        <row r="3372">
          <cell r="K3372">
            <v>0</v>
          </cell>
          <cell r="AJ3372">
            <v>4.6887616417774538</v>
          </cell>
        </row>
        <row r="3373">
          <cell r="K3373">
            <v>0</v>
          </cell>
          <cell r="AJ3373">
            <v>4.6887616417774538</v>
          </cell>
        </row>
        <row r="3374">
          <cell r="K3374">
            <v>0</v>
          </cell>
          <cell r="AJ3374">
            <v>4.6887616417774538</v>
          </cell>
        </row>
        <row r="3375">
          <cell r="K3375">
            <v>0</v>
          </cell>
          <cell r="AJ3375">
            <v>4.6887616417774538</v>
          </cell>
        </row>
        <row r="3376">
          <cell r="K3376">
            <v>0</v>
          </cell>
          <cell r="AJ3376">
            <v>4.6887616417774538</v>
          </cell>
        </row>
        <row r="3377">
          <cell r="K3377">
            <v>1</v>
          </cell>
          <cell r="AJ3377">
            <v>56.314726554058154</v>
          </cell>
        </row>
        <row r="3378">
          <cell r="K3378">
            <v>0</v>
          </cell>
          <cell r="AJ3378">
            <v>4.6887616417774538</v>
          </cell>
        </row>
        <row r="3379">
          <cell r="K3379">
            <v>0</v>
          </cell>
          <cell r="AJ3379">
            <v>4.6887616417774538</v>
          </cell>
        </row>
        <row r="3380">
          <cell r="K3380">
            <v>0</v>
          </cell>
          <cell r="AJ3380">
            <v>4.6887616417774538</v>
          </cell>
        </row>
        <row r="3381">
          <cell r="K3381">
            <v>0</v>
          </cell>
          <cell r="AJ3381">
            <v>4.6887616417774538</v>
          </cell>
        </row>
        <row r="3382">
          <cell r="K3382">
            <v>0</v>
          </cell>
          <cell r="AJ3382">
            <v>4.6887616417774538</v>
          </cell>
        </row>
        <row r="3383">
          <cell r="K3383">
            <v>0</v>
          </cell>
          <cell r="AJ3383">
            <v>4.6887616417774538</v>
          </cell>
        </row>
        <row r="3384">
          <cell r="K3384">
            <v>0</v>
          </cell>
          <cell r="AJ3384">
            <v>4.6887616417774538</v>
          </cell>
        </row>
        <row r="3385">
          <cell r="K3385">
            <v>0</v>
          </cell>
          <cell r="AJ3385">
            <v>4.6887616417774538</v>
          </cell>
        </row>
        <row r="3386">
          <cell r="K3386">
            <v>1</v>
          </cell>
          <cell r="AJ3386">
            <v>56.314726554058154</v>
          </cell>
        </row>
        <row r="3387">
          <cell r="K3387">
            <v>0</v>
          </cell>
          <cell r="AJ3387">
            <v>4.6887616417774538</v>
          </cell>
        </row>
        <row r="3388">
          <cell r="K3388">
            <v>0</v>
          </cell>
          <cell r="AJ3388">
            <v>4.6887616417774538</v>
          </cell>
        </row>
        <row r="3389">
          <cell r="K3389">
            <v>0</v>
          </cell>
          <cell r="AJ3389">
            <v>4.6887616417774538</v>
          </cell>
        </row>
        <row r="3390">
          <cell r="K3390">
            <v>0</v>
          </cell>
          <cell r="AJ3390">
            <v>4.6887616417774538</v>
          </cell>
        </row>
        <row r="3391">
          <cell r="K3391">
            <v>0</v>
          </cell>
          <cell r="AJ3391">
            <v>4.6887616417774538</v>
          </cell>
        </row>
        <row r="3392">
          <cell r="K3392">
            <v>0</v>
          </cell>
          <cell r="AJ3392">
            <v>4.6887616417774538</v>
          </cell>
        </row>
        <row r="3393">
          <cell r="K3393">
            <v>0</v>
          </cell>
          <cell r="AJ3393">
            <v>4.6887616417774538</v>
          </cell>
        </row>
        <row r="3394">
          <cell r="K3394">
            <v>0</v>
          </cell>
          <cell r="AJ3394">
            <v>4.6887616417774538</v>
          </cell>
        </row>
        <row r="3395">
          <cell r="K3395">
            <v>0</v>
          </cell>
          <cell r="AJ3395">
            <v>4.6887616417774538</v>
          </cell>
        </row>
        <row r="3396">
          <cell r="K3396">
            <v>1</v>
          </cell>
          <cell r="AJ3396">
            <v>21.674726554058154</v>
          </cell>
        </row>
        <row r="3397">
          <cell r="K3397">
            <v>0</v>
          </cell>
          <cell r="AJ3397">
            <v>4.6887616417774538</v>
          </cell>
        </row>
        <row r="3398">
          <cell r="K3398">
            <v>0</v>
          </cell>
          <cell r="AJ3398">
            <v>4.6887616417774538</v>
          </cell>
        </row>
        <row r="3399">
          <cell r="K3399">
            <v>0</v>
          </cell>
          <cell r="AJ3399">
            <v>4.6887616417774538</v>
          </cell>
        </row>
        <row r="3400">
          <cell r="K3400">
            <v>0</v>
          </cell>
          <cell r="AJ3400">
            <v>4.6887616417774538</v>
          </cell>
        </row>
        <row r="3401">
          <cell r="K3401">
            <v>0</v>
          </cell>
          <cell r="AJ3401">
            <v>4.6887616417774538</v>
          </cell>
        </row>
        <row r="3402">
          <cell r="K3402">
            <v>0</v>
          </cell>
          <cell r="AJ3402">
            <v>4.6887616417774538</v>
          </cell>
        </row>
        <row r="3403">
          <cell r="K3403">
            <v>0</v>
          </cell>
          <cell r="AJ3403">
            <v>4.6887616417774538</v>
          </cell>
        </row>
        <row r="3404">
          <cell r="K3404">
            <v>0</v>
          </cell>
          <cell r="AJ3404">
            <v>4.6887616417774538</v>
          </cell>
        </row>
        <row r="3405">
          <cell r="K3405">
            <v>0</v>
          </cell>
          <cell r="AJ3405">
            <v>4.6887616417774538</v>
          </cell>
        </row>
        <row r="3406">
          <cell r="K3406">
            <v>0</v>
          </cell>
          <cell r="AJ3406">
            <v>4.6887616417774538</v>
          </cell>
        </row>
        <row r="3407">
          <cell r="K3407">
            <v>0</v>
          </cell>
          <cell r="AJ3407">
            <v>4.6887616417774538</v>
          </cell>
        </row>
        <row r="3408">
          <cell r="K3408">
            <v>1</v>
          </cell>
          <cell r="AJ3408">
            <v>21.674726554058154</v>
          </cell>
        </row>
        <row r="3409">
          <cell r="K3409">
            <v>0</v>
          </cell>
          <cell r="AJ3409">
            <v>4.6887616417774538</v>
          </cell>
        </row>
        <row r="3410">
          <cell r="K3410">
            <v>0</v>
          </cell>
          <cell r="AJ3410">
            <v>4.6887616417774538</v>
          </cell>
        </row>
        <row r="3411">
          <cell r="K3411">
            <v>0</v>
          </cell>
          <cell r="AJ3411">
            <v>4.6887616417774538</v>
          </cell>
        </row>
        <row r="3412">
          <cell r="K3412">
            <v>0</v>
          </cell>
          <cell r="AJ3412">
            <v>4.6887616417774538</v>
          </cell>
        </row>
        <row r="3413">
          <cell r="K3413">
            <v>0</v>
          </cell>
          <cell r="AJ3413">
            <v>4.6887616417774538</v>
          </cell>
        </row>
        <row r="3414">
          <cell r="K3414">
            <v>0</v>
          </cell>
          <cell r="AJ3414">
            <v>4.6887616417774538</v>
          </cell>
        </row>
        <row r="3415">
          <cell r="K3415">
            <v>0</v>
          </cell>
          <cell r="AJ3415">
            <v>4.6887616417774538</v>
          </cell>
        </row>
        <row r="3416">
          <cell r="K3416">
            <v>0</v>
          </cell>
          <cell r="AJ3416">
            <v>4.6887616417774538</v>
          </cell>
        </row>
        <row r="3417">
          <cell r="K3417">
            <v>0</v>
          </cell>
          <cell r="AJ3417">
            <v>4.6887616417774538</v>
          </cell>
        </row>
        <row r="3418">
          <cell r="K3418">
            <v>0</v>
          </cell>
          <cell r="AJ3418">
            <v>4.6887616417774538</v>
          </cell>
        </row>
        <row r="3419">
          <cell r="K3419">
            <v>1</v>
          </cell>
          <cell r="AJ3419">
            <v>56.314726554058154</v>
          </cell>
        </row>
        <row r="3420">
          <cell r="K3420">
            <v>0</v>
          </cell>
          <cell r="AJ3420">
            <v>4.6887616417774538</v>
          </cell>
        </row>
        <row r="3421">
          <cell r="K3421">
            <v>0</v>
          </cell>
          <cell r="AJ3421">
            <v>4.6887616417774538</v>
          </cell>
        </row>
        <row r="3422">
          <cell r="K3422">
            <v>0</v>
          </cell>
          <cell r="AJ3422">
            <v>4.6887616417774538</v>
          </cell>
        </row>
        <row r="3423">
          <cell r="K3423">
            <v>1</v>
          </cell>
          <cell r="AJ3423">
            <v>21.674726554058154</v>
          </cell>
        </row>
        <row r="3424">
          <cell r="K3424">
            <v>0</v>
          </cell>
          <cell r="AJ3424">
            <v>4.6887616417774538</v>
          </cell>
        </row>
        <row r="3425">
          <cell r="K3425">
            <v>0</v>
          </cell>
          <cell r="AJ3425">
            <v>4.6887616417774538</v>
          </cell>
        </row>
        <row r="3426">
          <cell r="K3426">
            <v>0</v>
          </cell>
          <cell r="AJ3426">
            <v>4.6887616417774538</v>
          </cell>
        </row>
        <row r="3427">
          <cell r="K3427">
            <v>0</v>
          </cell>
          <cell r="AJ3427">
            <v>4.6887616417774538</v>
          </cell>
        </row>
        <row r="3428">
          <cell r="K3428">
            <v>0</v>
          </cell>
          <cell r="AJ3428">
            <v>4.6887616417774538</v>
          </cell>
        </row>
        <row r="3429">
          <cell r="K3429">
            <v>0</v>
          </cell>
          <cell r="AJ3429">
            <v>4.6887616417774538</v>
          </cell>
        </row>
        <row r="3430">
          <cell r="K3430">
            <v>0</v>
          </cell>
          <cell r="AJ3430">
            <v>4.6887616417774538</v>
          </cell>
        </row>
        <row r="3431">
          <cell r="K3431">
            <v>0</v>
          </cell>
          <cell r="AJ3431">
            <v>4.6887616417774538</v>
          </cell>
        </row>
        <row r="3432">
          <cell r="K3432">
            <v>0</v>
          </cell>
          <cell r="AJ3432">
            <v>4.6887616417774538</v>
          </cell>
        </row>
        <row r="3433">
          <cell r="K3433">
            <v>0</v>
          </cell>
          <cell r="AJ3433">
            <v>4.6887616417774538</v>
          </cell>
        </row>
        <row r="3434">
          <cell r="K3434">
            <v>0</v>
          </cell>
          <cell r="AJ3434">
            <v>4.6887616417774538</v>
          </cell>
        </row>
        <row r="3435">
          <cell r="K3435">
            <v>0</v>
          </cell>
          <cell r="AJ3435">
            <v>4.6887616417774538</v>
          </cell>
        </row>
        <row r="3436">
          <cell r="K3436">
            <v>0</v>
          </cell>
          <cell r="AJ3436">
            <v>4.6887616417774538</v>
          </cell>
        </row>
        <row r="3437">
          <cell r="K3437">
            <v>0</v>
          </cell>
          <cell r="AJ3437">
            <v>4.6887616417774538</v>
          </cell>
        </row>
        <row r="3438">
          <cell r="K3438">
            <v>0</v>
          </cell>
          <cell r="AJ3438">
            <v>4.6887616417774538</v>
          </cell>
        </row>
        <row r="3439">
          <cell r="K3439">
            <v>0</v>
          </cell>
          <cell r="AJ3439">
            <v>4.6887616417774538</v>
          </cell>
        </row>
        <row r="3440">
          <cell r="K3440">
            <v>0</v>
          </cell>
          <cell r="AJ3440">
            <v>4.6887616417774538</v>
          </cell>
        </row>
        <row r="3441">
          <cell r="K3441">
            <v>0</v>
          </cell>
          <cell r="AJ3441">
            <v>4.6887616417774538</v>
          </cell>
        </row>
        <row r="3442">
          <cell r="K3442">
            <v>0</v>
          </cell>
          <cell r="AJ3442">
            <v>4.6887616417774538</v>
          </cell>
        </row>
        <row r="3443">
          <cell r="K3443">
            <v>0</v>
          </cell>
          <cell r="AJ3443">
            <v>4.6887616417774538</v>
          </cell>
        </row>
        <row r="3444">
          <cell r="K3444">
            <v>0</v>
          </cell>
          <cell r="AJ3444">
            <v>4.6887616417774538</v>
          </cell>
        </row>
        <row r="3445">
          <cell r="K3445">
            <v>0</v>
          </cell>
          <cell r="AJ3445">
            <v>4.6887616417774538</v>
          </cell>
        </row>
        <row r="3446">
          <cell r="K3446">
            <v>0</v>
          </cell>
          <cell r="AJ3446">
            <v>4.6887616417774538</v>
          </cell>
        </row>
        <row r="3447">
          <cell r="K3447">
            <v>0</v>
          </cell>
          <cell r="AJ3447">
            <v>4.6887616417774538</v>
          </cell>
        </row>
        <row r="3448">
          <cell r="K3448">
            <v>0</v>
          </cell>
          <cell r="AJ3448">
            <v>4.6887616417774538</v>
          </cell>
        </row>
        <row r="3449">
          <cell r="K3449">
            <v>0</v>
          </cell>
          <cell r="AJ3449">
            <v>4.6887616417774538</v>
          </cell>
        </row>
        <row r="3450">
          <cell r="K3450">
            <v>0</v>
          </cell>
          <cell r="AJ3450">
            <v>4.6887616417774538</v>
          </cell>
        </row>
        <row r="3451">
          <cell r="K3451">
            <v>0</v>
          </cell>
          <cell r="AJ3451">
            <v>4.6887616417774538</v>
          </cell>
        </row>
        <row r="3452">
          <cell r="K3452">
            <v>0</v>
          </cell>
          <cell r="AJ3452">
            <v>4.6887616417774538</v>
          </cell>
        </row>
        <row r="3453">
          <cell r="K3453">
            <v>0</v>
          </cell>
          <cell r="AJ3453">
            <v>4.6887616417774538</v>
          </cell>
        </row>
        <row r="3454">
          <cell r="K3454">
            <v>0</v>
          </cell>
          <cell r="AJ3454">
            <v>4.6887616417774538</v>
          </cell>
        </row>
        <row r="3455">
          <cell r="K3455">
            <v>0</v>
          </cell>
          <cell r="AJ3455">
            <v>4.6887616417774538</v>
          </cell>
        </row>
        <row r="3456">
          <cell r="K3456">
            <v>0</v>
          </cell>
          <cell r="AJ3456">
            <v>4.6887616417774538</v>
          </cell>
        </row>
        <row r="3457">
          <cell r="K3457">
            <v>0</v>
          </cell>
          <cell r="AJ3457">
            <v>4.6887616417774538</v>
          </cell>
        </row>
        <row r="3458">
          <cell r="K3458">
            <v>0</v>
          </cell>
          <cell r="AJ3458">
            <v>4.6887616417774538</v>
          </cell>
        </row>
        <row r="3459">
          <cell r="K3459">
            <v>0</v>
          </cell>
          <cell r="AJ3459">
            <v>4.6887616417774538</v>
          </cell>
        </row>
        <row r="3460">
          <cell r="K3460">
            <v>1</v>
          </cell>
          <cell r="AJ3460">
            <v>56.314726554058154</v>
          </cell>
        </row>
        <row r="3461">
          <cell r="K3461">
            <v>0</v>
          </cell>
          <cell r="AJ3461">
            <v>4.6887616417774538</v>
          </cell>
        </row>
        <row r="3462">
          <cell r="K3462">
            <v>0</v>
          </cell>
          <cell r="AJ3462">
            <v>4.6887616417774538</v>
          </cell>
        </row>
        <row r="3463">
          <cell r="K3463">
            <v>0</v>
          </cell>
          <cell r="AJ3463">
            <v>4.6887616417774538</v>
          </cell>
        </row>
        <row r="3464">
          <cell r="K3464">
            <v>0</v>
          </cell>
          <cell r="AJ3464">
            <v>4.6887616417774538</v>
          </cell>
        </row>
        <row r="3465">
          <cell r="K3465">
            <v>0</v>
          </cell>
          <cell r="AJ3465">
            <v>4.6887616417774538</v>
          </cell>
        </row>
        <row r="3466">
          <cell r="K3466">
            <v>0</v>
          </cell>
          <cell r="AJ3466">
            <v>4.6887616417774538</v>
          </cell>
        </row>
        <row r="3467">
          <cell r="K3467">
            <v>0</v>
          </cell>
          <cell r="AJ3467">
            <v>4.6887616417774538</v>
          </cell>
        </row>
        <row r="3468">
          <cell r="K3468">
            <v>0</v>
          </cell>
          <cell r="AJ3468">
            <v>4.6887616417774538</v>
          </cell>
        </row>
        <row r="3469">
          <cell r="K3469">
            <v>0</v>
          </cell>
          <cell r="AJ3469">
            <v>4.6887616417774538</v>
          </cell>
        </row>
        <row r="3470">
          <cell r="K3470">
            <v>0</v>
          </cell>
          <cell r="AJ3470">
            <v>4.6887616417774538</v>
          </cell>
        </row>
        <row r="3471">
          <cell r="K3471">
            <v>0</v>
          </cell>
          <cell r="AJ3471">
            <v>4.6887616417774538</v>
          </cell>
        </row>
        <row r="3472">
          <cell r="K3472">
            <v>0</v>
          </cell>
          <cell r="AJ3472">
            <v>4.6887616417774538</v>
          </cell>
        </row>
        <row r="3473">
          <cell r="K3473">
            <v>1</v>
          </cell>
          <cell r="AJ3473">
            <v>56.314726554058154</v>
          </cell>
        </row>
        <row r="3474">
          <cell r="K3474">
            <v>1</v>
          </cell>
          <cell r="AJ3474">
            <v>21.674726554058154</v>
          </cell>
        </row>
        <row r="3475">
          <cell r="K3475">
            <v>0</v>
          </cell>
          <cell r="AJ3475">
            <v>4.6887616417774538</v>
          </cell>
        </row>
        <row r="3476">
          <cell r="K3476">
            <v>0</v>
          </cell>
          <cell r="AJ3476">
            <v>4.6887616417774538</v>
          </cell>
        </row>
        <row r="3477">
          <cell r="K3477">
            <v>0</v>
          </cell>
          <cell r="AJ3477">
            <v>4.6887616417774538</v>
          </cell>
        </row>
        <row r="3478">
          <cell r="K3478">
            <v>0</v>
          </cell>
          <cell r="AJ3478">
            <v>4.6887616417774538</v>
          </cell>
        </row>
        <row r="3479">
          <cell r="K3479">
            <v>0</v>
          </cell>
          <cell r="AJ3479">
            <v>4.6887616417774538</v>
          </cell>
        </row>
        <row r="3480">
          <cell r="K3480">
            <v>0</v>
          </cell>
          <cell r="AJ3480">
            <v>4.6887616417774538</v>
          </cell>
        </row>
        <row r="3481">
          <cell r="K3481">
            <v>0</v>
          </cell>
          <cell r="AJ3481">
            <v>4.6887616417774538</v>
          </cell>
        </row>
        <row r="3482">
          <cell r="K3482">
            <v>0</v>
          </cell>
          <cell r="AJ3482">
            <v>4.6887616417774538</v>
          </cell>
        </row>
        <row r="3483">
          <cell r="K3483">
            <v>0</v>
          </cell>
          <cell r="AJ3483">
            <v>4.6887616417774538</v>
          </cell>
        </row>
        <row r="3484">
          <cell r="K3484">
            <v>0</v>
          </cell>
          <cell r="AJ3484">
            <v>4.6887616417774538</v>
          </cell>
        </row>
        <row r="3485">
          <cell r="K3485">
            <v>0</v>
          </cell>
          <cell r="AJ3485">
            <v>4.6887616417774538</v>
          </cell>
        </row>
        <row r="3486">
          <cell r="K3486">
            <v>0</v>
          </cell>
          <cell r="AJ3486">
            <v>4.6887616417774538</v>
          </cell>
        </row>
        <row r="3487">
          <cell r="K3487">
            <v>0</v>
          </cell>
          <cell r="AJ3487">
            <v>4.6887616417774538</v>
          </cell>
        </row>
        <row r="3488">
          <cell r="K3488">
            <v>0</v>
          </cell>
          <cell r="AJ3488">
            <v>4.6887616417774538</v>
          </cell>
        </row>
        <row r="3489">
          <cell r="K3489">
            <v>0</v>
          </cell>
          <cell r="AJ3489">
            <v>4.6887616417774538</v>
          </cell>
        </row>
        <row r="3490">
          <cell r="K3490">
            <v>0</v>
          </cell>
          <cell r="AJ3490">
            <v>4.6887616417774538</v>
          </cell>
        </row>
        <row r="3491">
          <cell r="K3491">
            <v>0</v>
          </cell>
          <cell r="AJ3491">
            <v>4.6887616417774538</v>
          </cell>
        </row>
        <row r="3492">
          <cell r="K3492">
            <v>0</v>
          </cell>
          <cell r="AJ3492">
            <v>4.6887616417774538</v>
          </cell>
        </row>
        <row r="3493">
          <cell r="K3493">
            <v>0</v>
          </cell>
          <cell r="AJ3493">
            <v>4.6887616417774538</v>
          </cell>
        </row>
        <row r="3494">
          <cell r="K3494">
            <v>1</v>
          </cell>
          <cell r="AJ3494">
            <v>56.314726554058154</v>
          </cell>
        </row>
        <row r="3495">
          <cell r="K3495">
            <v>1</v>
          </cell>
          <cell r="AJ3495">
            <v>56.314726554058154</v>
          </cell>
        </row>
        <row r="3496">
          <cell r="K3496">
            <v>1</v>
          </cell>
          <cell r="AJ3496">
            <v>21.674726554058154</v>
          </cell>
        </row>
        <row r="3497">
          <cell r="K3497">
            <v>1</v>
          </cell>
          <cell r="AJ3497">
            <v>21.674726554058154</v>
          </cell>
        </row>
        <row r="3498">
          <cell r="K3498">
            <v>0</v>
          </cell>
          <cell r="AJ3498">
            <v>4.6887616417774538</v>
          </cell>
        </row>
        <row r="3499">
          <cell r="K3499">
            <v>0</v>
          </cell>
          <cell r="AJ3499">
            <v>4.6887616417774538</v>
          </cell>
        </row>
        <row r="3500">
          <cell r="K3500">
            <v>0</v>
          </cell>
          <cell r="AJ3500">
            <v>4.6887616417774538</v>
          </cell>
        </row>
        <row r="3501">
          <cell r="K3501">
            <v>0</v>
          </cell>
          <cell r="AJ3501">
            <v>4.6887616417774538</v>
          </cell>
        </row>
        <row r="3502">
          <cell r="K3502">
            <v>0</v>
          </cell>
          <cell r="AJ3502">
            <v>4.6887616417774538</v>
          </cell>
        </row>
        <row r="3503">
          <cell r="K3503">
            <v>0</v>
          </cell>
          <cell r="AJ3503">
            <v>4.6887616417774538</v>
          </cell>
        </row>
        <row r="3504">
          <cell r="K3504">
            <v>0</v>
          </cell>
          <cell r="AJ3504">
            <v>4.6887616417774538</v>
          </cell>
        </row>
        <row r="3505">
          <cell r="K3505">
            <v>0</v>
          </cell>
          <cell r="AJ3505">
            <v>4.6887616417774538</v>
          </cell>
        </row>
        <row r="3506">
          <cell r="K3506">
            <v>0</v>
          </cell>
          <cell r="AJ3506">
            <v>4.6887616417774538</v>
          </cell>
        </row>
        <row r="3507">
          <cell r="K3507">
            <v>0</v>
          </cell>
          <cell r="AJ3507">
            <v>4.6887616417774538</v>
          </cell>
        </row>
        <row r="3508">
          <cell r="K3508">
            <v>0</v>
          </cell>
          <cell r="AJ3508">
            <v>4.6887616417774538</v>
          </cell>
        </row>
        <row r="3509">
          <cell r="K3509">
            <v>0</v>
          </cell>
          <cell r="AJ3509">
            <v>4.6887616417774538</v>
          </cell>
        </row>
        <row r="3510">
          <cell r="K3510">
            <v>0</v>
          </cell>
          <cell r="AJ3510">
            <v>4.6887616417774538</v>
          </cell>
        </row>
        <row r="3511">
          <cell r="K3511">
            <v>0</v>
          </cell>
          <cell r="AJ3511">
            <v>4.6887616417774538</v>
          </cell>
        </row>
        <row r="3512">
          <cell r="K3512">
            <v>0</v>
          </cell>
          <cell r="AJ3512">
            <v>4.6887616417774538</v>
          </cell>
        </row>
        <row r="3513">
          <cell r="K3513">
            <v>0</v>
          </cell>
          <cell r="AJ3513">
            <v>4.6887616417774538</v>
          </cell>
        </row>
        <row r="3514">
          <cell r="K3514">
            <v>0</v>
          </cell>
          <cell r="AJ3514">
            <v>4.6887616417774538</v>
          </cell>
        </row>
        <row r="3515">
          <cell r="K3515">
            <v>0</v>
          </cell>
          <cell r="AJ3515">
            <v>4.6887616417774538</v>
          </cell>
        </row>
        <row r="3516">
          <cell r="K3516">
            <v>0</v>
          </cell>
          <cell r="AJ3516">
            <v>4.6887616417774538</v>
          </cell>
        </row>
        <row r="3517">
          <cell r="K3517">
            <v>1</v>
          </cell>
          <cell r="AJ3517">
            <v>21.674726554058154</v>
          </cell>
        </row>
        <row r="3518">
          <cell r="K3518">
            <v>0</v>
          </cell>
          <cell r="AJ3518">
            <v>4.6887616417774538</v>
          </cell>
        </row>
        <row r="3519">
          <cell r="K3519">
            <v>0</v>
          </cell>
          <cell r="AJ3519">
            <v>4.6887616417774538</v>
          </cell>
        </row>
        <row r="3520">
          <cell r="K3520">
            <v>1</v>
          </cell>
          <cell r="AJ3520">
            <v>77.724726554058151</v>
          </cell>
        </row>
        <row r="3521">
          <cell r="K3521">
            <v>0</v>
          </cell>
          <cell r="AJ3521">
            <v>4.6887616417774538</v>
          </cell>
        </row>
        <row r="3522">
          <cell r="K3522">
            <v>0</v>
          </cell>
          <cell r="AJ3522">
            <v>4.6887616417774538</v>
          </cell>
        </row>
        <row r="3523">
          <cell r="K3523">
            <v>1</v>
          </cell>
          <cell r="AJ3523">
            <v>56.314726554058154</v>
          </cell>
        </row>
        <row r="3524">
          <cell r="K3524">
            <v>0</v>
          </cell>
          <cell r="AJ3524">
            <v>4.6887616417774538</v>
          </cell>
        </row>
        <row r="3525">
          <cell r="K3525">
            <v>0</v>
          </cell>
          <cell r="AJ3525">
            <v>4.6887616417774538</v>
          </cell>
        </row>
        <row r="3526">
          <cell r="K3526">
            <v>0</v>
          </cell>
          <cell r="AJ3526">
            <v>4.6887616417774538</v>
          </cell>
        </row>
        <row r="3527">
          <cell r="K3527">
            <v>0</v>
          </cell>
          <cell r="AJ3527">
            <v>4.6887616417774538</v>
          </cell>
        </row>
        <row r="3528">
          <cell r="K3528">
            <v>0</v>
          </cell>
          <cell r="AJ3528">
            <v>4.6887616417774538</v>
          </cell>
        </row>
        <row r="3529">
          <cell r="K3529">
            <v>0</v>
          </cell>
          <cell r="AJ3529">
            <v>4.6887616417774538</v>
          </cell>
        </row>
        <row r="3530">
          <cell r="K3530">
            <v>0</v>
          </cell>
          <cell r="AJ3530">
            <v>4.6887616417774538</v>
          </cell>
        </row>
        <row r="3531">
          <cell r="K3531">
            <v>0</v>
          </cell>
          <cell r="AJ3531">
            <v>4.6887616417774538</v>
          </cell>
        </row>
        <row r="3532">
          <cell r="K3532">
            <v>1</v>
          </cell>
          <cell r="AJ3532">
            <v>21.674726554058154</v>
          </cell>
        </row>
        <row r="3533">
          <cell r="K3533">
            <v>0</v>
          </cell>
          <cell r="AJ3533">
            <v>4.6887616417774538</v>
          </cell>
        </row>
        <row r="3534">
          <cell r="K3534">
            <v>1</v>
          </cell>
          <cell r="AJ3534">
            <v>21.674726554058154</v>
          </cell>
        </row>
        <row r="3535">
          <cell r="K3535">
            <v>0</v>
          </cell>
          <cell r="AJ3535">
            <v>4.6887616417774538</v>
          </cell>
        </row>
        <row r="3536">
          <cell r="K3536">
            <v>0</v>
          </cell>
          <cell r="AJ3536">
            <v>4.6887616417774538</v>
          </cell>
        </row>
        <row r="3537">
          <cell r="K3537">
            <v>0</v>
          </cell>
          <cell r="AJ3537">
            <v>4.6887616417774538</v>
          </cell>
        </row>
        <row r="3538">
          <cell r="K3538">
            <v>0</v>
          </cell>
          <cell r="AJ3538">
            <v>4.6887616417774538</v>
          </cell>
        </row>
        <row r="3539">
          <cell r="K3539">
            <v>0</v>
          </cell>
          <cell r="AJ3539">
            <v>4.6887616417774538</v>
          </cell>
        </row>
        <row r="3540">
          <cell r="K3540">
            <v>0</v>
          </cell>
          <cell r="AJ3540">
            <v>4.6887616417774538</v>
          </cell>
        </row>
        <row r="3541">
          <cell r="K3541">
            <v>0</v>
          </cell>
          <cell r="AJ3541">
            <v>4.6887616417774538</v>
          </cell>
        </row>
        <row r="3542">
          <cell r="K3542">
            <v>0</v>
          </cell>
          <cell r="AJ3542">
            <v>4.6887616417774538</v>
          </cell>
        </row>
        <row r="3543">
          <cell r="K3543">
            <v>0</v>
          </cell>
          <cell r="AJ3543">
            <v>4.6887616417774538</v>
          </cell>
        </row>
        <row r="3544">
          <cell r="K3544">
            <v>0</v>
          </cell>
          <cell r="AJ3544">
            <v>4.6887616417774538</v>
          </cell>
        </row>
        <row r="3545">
          <cell r="K3545">
            <v>0</v>
          </cell>
          <cell r="AJ3545">
            <v>4.6887616417774538</v>
          </cell>
        </row>
        <row r="3546">
          <cell r="K3546">
            <v>0</v>
          </cell>
          <cell r="AJ3546">
            <v>4.6887616417774538</v>
          </cell>
        </row>
        <row r="3547">
          <cell r="K3547">
            <v>0</v>
          </cell>
          <cell r="AJ3547">
            <v>4.6887616417774538</v>
          </cell>
        </row>
        <row r="3548">
          <cell r="K3548">
            <v>0</v>
          </cell>
          <cell r="AJ3548">
            <v>4.6887616417774538</v>
          </cell>
        </row>
        <row r="3549">
          <cell r="K3549">
            <v>0</v>
          </cell>
          <cell r="AJ3549">
            <v>4.6887616417774538</v>
          </cell>
        </row>
        <row r="3550">
          <cell r="K3550">
            <v>0</v>
          </cell>
          <cell r="AJ3550">
            <v>4.6887616417774538</v>
          </cell>
        </row>
        <row r="3551">
          <cell r="K3551">
            <v>1</v>
          </cell>
          <cell r="AJ3551">
            <v>56.314726554058154</v>
          </cell>
        </row>
        <row r="3552">
          <cell r="K3552">
            <v>0</v>
          </cell>
          <cell r="AJ3552">
            <v>4.6887616417774538</v>
          </cell>
        </row>
        <row r="3553">
          <cell r="K3553">
            <v>0</v>
          </cell>
          <cell r="AJ3553">
            <v>4.6887616417774538</v>
          </cell>
        </row>
        <row r="3554">
          <cell r="K3554">
            <v>0</v>
          </cell>
          <cell r="AJ3554">
            <v>4.6887616417774538</v>
          </cell>
        </row>
        <row r="3555">
          <cell r="K3555">
            <v>1</v>
          </cell>
          <cell r="AJ3555">
            <v>21.674726554058154</v>
          </cell>
        </row>
        <row r="3556">
          <cell r="K3556">
            <v>0</v>
          </cell>
          <cell r="AJ3556">
            <v>4.6887616417774538</v>
          </cell>
        </row>
        <row r="3557">
          <cell r="K3557">
            <v>0</v>
          </cell>
          <cell r="AJ3557">
            <v>4.6887616417774538</v>
          </cell>
        </row>
        <row r="3558">
          <cell r="K3558">
            <v>0</v>
          </cell>
          <cell r="AJ3558">
            <v>4.6887616417774538</v>
          </cell>
        </row>
        <row r="3559">
          <cell r="K3559">
            <v>0</v>
          </cell>
          <cell r="AJ3559">
            <v>4.6887616417774538</v>
          </cell>
        </row>
        <row r="3560">
          <cell r="K3560">
            <v>0</v>
          </cell>
          <cell r="AJ3560">
            <v>4.6887616417774538</v>
          </cell>
        </row>
        <row r="3561">
          <cell r="K3561">
            <v>0</v>
          </cell>
          <cell r="AJ3561">
            <v>4.6887616417774538</v>
          </cell>
        </row>
        <row r="3562">
          <cell r="K3562">
            <v>0</v>
          </cell>
          <cell r="AJ3562">
            <v>4.6887616417774538</v>
          </cell>
        </row>
        <row r="3563">
          <cell r="K3563">
            <v>0</v>
          </cell>
          <cell r="AJ3563">
            <v>4.6887616417774538</v>
          </cell>
        </row>
        <row r="3564">
          <cell r="K3564">
            <v>0</v>
          </cell>
          <cell r="AJ3564">
            <v>4.6887616417774538</v>
          </cell>
        </row>
        <row r="3565">
          <cell r="K3565">
            <v>0</v>
          </cell>
          <cell r="AJ3565">
            <v>4.6887616417774538</v>
          </cell>
        </row>
        <row r="3566">
          <cell r="K3566">
            <v>0</v>
          </cell>
          <cell r="AJ3566">
            <v>4.6887616417774538</v>
          </cell>
        </row>
        <row r="3567">
          <cell r="K3567">
            <v>0</v>
          </cell>
          <cell r="AJ3567">
            <v>4.6887616417774538</v>
          </cell>
        </row>
        <row r="3568">
          <cell r="K3568">
            <v>0</v>
          </cell>
          <cell r="AJ3568">
            <v>4.6887616417774538</v>
          </cell>
        </row>
        <row r="3569">
          <cell r="K3569">
            <v>0</v>
          </cell>
          <cell r="AJ3569">
            <v>4.6887616417774538</v>
          </cell>
        </row>
        <row r="3570">
          <cell r="K3570">
            <v>0</v>
          </cell>
          <cell r="AJ3570">
            <v>4.6887616417774538</v>
          </cell>
        </row>
        <row r="3571">
          <cell r="K3571">
            <v>0</v>
          </cell>
          <cell r="AJ3571">
            <v>4.6887616417774538</v>
          </cell>
        </row>
        <row r="3572">
          <cell r="K3572">
            <v>1</v>
          </cell>
          <cell r="AJ3572">
            <v>56.314726554058154</v>
          </cell>
        </row>
        <row r="3573">
          <cell r="K3573">
            <v>0</v>
          </cell>
          <cell r="AJ3573">
            <v>4.6887616417774538</v>
          </cell>
        </row>
        <row r="3574">
          <cell r="K3574">
            <v>0</v>
          </cell>
          <cell r="AJ3574">
            <v>4.6887616417774538</v>
          </cell>
        </row>
        <row r="3575">
          <cell r="K3575">
            <v>0</v>
          </cell>
          <cell r="AJ3575">
            <v>4.6887616417774538</v>
          </cell>
        </row>
        <row r="3576">
          <cell r="K3576">
            <v>0</v>
          </cell>
          <cell r="AJ3576">
            <v>4.6887616417774538</v>
          </cell>
        </row>
        <row r="3577">
          <cell r="K3577">
            <v>1</v>
          </cell>
          <cell r="AJ3577">
            <v>21.674726554058154</v>
          </cell>
        </row>
        <row r="3578">
          <cell r="K3578">
            <v>0</v>
          </cell>
          <cell r="AJ3578">
            <v>4.6887616417774538</v>
          </cell>
        </row>
        <row r="3579">
          <cell r="K3579">
            <v>0</v>
          </cell>
          <cell r="AJ3579">
            <v>4.6887616417774538</v>
          </cell>
        </row>
        <row r="3580">
          <cell r="K3580">
            <v>0</v>
          </cell>
          <cell r="AJ3580">
            <v>4.6887616417774538</v>
          </cell>
        </row>
        <row r="3581">
          <cell r="K3581">
            <v>0</v>
          </cell>
          <cell r="AJ3581">
            <v>4.6887616417774538</v>
          </cell>
        </row>
        <row r="3582">
          <cell r="K3582">
            <v>1</v>
          </cell>
          <cell r="AJ3582">
            <v>21.674726554058154</v>
          </cell>
        </row>
        <row r="3583">
          <cell r="K3583">
            <v>0</v>
          </cell>
          <cell r="AJ3583">
            <v>4.6887616417774538</v>
          </cell>
        </row>
        <row r="3584">
          <cell r="K3584">
            <v>0</v>
          </cell>
          <cell r="AJ3584">
            <v>4.6887616417774538</v>
          </cell>
        </row>
        <row r="3585">
          <cell r="K3585">
            <v>0</v>
          </cell>
          <cell r="AJ3585">
            <v>4.6887616417774538</v>
          </cell>
        </row>
        <row r="3586">
          <cell r="K3586">
            <v>0</v>
          </cell>
          <cell r="AJ3586">
            <v>4.6887616417774538</v>
          </cell>
        </row>
        <row r="3587">
          <cell r="K3587">
            <v>0</v>
          </cell>
          <cell r="AJ3587">
            <v>4.6887616417774538</v>
          </cell>
        </row>
        <row r="3588">
          <cell r="K3588">
            <v>0</v>
          </cell>
          <cell r="AJ3588">
            <v>4.6887616417774538</v>
          </cell>
        </row>
        <row r="3589">
          <cell r="K3589">
            <v>0</v>
          </cell>
          <cell r="AJ3589">
            <v>4.6887616417774538</v>
          </cell>
        </row>
        <row r="3590">
          <cell r="K3590">
            <v>0</v>
          </cell>
          <cell r="AJ3590">
            <v>4.6887616417774538</v>
          </cell>
        </row>
        <row r="3591">
          <cell r="K3591">
            <v>0</v>
          </cell>
          <cell r="AJ3591">
            <v>4.6887616417774538</v>
          </cell>
        </row>
        <row r="3592">
          <cell r="K3592">
            <v>0</v>
          </cell>
          <cell r="AJ3592">
            <v>4.6887616417774538</v>
          </cell>
        </row>
        <row r="3593">
          <cell r="K3593">
            <v>0</v>
          </cell>
          <cell r="AJ3593">
            <v>4.6887616417774538</v>
          </cell>
        </row>
        <row r="3594">
          <cell r="K3594">
            <v>0</v>
          </cell>
          <cell r="AJ3594">
            <v>4.6887616417774538</v>
          </cell>
        </row>
        <row r="3595">
          <cell r="K3595">
            <v>0</v>
          </cell>
          <cell r="AJ3595">
            <v>4.6887616417774538</v>
          </cell>
        </row>
        <row r="3596">
          <cell r="K3596">
            <v>0</v>
          </cell>
          <cell r="AJ3596">
            <v>4.6887616417774538</v>
          </cell>
        </row>
        <row r="3597">
          <cell r="K3597">
            <v>0</v>
          </cell>
          <cell r="AJ3597">
            <v>4.6887616417774538</v>
          </cell>
        </row>
        <row r="3598">
          <cell r="K3598">
            <v>0</v>
          </cell>
          <cell r="AJ3598">
            <v>4.6887616417774538</v>
          </cell>
        </row>
        <row r="3599">
          <cell r="K3599">
            <v>0</v>
          </cell>
          <cell r="AJ3599">
            <v>4.6887616417774538</v>
          </cell>
        </row>
        <row r="3600">
          <cell r="K3600">
            <v>0</v>
          </cell>
          <cell r="AJ3600">
            <v>4.6887616417774538</v>
          </cell>
        </row>
        <row r="3601">
          <cell r="K3601">
            <v>0</v>
          </cell>
          <cell r="AJ3601">
            <v>4.6887616417774538</v>
          </cell>
        </row>
        <row r="3602">
          <cell r="K3602">
            <v>0</v>
          </cell>
          <cell r="AJ3602">
            <v>4.6887616417774538</v>
          </cell>
        </row>
        <row r="3603">
          <cell r="K3603">
            <v>0</v>
          </cell>
          <cell r="AJ3603">
            <v>4.6887616417774538</v>
          </cell>
        </row>
        <row r="3604">
          <cell r="K3604">
            <v>1</v>
          </cell>
          <cell r="AJ3604">
            <v>21.674726554058154</v>
          </cell>
        </row>
        <row r="3605">
          <cell r="K3605">
            <v>0</v>
          </cell>
          <cell r="AJ3605">
            <v>4.6887616417774538</v>
          </cell>
        </row>
        <row r="3606">
          <cell r="K3606">
            <v>0</v>
          </cell>
          <cell r="AJ3606">
            <v>4.6887616417774538</v>
          </cell>
        </row>
        <row r="3607">
          <cell r="K3607">
            <v>0</v>
          </cell>
          <cell r="AJ3607">
            <v>4.6887616417774538</v>
          </cell>
        </row>
        <row r="3608">
          <cell r="K3608">
            <v>0</v>
          </cell>
          <cell r="AJ3608">
            <v>4.6887616417774538</v>
          </cell>
        </row>
        <row r="3609">
          <cell r="K3609">
            <v>0</v>
          </cell>
          <cell r="AJ3609">
            <v>4.6887616417774538</v>
          </cell>
        </row>
        <row r="3610">
          <cell r="K3610">
            <v>1</v>
          </cell>
          <cell r="AJ3610">
            <v>71.124726554058157</v>
          </cell>
        </row>
        <row r="3611">
          <cell r="K3611">
            <v>0</v>
          </cell>
          <cell r="AJ3611">
            <v>4.6887616417774538</v>
          </cell>
        </row>
        <row r="3612">
          <cell r="K3612">
            <v>0</v>
          </cell>
          <cell r="AJ3612">
            <v>4.6887616417774538</v>
          </cell>
        </row>
        <row r="3613">
          <cell r="K3613">
            <v>0</v>
          </cell>
          <cell r="AJ3613">
            <v>4.6887616417774538</v>
          </cell>
        </row>
        <row r="3614">
          <cell r="K3614">
            <v>0</v>
          </cell>
          <cell r="AJ3614">
            <v>4.6887616417774538</v>
          </cell>
        </row>
        <row r="3615">
          <cell r="K3615">
            <v>0</v>
          </cell>
          <cell r="AJ3615">
            <v>4.6887616417774538</v>
          </cell>
        </row>
        <row r="3616">
          <cell r="K3616">
            <v>0</v>
          </cell>
          <cell r="AJ3616">
            <v>4.6887616417774538</v>
          </cell>
        </row>
        <row r="3617">
          <cell r="K3617">
            <v>0</v>
          </cell>
          <cell r="AJ3617">
            <v>4.6887616417774538</v>
          </cell>
        </row>
        <row r="3618">
          <cell r="K3618">
            <v>0</v>
          </cell>
          <cell r="AJ3618">
            <v>4.6887616417774538</v>
          </cell>
        </row>
        <row r="3619">
          <cell r="K3619">
            <v>0</v>
          </cell>
          <cell r="AJ3619">
            <v>4.6887616417774538</v>
          </cell>
        </row>
        <row r="3620">
          <cell r="K3620">
            <v>0</v>
          </cell>
          <cell r="AJ3620">
            <v>4.6887616417774538</v>
          </cell>
        </row>
        <row r="3621">
          <cell r="K3621">
            <v>0</v>
          </cell>
          <cell r="AJ3621">
            <v>4.6887616417774538</v>
          </cell>
        </row>
        <row r="3622">
          <cell r="K3622">
            <v>0</v>
          </cell>
          <cell r="AJ3622">
            <v>4.6887616417774538</v>
          </cell>
        </row>
        <row r="3623">
          <cell r="K3623">
            <v>0</v>
          </cell>
          <cell r="AJ3623">
            <v>4.6887616417774538</v>
          </cell>
        </row>
        <row r="3624">
          <cell r="K3624">
            <v>0</v>
          </cell>
          <cell r="AJ3624">
            <v>4.6887616417774538</v>
          </cell>
        </row>
        <row r="3625">
          <cell r="K3625">
            <v>0</v>
          </cell>
          <cell r="AJ3625">
            <v>4.6887616417774538</v>
          </cell>
        </row>
        <row r="3626">
          <cell r="K3626">
            <v>0</v>
          </cell>
          <cell r="AJ3626">
            <v>4.6887616417774538</v>
          </cell>
        </row>
        <row r="3627">
          <cell r="K3627">
            <v>1</v>
          </cell>
          <cell r="AJ3627">
            <v>21.674726554058154</v>
          </cell>
        </row>
        <row r="3628">
          <cell r="K3628">
            <v>0</v>
          </cell>
          <cell r="AJ3628">
            <v>4.6887616417774538</v>
          </cell>
        </row>
        <row r="3629">
          <cell r="K3629">
            <v>0</v>
          </cell>
          <cell r="AJ3629">
            <v>4.6887616417774538</v>
          </cell>
        </row>
        <row r="3630">
          <cell r="K3630">
            <v>0</v>
          </cell>
          <cell r="AJ3630">
            <v>4.6887616417774538</v>
          </cell>
        </row>
        <row r="3631">
          <cell r="K3631">
            <v>0</v>
          </cell>
          <cell r="AJ3631">
            <v>4.6887616417774538</v>
          </cell>
        </row>
        <row r="3632">
          <cell r="K3632">
            <v>0</v>
          </cell>
          <cell r="AJ3632">
            <v>4.6887616417774538</v>
          </cell>
        </row>
        <row r="3633">
          <cell r="K3633">
            <v>0</v>
          </cell>
          <cell r="AJ3633">
            <v>4.6887616417774538</v>
          </cell>
        </row>
        <row r="3634">
          <cell r="K3634">
            <v>0</v>
          </cell>
          <cell r="AJ3634">
            <v>4.6887616417774538</v>
          </cell>
        </row>
        <row r="3635">
          <cell r="K3635">
            <v>0</v>
          </cell>
          <cell r="AJ3635">
            <v>4.6887616417774538</v>
          </cell>
        </row>
        <row r="3636">
          <cell r="K3636">
            <v>0</v>
          </cell>
          <cell r="AJ3636">
            <v>4.6887616417774538</v>
          </cell>
        </row>
        <row r="3637">
          <cell r="K3637">
            <v>0</v>
          </cell>
          <cell r="AJ3637">
            <v>4.6887616417774538</v>
          </cell>
        </row>
        <row r="3638">
          <cell r="K3638">
            <v>0</v>
          </cell>
          <cell r="AJ3638">
            <v>4.6887616417774538</v>
          </cell>
        </row>
        <row r="3639">
          <cell r="K3639">
            <v>0</v>
          </cell>
          <cell r="AJ3639">
            <v>4.6887616417774538</v>
          </cell>
        </row>
        <row r="3640">
          <cell r="K3640">
            <v>0</v>
          </cell>
          <cell r="AJ3640">
            <v>4.6887616417774538</v>
          </cell>
        </row>
        <row r="3641">
          <cell r="K3641">
            <v>0</v>
          </cell>
          <cell r="AJ3641">
            <v>4.6887616417774538</v>
          </cell>
        </row>
        <row r="3642">
          <cell r="K3642">
            <v>0</v>
          </cell>
          <cell r="AJ3642">
            <v>4.6887616417774538</v>
          </cell>
        </row>
        <row r="3643">
          <cell r="K3643">
            <v>0</v>
          </cell>
          <cell r="AJ3643">
            <v>4.6887616417774538</v>
          </cell>
        </row>
        <row r="3644">
          <cell r="K3644">
            <v>0</v>
          </cell>
          <cell r="AJ3644">
            <v>4.6887616417774538</v>
          </cell>
        </row>
        <row r="3645">
          <cell r="K3645">
            <v>0</v>
          </cell>
          <cell r="AJ3645">
            <v>4.6887616417774538</v>
          </cell>
        </row>
        <row r="3646">
          <cell r="K3646">
            <v>0</v>
          </cell>
          <cell r="AJ3646">
            <v>4.6887616417774538</v>
          </cell>
        </row>
        <row r="3647">
          <cell r="K3647">
            <v>0</v>
          </cell>
          <cell r="AJ3647">
            <v>4.6887616417774538</v>
          </cell>
        </row>
        <row r="3648">
          <cell r="K3648">
            <v>1</v>
          </cell>
          <cell r="AJ3648">
            <v>21.674726554058154</v>
          </cell>
        </row>
        <row r="3649">
          <cell r="K3649">
            <v>0</v>
          </cell>
          <cell r="AJ3649">
            <v>4.6887616417774538</v>
          </cell>
        </row>
        <row r="3650">
          <cell r="K3650">
            <v>1</v>
          </cell>
          <cell r="AJ3650">
            <v>21.674726554058154</v>
          </cell>
        </row>
        <row r="3651">
          <cell r="K3651">
            <v>0</v>
          </cell>
          <cell r="AJ3651">
            <v>4.6887616417774538</v>
          </cell>
        </row>
        <row r="3652">
          <cell r="K3652">
            <v>0</v>
          </cell>
          <cell r="AJ3652">
            <v>4.6887616417774538</v>
          </cell>
        </row>
        <row r="3653">
          <cell r="K3653">
            <v>0</v>
          </cell>
          <cell r="AJ3653">
            <v>4.6887616417774538</v>
          </cell>
        </row>
        <row r="3654">
          <cell r="K3654">
            <v>0</v>
          </cell>
          <cell r="AJ3654">
            <v>4.6887616417774538</v>
          </cell>
        </row>
        <row r="3655">
          <cell r="K3655">
            <v>0</v>
          </cell>
          <cell r="AJ3655">
            <v>4.6887616417774538</v>
          </cell>
        </row>
        <row r="3656">
          <cell r="K3656">
            <v>0</v>
          </cell>
          <cell r="AJ3656">
            <v>4.6887616417774538</v>
          </cell>
        </row>
        <row r="3657">
          <cell r="K3657">
            <v>0</v>
          </cell>
          <cell r="AJ3657">
            <v>4.6887616417774538</v>
          </cell>
        </row>
        <row r="3658">
          <cell r="K3658">
            <v>0</v>
          </cell>
          <cell r="AJ3658">
            <v>4.6887616417774538</v>
          </cell>
        </row>
        <row r="3659">
          <cell r="K3659">
            <v>0</v>
          </cell>
          <cell r="AJ3659">
            <v>4.6887616417774538</v>
          </cell>
        </row>
        <row r="3660">
          <cell r="K3660">
            <v>0</v>
          </cell>
          <cell r="AJ3660">
            <v>4.6887616417774538</v>
          </cell>
        </row>
        <row r="3661">
          <cell r="K3661">
            <v>0</v>
          </cell>
          <cell r="AJ3661">
            <v>4.6887616417774538</v>
          </cell>
        </row>
        <row r="3662">
          <cell r="K3662">
            <v>0</v>
          </cell>
          <cell r="AJ3662">
            <v>4.6887616417774538</v>
          </cell>
        </row>
        <row r="3663">
          <cell r="K3663">
            <v>0</v>
          </cell>
          <cell r="AJ3663">
            <v>4.6887616417774538</v>
          </cell>
        </row>
        <row r="3664">
          <cell r="K3664">
            <v>0</v>
          </cell>
          <cell r="AJ3664">
            <v>4.6887616417774538</v>
          </cell>
        </row>
        <row r="3665">
          <cell r="K3665">
            <v>0</v>
          </cell>
          <cell r="AJ3665">
            <v>4.6887616417774538</v>
          </cell>
        </row>
        <row r="3666">
          <cell r="K3666">
            <v>0</v>
          </cell>
          <cell r="AJ3666">
            <v>4.6887616417774538</v>
          </cell>
        </row>
        <row r="3667">
          <cell r="K3667">
            <v>0</v>
          </cell>
          <cell r="AJ3667">
            <v>4.6887616417774538</v>
          </cell>
        </row>
        <row r="3668">
          <cell r="K3668">
            <v>0</v>
          </cell>
          <cell r="AJ3668">
            <v>4.6887616417774538</v>
          </cell>
        </row>
        <row r="3669">
          <cell r="K3669">
            <v>0</v>
          </cell>
          <cell r="AJ3669">
            <v>4.6887616417774538</v>
          </cell>
        </row>
        <row r="3670">
          <cell r="K3670">
            <v>1</v>
          </cell>
          <cell r="AJ3670">
            <v>56.314726554058154</v>
          </cell>
        </row>
        <row r="3671">
          <cell r="K3671">
            <v>1</v>
          </cell>
          <cell r="AJ3671">
            <v>56.314726554058154</v>
          </cell>
        </row>
        <row r="3672">
          <cell r="K3672">
            <v>0</v>
          </cell>
          <cell r="AJ3672">
            <v>4.6887616417774538</v>
          </cell>
        </row>
        <row r="3673">
          <cell r="K3673">
            <v>0</v>
          </cell>
          <cell r="AJ3673">
            <v>4.6887616417774538</v>
          </cell>
        </row>
        <row r="3674">
          <cell r="K3674">
            <v>1</v>
          </cell>
          <cell r="AJ3674">
            <v>56.314726554058154</v>
          </cell>
        </row>
        <row r="3675">
          <cell r="K3675">
            <v>0</v>
          </cell>
          <cell r="AJ3675">
            <v>4.6887616417774538</v>
          </cell>
        </row>
        <row r="3676">
          <cell r="K3676">
            <v>0</v>
          </cell>
          <cell r="AJ3676">
            <v>4.6887616417774538</v>
          </cell>
        </row>
        <row r="3677">
          <cell r="K3677">
            <v>0</v>
          </cell>
          <cell r="AJ3677">
            <v>4.6887616417774538</v>
          </cell>
        </row>
        <row r="3678">
          <cell r="K3678">
            <v>0</v>
          </cell>
          <cell r="AJ3678">
            <v>4.6887616417774538</v>
          </cell>
        </row>
        <row r="3679">
          <cell r="K3679">
            <v>0</v>
          </cell>
          <cell r="AJ3679">
            <v>4.6887616417774538</v>
          </cell>
        </row>
        <row r="3680">
          <cell r="K3680">
            <v>0</v>
          </cell>
          <cell r="AJ3680">
            <v>4.6887616417774538</v>
          </cell>
        </row>
        <row r="3681">
          <cell r="K3681">
            <v>0</v>
          </cell>
          <cell r="AJ3681">
            <v>4.6887616417774538</v>
          </cell>
        </row>
        <row r="3682">
          <cell r="K3682">
            <v>0</v>
          </cell>
          <cell r="AJ3682">
            <v>4.6887616417774538</v>
          </cell>
        </row>
        <row r="3683">
          <cell r="K3683">
            <v>0</v>
          </cell>
          <cell r="AJ3683">
            <v>4.6887616417774538</v>
          </cell>
        </row>
        <row r="3684">
          <cell r="K3684">
            <v>0</v>
          </cell>
          <cell r="AJ3684">
            <v>4.6887616417774538</v>
          </cell>
        </row>
        <row r="3685">
          <cell r="K3685">
            <v>0</v>
          </cell>
          <cell r="AJ3685">
            <v>4.6887616417774538</v>
          </cell>
        </row>
        <row r="3686">
          <cell r="K3686">
            <v>0</v>
          </cell>
          <cell r="AJ3686">
            <v>4.6887616417774538</v>
          </cell>
        </row>
        <row r="3687">
          <cell r="K3687">
            <v>0</v>
          </cell>
          <cell r="AJ3687">
            <v>4.6887616417774538</v>
          </cell>
        </row>
        <row r="3688">
          <cell r="K3688">
            <v>0</v>
          </cell>
          <cell r="AJ3688">
            <v>4.6887616417774538</v>
          </cell>
        </row>
        <row r="3689">
          <cell r="K3689">
            <v>0</v>
          </cell>
          <cell r="AJ3689">
            <v>4.6887616417774538</v>
          </cell>
        </row>
        <row r="3690">
          <cell r="K3690">
            <v>0</v>
          </cell>
          <cell r="AJ3690">
            <v>4.6887616417774538</v>
          </cell>
        </row>
        <row r="3691">
          <cell r="K3691">
            <v>0</v>
          </cell>
          <cell r="AJ3691">
            <v>4.6887616417774538</v>
          </cell>
        </row>
        <row r="3692">
          <cell r="K3692">
            <v>0</v>
          </cell>
          <cell r="AJ3692">
            <v>4.6887616417774538</v>
          </cell>
        </row>
        <row r="3693">
          <cell r="K3693">
            <v>0</v>
          </cell>
          <cell r="AJ3693">
            <v>4.6887616417774538</v>
          </cell>
        </row>
        <row r="3694">
          <cell r="K3694">
            <v>0</v>
          </cell>
          <cell r="AJ3694">
            <v>4.6887616417774538</v>
          </cell>
        </row>
        <row r="3695">
          <cell r="K3695">
            <v>0</v>
          </cell>
          <cell r="AJ3695">
            <v>4.6887616417774538</v>
          </cell>
        </row>
        <row r="3696">
          <cell r="K3696">
            <v>0</v>
          </cell>
          <cell r="AJ3696">
            <v>4.6887616417774538</v>
          </cell>
        </row>
        <row r="3697">
          <cell r="K3697">
            <v>1</v>
          </cell>
          <cell r="AJ3697">
            <v>56.314726554058154</v>
          </cell>
        </row>
        <row r="3698">
          <cell r="K3698">
            <v>0</v>
          </cell>
          <cell r="AJ3698">
            <v>4.6887616417774538</v>
          </cell>
        </row>
        <row r="3699">
          <cell r="K3699">
            <v>0</v>
          </cell>
          <cell r="AJ3699">
            <v>4.6887616417774538</v>
          </cell>
        </row>
        <row r="3700">
          <cell r="K3700">
            <v>0</v>
          </cell>
          <cell r="AJ3700">
            <v>4.6887616417774538</v>
          </cell>
        </row>
        <row r="3701">
          <cell r="K3701">
            <v>0</v>
          </cell>
          <cell r="AJ3701">
            <v>4.6887616417774538</v>
          </cell>
        </row>
        <row r="3702">
          <cell r="K3702">
            <v>0</v>
          </cell>
          <cell r="AJ3702">
            <v>4.6887616417774538</v>
          </cell>
        </row>
        <row r="3703">
          <cell r="K3703">
            <v>0</v>
          </cell>
          <cell r="AJ3703">
            <v>4.6887616417774538</v>
          </cell>
        </row>
        <row r="3704">
          <cell r="K3704">
            <v>0</v>
          </cell>
          <cell r="AJ3704">
            <v>4.6887616417774538</v>
          </cell>
        </row>
        <row r="3705">
          <cell r="K3705">
            <v>0</v>
          </cell>
          <cell r="AJ3705">
            <v>4.6887616417774538</v>
          </cell>
        </row>
        <row r="3706">
          <cell r="K3706">
            <v>0</v>
          </cell>
          <cell r="AJ3706">
            <v>4.6887616417774538</v>
          </cell>
        </row>
        <row r="3707">
          <cell r="K3707">
            <v>0</v>
          </cell>
          <cell r="AJ3707">
            <v>4.6887616417774538</v>
          </cell>
        </row>
        <row r="3708">
          <cell r="K3708">
            <v>0</v>
          </cell>
          <cell r="AJ3708">
            <v>4.6887616417774538</v>
          </cell>
        </row>
        <row r="3709">
          <cell r="K3709">
            <v>1</v>
          </cell>
          <cell r="AJ3709">
            <v>21.674726554058154</v>
          </cell>
        </row>
        <row r="3710">
          <cell r="K3710">
            <v>0</v>
          </cell>
          <cell r="AJ3710">
            <v>4.6887616417774538</v>
          </cell>
        </row>
        <row r="3711">
          <cell r="K3711">
            <v>1</v>
          </cell>
          <cell r="AJ3711">
            <v>21.674726554058154</v>
          </cell>
        </row>
        <row r="3712">
          <cell r="K3712">
            <v>0</v>
          </cell>
          <cell r="AJ3712">
            <v>4.6887616417774538</v>
          </cell>
        </row>
        <row r="3713">
          <cell r="K3713">
            <v>0</v>
          </cell>
          <cell r="AJ3713">
            <v>4.6887616417774538</v>
          </cell>
        </row>
        <row r="3714">
          <cell r="K3714">
            <v>0</v>
          </cell>
          <cell r="AJ3714">
            <v>4.6887616417774538</v>
          </cell>
        </row>
        <row r="3715">
          <cell r="K3715">
            <v>0</v>
          </cell>
          <cell r="AJ3715">
            <v>4.6887616417774538</v>
          </cell>
        </row>
        <row r="3716">
          <cell r="K3716">
            <v>0</v>
          </cell>
          <cell r="AJ3716">
            <v>4.6887616417774538</v>
          </cell>
        </row>
        <row r="3717">
          <cell r="K3717">
            <v>1</v>
          </cell>
          <cell r="AJ3717">
            <v>56.314726554058154</v>
          </cell>
        </row>
        <row r="3718">
          <cell r="K3718">
            <v>1</v>
          </cell>
          <cell r="AJ3718">
            <v>56.314726554058154</v>
          </cell>
        </row>
        <row r="3719">
          <cell r="K3719">
            <v>0</v>
          </cell>
          <cell r="AJ3719">
            <v>4.6887616417774538</v>
          </cell>
        </row>
        <row r="3720">
          <cell r="K3720">
            <v>0</v>
          </cell>
          <cell r="AJ3720">
            <v>4.6887616417774538</v>
          </cell>
        </row>
        <row r="3721">
          <cell r="K3721">
            <v>0</v>
          </cell>
          <cell r="AJ3721">
            <v>4.6887616417774538</v>
          </cell>
        </row>
        <row r="3722">
          <cell r="K3722">
            <v>0</v>
          </cell>
          <cell r="AJ3722">
            <v>4.6887616417774538</v>
          </cell>
        </row>
        <row r="3723">
          <cell r="K3723">
            <v>0</v>
          </cell>
          <cell r="AJ3723">
            <v>4.6887616417774538</v>
          </cell>
        </row>
        <row r="3724">
          <cell r="K3724">
            <v>0</v>
          </cell>
          <cell r="AJ3724">
            <v>4.6887616417774538</v>
          </cell>
        </row>
        <row r="3725">
          <cell r="K3725">
            <v>0</v>
          </cell>
          <cell r="AJ3725">
            <v>4.6887616417774538</v>
          </cell>
        </row>
        <row r="3726">
          <cell r="K3726">
            <v>0</v>
          </cell>
          <cell r="AJ3726">
            <v>4.6887616417774538</v>
          </cell>
        </row>
        <row r="3727">
          <cell r="K3727">
            <v>0</v>
          </cell>
          <cell r="AJ3727">
            <v>4.6887616417774538</v>
          </cell>
        </row>
        <row r="3728">
          <cell r="K3728">
            <v>0</v>
          </cell>
          <cell r="AJ3728">
            <v>4.6887616417774538</v>
          </cell>
        </row>
        <row r="3729">
          <cell r="K3729">
            <v>1</v>
          </cell>
          <cell r="AJ3729">
            <v>56.314726554058154</v>
          </cell>
        </row>
        <row r="3730">
          <cell r="K3730">
            <v>0</v>
          </cell>
          <cell r="AJ3730">
            <v>4.6887616417774538</v>
          </cell>
        </row>
        <row r="3731">
          <cell r="K3731">
            <v>0</v>
          </cell>
          <cell r="AJ3731">
            <v>4.6887616417774538</v>
          </cell>
        </row>
        <row r="3732">
          <cell r="K3732">
            <v>0</v>
          </cell>
          <cell r="AJ3732">
            <v>4.6887616417774538</v>
          </cell>
        </row>
        <row r="3733">
          <cell r="K3733">
            <v>1</v>
          </cell>
          <cell r="AJ3733">
            <v>56.314726554058154</v>
          </cell>
        </row>
        <row r="3734">
          <cell r="K3734">
            <v>0</v>
          </cell>
          <cell r="AJ3734">
            <v>4.6887616417774538</v>
          </cell>
        </row>
        <row r="3735">
          <cell r="K3735">
            <v>0</v>
          </cell>
          <cell r="AJ3735">
            <v>4.6887616417774538</v>
          </cell>
        </row>
        <row r="3736">
          <cell r="K3736">
            <v>0</v>
          </cell>
          <cell r="AJ3736">
            <v>4.6887616417774538</v>
          </cell>
        </row>
        <row r="3737">
          <cell r="K3737">
            <v>0</v>
          </cell>
          <cell r="AJ3737">
            <v>4.6887616417774538</v>
          </cell>
        </row>
        <row r="3738">
          <cell r="K3738">
            <v>0</v>
          </cell>
          <cell r="AJ3738">
            <v>4.6887616417774538</v>
          </cell>
        </row>
        <row r="3739">
          <cell r="K3739">
            <v>0</v>
          </cell>
          <cell r="AJ3739">
            <v>4.6887616417774538</v>
          </cell>
        </row>
        <row r="3740">
          <cell r="K3740">
            <v>0</v>
          </cell>
          <cell r="AJ3740">
            <v>4.6887616417774538</v>
          </cell>
        </row>
        <row r="3741">
          <cell r="K3741">
            <v>0</v>
          </cell>
          <cell r="AJ3741">
            <v>4.6887616417774538</v>
          </cell>
        </row>
        <row r="3742">
          <cell r="K3742">
            <v>0</v>
          </cell>
          <cell r="AJ3742">
            <v>4.6887616417774538</v>
          </cell>
        </row>
        <row r="3743">
          <cell r="K3743">
            <v>0</v>
          </cell>
          <cell r="AJ3743">
            <v>4.6887616417774538</v>
          </cell>
        </row>
        <row r="3744">
          <cell r="K3744">
            <v>0</v>
          </cell>
          <cell r="AJ3744">
            <v>4.6887616417774538</v>
          </cell>
        </row>
        <row r="3745">
          <cell r="K3745">
            <v>0</v>
          </cell>
          <cell r="AJ3745">
            <v>4.6887616417774538</v>
          </cell>
        </row>
        <row r="3746">
          <cell r="K3746">
            <v>0</v>
          </cell>
          <cell r="AJ3746">
            <v>4.6887616417774538</v>
          </cell>
        </row>
        <row r="3747">
          <cell r="K3747">
            <v>0</v>
          </cell>
          <cell r="AJ3747">
            <v>4.6887616417774538</v>
          </cell>
        </row>
        <row r="3748">
          <cell r="K3748">
            <v>0</v>
          </cell>
          <cell r="AJ3748">
            <v>4.6887616417774538</v>
          </cell>
        </row>
        <row r="3749">
          <cell r="K3749">
            <v>0</v>
          </cell>
          <cell r="AJ3749">
            <v>4.6887616417774538</v>
          </cell>
        </row>
        <row r="3750">
          <cell r="K3750">
            <v>1</v>
          </cell>
          <cell r="AJ3750">
            <v>56.314726554058154</v>
          </cell>
        </row>
        <row r="3751">
          <cell r="K3751">
            <v>0</v>
          </cell>
          <cell r="AJ3751">
            <v>4.6887616417774538</v>
          </cell>
        </row>
        <row r="3752">
          <cell r="K3752">
            <v>0</v>
          </cell>
          <cell r="AJ3752">
            <v>4.6887616417774538</v>
          </cell>
        </row>
        <row r="3753">
          <cell r="K3753">
            <v>0</v>
          </cell>
          <cell r="AJ3753">
            <v>4.6887616417774538</v>
          </cell>
        </row>
        <row r="3754">
          <cell r="K3754">
            <v>0</v>
          </cell>
          <cell r="AJ3754">
            <v>4.6887616417774538</v>
          </cell>
        </row>
        <row r="3755">
          <cell r="K3755">
            <v>1</v>
          </cell>
          <cell r="AJ3755">
            <v>21.674726554058154</v>
          </cell>
        </row>
        <row r="3756">
          <cell r="K3756">
            <v>1</v>
          </cell>
          <cell r="AJ3756">
            <v>56.314726554058154</v>
          </cell>
        </row>
        <row r="3757">
          <cell r="K3757">
            <v>0</v>
          </cell>
          <cell r="AJ3757">
            <v>4.6887616417774538</v>
          </cell>
        </row>
        <row r="3758">
          <cell r="K3758">
            <v>1</v>
          </cell>
          <cell r="AJ3758">
            <v>56.314726554058154</v>
          </cell>
        </row>
        <row r="3759">
          <cell r="K3759">
            <v>0</v>
          </cell>
          <cell r="AJ3759">
            <v>4.6887616417774538</v>
          </cell>
        </row>
        <row r="3760">
          <cell r="K3760">
            <v>0</v>
          </cell>
          <cell r="AJ3760">
            <v>4.6887616417774538</v>
          </cell>
        </row>
        <row r="3761">
          <cell r="K3761">
            <v>0</v>
          </cell>
          <cell r="AJ3761">
            <v>4.6887616417774538</v>
          </cell>
        </row>
        <row r="3762">
          <cell r="K3762">
            <v>0</v>
          </cell>
          <cell r="AJ3762">
            <v>4.6887616417774538</v>
          </cell>
        </row>
        <row r="3763">
          <cell r="K3763">
            <v>0</v>
          </cell>
          <cell r="AJ3763">
            <v>4.6887616417774538</v>
          </cell>
        </row>
        <row r="3764">
          <cell r="K3764">
            <v>0</v>
          </cell>
          <cell r="AJ3764">
            <v>4.6887616417774538</v>
          </cell>
        </row>
        <row r="3765">
          <cell r="K3765">
            <v>1</v>
          </cell>
          <cell r="AJ3765">
            <v>56.314726554058154</v>
          </cell>
        </row>
        <row r="3766">
          <cell r="K3766">
            <v>0</v>
          </cell>
          <cell r="AJ3766">
            <v>4.6887616417774538</v>
          </cell>
        </row>
        <row r="3767">
          <cell r="K3767">
            <v>0</v>
          </cell>
          <cell r="AJ3767">
            <v>4.6887616417774538</v>
          </cell>
        </row>
        <row r="3768">
          <cell r="K3768">
            <v>0</v>
          </cell>
          <cell r="AJ3768">
            <v>4.6887616417774538</v>
          </cell>
        </row>
        <row r="3769">
          <cell r="K3769">
            <v>0</v>
          </cell>
          <cell r="AJ3769">
            <v>4.6887616417774538</v>
          </cell>
        </row>
        <row r="3770">
          <cell r="K3770">
            <v>0</v>
          </cell>
          <cell r="AJ3770">
            <v>4.6887616417774538</v>
          </cell>
        </row>
        <row r="3771">
          <cell r="K3771">
            <v>0</v>
          </cell>
          <cell r="AJ3771">
            <v>4.6887616417774538</v>
          </cell>
        </row>
        <row r="3772">
          <cell r="K3772">
            <v>0</v>
          </cell>
          <cell r="AJ3772">
            <v>4.6887616417774538</v>
          </cell>
        </row>
        <row r="3773">
          <cell r="K3773">
            <v>0</v>
          </cell>
          <cell r="AJ3773">
            <v>4.6887616417774538</v>
          </cell>
        </row>
        <row r="3774">
          <cell r="K3774">
            <v>0</v>
          </cell>
          <cell r="AJ3774">
            <v>4.6887616417774538</v>
          </cell>
        </row>
        <row r="3775">
          <cell r="K3775">
            <v>0</v>
          </cell>
          <cell r="AJ3775">
            <v>4.6887616417774538</v>
          </cell>
        </row>
        <row r="3776">
          <cell r="K3776">
            <v>0</v>
          </cell>
          <cell r="AJ3776">
            <v>4.6887616417774538</v>
          </cell>
        </row>
        <row r="3777">
          <cell r="K3777">
            <v>0</v>
          </cell>
          <cell r="AJ3777">
            <v>4.6887616417774538</v>
          </cell>
        </row>
        <row r="3778">
          <cell r="K3778">
            <v>0</v>
          </cell>
          <cell r="AJ3778">
            <v>4.6887616417774538</v>
          </cell>
        </row>
        <row r="3779">
          <cell r="K3779">
            <v>1</v>
          </cell>
          <cell r="AJ3779">
            <v>21.674726554058154</v>
          </cell>
        </row>
        <row r="3780">
          <cell r="K3780">
            <v>0</v>
          </cell>
          <cell r="AJ3780">
            <v>4.6887616417774538</v>
          </cell>
        </row>
        <row r="3781">
          <cell r="K3781">
            <v>0</v>
          </cell>
          <cell r="AJ3781">
            <v>4.6887616417774538</v>
          </cell>
        </row>
        <row r="3782">
          <cell r="K3782">
            <v>0</v>
          </cell>
          <cell r="AJ3782">
            <v>4.6887616417774538</v>
          </cell>
        </row>
        <row r="3783">
          <cell r="K3783">
            <v>0</v>
          </cell>
          <cell r="AJ3783">
            <v>4.6887616417774538</v>
          </cell>
        </row>
        <row r="3784">
          <cell r="K3784">
            <v>0</v>
          </cell>
          <cell r="AJ3784">
            <v>4.6887616417774538</v>
          </cell>
        </row>
        <row r="3785">
          <cell r="K3785">
            <v>0</v>
          </cell>
          <cell r="AJ3785">
            <v>4.6887616417774538</v>
          </cell>
        </row>
        <row r="3786">
          <cell r="K3786">
            <v>0</v>
          </cell>
          <cell r="AJ3786">
            <v>4.6887616417774538</v>
          </cell>
        </row>
        <row r="3787">
          <cell r="K3787">
            <v>1</v>
          </cell>
          <cell r="AJ3787">
            <v>21.674726554058154</v>
          </cell>
        </row>
        <row r="3788">
          <cell r="K3788">
            <v>1</v>
          </cell>
          <cell r="AJ3788">
            <v>21.674726554058154</v>
          </cell>
        </row>
        <row r="3789">
          <cell r="K3789">
            <v>0</v>
          </cell>
          <cell r="AJ3789">
            <v>4.6887616417774538</v>
          </cell>
        </row>
        <row r="3790">
          <cell r="K3790">
            <v>0</v>
          </cell>
          <cell r="AJ3790">
            <v>4.6887616417774538</v>
          </cell>
        </row>
        <row r="3791">
          <cell r="K3791">
            <v>0</v>
          </cell>
          <cell r="AJ3791">
            <v>4.6887616417774538</v>
          </cell>
        </row>
        <row r="3792">
          <cell r="K3792">
            <v>0</v>
          </cell>
          <cell r="AJ3792">
            <v>4.6887616417774538</v>
          </cell>
        </row>
        <row r="3793">
          <cell r="K3793">
            <v>0</v>
          </cell>
          <cell r="AJ3793">
            <v>4.6887616417774538</v>
          </cell>
        </row>
        <row r="3794">
          <cell r="K3794">
            <v>0</v>
          </cell>
          <cell r="AJ3794">
            <v>4.6887616417774538</v>
          </cell>
        </row>
        <row r="3795">
          <cell r="K3795">
            <v>1</v>
          </cell>
          <cell r="AJ3795">
            <v>21.674726554058154</v>
          </cell>
        </row>
        <row r="3796">
          <cell r="K3796">
            <v>0</v>
          </cell>
          <cell r="AJ3796">
            <v>4.6887616417774538</v>
          </cell>
        </row>
        <row r="3797">
          <cell r="K3797">
            <v>0</v>
          </cell>
          <cell r="AJ3797">
            <v>4.6887616417774538</v>
          </cell>
        </row>
        <row r="3798">
          <cell r="K3798">
            <v>0</v>
          </cell>
          <cell r="AJ3798">
            <v>4.6887616417774538</v>
          </cell>
        </row>
        <row r="3799">
          <cell r="K3799">
            <v>0</v>
          </cell>
          <cell r="AJ3799">
            <v>4.6887616417774538</v>
          </cell>
        </row>
        <row r="3800">
          <cell r="K3800">
            <v>0</v>
          </cell>
          <cell r="AJ3800">
            <v>4.6887616417774538</v>
          </cell>
        </row>
        <row r="3801">
          <cell r="K3801">
            <v>0</v>
          </cell>
          <cell r="AJ3801">
            <v>4.6887616417774538</v>
          </cell>
        </row>
        <row r="3802">
          <cell r="K3802">
            <v>0</v>
          </cell>
          <cell r="AJ3802">
            <v>4.6887616417774538</v>
          </cell>
        </row>
        <row r="3803">
          <cell r="K3803">
            <v>0</v>
          </cell>
          <cell r="AJ3803">
            <v>4.6887616417774538</v>
          </cell>
        </row>
        <row r="3804">
          <cell r="K3804">
            <v>0</v>
          </cell>
          <cell r="AJ3804">
            <v>4.6887616417774538</v>
          </cell>
        </row>
        <row r="3805">
          <cell r="K3805">
            <v>1</v>
          </cell>
          <cell r="AJ3805">
            <v>56.314726554058154</v>
          </cell>
        </row>
        <row r="3806">
          <cell r="K3806">
            <v>0</v>
          </cell>
          <cell r="AJ3806">
            <v>4.6887616417774538</v>
          </cell>
        </row>
        <row r="3807">
          <cell r="K3807">
            <v>0</v>
          </cell>
          <cell r="AJ3807">
            <v>4.6887616417774538</v>
          </cell>
        </row>
        <row r="3808">
          <cell r="K3808">
            <v>0</v>
          </cell>
          <cell r="AJ3808">
            <v>4.6887616417774538</v>
          </cell>
        </row>
        <row r="3809">
          <cell r="K3809">
            <v>0</v>
          </cell>
          <cell r="AJ3809">
            <v>4.6887616417774538</v>
          </cell>
        </row>
        <row r="3810">
          <cell r="K3810">
            <v>0</v>
          </cell>
          <cell r="AJ3810">
            <v>4.6887616417774538</v>
          </cell>
        </row>
        <row r="3811">
          <cell r="K3811">
            <v>0</v>
          </cell>
          <cell r="AJ3811">
            <v>4.6887616417774538</v>
          </cell>
        </row>
        <row r="3812">
          <cell r="K3812">
            <v>0</v>
          </cell>
          <cell r="AJ3812">
            <v>4.6887616417774538</v>
          </cell>
        </row>
        <row r="3813">
          <cell r="K3813">
            <v>0</v>
          </cell>
          <cell r="AJ3813">
            <v>4.6887616417774538</v>
          </cell>
        </row>
        <row r="3814">
          <cell r="K3814">
            <v>1</v>
          </cell>
          <cell r="AJ3814">
            <v>56.314726554058154</v>
          </cell>
        </row>
        <row r="3815">
          <cell r="K3815">
            <v>0</v>
          </cell>
          <cell r="AJ3815">
            <v>4.6887616417774538</v>
          </cell>
        </row>
        <row r="3816">
          <cell r="K3816">
            <v>0</v>
          </cell>
          <cell r="AJ3816">
            <v>4.6887616417774538</v>
          </cell>
        </row>
        <row r="3817">
          <cell r="K3817">
            <v>0</v>
          </cell>
          <cell r="AJ3817">
            <v>4.6887616417774538</v>
          </cell>
        </row>
        <row r="3818">
          <cell r="K3818">
            <v>0</v>
          </cell>
          <cell r="AJ3818">
            <v>4.6887616417774538</v>
          </cell>
        </row>
        <row r="3819">
          <cell r="K3819">
            <v>0</v>
          </cell>
          <cell r="AJ3819">
            <v>4.6887616417774538</v>
          </cell>
        </row>
        <row r="3820">
          <cell r="K3820">
            <v>0</v>
          </cell>
          <cell r="AJ3820">
            <v>4.6887616417774538</v>
          </cell>
        </row>
        <row r="3821">
          <cell r="K3821">
            <v>0</v>
          </cell>
          <cell r="AJ3821">
            <v>4.6887616417774538</v>
          </cell>
        </row>
        <row r="3822">
          <cell r="K3822">
            <v>0</v>
          </cell>
          <cell r="AJ3822">
            <v>4.6887616417774538</v>
          </cell>
        </row>
        <row r="3823">
          <cell r="K3823">
            <v>0</v>
          </cell>
          <cell r="AJ3823">
            <v>4.6887616417774538</v>
          </cell>
        </row>
        <row r="3824">
          <cell r="K3824">
            <v>0</v>
          </cell>
          <cell r="AJ3824">
            <v>4.6887616417774538</v>
          </cell>
        </row>
        <row r="3825">
          <cell r="K3825">
            <v>1</v>
          </cell>
          <cell r="AJ3825">
            <v>56.314726554058154</v>
          </cell>
        </row>
        <row r="3826">
          <cell r="K3826">
            <v>0</v>
          </cell>
          <cell r="AJ3826">
            <v>4.6887616417774538</v>
          </cell>
        </row>
        <row r="3827">
          <cell r="K3827">
            <v>0</v>
          </cell>
          <cell r="AJ3827">
            <v>4.6887616417774538</v>
          </cell>
        </row>
        <row r="3828">
          <cell r="K3828">
            <v>0</v>
          </cell>
          <cell r="AJ3828">
            <v>4.6887616417774538</v>
          </cell>
        </row>
        <row r="3829">
          <cell r="K3829">
            <v>0</v>
          </cell>
          <cell r="AJ3829">
            <v>4.6887616417774538</v>
          </cell>
        </row>
        <row r="3830">
          <cell r="K3830">
            <v>0</v>
          </cell>
          <cell r="AJ3830">
            <v>4.6887616417774538</v>
          </cell>
        </row>
        <row r="3831">
          <cell r="K3831">
            <v>0</v>
          </cell>
          <cell r="AJ3831">
            <v>4.6887616417774538</v>
          </cell>
        </row>
        <row r="3832">
          <cell r="K3832">
            <v>0</v>
          </cell>
          <cell r="AJ3832">
            <v>4.6887616417774538</v>
          </cell>
        </row>
        <row r="3833">
          <cell r="K3833">
            <v>0</v>
          </cell>
          <cell r="AJ3833">
            <v>4.6887616417774538</v>
          </cell>
        </row>
        <row r="3834">
          <cell r="K3834">
            <v>0</v>
          </cell>
          <cell r="AJ3834">
            <v>4.6887616417774538</v>
          </cell>
        </row>
        <row r="3835">
          <cell r="K3835">
            <v>1</v>
          </cell>
          <cell r="AJ3835">
            <v>21.674726554058154</v>
          </cell>
        </row>
        <row r="3836">
          <cell r="K3836">
            <v>0</v>
          </cell>
          <cell r="AJ3836">
            <v>4.6887616417774538</v>
          </cell>
        </row>
        <row r="3837">
          <cell r="K3837">
            <v>0</v>
          </cell>
          <cell r="AJ3837">
            <v>4.6887616417774538</v>
          </cell>
        </row>
        <row r="3838">
          <cell r="K3838">
            <v>0</v>
          </cell>
          <cell r="AJ3838">
            <v>4.6887616417774538</v>
          </cell>
        </row>
        <row r="3839">
          <cell r="K3839">
            <v>0</v>
          </cell>
          <cell r="AJ3839">
            <v>4.6887616417774538</v>
          </cell>
        </row>
        <row r="3840">
          <cell r="K3840">
            <v>0</v>
          </cell>
          <cell r="AJ3840">
            <v>4.6887616417774538</v>
          </cell>
        </row>
        <row r="3841">
          <cell r="K3841">
            <v>0</v>
          </cell>
          <cell r="AJ3841">
            <v>4.6887616417774538</v>
          </cell>
        </row>
        <row r="3842">
          <cell r="K3842">
            <v>0</v>
          </cell>
          <cell r="AJ3842">
            <v>4.6887616417774538</v>
          </cell>
        </row>
        <row r="3843">
          <cell r="K3843">
            <v>0</v>
          </cell>
          <cell r="AJ3843">
            <v>4.6887616417774538</v>
          </cell>
        </row>
        <row r="3844">
          <cell r="K3844">
            <v>0</v>
          </cell>
          <cell r="AJ3844">
            <v>4.6887616417774538</v>
          </cell>
        </row>
        <row r="3845">
          <cell r="K3845">
            <v>0</v>
          </cell>
          <cell r="AJ3845">
            <v>4.6887616417774538</v>
          </cell>
        </row>
        <row r="3846">
          <cell r="K3846">
            <v>0</v>
          </cell>
          <cell r="AJ3846">
            <v>4.6887616417774538</v>
          </cell>
        </row>
        <row r="3847">
          <cell r="K3847">
            <v>0</v>
          </cell>
          <cell r="AJ3847">
            <v>4.6887616417774538</v>
          </cell>
        </row>
        <row r="3848">
          <cell r="K3848">
            <v>0</v>
          </cell>
          <cell r="AJ3848">
            <v>4.6887616417774538</v>
          </cell>
        </row>
        <row r="3849">
          <cell r="K3849">
            <v>0</v>
          </cell>
          <cell r="AJ3849">
            <v>4.6887616417774538</v>
          </cell>
        </row>
        <row r="3850">
          <cell r="K3850">
            <v>0</v>
          </cell>
          <cell r="AJ3850">
            <v>4.6887616417774538</v>
          </cell>
        </row>
        <row r="3851">
          <cell r="K3851">
            <v>1</v>
          </cell>
          <cell r="AJ3851">
            <v>21.674726554058154</v>
          </cell>
        </row>
        <row r="3852">
          <cell r="K3852">
            <v>1</v>
          </cell>
          <cell r="AJ3852">
            <v>56.314726554058154</v>
          </cell>
        </row>
        <row r="3853">
          <cell r="K3853">
            <v>0</v>
          </cell>
          <cell r="AJ3853">
            <v>4.6887616417774538</v>
          </cell>
        </row>
        <row r="3854">
          <cell r="K3854">
            <v>0</v>
          </cell>
          <cell r="AJ3854">
            <v>4.6887616417774538</v>
          </cell>
        </row>
        <row r="3855">
          <cell r="K3855">
            <v>0</v>
          </cell>
          <cell r="AJ3855">
            <v>4.6887616417774538</v>
          </cell>
        </row>
        <row r="3856">
          <cell r="K3856">
            <v>0</v>
          </cell>
          <cell r="AJ3856">
            <v>4.6887616417774538</v>
          </cell>
        </row>
        <row r="3857">
          <cell r="K3857">
            <v>0</v>
          </cell>
          <cell r="AJ3857">
            <v>4.6887616417774538</v>
          </cell>
        </row>
        <row r="3858">
          <cell r="K3858">
            <v>0</v>
          </cell>
          <cell r="AJ3858">
            <v>4.6887616417774538</v>
          </cell>
        </row>
        <row r="3859">
          <cell r="K3859">
            <v>0</v>
          </cell>
          <cell r="AJ3859">
            <v>4.6887616417774538</v>
          </cell>
        </row>
        <row r="3860">
          <cell r="K3860">
            <v>0</v>
          </cell>
          <cell r="AJ3860">
            <v>4.6887616417774538</v>
          </cell>
        </row>
        <row r="3861">
          <cell r="K3861">
            <v>0</v>
          </cell>
          <cell r="AJ3861">
            <v>4.6887616417774538</v>
          </cell>
        </row>
        <row r="3862">
          <cell r="K3862">
            <v>0</v>
          </cell>
          <cell r="AJ3862">
            <v>4.6887616417774538</v>
          </cell>
        </row>
        <row r="3863">
          <cell r="K3863">
            <v>0</v>
          </cell>
          <cell r="AJ3863">
            <v>4.6887616417774538</v>
          </cell>
        </row>
        <row r="3864">
          <cell r="K3864">
            <v>0</v>
          </cell>
          <cell r="AJ3864">
            <v>4.6887616417774538</v>
          </cell>
        </row>
        <row r="3865">
          <cell r="K3865">
            <v>0</v>
          </cell>
          <cell r="AJ3865">
            <v>4.6887616417774538</v>
          </cell>
        </row>
        <row r="3866">
          <cell r="K3866">
            <v>0</v>
          </cell>
          <cell r="AJ3866">
            <v>4.6887616417774538</v>
          </cell>
        </row>
        <row r="3867">
          <cell r="K3867">
            <v>0</v>
          </cell>
          <cell r="AJ3867">
            <v>4.6887616417774538</v>
          </cell>
        </row>
        <row r="3868">
          <cell r="K3868">
            <v>0</v>
          </cell>
          <cell r="AJ3868">
            <v>4.6887616417774538</v>
          </cell>
        </row>
        <row r="3869">
          <cell r="K3869">
            <v>1</v>
          </cell>
          <cell r="AJ3869">
            <v>21.674726554058154</v>
          </cell>
        </row>
        <row r="3870">
          <cell r="K3870">
            <v>0</v>
          </cell>
          <cell r="AJ3870">
            <v>4.6887616417774538</v>
          </cell>
        </row>
        <row r="3871">
          <cell r="K3871">
            <v>0</v>
          </cell>
          <cell r="AJ3871">
            <v>4.6887616417774538</v>
          </cell>
        </row>
        <row r="3872">
          <cell r="K3872">
            <v>0</v>
          </cell>
          <cell r="AJ3872">
            <v>4.6887616417774538</v>
          </cell>
        </row>
        <row r="3873">
          <cell r="K3873">
            <v>0</v>
          </cell>
          <cell r="AJ3873">
            <v>4.6887616417774538</v>
          </cell>
        </row>
        <row r="3874">
          <cell r="K3874">
            <v>0</v>
          </cell>
          <cell r="AJ3874">
            <v>4.6887616417774538</v>
          </cell>
        </row>
        <row r="3875">
          <cell r="K3875">
            <v>0</v>
          </cell>
          <cell r="AJ3875">
            <v>4.6887616417774538</v>
          </cell>
        </row>
        <row r="3876">
          <cell r="K3876">
            <v>0</v>
          </cell>
          <cell r="AJ3876">
            <v>4.6887616417774538</v>
          </cell>
        </row>
        <row r="3877">
          <cell r="K3877">
            <v>0</v>
          </cell>
          <cell r="AJ3877">
            <v>4.6887616417774538</v>
          </cell>
        </row>
        <row r="3878">
          <cell r="K3878">
            <v>0</v>
          </cell>
          <cell r="AJ3878">
            <v>4.6887616417774538</v>
          </cell>
        </row>
        <row r="3879">
          <cell r="K3879">
            <v>0</v>
          </cell>
          <cell r="AJ3879">
            <v>4.6887616417774538</v>
          </cell>
        </row>
        <row r="3880">
          <cell r="K3880">
            <v>0</v>
          </cell>
          <cell r="AJ3880">
            <v>4.6887616417774538</v>
          </cell>
        </row>
        <row r="3881">
          <cell r="K3881">
            <v>0</v>
          </cell>
          <cell r="AJ3881">
            <v>4.6887616417774538</v>
          </cell>
        </row>
        <row r="3882">
          <cell r="K3882">
            <v>0</v>
          </cell>
          <cell r="AJ3882">
            <v>4.6887616417774538</v>
          </cell>
        </row>
        <row r="3883">
          <cell r="K3883">
            <v>0</v>
          </cell>
          <cell r="AJ3883">
            <v>4.6887616417774538</v>
          </cell>
        </row>
        <row r="3884">
          <cell r="K3884">
            <v>0</v>
          </cell>
          <cell r="AJ3884">
            <v>4.6887616417774538</v>
          </cell>
        </row>
        <row r="3885">
          <cell r="K3885">
            <v>0</v>
          </cell>
          <cell r="AJ3885">
            <v>4.6887616417774538</v>
          </cell>
        </row>
        <row r="3886">
          <cell r="K3886">
            <v>0</v>
          </cell>
          <cell r="AJ3886">
            <v>4.6887616417774538</v>
          </cell>
        </row>
        <row r="3887">
          <cell r="K3887">
            <v>0</v>
          </cell>
          <cell r="AJ3887">
            <v>4.6887616417774538</v>
          </cell>
        </row>
        <row r="3888">
          <cell r="K3888">
            <v>0</v>
          </cell>
          <cell r="AJ3888">
            <v>4.6887616417774538</v>
          </cell>
        </row>
        <row r="3889">
          <cell r="K3889">
            <v>0</v>
          </cell>
          <cell r="AJ3889">
            <v>4.6887616417774538</v>
          </cell>
        </row>
        <row r="3890">
          <cell r="K3890">
            <v>0</v>
          </cell>
          <cell r="AJ3890">
            <v>4.6887616417774538</v>
          </cell>
        </row>
        <row r="3891">
          <cell r="K3891">
            <v>1</v>
          </cell>
          <cell r="AJ3891">
            <v>71.124726554058157</v>
          </cell>
        </row>
        <row r="3892">
          <cell r="K3892">
            <v>0</v>
          </cell>
          <cell r="AJ3892">
            <v>4.6887616417774538</v>
          </cell>
        </row>
        <row r="3893">
          <cell r="K3893">
            <v>0</v>
          </cell>
          <cell r="AJ3893">
            <v>4.6887616417774538</v>
          </cell>
        </row>
        <row r="3894">
          <cell r="K3894">
            <v>0</v>
          </cell>
          <cell r="AJ3894">
            <v>4.6887616417774538</v>
          </cell>
        </row>
        <row r="3895">
          <cell r="K3895">
            <v>0</v>
          </cell>
          <cell r="AJ3895">
            <v>4.6887616417774538</v>
          </cell>
        </row>
        <row r="3896">
          <cell r="K3896">
            <v>0</v>
          </cell>
          <cell r="AJ3896">
            <v>4.6887616417774538</v>
          </cell>
        </row>
        <row r="3897">
          <cell r="K3897">
            <v>0</v>
          </cell>
          <cell r="AJ3897">
            <v>4.6887616417774538</v>
          </cell>
        </row>
        <row r="3898">
          <cell r="K3898">
            <v>0</v>
          </cell>
          <cell r="AJ3898">
            <v>4.6887616417774538</v>
          </cell>
        </row>
        <row r="3899">
          <cell r="K3899">
            <v>0</v>
          </cell>
          <cell r="AJ3899">
            <v>4.6887616417774538</v>
          </cell>
        </row>
        <row r="3900">
          <cell r="K3900">
            <v>0</v>
          </cell>
          <cell r="AJ3900">
            <v>4.6887616417774538</v>
          </cell>
        </row>
        <row r="3901">
          <cell r="K3901">
            <v>0</v>
          </cell>
          <cell r="AJ3901">
            <v>4.6887616417774538</v>
          </cell>
        </row>
        <row r="3902">
          <cell r="K3902">
            <v>0</v>
          </cell>
          <cell r="AJ3902">
            <v>4.6887616417774538</v>
          </cell>
        </row>
        <row r="3903">
          <cell r="K3903">
            <v>0</v>
          </cell>
          <cell r="AJ3903">
            <v>4.6887616417774538</v>
          </cell>
        </row>
        <row r="3904">
          <cell r="K3904">
            <v>0</v>
          </cell>
          <cell r="AJ3904">
            <v>4.6887616417774538</v>
          </cell>
        </row>
        <row r="3905">
          <cell r="K3905">
            <v>0</v>
          </cell>
          <cell r="AJ3905">
            <v>4.6887616417774538</v>
          </cell>
        </row>
        <row r="3906">
          <cell r="K3906">
            <v>0</v>
          </cell>
          <cell r="AJ3906">
            <v>4.6887616417774538</v>
          </cell>
        </row>
        <row r="3907">
          <cell r="K3907">
            <v>0</v>
          </cell>
          <cell r="AJ3907">
            <v>4.6887616417774538</v>
          </cell>
        </row>
        <row r="3908">
          <cell r="K3908">
            <v>0</v>
          </cell>
          <cell r="AJ3908">
            <v>4.6887616417774538</v>
          </cell>
        </row>
        <row r="3909">
          <cell r="K3909">
            <v>0</v>
          </cell>
          <cell r="AJ3909">
            <v>4.6887616417774538</v>
          </cell>
        </row>
        <row r="3910">
          <cell r="K3910">
            <v>0</v>
          </cell>
          <cell r="AJ3910">
            <v>4.6887616417774538</v>
          </cell>
        </row>
        <row r="3911">
          <cell r="K3911">
            <v>0</v>
          </cell>
          <cell r="AJ3911">
            <v>4.6887616417774538</v>
          </cell>
        </row>
        <row r="3912">
          <cell r="K3912">
            <v>1</v>
          </cell>
          <cell r="AJ3912">
            <v>21.674726554058154</v>
          </cell>
        </row>
        <row r="3913">
          <cell r="K3913">
            <v>0</v>
          </cell>
          <cell r="AJ3913">
            <v>4.6887616417774538</v>
          </cell>
        </row>
        <row r="3914">
          <cell r="K3914">
            <v>0</v>
          </cell>
          <cell r="AJ3914">
            <v>4.6887616417774538</v>
          </cell>
        </row>
        <row r="3915">
          <cell r="K3915">
            <v>0</v>
          </cell>
          <cell r="AJ3915">
            <v>4.6887616417774538</v>
          </cell>
        </row>
        <row r="3916">
          <cell r="K3916">
            <v>1</v>
          </cell>
          <cell r="AJ3916">
            <v>21.674726554058154</v>
          </cell>
        </row>
        <row r="3917">
          <cell r="K3917">
            <v>0</v>
          </cell>
          <cell r="AJ3917">
            <v>4.6887616417774538</v>
          </cell>
        </row>
        <row r="3918">
          <cell r="K3918">
            <v>0</v>
          </cell>
          <cell r="AJ3918">
            <v>4.6887616417774538</v>
          </cell>
        </row>
        <row r="3919">
          <cell r="K3919">
            <v>0</v>
          </cell>
          <cell r="AJ3919">
            <v>4.6887616417774538</v>
          </cell>
        </row>
        <row r="3920">
          <cell r="K3920">
            <v>0</v>
          </cell>
          <cell r="AJ3920">
            <v>4.6887616417774538</v>
          </cell>
        </row>
        <row r="3921">
          <cell r="K3921">
            <v>0</v>
          </cell>
          <cell r="AJ3921">
            <v>4.6887616417774538</v>
          </cell>
        </row>
        <row r="3922">
          <cell r="K3922">
            <v>0</v>
          </cell>
          <cell r="AJ3922">
            <v>4.6887616417774538</v>
          </cell>
        </row>
        <row r="3923">
          <cell r="K3923">
            <v>0</v>
          </cell>
          <cell r="AJ3923">
            <v>4.6887616417774538</v>
          </cell>
        </row>
        <row r="3924">
          <cell r="K3924">
            <v>0</v>
          </cell>
          <cell r="AJ3924">
            <v>4.6887616417774538</v>
          </cell>
        </row>
        <row r="3925">
          <cell r="K3925">
            <v>0</v>
          </cell>
          <cell r="AJ3925">
            <v>4.6887616417774538</v>
          </cell>
        </row>
        <row r="3926">
          <cell r="K3926">
            <v>0</v>
          </cell>
          <cell r="AJ3926">
            <v>4.6887616417774538</v>
          </cell>
        </row>
        <row r="3927">
          <cell r="K3927">
            <v>0</v>
          </cell>
          <cell r="AJ3927">
            <v>4.6887616417774538</v>
          </cell>
        </row>
        <row r="3928">
          <cell r="K3928">
            <v>0</v>
          </cell>
          <cell r="AJ3928">
            <v>4.6887616417774538</v>
          </cell>
        </row>
        <row r="3929">
          <cell r="K3929">
            <v>0</v>
          </cell>
          <cell r="AJ3929">
            <v>4.6887616417774538</v>
          </cell>
        </row>
        <row r="3930">
          <cell r="K3930">
            <v>0</v>
          </cell>
          <cell r="AJ3930">
            <v>4.6887616417774538</v>
          </cell>
        </row>
        <row r="3931">
          <cell r="K3931">
            <v>0</v>
          </cell>
          <cell r="AJ3931">
            <v>4.6887616417774538</v>
          </cell>
        </row>
        <row r="3932">
          <cell r="K3932">
            <v>0</v>
          </cell>
          <cell r="AJ3932">
            <v>4.6887616417774538</v>
          </cell>
        </row>
        <row r="3933">
          <cell r="K3933">
            <v>0</v>
          </cell>
          <cell r="AJ3933">
            <v>4.6887616417774538</v>
          </cell>
        </row>
        <row r="3934">
          <cell r="K3934">
            <v>0</v>
          </cell>
          <cell r="AJ3934">
            <v>4.6887616417774538</v>
          </cell>
        </row>
        <row r="3935">
          <cell r="K3935">
            <v>0</v>
          </cell>
          <cell r="AJ3935">
            <v>4.6887616417774538</v>
          </cell>
        </row>
        <row r="3936">
          <cell r="K3936">
            <v>0</v>
          </cell>
          <cell r="AJ3936">
            <v>4.6887616417774538</v>
          </cell>
        </row>
        <row r="3937">
          <cell r="K3937">
            <v>1</v>
          </cell>
          <cell r="AJ3937">
            <v>56.314726554058154</v>
          </cell>
        </row>
        <row r="3938">
          <cell r="K3938">
            <v>0</v>
          </cell>
          <cell r="AJ3938">
            <v>4.6887616417774538</v>
          </cell>
        </row>
        <row r="3939">
          <cell r="K3939">
            <v>0</v>
          </cell>
          <cell r="AJ3939">
            <v>4.6887616417774538</v>
          </cell>
        </row>
        <row r="3940">
          <cell r="K3940">
            <v>0</v>
          </cell>
          <cell r="AJ3940">
            <v>4.6887616417774538</v>
          </cell>
        </row>
        <row r="3941">
          <cell r="K3941">
            <v>0</v>
          </cell>
          <cell r="AJ3941">
            <v>4.6887616417774538</v>
          </cell>
        </row>
        <row r="3942">
          <cell r="K3942">
            <v>0</v>
          </cell>
          <cell r="AJ3942">
            <v>4.6887616417774538</v>
          </cell>
        </row>
        <row r="3943">
          <cell r="K3943">
            <v>1</v>
          </cell>
          <cell r="AJ3943">
            <v>21.674726554058154</v>
          </cell>
        </row>
        <row r="3944">
          <cell r="K3944">
            <v>0</v>
          </cell>
          <cell r="AJ3944">
            <v>4.6887616417774538</v>
          </cell>
        </row>
        <row r="3945">
          <cell r="K3945">
            <v>0</v>
          </cell>
          <cell r="AJ3945">
            <v>4.6887616417774538</v>
          </cell>
        </row>
        <row r="3946">
          <cell r="K3946">
            <v>0</v>
          </cell>
          <cell r="AJ3946">
            <v>4.6887616417774538</v>
          </cell>
        </row>
        <row r="3947">
          <cell r="K3947">
            <v>0</v>
          </cell>
          <cell r="AJ3947">
            <v>4.6887616417774538</v>
          </cell>
        </row>
        <row r="3948">
          <cell r="K3948">
            <v>0</v>
          </cell>
          <cell r="AJ3948">
            <v>4.6887616417774538</v>
          </cell>
        </row>
        <row r="3949">
          <cell r="K3949">
            <v>0</v>
          </cell>
          <cell r="AJ3949">
            <v>4.6887616417774538</v>
          </cell>
        </row>
        <row r="3950">
          <cell r="K3950">
            <v>1</v>
          </cell>
          <cell r="AJ3950">
            <v>56.314726554058154</v>
          </cell>
        </row>
        <row r="3951">
          <cell r="K3951">
            <v>1</v>
          </cell>
          <cell r="AJ3951">
            <v>21.674726554058154</v>
          </cell>
        </row>
        <row r="3952">
          <cell r="K3952">
            <v>0</v>
          </cell>
          <cell r="AJ3952">
            <v>4.6887616417774538</v>
          </cell>
        </row>
        <row r="3953">
          <cell r="K3953">
            <v>0</v>
          </cell>
          <cell r="AJ3953">
            <v>4.6887616417774538</v>
          </cell>
        </row>
        <row r="3954">
          <cell r="K3954">
            <v>0</v>
          </cell>
          <cell r="AJ3954">
            <v>4.6887616417774538</v>
          </cell>
        </row>
        <row r="3955">
          <cell r="K3955">
            <v>0</v>
          </cell>
          <cell r="AJ3955">
            <v>4.6887616417774538</v>
          </cell>
        </row>
        <row r="3956">
          <cell r="K3956">
            <v>0</v>
          </cell>
          <cell r="AJ3956">
            <v>4.6887616417774538</v>
          </cell>
        </row>
        <row r="3957">
          <cell r="K3957">
            <v>0</v>
          </cell>
          <cell r="AJ3957">
            <v>4.6887616417774538</v>
          </cell>
        </row>
        <row r="3958">
          <cell r="K3958">
            <v>0</v>
          </cell>
          <cell r="AJ3958">
            <v>4.6887616417774538</v>
          </cell>
        </row>
        <row r="3959">
          <cell r="K3959">
            <v>0</v>
          </cell>
          <cell r="AJ3959">
            <v>4.6887616417774538</v>
          </cell>
        </row>
        <row r="3960">
          <cell r="K3960">
            <v>1</v>
          </cell>
          <cell r="AJ3960">
            <v>56.314726554058154</v>
          </cell>
        </row>
        <row r="3961">
          <cell r="K3961">
            <v>0</v>
          </cell>
          <cell r="AJ3961">
            <v>4.6887616417774538</v>
          </cell>
        </row>
        <row r="3962">
          <cell r="K3962">
            <v>0</v>
          </cell>
          <cell r="AJ3962">
            <v>4.6887616417774538</v>
          </cell>
        </row>
        <row r="3963">
          <cell r="K3963">
            <v>0</v>
          </cell>
          <cell r="AJ3963">
            <v>4.6887616417774538</v>
          </cell>
        </row>
        <row r="3964">
          <cell r="K3964">
            <v>0</v>
          </cell>
          <cell r="AJ3964">
            <v>4.6887616417774538</v>
          </cell>
        </row>
        <row r="3965">
          <cell r="K3965">
            <v>0</v>
          </cell>
          <cell r="AJ3965">
            <v>4.6887616417774538</v>
          </cell>
        </row>
        <row r="3966">
          <cell r="K3966">
            <v>0</v>
          </cell>
          <cell r="AJ3966">
            <v>4.6887616417774538</v>
          </cell>
        </row>
        <row r="3967">
          <cell r="K3967">
            <v>0</v>
          </cell>
          <cell r="AJ3967">
            <v>4.6887616417774538</v>
          </cell>
        </row>
        <row r="3968">
          <cell r="K3968">
            <v>1</v>
          </cell>
          <cell r="AJ3968">
            <v>56.314726554058154</v>
          </cell>
        </row>
        <row r="3969">
          <cell r="K3969">
            <v>0</v>
          </cell>
          <cell r="AJ3969">
            <v>4.6887616417774538</v>
          </cell>
        </row>
        <row r="3970">
          <cell r="K3970">
            <v>1</v>
          </cell>
          <cell r="AJ3970">
            <v>56.314726554058154</v>
          </cell>
        </row>
        <row r="3971">
          <cell r="K3971">
            <v>0</v>
          </cell>
          <cell r="AJ3971">
            <v>4.6887616417774538</v>
          </cell>
        </row>
        <row r="3972">
          <cell r="K3972">
            <v>0</v>
          </cell>
          <cell r="AJ3972">
            <v>4.6887616417774538</v>
          </cell>
        </row>
        <row r="3973">
          <cell r="K3973">
            <v>0</v>
          </cell>
          <cell r="AJ3973">
            <v>4.6887616417774538</v>
          </cell>
        </row>
        <row r="3974">
          <cell r="K3974">
            <v>1</v>
          </cell>
          <cell r="AJ3974">
            <v>56.314726554058154</v>
          </cell>
        </row>
        <row r="3975">
          <cell r="K3975">
            <v>0</v>
          </cell>
          <cell r="AJ3975">
            <v>4.6887616417774538</v>
          </cell>
        </row>
        <row r="3976">
          <cell r="K3976">
            <v>0</v>
          </cell>
          <cell r="AJ3976">
            <v>4.6887616417774538</v>
          </cell>
        </row>
        <row r="3977">
          <cell r="K3977">
            <v>0</v>
          </cell>
          <cell r="AJ3977">
            <v>4.6887616417774538</v>
          </cell>
        </row>
        <row r="3978">
          <cell r="K3978">
            <v>0</v>
          </cell>
          <cell r="AJ3978">
            <v>4.6887616417774538</v>
          </cell>
        </row>
        <row r="3979">
          <cell r="K3979">
            <v>0</v>
          </cell>
          <cell r="AJ3979">
            <v>4.6887616417774538</v>
          </cell>
        </row>
        <row r="3980">
          <cell r="K3980">
            <v>0</v>
          </cell>
          <cell r="AJ3980">
            <v>4.6887616417774538</v>
          </cell>
        </row>
        <row r="3981">
          <cell r="K3981">
            <v>0</v>
          </cell>
          <cell r="AJ3981">
            <v>4.6887616417774538</v>
          </cell>
        </row>
        <row r="3982">
          <cell r="K3982">
            <v>0</v>
          </cell>
          <cell r="AJ3982">
            <v>4.6887616417774538</v>
          </cell>
        </row>
        <row r="3983">
          <cell r="K3983">
            <v>0</v>
          </cell>
          <cell r="AJ3983">
            <v>4.6887616417774538</v>
          </cell>
        </row>
        <row r="3984">
          <cell r="K3984">
            <v>0</v>
          </cell>
          <cell r="AJ3984">
            <v>4.6887616417774538</v>
          </cell>
        </row>
        <row r="3985">
          <cell r="K3985">
            <v>0</v>
          </cell>
          <cell r="AJ3985">
            <v>4.6887616417774538</v>
          </cell>
        </row>
        <row r="3986">
          <cell r="K3986">
            <v>1</v>
          </cell>
          <cell r="AJ3986">
            <v>21.674726554058154</v>
          </cell>
        </row>
        <row r="3987">
          <cell r="K3987">
            <v>1</v>
          </cell>
          <cell r="AJ3987">
            <v>56.314726554058154</v>
          </cell>
        </row>
        <row r="3988">
          <cell r="K3988">
            <v>0</v>
          </cell>
          <cell r="AJ3988">
            <v>4.6887616417774538</v>
          </cell>
        </row>
        <row r="3989">
          <cell r="K3989">
            <v>0</v>
          </cell>
          <cell r="AJ3989">
            <v>5.7390464396284822</v>
          </cell>
        </row>
        <row r="3990">
          <cell r="K3990">
            <v>0</v>
          </cell>
          <cell r="AJ3990">
            <v>5.7390464396284822</v>
          </cell>
        </row>
        <row r="3991">
          <cell r="K3991">
            <v>1</v>
          </cell>
          <cell r="AJ3991">
            <v>22.725011351909181</v>
          </cell>
        </row>
        <row r="3992">
          <cell r="K3992">
            <v>0</v>
          </cell>
          <cell r="AJ3992">
            <v>5.7390464396284822</v>
          </cell>
        </row>
        <row r="3993">
          <cell r="K3993">
            <v>0</v>
          </cell>
          <cell r="AJ3993">
            <v>5.7390464396284822</v>
          </cell>
        </row>
        <row r="3994">
          <cell r="K3994">
            <v>0</v>
          </cell>
          <cell r="AJ3994">
            <v>5.7390464396284822</v>
          </cell>
        </row>
        <row r="3995">
          <cell r="K3995">
            <v>0</v>
          </cell>
          <cell r="AJ3995">
            <v>5.7390464396284822</v>
          </cell>
        </row>
        <row r="3996">
          <cell r="K3996">
            <v>0</v>
          </cell>
          <cell r="AJ3996">
            <v>5.7390464396284822</v>
          </cell>
        </row>
        <row r="3997">
          <cell r="K3997">
            <v>0</v>
          </cell>
          <cell r="AJ3997">
            <v>5.7390464396284822</v>
          </cell>
        </row>
        <row r="3998">
          <cell r="K3998">
            <v>0</v>
          </cell>
          <cell r="AJ3998">
            <v>5.7390464396284822</v>
          </cell>
        </row>
        <row r="3999">
          <cell r="K3999">
            <v>0</v>
          </cell>
          <cell r="AJ3999">
            <v>5.7390464396284822</v>
          </cell>
        </row>
        <row r="4000">
          <cell r="K4000">
            <v>0</v>
          </cell>
          <cell r="AJ4000">
            <v>5.7390464396284822</v>
          </cell>
        </row>
        <row r="4001">
          <cell r="K4001">
            <v>0</v>
          </cell>
          <cell r="AJ4001">
            <v>5.7390464396284822</v>
          </cell>
        </row>
        <row r="4002">
          <cell r="K4002">
            <v>1</v>
          </cell>
          <cell r="AJ4002">
            <v>57.365011351909182</v>
          </cell>
        </row>
        <row r="4003">
          <cell r="K4003">
            <v>0</v>
          </cell>
          <cell r="AJ4003">
            <v>5.7390464396284822</v>
          </cell>
        </row>
        <row r="4004">
          <cell r="K4004">
            <v>0</v>
          </cell>
          <cell r="AJ4004">
            <v>5.7390464396284822</v>
          </cell>
        </row>
        <row r="4005">
          <cell r="K4005">
            <v>0</v>
          </cell>
          <cell r="AJ4005">
            <v>5.7390464396284822</v>
          </cell>
        </row>
        <row r="4006">
          <cell r="K4006">
            <v>0</v>
          </cell>
          <cell r="AJ4006">
            <v>5.7390464396284822</v>
          </cell>
        </row>
        <row r="4007">
          <cell r="K4007">
            <v>0</v>
          </cell>
          <cell r="AJ4007">
            <v>5.7390464396284822</v>
          </cell>
        </row>
        <row r="4008">
          <cell r="K4008">
            <v>0</v>
          </cell>
          <cell r="AJ4008">
            <v>5.7390464396284822</v>
          </cell>
        </row>
        <row r="4009">
          <cell r="K4009">
            <v>0</v>
          </cell>
          <cell r="AJ4009">
            <v>5.7390464396284822</v>
          </cell>
        </row>
        <row r="4010">
          <cell r="K4010">
            <v>0</v>
          </cell>
          <cell r="AJ4010">
            <v>5.7390464396284822</v>
          </cell>
        </row>
        <row r="4011">
          <cell r="K4011">
            <v>1</v>
          </cell>
          <cell r="AJ4011">
            <v>57.365011351909182</v>
          </cell>
        </row>
        <row r="4012">
          <cell r="K4012">
            <v>0</v>
          </cell>
          <cell r="AJ4012">
            <v>5.7390464396284822</v>
          </cell>
        </row>
        <row r="4013">
          <cell r="K4013">
            <v>0</v>
          </cell>
          <cell r="AJ4013">
            <v>5.7390464396284822</v>
          </cell>
        </row>
        <row r="4014">
          <cell r="K4014">
            <v>1</v>
          </cell>
          <cell r="AJ4014">
            <v>57.365011351909182</v>
          </cell>
        </row>
        <row r="4015">
          <cell r="K4015">
            <v>0</v>
          </cell>
          <cell r="AJ4015">
            <v>5.7390464396284822</v>
          </cell>
        </row>
        <row r="4016">
          <cell r="K4016">
            <v>0</v>
          </cell>
          <cell r="AJ4016">
            <v>5.7390464396284822</v>
          </cell>
        </row>
        <row r="4017">
          <cell r="K4017">
            <v>0</v>
          </cell>
          <cell r="AJ4017">
            <v>5.7390464396284822</v>
          </cell>
        </row>
        <row r="4018">
          <cell r="K4018">
            <v>0</v>
          </cell>
          <cell r="AJ4018">
            <v>5.7390464396284822</v>
          </cell>
        </row>
        <row r="4019">
          <cell r="K4019">
            <v>0</v>
          </cell>
          <cell r="AJ4019">
            <v>5.7390464396284822</v>
          </cell>
        </row>
        <row r="4020">
          <cell r="K4020">
            <v>0</v>
          </cell>
          <cell r="AJ4020">
            <v>5.7390464396284822</v>
          </cell>
        </row>
        <row r="4021">
          <cell r="K4021">
            <v>0</v>
          </cell>
          <cell r="AJ4021">
            <v>5.7390464396284822</v>
          </cell>
        </row>
        <row r="4022">
          <cell r="K4022">
            <v>0</v>
          </cell>
          <cell r="AJ4022">
            <v>5.7390464396284822</v>
          </cell>
        </row>
        <row r="4023">
          <cell r="K4023">
            <v>0</v>
          </cell>
          <cell r="AJ4023">
            <v>5.7390464396284822</v>
          </cell>
        </row>
        <row r="4024">
          <cell r="K4024">
            <v>0</v>
          </cell>
          <cell r="AJ4024">
            <v>5.7390464396284822</v>
          </cell>
        </row>
        <row r="4025">
          <cell r="K4025">
            <v>0</v>
          </cell>
          <cell r="AJ4025">
            <v>5.7390464396284822</v>
          </cell>
        </row>
        <row r="4026">
          <cell r="K4026">
            <v>0</v>
          </cell>
          <cell r="AJ4026">
            <v>5.7390464396284822</v>
          </cell>
        </row>
        <row r="4027">
          <cell r="K4027">
            <v>0</v>
          </cell>
          <cell r="AJ4027">
            <v>5.7390464396284822</v>
          </cell>
        </row>
        <row r="4028">
          <cell r="K4028">
            <v>0</v>
          </cell>
          <cell r="AJ4028">
            <v>5.7390464396284822</v>
          </cell>
        </row>
        <row r="4029">
          <cell r="K4029">
            <v>0</v>
          </cell>
          <cell r="AJ4029">
            <v>5.7390464396284822</v>
          </cell>
        </row>
        <row r="4030">
          <cell r="K4030">
            <v>0</v>
          </cell>
          <cell r="AJ4030">
            <v>5.7390464396284822</v>
          </cell>
        </row>
        <row r="4031">
          <cell r="K4031">
            <v>0</v>
          </cell>
          <cell r="AJ4031">
            <v>5.7390464396284822</v>
          </cell>
        </row>
        <row r="4032">
          <cell r="K4032">
            <v>0</v>
          </cell>
          <cell r="AJ4032">
            <v>5.7390464396284822</v>
          </cell>
        </row>
        <row r="4033">
          <cell r="K4033">
            <v>0</v>
          </cell>
          <cell r="AJ4033">
            <v>5.7390464396284822</v>
          </cell>
        </row>
        <row r="4034">
          <cell r="K4034">
            <v>0</v>
          </cell>
          <cell r="AJ4034">
            <v>5.7390464396284822</v>
          </cell>
        </row>
        <row r="4035">
          <cell r="K4035">
            <v>0</v>
          </cell>
          <cell r="AJ4035">
            <v>5.7390464396284822</v>
          </cell>
        </row>
        <row r="4036">
          <cell r="K4036">
            <v>0</v>
          </cell>
          <cell r="AJ4036">
            <v>5.7390464396284822</v>
          </cell>
        </row>
        <row r="4037">
          <cell r="K4037">
            <v>0</v>
          </cell>
          <cell r="AJ4037">
            <v>5.7390464396284822</v>
          </cell>
        </row>
        <row r="4038">
          <cell r="K4038">
            <v>0</v>
          </cell>
          <cell r="AJ4038">
            <v>5.7390464396284822</v>
          </cell>
        </row>
        <row r="4039">
          <cell r="K4039">
            <v>0</v>
          </cell>
          <cell r="AJ4039">
            <v>5.7390464396284822</v>
          </cell>
        </row>
        <row r="4040">
          <cell r="K4040">
            <v>0</v>
          </cell>
          <cell r="AJ4040">
            <v>5.7390464396284822</v>
          </cell>
        </row>
        <row r="4041">
          <cell r="K4041">
            <v>0</v>
          </cell>
          <cell r="AJ4041">
            <v>5.7390464396284822</v>
          </cell>
        </row>
        <row r="4042">
          <cell r="K4042">
            <v>0</v>
          </cell>
          <cell r="AJ4042">
            <v>5.7390464396284822</v>
          </cell>
        </row>
        <row r="4043">
          <cell r="K4043">
            <v>0</v>
          </cell>
          <cell r="AJ4043">
            <v>5.7390464396284822</v>
          </cell>
        </row>
        <row r="4044">
          <cell r="K4044">
            <v>0</v>
          </cell>
          <cell r="AJ4044">
            <v>5.7390464396284822</v>
          </cell>
        </row>
        <row r="4045">
          <cell r="K4045">
            <v>1</v>
          </cell>
          <cell r="AJ4045">
            <v>57.365011351909182</v>
          </cell>
        </row>
        <row r="4046">
          <cell r="K4046">
            <v>1</v>
          </cell>
          <cell r="AJ4046">
            <v>22.725011351909181</v>
          </cell>
        </row>
        <row r="4047">
          <cell r="K4047">
            <v>0</v>
          </cell>
          <cell r="AJ4047">
            <v>5.7390464396284822</v>
          </cell>
        </row>
        <row r="4048">
          <cell r="K4048">
            <v>0</v>
          </cell>
          <cell r="AJ4048">
            <v>5.7390464396284822</v>
          </cell>
        </row>
        <row r="4049">
          <cell r="K4049">
            <v>0</v>
          </cell>
          <cell r="AJ4049">
            <v>5.7390464396284822</v>
          </cell>
        </row>
        <row r="4050">
          <cell r="K4050">
            <v>0</v>
          </cell>
          <cell r="AJ4050">
            <v>5.7390464396284822</v>
          </cell>
        </row>
        <row r="4051">
          <cell r="K4051">
            <v>0</v>
          </cell>
          <cell r="AJ4051">
            <v>5.7390464396284822</v>
          </cell>
        </row>
        <row r="4052">
          <cell r="K4052">
            <v>0</v>
          </cell>
          <cell r="AJ4052">
            <v>5.7390464396284822</v>
          </cell>
        </row>
        <row r="4053">
          <cell r="K4053">
            <v>0</v>
          </cell>
          <cell r="AJ4053">
            <v>21.789046439628482</v>
          </cell>
        </row>
        <row r="4054">
          <cell r="K4054">
            <v>0</v>
          </cell>
          <cell r="AJ4054">
            <v>5.7390464396284822</v>
          </cell>
        </row>
        <row r="4055">
          <cell r="K4055">
            <v>0</v>
          </cell>
          <cell r="AJ4055">
            <v>5.7390464396284822</v>
          </cell>
        </row>
        <row r="4056">
          <cell r="K4056">
            <v>0</v>
          </cell>
          <cell r="AJ4056">
            <v>5.7390464396284822</v>
          </cell>
        </row>
        <row r="4057">
          <cell r="K4057">
            <v>0</v>
          </cell>
          <cell r="AJ4057">
            <v>5.7390464396284822</v>
          </cell>
        </row>
        <row r="4058">
          <cell r="K4058">
            <v>0</v>
          </cell>
          <cell r="AJ4058">
            <v>5.7390464396284822</v>
          </cell>
        </row>
        <row r="4059">
          <cell r="K4059">
            <v>0</v>
          </cell>
          <cell r="AJ4059">
            <v>5.7390464396284822</v>
          </cell>
        </row>
        <row r="4060">
          <cell r="K4060">
            <v>0</v>
          </cell>
          <cell r="AJ4060">
            <v>5.7390464396284822</v>
          </cell>
        </row>
        <row r="4061">
          <cell r="K4061">
            <v>0</v>
          </cell>
          <cell r="AJ4061">
            <v>5.7390464396284822</v>
          </cell>
        </row>
        <row r="4062">
          <cell r="K4062">
            <v>0</v>
          </cell>
          <cell r="AJ4062">
            <v>5.7390464396284822</v>
          </cell>
        </row>
        <row r="4063">
          <cell r="K4063">
            <v>0</v>
          </cell>
          <cell r="AJ4063">
            <v>5.7390464396284822</v>
          </cell>
        </row>
        <row r="4064">
          <cell r="K4064">
            <v>0</v>
          </cell>
          <cell r="AJ4064">
            <v>5.7390464396284822</v>
          </cell>
        </row>
        <row r="4065">
          <cell r="K4065">
            <v>0</v>
          </cell>
          <cell r="AJ4065">
            <v>5.7390464396284822</v>
          </cell>
        </row>
        <row r="4066">
          <cell r="K4066">
            <v>0</v>
          </cell>
          <cell r="AJ4066">
            <v>5.7390464396284822</v>
          </cell>
        </row>
        <row r="4067">
          <cell r="K4067">
            <v>0</v>
          </cell>
          <cell r="AJ4067">
            <v>5.7390464396284822</v>
          </cell>
        </row>
        <row r="4068">
          <cell r="K4068">
            <v>0</v>
          </cell>
          <cell r="AJ4068">
            <v>5.7390464396284822</v>
          </cell>
        </row>
        <row r="4069">
          <cell r="K4069">
            <v>0</v>
          </cell>
          <cell r="AJ4069">
            <v>5.7390464396284822</v>
          </cell>
        </row>
        <row r="4070">
          <cell r="K4070">
            <v>0</v>
          </cell>
          <cell r="AJ4070">
            <v>5.7390464396284822</v>
          </cell>
        </row>
        <row r="4071">
          <cell r="K4071">
            <v>0</v>
          </cell>
          <cell r="AJ4071">
            <v>5.7390464396284822</v>
          </cell>
        </row>
        <row r="4072">
          <cell r="K4072">
            <v>0</v>
          </cell>
          <cell r="AJ4072">
            <v>5.7390464396284822</v>
          </cell>
        </row>
        <row r="4073">
          <cell r="K4073">
            <v>0</v>
          </cell>
          <cell r="AJ4073">
            <v>5.7390464396284822</v>
          </cell>
        </row>
        <row r="4074">
          <cell r="K4074">
            <v>0</v>
          </cell>
          <cell r="AJ4074">
            <v>5.7390464396284822</v>
          </cell>
        </row>
        <row r="4075">
          <cell r="K4075">
            <v>0</v>
          </cell>
          <cell r="AJ4075">
            <v>5.7390464396284822</v>
          </cell>
        </row>
        <row r="4076">
          <cell r="K4076">
            <v>0</v>
          </cell>
          <cell r="AJ4076">
            <v>5.7390464396284822</v>
          </cell>
        </row>
        <row r="4077">
          <cell r="K4077">
            <v>0</v>
          </cell>
          <cell r="AJ4077">
            <v>5.7390464396284822</v>
          </cell>
        </row>
        <row r="4078">
          <cell r="K4078">
            <v>0</v>
          </cell>
          <cell r="AJ4078">
            <v>5.7390464396284822</v>
          </cell>
        </row>
        <row r="4079">
          <cell r="K4079">
            <v>0</v>
          </cell>
          <cell r="AJ4079">
            <v>5.7390464396284822</v>
          </cell>
        </row>
        <row r="4080">
          <cell r="K4080">
            <v>0</v>
          </cell>
          <cell r="AJ4080">
            <v>5.7390464396284822</v>
          </cell>
        </row>
        <row r="4081">
          <cell r="K4081">
            <v>0</v>
          </cell>
          <cell r="AJ4081">
            <v>5.7390464396284822</v>
          </cell>
        </row>
        <row r="4082">
          <cell r="K4082">
            <v>1</v>
          </cell>
          <cell r="AJ4082">
            <v>57.365011351909182</v>
          </cell>
        </row>
        <row r="4083">
          <cell r="K4083">
            <v>0</v>
          </cell>
          <cell r="AJ4083">
            <v>5.7390464396284822</v>
          </cell>
        </row>
        <row r="4084">
          <cell r="K4084">
            <v>0</v>
          </cell>
          <cell r="AJ4084">
            <v>5.7390464396284822</v>
          </cell>
        </row>
        <row r="4085">
          <cell r="K4085">
            <v>0</v>
          </cell>
          <cell r="AJ4085">
            <v>5.7390464396284822</v>
          </cell>
        </row>
        <row r="4086">
          <cell r="K4086">
            <v>1</v>
          </cell>
          <cell r="AJ4086">
            <v>22.725011351909181</v>
          </cell>
        </row>
        <row r="4087">
          <cell r="K4087">
            <v>0</v>
          </cell>
          <cell r="AJ4087">
            <v>5.7390464396284822</v>
          </cell>
        </row>
        <row r="4088">
          <cell r="K4088">
            <v>0</v>
          </cell>
          <cell r="AJ4088">
            <v>5.7390464396284822</v>
          </cell>
        </row>
        <row r="4089">
          <cell r="K4089">
            <v>1</v>
          </cell>
          <cell r="AJ4089">
            <v>22.725011351909181</v>
          </cell>
        </row>
        <row r="4090">
          <cell r="K4090">
            <v>0</v>
          </cell>
          <cell r="AJ4090">
            <v>5.7390464396284822</v>
          </cell>
        </row>
        <row r="4091">
          <cell r="K4091">
            <v>0</v>
          </cell>
          <cell r="AJ4091">
            <v>5.7390464396284822</v>
          </cell>
        </row>
        <row r="4092">
          <cell r="K4092">
            <v>0</v>
          </cell>
          <cell r="AJ4092">
            <v>5.7390464396284822</v>
          </cell>
        </row>
        <row r="4093">
          <cell r="K4093">
            <v>0</v>
          </cell>
          <cell r="AJ4093">
            <v>5.7390464396284822</v>
          </cell>
        </row>
        <row r="4094">
          <cell r="K4094">
            <v>0</v>
          </cell>
          <cell r="AJ4094">
            <v>5.7390464396284822</v>
          </cell>
        </row>
        <row r="4095">
          <cell r="K4095">
            <v>0</v>
          </cell>
          <cell r="AJ4095">
            <v>5.7390464396284822</v>
          </cell>
        </row>
        <row r="4096">
          <cell r="K4096">
            <v>0</v>
          </cell>
          <cell r="AJ4096">
            <v>5.7390464396284822</v>
          </cell>
        </row>
        <row r="4097">
          <cell r="K4097">
            <v>0</v>
          </cell>
          <cell r="AJ4097">
            <v>5.7390464396284822</v>
          </cell>
        </row>
        <row r="4098">
          <cell r="K4098">
            <v>0</v>
          </cell>
          <cell r="AJ4098">
            <v>5.7390464396284822</v>
          </cell>
        </row>
        <row r="4099">
          <cell r="K4099">
            <v>0</v>
          </cell>
          <cell r="AJ4099">
            <v>5.7390464396284822</v>
          </cell>
        </row>
        <row r="4100">
          <cell r="K4100">
            <v>0</v>
          </cell>
          <cell r="AJ4100">
            <v>5.7390464396284822</v>
          </cell>
        </row>
        <row r="4101">
          <cell r="K4101">
            <v>0</v>
          </cell>
          <cell r="AJ4101">
            <v>5.7390464396284822</v>
          </cell>
        </row>
        <row r="4102">
          <cell r="K4102">
            <v>0</v>
          </cell>
          <cell r="AJ4102">
            <v>5.7390464396284822</v>
          </cell>
        </row>
        <row r="4103">
          <cell r="K4103">
            <v>0</v>
          </cell>
          <cell r="AJ4103">
            <v>5.7390464396284822</v>
          </cell>
        </row>
        <row r="4104">
          <cell r="K4104">
            <v>0</v>
          </cell>
          <cell r="AJ4104">
            <v>5.7390464396284822</v>
          </cell>
        </row>
        <row r="4105">
          <cell r="K4105">
            <v>0</v>
          </cell>
          <cell r="AJ4105">
            <v>5.7390464396284822</v>
          </cell>
        </row>
        <row r="4106">
          <cell r="K4106">
            <v>0</v>
          </cell>
          <cell r="AJ4106">
            <v>5.7390464396284822</v>
          </cell>
        </row>
        <row r="4107">
          <cell r="K4107">
            <v>0</v>
          </cell>
          <cell r="AJ4107">
            <v>5.7390464396284822</v>
          </cell>
        </row>
        <row r="4108">
          <cell r="K4108">
            <v>0</v>
          </cell>
          <cell r="AJ4108">
            <v>5.7390464396284822</v>
          </cell>
        </row>
        <row r="4109">
          <cell r="K4109">
            <v>1</v>
          </cell>
          <cell r="AJ4109">
            <v>22.725011351909181</v>
          </cell>
        </row>
        <row r="4110">
          <cell r="K4110">
            <v>0</v>
          </cell>
          <cell r="AJ4110">
            <v>5.7390464396284822</v>
          </cell>
        </row>
        <row r="4111">
          <cell r="K4111">
            <v>0</v>
          </cell>
          <cell r="AJ4111">
            <v>5.7390464396284822</v>
          </cell>
        </row>
        <row r="4112">
          <cell r="K4112">
            <v>0</v>
          </cell>
          <cell r="AJ4112">
            <v>5.7390464396284822</v>
          </cell>
        </row>
        <row r="4113">
          <cell r="K4113">
            <v>0</v>
          </cell>
          <cell r="AJ4113">
            <v>5.7390464396284822</v>
          </cell>
        </row>
        <row r="4114">
          <cell r="K4114">
            <v>0</v>
          </cell>
          <cell r="AJ4114">
            <v>5.7390464396284822</v>
          </cell>
        </row>
        <row r="4115">
          <cell r="K4115">
            <v>0</v>
          </cell>
          <cell r="AJ4115">
            <v>5.7390464396284822</v>
          </cell>
        </row>
        <row r="4116">
          <cell r="K4116">
            <v>0</v>
          </cell>
          <cell r="AJ4116">
            <v>5.7390464396284822</v>
          </cell>
        </row>
        <row r="4117">
          <cell r="K4117">
            <v>0</v>
          </cell>
          <cell r="AJ4117">
            <v>5.7390464396284822</v>
          </cell>
        </row>
        <row r="4118">
          <cell r="K4118">
            <v>1</v>
          </cell>
          <cell r="AJ4118">
            <v>22.725011351909181</v>
          </cell>
        </row>
        <row r="4119">
          <cell r="K4119">
            <v>0</v>
          </cell>
          <cell r="AJ4119">
            <v>5.7390464396284822</v>
          </cell>
        </row>
        <row r="4120">
          <cell r="K4120">
            <v>0</v>
          </cell>
          <cell r="AJ4120">
            <v>5.7390464396284822</v>
          </cell>
        </row>
        <row r="4121">
          <cell r="K4121">
            <v>0</v>
          </cell>
          <cell r="AJ4121">
            <v>5.7390464396284822</v>
          </cell>
        </row>
        <row r="4122">
          <cell r="K4122">
            <v>0</v>
          </cell>
          <cell r="AJ4122">
            <v>5.7390464396284822</v>
          </cell>
        </row>
        <row r="4123">
          <cell r="K4123">
            <v>1</v>
          </cell>
          <cell r="AJ4123">
            <v>22.725011351909181</v>
          </cell>
        </row>
        <row r="4124">
          <cell r="K4124">
            <v>0</v>
          </cell>
          <cell r="AJ4124">
            <v>5.7390464396284822</v>
          </cell>
        </row>
        <row r="4125">
          <cell r="K4125">
            <v>0</v>
          </cell>
          <cell r="AJ4125">
            <v>5.7390464396284822</v>
          </cell>
        </row>
        <row r="4126">
          <cell r="K4126">
            <v>0</v>
          </cell>
          <cell r="AJ4126">
            <v>5.7390464396284822</v>
          </cell>
        </row>
        <row r="4127">
          <cell r="K4127">
            <v>0</v>
          </cell>
          <cell r="AJ4127">
            <v>5.7390464396284822</v>
          </cell>
        </row>
        <row r="4128">
          <cell r="K4128">
            <v>0</v>
          </cell>
          <cell r="AJ4128">
            <v>5.7390464396284822</v>
          </cell>
        </row>
        <row r="4129">
          <cell r="K4129">
            <v>0</v>
          </cell>
          <cell r="AJ4129">
            <v>5.7390464396284822</v>
          </cell>
        </row>
        <row r="4130">
          <cell r="K4130">
            <v>0</v>
          </cell>
          <cell r="AJ4130">
            <v>5.7390464396284822</v>
          </cell>
        </row>
        <row r="4131">
          <cell r="K4131">
            <v>0</v>
          </cell>
          <cell r="AJ4131">
            <v>5.7390464396284822</v>
          </cell>
        </row>
        <row r="4132">
          <cell r="K4132">
            <v>1</v>
          </cell>
          <cell r="AJ4132">
            <v>22.725011351909181</v>
          </cell>
        </row>
        <row r="4133">
          <cell r="K4133">
            <v>0</v>
          </cell>
          <cell r="AJ4133">
            <v>5.7390464396284822</v>
          </cell>
        </row>
        <row r="4134">
          <cell r="K4134">
            <v>0</v>
          </cell>
          <cell r="AJ4134">
            <v>5.7390464396284822</v>
          </cell>
        </row>
        <row r="4135">
          <cell r="K4135">
            <v>0</v>
          </cell>
          <cell r="AJ4135">
            <v>5.7390464396284822</v>
          </cell>
        </row>
        <row r="4136">
          <cell r="K4136">
            <v>0</v>
          </cell>
          <cell r="AJ4136">
            <v>5.7390464396284822</v>
          </cell>
        </row>
        <row r="4137">
          <cell r="K4137">
            <v>1</v>
          </cell>
          <cell r="AJ4137">
            <v>22.725011351909181</v>
          </cell>
        </row>
        <row r="4138">
          <cell r="K4138">
            <v>0</v>
          </cell>
          <cell r="AJ4138">
            <v>5.7390464396284822</v>
          </cell>
        </row>
        <row r="4139">
          <cell r="K4139">
            <v>0</v>
          </cell>
          <cell r="AJ4139">
            <v>5.7390464396284822</v>
          </cell>
        </row>
        <row r="4140">
          <cell r="K4140">
            <v>0</v>
          </cell>
          <cell r="AJ4140">
            <v>5.7390464396284822</v>
          </cell>
        </row>
        <row r="4141">
          <cell r="K4141">
            <v>0</v>
          </cell>
          <cell r="AJ4141">
            <v>5.7390464396284822</v>
          </cell>
        </row>
        <row r="4142">
          <cell r="K4142">
            <v>0</v>
          </cell>
          <cell r="AJ4142">
            <v>5.7390464396284822</v>
          </cell>
        </row>
        <row r="4143">
          <cell r="K4143">
            <v>0</v>
          </cell>
          <cell r="AJ4143">
            <v>5.7390464396284822</v>
          </cell>
        </row>
        <row r="4144">
          <cell r="K4144">
            <v>0</v>
          </cell>
          <cell r="AJ4144">
            <v>5.7390464396284822</v>
          </cell>
        </row>
        <row r="4145">
          <cell r="K4145">
            <v>0</v>
          </cell>
          <cell r="AJ4145">
            <v>5.7390464396284822</v>
          </cell>
        </row>
        <row r="4146">
          <cell r="K4146">
            <v>0</v>
          </cell>
          <cell r="AJ4146">
            <v>5.7390464396284822</v>
          </cell>
        </row>
        <row r="4147">
          <cell r="K4147">
            <v>0</v>
          </cell>
          <cell r="AJ4147">
            <v>5.7390464396284822</v>
          </cell>
        </row>
        <row r="4148">
          <cell r="K4148">
            <v>0</v>
          </cell>
          <cell r="AJ4148">
            <v>5.7390464396284822</v>
          </cell>
        </row>
        <row r="4149">
          <cell r="K4149">
            <v>0</v>
          </cell>
          <cell r="AJ4149">
            <v>5.7390464396284822</v>
          </cell>
        </row>
        <row r="4150">
          <cell r="K4150">
            <v>0</v>
          </cell>
          <cell r="AJ4150">
            <v>5.7390464396284822</v>
          </cell>
        </row>
        <row r="4151">
          <cell r="K4151">
            <v>0</v>
          </cell>
          <cell r="AJ4151">
            <v>5.7390464396284822</v>
          </cell>
        </row>
        <row r="4152">
          <cell r="K4152">
            <v>0</v>
          </cell>
          <cell r="AJ4152">
            <v>5.7390464396284822</v>
          </cell>
        </row>
        <row r="4153">
          <cell r="K4153">
            <v>0</v>
          </cell>
          <cell r="AJ4153">
            <v>5.7390464396284822</v>
          </cell>
        </row>
        <row r="4154">
          <cell r="K4154">
            <v>0</v>
          </cell>
          <cell r="AJ4154">
            <v>5.7390464396284822</v>
          </cell>
        </row>
        <row r="4155">
          <cell r="K4155">
            <v>0</v>
          </cell>
          <cell r="AJ4155">
            <v>5.7390464396284822</v>
          </cell>
        </row>
        <row r="4156">
          <cell r="K4156">
            <v>0</v>
          </cell>
          <cell r="AJ4156">
            <v>5.7390464396284822</v>
          </cell>
        </row>
        <row r="4157">
          <cell r="K4157">
            <v>0</v>
          </cell>
          <cell r="AJ4157">
            <v>5.7390464396284822</v>
          </cell>
        </row>
        <row r="4158">
          <cell r="K4158">
            <v>0</v>
          </cell>
          <cell r="AJ4158">
            <v>5.7390464396284822</v>
          </cell>
        </row>
        <row r="4159">
          <cell r="K4159">
            <v>0</v>
          </cell>
          <cell r="AJ4159">
            <v>5.7390464396284822</v>
          </cell>
        </row>
        <row r="4160">
          <cell r="K4160">
            <v>0</v>
          </cell>
          <cell r="AJ4160">
            <v>5.7390464396284822</v>
          </cell>
        </row>
        <row r="4161">
          <cell r="K4161">
            <v>0</v>
          </cell>
          <cell r="AJ4161">
            <v>5.7390464396284822</v>
          </cell>
        </row>
        <row r="4162">
          <cell r="K4162">
            <v>0</v>
          </cell>
          <cell r="AJ4162">
            <v>5.7390464396284822</v>
          </cell>
        </row>
        <row r="4163">
          <cell r="K4163">
            <v>0</v>
          </cell>
          <cell r="AJ4163">
            <v>5.7390464396284822</v>
          </cell>
        </row>
        <row r="4164">
          <cell r="K4164">
            <v>0</v>
          </cell>
          <cell r="AJ4164">
            <v>5.7390464396284822</v>
          </cell>
        </row>
        <row r="4165">
          <cell r="K4165">
            <v>0</v>
          </cell>
          <cell r="AJ4165">
            <v>5.7390464396284822</v>
          </cell>
        </row>
        <row r="4166">
          <cell r="K4166">
            <v>0</v>
          </cell>
          <cell r="AJ4166">
            <v>5.7390464396284822</v>
          </cell>
        </row>
        <row r="4167">
          <cell r="K4167">
            <v>0</v>
          </cell>
          <cell r="AJ4167">
            <v>5.7390464396284822</v>
          </cell>
        </row>
        <row r="4168">
          <cell r="K4168">
            <v>0</v>
          </cell>
          <cell r="AJ4168">
            <v>5.7390464396284822</v>
          </cell>
        </row>
        <row r="4169">
          <cell r="K4169">
            <v>0</v>
          </cell>
          <cell r="AJ4169">
            <v>5.7390464396284822</v>
          </cell>
        </row>
        <row r="4170">
          <cell r="K4170">
            <v>0</v>
          </cell>
          <cell r="AJ4170">
            <v>5.7390464396284822</v>
          </cell>
        </row>
        <row r="4171">
          <cell r="K4171">
            <v>0</v>
          </cell>
          <cell r="AJ4171">
            <v>5.7390464396284822</v>
          </cell>
        </row>
        <row r="4172">
          <cell r="K4172">
            <v>0</v>
          </cell>
          <cell r="AJ4172">
            <v>5.7390464396284822</v>
          </cell>
        </row>
        <row r="4173">
          <cell r="K4173">
            <v>0</v>
          </cell>
          <cell r="AJ4173">
            <v>5.7390464396284822</v>
          </cell>
        </row>
        <row r="4174">
          <cell r="K4174">
            <v>0</v>
          </cell>
          <cell r="AJ4174">
            <v>5.7390464396284822</v>
          </cell>
        </row>
        <row r="4175">
          <cell r="K4175">
            <v>0</v>
          </cell>
          <cell r="AJ4175">
            <v>5.7390464396284822</v>
          </cell>
        </row>
        <row r="4176">
          <cell r="K4176">
            <v>0</v>
          </cell>
          <cell r="AJ4176">
            <v>5.7390464396284822</v>
          </cell>
        </row>
        <row r="4177">
          <cell r="K4177">
            <v>0</v>
          </cell>
          <cell r="AJ4177">
            <v>5.7390464396284822</v>
          </cell>
        </row>
        <row r="4178">
          <cell r="K4178">
            <v>0</v>
          </cell>
          <cell r="AJ4178">
            <v>5.7390464396284822</v>
          </cell>
        </row>
        <row r="4179">
          <cell r="K4179">
            <v>0</v>
          </cell>
          <cell r="AJ4179">
            <v>5.7390464396284822</v>
          </cell>
        </row>
        <row r="4180">
          <cell r="K4180">
            <v>0</v>
          </cell>
          <cell r="AJ4180">
            <v>5.7390464396284822</v>
          </cell>
        </row>
        <row r="4181">
          <cell r="K4181">
            <v>0</v>
          </cell>
          <cell r="AJ4181">
            <v>5.7390464396284822</v>
          </cell>
        </row>
        <row r="4182">
          <cell r="K4182">
            <v>0</v>
          </cell>
          <cell r="AJ4182">
            <v>5.7390464396284822</v>
          </cell>
        </row>
        <row r="4183">
          <cell r="K4183">
            <v>0</v>
          </cell>
          <cell r="AJ4183">
            <v>5.7390464396284822</v>
          </cell>
        </row>
        <row r="4184">
          <cell r="K4184">
            <v>0</v>
          </cell>
          <cell r="AJ4184">
            <v>5.7390464396284822</v>
          </cell>
        </row>
        <row r="4185">
          <cell r="K4185">
            <v>0</v>
          </cell>
          <cell r="AJ4185">
            <v>5.7390464396284822</v>
          </cell>
        </row>
        <row r="4186">
          <cell r="K4186">
            <v>0</v>
          </cell>
          <cell r="AJ4186">
            <v>5.7390464396284822</v>
          </cell>
        </row>
        <row r="4187">
          <cell r="K4187">
            <v>1</v>
          </cell>
          <cell r="AJ4187">
            <v>22.725011351909181</v>
          </cell>
        </row>
        <row r="4188">
          <cell r="K4188">
            <v>1</v>
          </cell>
          <cell r="AJ4188">
            <v>79.465011351909183</v>
          </cell>
        </row>
        <row r="4189">
          <cell r="K4189">
            <v>0</v>
          </cell>
          <cell r="AJ4189">
            <v>4.85910567307796</v>
          </cell>
        </row>
        <row r="4190">
          <cell r="K4190">
            <v>0</v>
          </cell>
          <cell r="AJ4190">
            <v>4.85910567307796</v>
          </cell>
        </row>
        <row r="4191">
          <cell r="K4191">
            <v>0</v>
          </cell>
          <cell r="AJ4191">
            <v>4.85910567307796</v>
          </cell>
        </row>
        <row r="4192">
          <cell r="K4192">
            <v>0</v>
          </cell>
          <cell r="AJ4192">
            <v>4.85910567307796</v>
          </cell>
        </row>
        <row r="4193">
          <cell r="K4193">
            <v>1</v>
          </cell>
          <cell r="AJ4193">
            <v>56.485070585358663</v>
          </cell>
        </row>
        <row r="4194">
          <cell r="K4194">
            <v>0</v>
          </cell>
          <cell r="AJ4194">
            <v>4.85910567307796</v>
          </cell>
        </row>
        <row r="4195">
          <cell r="K4195">
            <v>0</v>
          </cell>
          <cell r="AJ4195">
            <v>4.85910567307796</v>
          </cell>
        </row>
        <row r="4196">
          <cell r="K4196">
            <v>0</v>
          </cell>
          <cell r="AJ4196">
            <v>4.85910567307796</v>
          </cell>
        </row>
        <row r="4197">
          <cell r="K4197">
            <v>0</v>
          </cell>
          <cell r="AJ4197">
            <v>4.85910567307796</v>
          </cell>
        </row>
        <row r="4198">
          <cell r="K4198">
            <v>0</v>
          </cell>
          <cell r="AJ4198">
            <v>4.85910567307796</v>
          </cell>
        </row>
        <row r="4199">
          <cell r="K4199">
            <v>0</v>
          </cell>
          <cell r="AJ4199">
            <v>4.85910567307796</v>
          </cell>
        </row>
        <row r="4200">
          <cell r="K4200">
            <v>0</v>
          </cell>
          <cell r="AJ4200">
            <v>4.85910567307796</v>
          </cell>
        </row>
        <row r="4201">
          <cell r="K4201">
            <v>0</v>
          </cell>
          <cell r="AJ4201">
            <v>4.85910567307796</v>
          </cell>
        </row>
        <row r="4202">
          <cell r="K4202">
            <v>0</v>
          </cell>
          <cell r="AJ4202">
            <v>4.85910567307796</v>
          </cell>
        </row>
        <row r="4203">
          <cell r="K4203">
            <v>0</v>
          </cell>
          <cell r="AJ4203">
            <v>4.85910567307796</v>
          </cell>
        </row>
        <row r="4204">
          <cell r="K4204">
            <v>0</v>
          </cell>
          <cell r="AJ4204">
            <v>4.85910567307796</v>
          </cell>
        </row>
        <row r="4205">
          <cell r="K4205">
            <v>0</v>
          </cell>
          <cell r="AJ4205">
            <v>4.85910567307796</v>
          </cell>
        </row>
        <row r="4206">
          <cell r="K4206">
            <v>0</v>
          </cell>
          <cell r="AJ4206">
            <v>4.85910567307796</v>
          </cell>
        </row>
        <row r="4207">
          <cell r="K4207">
            <v>0</v>
          </cell>
          <cell r="AJ4207">
            <v>4.85910567307796</v>
          </cell>
        </row>
        <row r="4208">
          <cell r="K4208">
            <v>0</v>
          </cell>
          <cell r="AJ4208">
            <v>4.85910567307796</v>
          </cell>
        </row>
        <row r="4209">
          <cell r="K4209">
            <v>0</v>
          </cell>
          <cell r="AJ4209">
            <v>4.85910567307796</v>
          </cell>
        </row>
        <row r="4210">
          <cell r="K4210">
            <v>0</v>
          </cell>
          <cell r="AJ4210">
            <v>4.85910567307796</v>
          </cell>
        </row>
        <row r="4211">
          <cell r="K4211">
            <v>0</v>
          </cell>
          <cell r="AJ4211">
            <v>4.85910567307796</v>
          </cell>
        </row>
        <row r="4212">
          <cell r="K4212">
            <v>1</v>
          </cell>
          <cell r="AJ4212">
            <v>21.845070585358659</v>
          </cell>
        </row>
        <row r="4213">
          <cell r="K4213">
            <v>0</v>
          </cell>
          <cell r="AJ4213">
            <v>4.85910567307796</v>
          </cell>
        </row>
        <row r="4214">
          <cell r="K4214">
            <v>0</v>
          </cell>
          <cell r="AJ4214">
            <v>4.85910567307796</v>
          </cell>
        </row>
        <row r="4215">
          <cell r="K4215">
            <v>0</v>
          </cell>
          <cell r="AJ4215">
            <v>4.85910567307796</v>
          </cell>
        </row>
        <row r="4216">
          <cell r="K4216">
            <v>1</v>
          </cell>
          <cell r="AJ4216">
            <v>56.485070585358663</v>
          </cell>
        </row>
        <row r="4217">
          <cell r="K4217">
            <v>0</v>
          </cell>
          <cell r="AJ4217">
            <v>4.85910567307796</v>
          </cell>
        </row>
        <row r="4218">
          <cell r="K4218">
            <v>0</v>
          </cell>
          <cell r="AJ4218">
            <v>4.85910567307796</v>
          </cell>
        </row>
        <row r="4219">
          <cell r="K4219">
            <v>0</v>
          </cell>
          <cell r="AJ4219">
            <v>4.85910567307796</v>
          </cell>
        </row>
        <row r="4220">
          <cell r="K4220">
            <v>0</v>
          </cell>
          <cell r="AJ4220">
            <v>4.85910567307796</v>
          </cell>
        </row>
        <row r="4221">
          <cell r="K4221">
            <v>0</v>
          </cell>
          <cell r="AJ4221">
            <v>4.85910567307796</v>
          </cell>
        </row>
        <row r="4222">
          <cell r="K4222">
            <v>0</v>
          </cell>
          <cell r="AJ4222">
            <v>4.85910567307796</v>
          </cell>
        </row>
        <row r="4223">
          <cell r="K4223">
            <v>0</v>
          </cell>
          <cell r="AJ4223">
            <v>4.85910567307796</v>
          </cell>
        </row>
        <row r="4224">
          <cell r="K4224">
            <v>0</v>
          </cell>
          <cell r="AJ4224">
            <v>4.85910567307796</v>
          </cell>
        </row>
        <row r="4225">
          <cell r="K4225">
            <v>1</v>
          </cell>
          <cell r="AJ4225">
            <v>56.485070585358663</v>
          </cell>
        </row>
        <row r="4226">
          <cell r="K4226">
            <v>0</v>
          </cell>
          <cell r="AJ4226">
            <v>4.85910567307796</v>
          </cell>
        </row>
        <row r="4227">
          <cell r="K4227">
            <v>0</v>
          </cell>
          <cell r="AJ4227">
            <v>4.85910567307796</v>
          </cell>
        </row>
        <row r="4228">
          <cell r="K4228">
            <v>0</v>
          </cell>
          <cell r="AJ4228">
            <v>4.85910567307796</v>
          </cell>
        </row>
        <row r="4229">
          <cell r="K4229">
            <v>0</v>
          </cell>
          <cell r="AJ4229">
            <v>4.85910567307796</v>
          </cell>
        </row>
        <row r="4230">
          <cell r="K4230">
            <v>1</v>
          </cell>
          <cell r="AJ4230">
            <v>21.845070585358659</v>
          </cell>
        </row>
        <row r="4231">
          <cell r="K4231">
            <v>0</v>
          </cell>
          <cell r="AJ4231">
            <v>4.85910567307796</v>
          </cell>
        </row>
        <row r="4232">
          <cell r="K4232">
            <v>0</v>
          </cell>
          <cell r="AJ4232">
            <v>4.85910567307796</v>
          </cell>
        </row>
        <row r="4233">
          <cell r="K4233">
            <v>0</v>
          </cell>
          <cell r="AJ4233">
            <v>4.85910567307796</v>
          </cell>
        </row>
        <row r="4234">
          <cell r="K4234">
            <v>0</v>
          </cell>
          <cell r="AJ4234">
            <v>4.85910567307796</v>
          </cell>
        </row>
        <row r="4235">
          <cell r="K4235">
            <v>0</v>
          </cell>
          <cell r="AJ4235">
            <v>4.85910567307796</v>
          </cell>
        </row>
        <row r="4236">
          <cell r="K4236">
            <v>0</v>
          </cell>
          <cell r="AJ4236">
            <v>4.85910567307796</v>
          </cell>
        </row>
        <row r="4237">
          <cell r="K4237">
            <v>0</v>
          </cell>
          <cell r="AJ4237">
            <v>4.85910567307796</v>
          </cell>
        </row>
        <row r="4238">
          <cell r="K4238">
            <v>0</v>
          </cell>
          <cell r="AJ4238">
            <v>4.85910567307796</v>
          </cell>
        </row>
        <row r="4239">
          <cell r="K4239">
            <v>0</v>
          </cell>
          <cell r="AJ4239">
            <v>4.85910567307796</v>
          </cell>
        </row>
        <row r="4240">
          <cell r="K4240">
            <v>0</v>
          </cell>
          <cell r="AJ4240">
            <v>4.85910567307796</v>
          </cell>
        </row>
        <row r="4241">
          <cell r="K4241">
            <v>0</v>
          </cell>
          <cell r="AJ4241">
            <v>4.85910567307796</v>
          </cell>
        </row>
        <row r="4242">
          <cell r="K4242">
            <v>0</v>
          </cell>
          <cell r="AJ4242">
            <v>4.85910567307796</v>
          </cell>
        </row>
        <row r="4243">
          <cell r="K4243">
            <v>0</v>
          </cell>
          <cell r="AJ4243">
            <v>4.85910567307796</v>
          </cell>
        </row>
        <row r="4244">
          <cell r="K4244">
            <v>0</v>
          </cell>
          <cell r="AJ4244">
            <v>4.85910567307796</v>
          </cell>
        </row>
        <row r="4245">
          <cell r="K4245">
            <v>0</v>
          </cell>
          <cell r="AJ4245">
            <v>4.85910567307796</v>
          </cell>
        </row>
        <row r="4246">
          <cell r="K4246">
            <v>0</v>
          </cell>
          <cell r="AJ4246">
            <v>4.85910567307796</v>
          </cell>
        </row>
        <row r="4247">
          <cell r="K4247">
            <v>0</v>
          </cell>
          <cell r="AJ4247">
            <v>4.85910567307796</v>
          </cell>
        </row>
        <row r="4248">
          <cell r="K4248">
            <v>0</v>
          </cell>
          <cell r="AJ4248">
            <v>4.85910567307796</v>
          </cell>
        </row>
        <row r="4249">
          <cell r="K4249">
            <v>0</v>
          </cell>
          <cell r="AJ4249">
            <v>4.85910567307796</v>
          </cell>
        </row>
        <row r="4250">
          <cell r="K4250">
            <v>0</v>
          </cell>
          <cell r="AJ4250">
            <v>4.85910567307796</v>
          </cell>
        </row>
        <row r="4251">
          <cell r="K4251">
            <v>0</v>
          </cell>
          <cell r="AJ4251">
            <v>4.85910567307796</v>
          </cell>
        </row>
        <row r="4252">
          <cell r="K4252">
            <v>0</v>
          </cell>
          <cell r="AJ4252">
            <v>4.85910567307796</v>
          </cell>
        </row>
        <row r="4253">
          <cell r="K4253">
            <v>0</v>
          </cell>
          <cell r="AJ4253">
            <v>4.85910567307796</v>
          </cell>
        </row>
        <row r="4254">
          <cell r="K4254">
            <v>0</v>
          </cell>
          <cell r="AJ4254">
            <v>4.85910567307796</v>
          </cell>
        </row>
        <row r="4255">
          <cell r="K4255">
            <v>0</v>
          </cell>
          <cell r="AJ4255">
            <v>4.85910567307796</v>
          </cell>
        </row>
        <row r="4256">
          <cell r="K4256">
            <v>0</v>
          </cell>
          <cell r="AJ4256">
            <v>4.85910567307796</v>
          </cell>
        </row>
        <row r="4257">
          <cell r="K4257">
            <v>0</v>
          </cell>
          <cell r="AJ4257">
            <v>4.85910567307796</v>
          </cell>
        </row>
        <row r="4258">
          <cell r="K4258">
            <v>0</v>
          </cell>
          <cell r="AJ4258">
            <v>4.85910567307796</v>
          </cell>
        </row>
        <row r="4259">
          <cell r="K4259">
            <v>0</v>
          </cell>
          <cell r="AJ4259">
            <v>4.85910567307796</v>
          </cell>
        </row>
        <row r="4260">
          <cell r="K4260">
            <v>0</v>
          </cell>
          <cell r="AJ4260">
            <v>4.85910567307796</v>
          </cell>
        </row>
        <row r="4261">
          <cell r="K4261">
            <v>0</v>
          </cell>
          <cell r="AJ4261">
            <v>4.85910567307796</v>
          </cell>
        </row>
        <row r="4262">
          <cell r="K4262">
            <v>0</v>
          </cell>
          <cell r="AJ4262">
            <v>4.85910567307796</v>
          </cell>
        </row>
        <row r="4263">
          <cell r="K4263">
            <v>1</v>
          </cell>
          <cell r="AJ4263">
            <v>56.485070585358663</v>
          </cell>
        </row>
        <row r="4264">
          <cell r="K4264">
            <v>0</v>
          </cell>
          <cell r="AJ4264">
            <v>4.85910567307796</v>
          </cell>
        </row>
        <row r="4265">
          <cell r="K4265">
            <v>0</v>
          </cell>
          <cell r="AJ4265">
            <v>4.85910567307796</v>
          </cell>
        </row>
        <row r="4266">
          <cell r="K4266">
            <v>0</v>
          </cell>
          <cell r="AJ4266">
            <v>4.85910567307796</v>
          </cell>
        </row>
        <row r="4267">
          <cell r="K4267">
            <v>0</v>
          </cell>
          <cell r="AJ4267">
            <v>4.85910567307796</v>
          </cell>
        </row>
        <row r="4268">
          <cell r="K4268">
            <v>0</v>
          </cell>
          <cell r="AJ4268">
            <v>4.85910567307796</v>
          </cell>
        </row>
        <row r="4269">
          <cell r="K4269">
            <v>0</v>
          </cell>
          <cell r="AJ4269">
            <v>4.85910567307796</v>
          </cell>
        </row>
        <row r="4270">
          <cell r="K4270">
            <v>0</v>
          </cell>
          <cell r="AJ4270">
            <v>4.85910567307796</v>
          </cell>
        </row>
        <row r="4271">
          <cell r="K4271">
            <v>0</v>
          </cell>
          <cell r="AJ4271">
            <v>4.85910567307796</v>
          </cell>
        </row>
        <row r="4272">
          <cell r="K4272">
            <v>0</v>
          </cell>
          <cell r="AJ4272">
            <v>4.85910567307796</v>
          </cell>
        </row>
        <row r="4273">
          <cell r="K4273">
            <v>0</v>
          </cell>
          <cell r="AJ4273">
            <v>4.85910567307796</v>
          </cell>
        </row>
        <row r="4274">
          <cell r="K4274">
            <v>0</v>
          </cell>
          <cell r="AJ4274">
            <v>4.85910567307796</v>
          </cell>
        </row>
        <row r="4275">
          <cell r="K4275">
            <v>0</v>
          </cell>
          <cell r="AJ4275">
            <v>4.85910567307796</v>
          </cell>
        </row>
        <row r="4276">
          <cell r="K4276">
            <v>0</v>
          </cell>
          <cell r="AJ4276">
            <v>4.85910567307796</v>
          </cell>
        </row>
        <row r="4277">
          <cell r="K4277">
            <v>0</v>
          </cell>
          <cell r="AJ4277">
            <v>4.85910567307796</v>
          </cell>
        </row>
        <row r="4278">
          <cell r="K4278">
            <v>0</v>
          </cell>
          <cell r="AJ4278">
            <v>4.85910567307796</v>
          </cell>
        </row>
        <row r="4279">
          <cell r="K4279">
            <v>0</v>
          </cell>
          <cell r="AJ4279">
            <v>4.85910567307796</v>
          </cell>
        </row>
        <row r="4280">
          <cell r="K4280">
            <v>0</v>
          </cell>
          <cell r="AJ4280">
            <v>4.85910567307796</v>
          </cell>
        </row>
        <row r="4281">
          <cell r="K4281">
            <v>0</v>
          </cell>
          <cell r="AJ4281">
            <v>4.85910567307796</v>
          </cell>
        </row>
        <row r="4282">
          <cell r="K4282">
            <v>1</v>
          </cell>
          <cell r="AJ4282">
            <v>21.845070585358659</v>
          </cell>
        </row>
        <row r="4283">
          <cell r="K4283">
            <v>0</v>
          </cell>
          <cell r="AJ4283">
            <v>4.85910567307796</v>
          </cell>
        </row>
        <row r="4284">
          <cell r="K4284">
            <v>0</v>
          </cell>
          <cell r="AJ4284">
            <v>4.85910567307796</v>
          </cell>
        </row>
        <row r="4285">
          <cell r="K4285">
            <v>1</v>
          </cell>
          <cell r="AJ4285">
            <v>21.845070585358659</v>
          </cell>
        </row>
        <row r="4286">
          <cell r="K4286">
            <v>0</v>
          </cell>
          <cell r="AJ4286">
            <v>4.85910567307796</v>
          </cell>
        </row>
        <row r="4287">
          <cell r="K4287">
            <v>0</v>
          </cell>
          <cell r="AJ4287">
            <v>4.85910567307796</v>
          </cell>
        </row>
        <row r="4288">
          <cell r="K4288">
            <v>0</v>
          </cell>
          <cell r="AJ4288">
            <v>4.85910567307796</v>
          </cell>
        </row>
        <row r="4289">
          <cell r="K4289">
            <v>0</v>
          </cell>
          <cell r="AJ4289">
            <v>4.85910567307796</v>
          </cell>
        </row>
        <row r="4290">
          <cell r="K4290">
            <v>0</v>
          </cell>
          <cell r="AJ4290">
            <v>4.85910567307796</v>
          </cell>
        </row>
        <row r="4291">
          <cell r="K4291">
            <v>0</v>
          </cell>
          <cell r="AJ4291">
            <v>4.85910567307796</v>
          </cell>
        </row>
        <row r="4292">
          <cell r="K4292">
            <v>1</v>
          </cell>
          <cell r="AJ4292">
            <v>56.485070585358663</v>
          </cell>
        </row>
        <row r="4293">
          <cell r="K4293">
            <v>0</v>
          </cell>
          <cell r="AJ4293">
            <v>4.85910567307796</v>
          </cell>
        </row>
        <row r="4294">
          <cell r="K4294">
            <v>0</v>
          </cell>
          <cell r="AJ4294">
            <v>4.85910567307796</v>
          </cell>
        </row>
        <row r="4295">
          <cell r="K4295">
            <v>0</v>
          </cell>
          <cell r="AJ4295">
            <v>4.85910567307796</v>
          </cell>
        </row>
        <row r="4296">
          <cell r="K4296">
            <v>0</v>
          </cell>
          <cell r="AJ4296">
            <v>4.85910567307796</v>
          </cell>
        </row>
        <row r="4297">
          <cell r="K4297">
            <v>0</v>
          </cell>
          <cell r="AJ4297">
            <v>4.85910567307796</v>
          </cell>
        </row>
        <row r="4298">
          <cell r="K4298">
            <v>0</v>
          </cell>
          <cell r="AJ4298">
            <v>4.85910567307796</v>
          </cell>
        </row>
        <row r="4299">
          <cell r="K4299">
            <v>0</v>
          </cell>
          <cell r="AJ4299">
            <v>4.85910567307796</v>
          </cell>
        </row>
        <row r="4300">
          <cell r="K4300">
            <v>0</v>
          </cell>
          <cell r="AJ4300">
            <v>4.85910567307796</v>
          </cell>
        </row>
        <row r="4301">
          <cell r="K4301">
            <v>0</v>
          </cell>
          <cell r="AJ4301">
            <v>4.85910567307796</v>
          </cell>
        </row>
        <row r="4302">
          <cell r="K4302">
            <v>0</v>
          </cell>
          <cell r="AJ4302">
            <v>4.85910567307796</v>
          </cell>
        </row>
        <row r="4303">
          <cell r="K4303">
            <v>0</v>
          </cell>
          <cell r="AJ4303">
            <v>4.85910567307796</v>
          </cell>
        </row>
        <row r="4304">
          <cell r="K4304">
            <v>0</v>
          </cell>
          <cell r="AJ4304">
            <v>4.85910567307796</v>
          </cell>
        </row>
        <row r="4305">
          <cell r="K4305">
            <v>0</v>
          </cell>
          <cell r="AJ4305">
            <v>4.85910567307796</v>
          </cell>
        </row>
        <row r="4306">
          <cell r="K4306">
            <v>0</v>
          </cell>
          <cell r="AJ4306">
            <v>4.85910567307796</v>
          </cell>
        </row>
        <row r="4307">
          <cell r="K4307">
            <v>1</v>
          </cell>
          <cell r="AJ4307">
            <v>21.845070585358659</v>
          </cell>
        </row>
        <row r="4308">
          <cell r="K4308">
            <v>0</v>
          </cell>
          <cell r="AJ4308">
            <v>4.85910567307796</v>
          </cell>
        </row>
        <row r="4309">
          <cell r="K4309">
            <v>0</v>
          </cell>
          <cell r="AJ4309">
            <v>4.85910567307796</v>
          </cell>
        </row>
        <row r="4310">
          <cell r="K4310">
            <v>0</v>
          </cell>
          <cell r="AJ4310">
            <v>4.85910567307796</v>
          </cell>
        </row>
        <row r="4311">
          <cell r="K4311">
            <v>0</v>
          </cell>
          <cell r="AJ4311">
            <v>4.85910567307796</v>
          </cell>
        </row>
        <row r="4312">
          <cell r="K4312">
            <v>1</v>
          </cell>
          <cell r="AJ4312">
            <v>21.845070585358659</v>
          </cell>
        </row>
        <row r="4313">
          <cell r="K4313">
            <v>0</v>
          </cell>
          <cell r="AJ4313">
            <v>4.85910567307796</v>
          </cell>
        </row>
        <row r="4314">
          <cell r="K4314">
            <v>0</v>
          </cell>
          <cell r="AJ4314">
            <v>4.85910567307796</v>
          </cell>
        </row>
        <row r="4315">
          <cell r="K4315">
            <v>0</v>
          </cell>
          <cell r="AJ4315">
            <v>4.85910567307796</v>
          </cell>
        </row>
        <row r="4316">
          <cell r="K4316">
            <v>0</v>
          </cell>
          <cell r="AJ4316">
            <v>4.85910567307796</v>
          </cell>
        </row>
        <row r="4317">
          <cell r="K4317">
            <v>0</v>
          </cell>
          <cell r="AJ4317">
            <v>4.85910567307796</v>
          </cell>
        </row>
        <row r="4318">
          <cell r="K4318">
            <v>1</v>
          </cell>
          <cell r="AJ4318">
            <v>56.485070585358663</v>
          </cell>
        </row>
        <row r="4319">
          <cell r="K4319">
            <v>0</v>
          </cell>
          <cell r="AJ4319">
            <v>4.85910567307796</v>
          </cell>
        </row>
        <row r="4320">
          <cell r="K4320">
            <v>0</v>
          </cell>
          <cell r="AJ4320">
            <v>4.85910567307796</v>
          </cell>
        </row>
        <row r="4321">
          <cell r="K4321">
            <v>0</v>
          </cell>
          <cell r="AJ4321">
            <v>4.85910567307796</v>
          </cell>
        </row>
        <row r="4322">
          <cell r="K4322">
            <v>0</v>
          </cell>
          <cell r="AJ4322">
            <v>4.85910567307796</v>
          </cell>
        </row>
        <row r="4323">
          <cell r="K4323">
            <v>0</v>
          </cell>
          <cell r="AJ4323">
            <v>4.85910567307796</v>
          </cell>
        </row>
        <row r="4324">
          <cell r="K4324">
            <v>0</v>
          </cell>
          <cell r="AJ4324">
            <v>4.85910567307796</v>
          </cell>
        </row>
        <row r="4325">
          <cell r="K4325">
            <v>0</v>
          </cell>
          <cell r="AJ4325">
            <v>4.85910567307796</v>
          </cell>
        </row>
        <row r="4326">
          <cell r="K4326">
            <v>0</v>
          </cell>
          <cell r="AJ4326">
            <v>4.85910567307796</v>
          </cell>
        </row>
        <row r="4327">
          <cell r="K4327">
            <v>0</v>
          </cell>
          <cell r="AJ4327">
            <v>4.85910567307796</v>
          </cell>
        </row>
        <row r="4328">
          <cell r="K4328">
            <v>0</v>
          </cell>
          <cell r="AJ4328">
            <v>4.85910567307796</v>
          </cell>
        </row>
        <row r="4329">
          <cell r="K4329">
            <v>0</v>
          </cell>
          <cell r="AJ4329">
            <v>4.85910567307796</v>
          </cell>
        </row>
        <row r="4330">
          <cell r="K4330">
            <v>1</v>
          </cell>
          <cell r="AJ4330">
            <v>21.845070585358659</v>
          </cell>
        </row>
        <row r="4331">
          <cell r="K4331">
            <v>0</v>
          </cell>
          <cell r="AJ4331">
            <v>4.85910567307796</v>
          </cell>
        </row>
        <row r="4332">
          <cell r="K4332">
            <v>0</v>
          </cell>
          <cell r="AJ4332">
            <v>4.85910567307796</v>
          </cell>
        </row>
        <row r="4333">
          <cell r="K4333">
            <v>0</v>
          </cell>
          <cell r="AJ4333">
            <v>4.85910567307796</v>
          </cell>
        </row>
        <row r="4334">
          <cell r="K4334">
            <v>0</v>
          </cell>
          <cell r="AJ4334">
            <v>4.85910567307796</v>
          </cell>
        </row>
        <row r="4335">
          <cell r="K4335">
            <v>0</v>
          </cell>
          <cell r="AJ4335">
            <v>4.85910567307796</v>
          </cell>
        </row>
        <row r="4336">
          <cell r="K4336">
            <v>0</v>
          </cell>
          <cell r="AJ4336">
            <v>4.85910567307796</v>
          </cell>
        </row>
        <row r="4337">
          <cell r="K4337">
            <v>0</v>
          </cell>
          <cell r="AJ4337">
            <v>4.85910567307796</v>
          </cell>
        </row>
        <row r="4338">
          <cell r="K4338">
            <v>0</v>
          </cell>
          <cell r="AJ4338">
            <v>4.85910567307796</v>
          </cell>
        </row>
        <row r="4339">
          <cell r="K4339">
            <v>0</v>
          </cell>
          <cell r="AJ4339">
            <v>4.85910567307796</v>
          </cell>
        </row>
        <row r="4340">
          <cell r="K4340">
            <v>0</v>
          </cell>
          <cell r="AJ4340">
            <v>4.85910567307796</v>
          </cell>
        </row>
        <row r="4341">
          <cell r="K4341">
            <v>0</v>
          </cell>
          <cell r="AJ4341">
            <v>4.85910567307796</v>
          </cell>
        </row>
        <row r="4342">
          <cell r="K4342">
            <v>0</v>
          </cell>
          <cell r="AJ4342">
            <v>4.85910567307796</v>
          </cell>
        </row>
        <row r="4343">
          <cell r="K4343">
            <v>0</v>
          </cell>
          <cell r="AJ4343">
            <v>4.85910567307796</v>
          </cell>
        </row>
        <row r="4344">
          <cell r="K4344">
            <v>0</v>
          </cell>
          <cell r="AJ4344">
            <v>4.85910567307796</v>
          </cell>
        </row>
        <row r="4345">
          <cell r="K4345">
            <v>0</v>
          </cell>
          <cell r="AJ4345">
            <v>4.85910567307796</v>
          </cell>
        </row>
        <row r="4346">
          <cell r="K4346">
            <v>0</v>
          </cell>
          <cell r="AJ4346">
            <v>4.85910567307796</v>
          </cell>
        </row>
        <row r="4347">
          <cell r="K4347">
            <v>0</v>
          </cell>
          <cell r="AJ4347">
            <v>4.85910567307796</v>
          </cell>
        </row>
        <row r="4348">
          <cell r="K4348">
            <v>0</v>
          </cell>
          <cell r="AJ4348">
            <v>4.85910567307796</v>
          </cell>
        </row>
        <row r="4349">
          <cell r="K4349">
            <v>0</v>
          </cell>
          <cell r="AJ4349">
            <v>4.85910567307796</v>
          </cell>
        </row>
        <row r="4350">
          <cell r="K4350">
            <v>0</v>
          </cell>
          <cell r="AJ4350">
            <v>4.85910567307796</v>
          </cell>
        </row>
        <row r="4351">
          <cell r="K4351">
            <v>0</v>
          </cell>
          <cell r="AJ4351">
            <v>4.85910567307796</v>
          </cell>
        </row>
        <row r="4352">
          <cell r="K4352">
            <v>0</v>
          </cell>
          <cell r="AJ4352">
            <v>4.85910567307796</v>
          </cell>
        </row>
        <row r="4353">
          <cell r="K4353">
            <v>1</v>
          </cell>
          <cell r="AJ4353">
            <v>21.845070585358659</v>
          </cell>
        </row>
        <row r="4354">
          <cell r="K4354">
            <v>0</v>
          </cell>
          <cell r="AJ4354">
            <v>4.85910567307796</v>
          </cell>
        </row>
        <row r="4355">
          <cell r="K4355">
            <v>0</v>
          </cell>
          <cell r="AJ4355">
            <v>4.85910567307796</v>
          </cell>
        </row>
        <row r="4356">
          <cell r="K4356">
            <v>0</v>
          </cell>
          <cell r="AJ4356">
            <v>4.85910567307796</v>
          </cell>
        </row>
        <row r="4357">
          <cell r="K4357">
            <v>1</v>
          </cell>
          <cell r="AJ4357">
            <v>21.845070585358659</v>
          </cell>
        </row>
        <row r="4358">
          <cell r="K4358">
            <v>0</v>
          </cell>
          <cell r="AJ4358">
            <v>4.85910567307796</v>
          </cell>
        </row>
        <row r="4359">
          <cell r="K4359">
            <v>0</v>
          </cell>
          <cell r="AJ4359">
            <v>4.85910567307796</v>
          </cell>
        </row>
        <row r="4360">
          <cell r="K4360">
            <v>0</v>
          </cell>
          <cell r="AJ4360">
            <v>4.85910567307796</v>
          </cell>
        </row>
        <row r="4361">
          <cell r="K4361">
            <v>0</v>
          </cell>
          <cell r="AJ4361">
            <v>4.85910567307796</v>
          </cell>
        </row>
        <row r="4362">
          <cell r="K4362">
            <v>0</v>
          </cell>
          <cell r="AJ4362">
            <v>4.85910567307796</v>
          </cell>
        </row>
        <row r="4363">
          <cell r="K4363">
            <v>0</v>
          </cell>
          <cell r="AJ4363">
            <v>4.85910567307796</v>
          </cell>
        </row>
        <row r="4364">
          <cell r="K4364">
            <v>0</v>
          </cell>
          <cell r="AJ4364">
            <v>4.85910567307796</v>
          </cell>
        </row>
        <row r="4365">
          <cell r="K4365">
            <v>0</v>
          </cell>
          <cell r="AJ4365">
            <v>4.85910567307796</v>
          </cell>
        </row>
        <row r="4366">
          <cell r="K4366">
            <v>0</v>
          </cell>
          <cell r="AJ4366">
            <v>4.85910567307796</v>
          </cell>
        </row>
        <row r="4367">
          <cell r="K4367">
            <v>1</v>
          </cell>
          <cell r="AJ4367">
            <v>21.845070585358659</v>
          </cell>
        </row>
        <row r="4368">
          <cell r="K4368">
            <v>0</v>
          </cell>
          <cell r="AJ4368">
            <v>4.85910567307796</v>
          </cell>
        </row>
        <row r="4369">
          <cell r="K4369">
            <v>0</v>
          </cell>
          <cell r="AJ4369">
            <v>4.85910567307796</v>
          </cell>
        </row>
        <row r="4370">
          <cell r="K4370">
            <v>0</v>
          </cell>
          <cell r="AJ4370">
            <v>4.85910567307796</v>
          </cell>
        </row>
        <row r="4371">
          <cell r="K4371">
            <v>0</v>
          </cell>
          <cell r="AJ4371">
            <v>4.85910567307796</v>
          </cell>
        </row>
        <row r="4372">
          <cell r="K4372">
            <v>0</v>
          </cell>
          <cell r="AJ4372">
            <v>4.85910567307796</v>
          </cell>
        </row>
        <row r="4373">
          <cell r="K4373">
            <v>0</v>
          </cell>
          <cell r="AJ4373">
            <v>4.85910567307796</v>
          </cell>
        </row>
        <row r="4374">
          <cell r="K4374">
            <v>0</v>
          </cell>
          <cell r="AJ4374">
            <v>4.85910567307796</v>
          </cell>
        </row>
        <row r="4375">
          <cell r="K4375">
            <v>0</v>
          </cell>
          <cell r="AJ4375">
            <v>4.85910567307796</v>
          </cell>
        </row>
        <row r="4376">
          <cell r="K4376">
            <v>0</v>
          </cell>
          <cell r="AJ4376">
            <v>4.85910567307796</v>
          </cell>
        </row>
        <row r="4377">
          <cell r="K4377">
            <v>0</v>
          </cell>
          <cell r="AJ4377">
            <v>4.85910567307796</v>
          </cell>
        </row>
        <row r="4378">
          <cell r="K4378">
            <v>0</v>
          </cell>
          <cell r="AJ4378">
            <v>4.85910567307796</v>
          </cell>
        </row>
        <row r="4379">
          <cell r="K4379">
            <v>0</v>
          </cell>
          <cell r="AJ4379">
            <v>4.85910567307796</v>
          </cell>
        </row>
        <row r="4380">
          <cell r="K4380">
            <v>0</v>
          </cell>
          <cell r="AJ4380">
            <v>4.85910567307796</v>
          </cell>
        </row>
        <row r="4381">
          <cell r="K4381">
            <v>0</v>
          </cell>
          <cell r="AJ4381">
            <v>4.85910567307796</v>
          </cell>
        </row>
        <row r="4382">
          <cell r="K4382">
            <v>0</v>
          </cell>
          <cell r="AJ4382">
            <v>4.85910567307796</v>
          </cell>
        </row>
        <row r="4383">
          <cell r="K4383">
            <v>0</v>
          </cell>
          <cell r="AJ4383">
            <v>4.85910567307796</v>
          </cell>
        </row>
        <row r="4384">
          <cell r="K4384">
            <v>0</v>
          </cell>
          <cell r="AJ4384">
            <v>4.85910567307796</v>
          </cell>
        </row>
        <row r="4385">
          <cell r="K4385">
            <v>0</v>
          </cell>
          <cell r="AJ4385">
            <v>4.85910567307796</v>
          </cell>
        </row>
        <row r="4386">
          <cell r="K4386">
            <v>0</v>
          </cell>
          <cell r="AJ4386">
            <v>4.85910567307796</v>
          </cell>
        </row>
        <row r="4387">
          <cell r="K4387">
            <v>0</v>
          </cell>
          <cell r="AJ4387">
            <v>4.85910567307796</v>
          </cell>
        </row>
        <row r="4388">
          <cell r="K4388">
            <v>0</v>
          </cell>
          <cell r="AJ4388">
            <v>4.85910567307796</v>
          </cell>
        </row>
        <row r="4389">
          <cell r="K4389">
            <v>1</v>
          </cell>
          <cell r="AJ4389">
            <v>56.485070585358663</v>
          </cell>
        </row>
        <row r="4390">
          <cell r="K4390">
            <v>0</v>
          </cell>
          <cell r="AJ4390">
            <v>4.85910567307796</v>
          </cell>
        </row>
        <row r="4391">
          <cell r="K4391">
            <v>0</v>
          </cell>
          <cell r="AJ4391">
            <v>4.85910567307796</v>
          </cell>
        </row>
        <row r="4392">
          <cell r="K4392">
            <v>0</v>
          </cell>
          <cell r="AJ4392">
            <v>4.85910567307796</v>
          </cell>
        </row>
        <row r="4393">
          <cell r="K4393">
            <v>0</v>
          </cell>
          <cell r="AJ4393">
            <v>4.85910567307796</v>
          </cell>
        </row>
        <row r="4394">
          <cell r="K4394">
            <v>0</v>
          </cell>
          <cell r="AJ4394">
            <v>4.85910567307796</v>
          </cell>
        </row>
        <row r="4395">
          <cell r="K4395">
            <v>0</v>
          </cell>
          <cell r="AJ4395">
            <v>4.85910567307796</v>
          </cell>
        </row>
        <row r="4396">
          <cell r="K4396">
            <v>0</v>
          </cell>
          <cell r="AJ4396">
            <v>4.85910567307796</v>
          </cell>
        </row>
        <row r="4397">
          <cell r="K4397">
            <v>0</v>
          </cell>
          <cell r="AJ4397">
            <v>4.85910567307796</v>
          </cell>
        </row>
        <row r="4398">
          <cell r="K4398">
            <v>0</v>
          </cell>
          <cell r="AJ4398">
            <v>4.85910567307796</v>
          </cell>
        </row>
        <row r="4399">
          <cell r="K4399">
            <v>0</v>
          </cell>
          <cell r="AJ4399">
            <v>4.85910567307796</v>
          </cell>
        </row>
        <row r="4400">
          <cell r="K4400">
            <v>0</v>
          </cell>
          <cell r="AJ4400">
            <v>4.85910567307796</v>
          </cell>
        </row>
        <row r="4401">
          <cell r="K4401">
            <v>0</v>
          </cell>
          <cell r="AJ4401">
            <v>4.85910567307796</v>
          </cell>
        </row>
        <row r="4402">
          <cell r="K4402">
            <v>0</v>
          </cell>
          <cell r="AJ4402">
            <v>4.85910567307796</v>
          </cell>
        </row>
        <row r="4403">
          <cell r="K4403">
            <v>0</v>
          </cell>
          <cell r="AJ4403">
            <v>4.85910567307796</v>
          </cell>
        </row>
        <row r="4404">
          <cell r="K4404">
            <v>0</v>
          </cell>
          <cell r="AJ4404">
            <v>4.85910567307796</v>
          </cell>
        </row>
        <row r="4405">
          <cell r="K4405">
            <v>0</v>
          </cell>
          <cell r="AJ4405">
            <v>4.85910567307796</v>
          </cell>
        </row>
        <row r="4406">
          <cell r="K4406">
            <v>0</v>
          </cell>
          <cell r="AJ4406">
            <v>4.85910567307796</v>
          </cell>
        </row>
        <row r="4407">
          <cell r="K4407">
            <v>0</v>
          </cell>
          <cell r="AJ4407">
            <v>4.85910567307796</v>
          </cell>
        </row>
        <row r="4408">
          <cell r="K4408">
            <v>0</v>
          </cell>
          <cell r="AJ4408">
            <v>4.85910567307796</v>
          </cell>
        </row>
        <row r="4409">
          <cell r="K4409">
            <v>0</v>
          </cell>
          <cell r="AJ4409">
            <v>4.85910567307796</v>
          </cell>
        </row>
        <row r="4410">
          <cell r="K4410">
            <v>0</v>
          </cell>
          <cell r="AJ4410">
            <v>4.85910567307796</v>
          </cell>
        </row>
        <row r="4411">
          <cell r="K4411">
            <v>0</v>
          </cell>
          <cell r="AJ4411">
            <v>4.85910567307796</v>
          </cell>
        </row>
        <row r="4412">
          <cell r="K4412">
            <v>0</v>
          </cell>
          <cell r="AJ4412">
            <v>4.85910567307796</v>
          </cell>
        </row>
        <row r="4413">
          <cell r="K4413">
            <v>0</v>
          </cell>
          <cell r="AJ4413">
            <v>4.85910567307796</v>
          </cell>
        </row>
        <row r="4414">
          <cell r="K4414">
            <v>1</v>
          </cell>
          <cell r="AJ4414">
            <v>56.485070585358663</v>
          </cell>
        </row>
        <row r="4415">
          <cell r="K4415">
            <v>0</v>
          </cell>
          <cell r="AJ4415">
            <v>4.85910567307796</v>
          </cell>
        </row>
        <row r="4416">
          <cell r="K4416">
            <v>0</v>
          </cell>
          <cell r="AJ4416">
            <v>4.85910567307796</v>
          </cell>
        </row>
        <row r="4417">
          <cell r="K4417">
            <v>0</v>
          </cell>
          <cell r="AJ4417">
            <v>4.85910567307796</v>
          </cell>
        </row>
        <row r="4418">
          <cell r="K4418">
            <v>0</v>
          </cell>
          <cell r="AJ4418">
            <v>4.85910567307796</v>
          </cell>
        </row>
        <row r="4419">
          <cell r="K4419">
            <v>0</v>
          </cell>
          <cell r="AJ4419">
            <v>4.85910567307796</v>
          </cell>
        </row>
        <row r="4420">
          <cell r="K4420">
            <v>0</v>
          </cell>
          <cell r="AJ4420">
            <v>4.85910567307796</v>
          </cell>
        </row>
        <row r="4421">
          <cell r="K4421">
            <v>0</v>
          </cell>
          <cell r="AJ4421">
            <v>4.85910567307796</v>
          </cell>
        </row>
        <row r="4422">
          <cell r="K4422">
            <v>0</v>
          </cell>
          <cell r="AJ4422">
            <v>4.85910567307796</v>
          </cell>
        </row>
        <row r="4423">
          <cell r="K4423">
            <v>0</v>
          </cell>
          <cell r="AJ4423">
            <v>4.85910567307796</v>
          </cell>
        </row>
        <row r="4424">
          <cell r="K4424">
            <v>0</v>
          </cell>
          <cell r="AJ4424">
            <v>4.85910567307796</v>
          </cell>
        </row>
        <row r="4425">
          <cell r="K4425">
            <v>0</v>
          </cell>
          <cell r="AJ4425">
            <v>4.85910567307796</v>
          </cell>
        </row>
        <row r="4426">
          <cell r="K4426">
            <v>0</v>
          </cell>
          <cell r="AJ4426">
            <v>4.85910567307796</v>
          </cell>
        </row>
        <row r="4427">
          <cell r="K4427">
            <v>0</v>
          </cell>
          <cell r="AJ4427">
            <v>4.85910567307796</v>
          </cell>
        </row>
        <row r="4428">
          <cell r="K4428">
            <v>0</v>
          </cell>
          <cell r="AJ4428">
            <v>4.85910567307796</v>
          </cell>
        </row>
        <row r="4429">
          <cell r="K4429">
            <v>0</v>
          </cell>
          <cell r="AJ4429">
            <v>4.85910567307796</v>
          </cell>
        </row>
        <row r="4430">
          <cell r="K4430">
            <v>0</v>
          </cell>
          <cell r="AJ4430">
            <v>4.85910567307796</v>
          </cell>
        </row>
        <row r="4431">
          <cell r="K4431">
            <v>0</v>
          </cell>
          <cell r="AJ4431">
            <v>4.85910567307796</v>
          </cell>
        </row>
        <row r="4432">
          <cell r="K4432">
            <v>0</v>
          </cell>
          <cell r="AJ4432">
            <v>4.85910567307796</v>
          </cell>
        </row>
        <row r="4433">
          <cell r="K4433">
            <v>0</v>
          </cell>
          <cell r="AJ4433">
            <v>4.85910567307796</v>
          </cell>
        </row>
        <row r="4434">
          <cell r="K4434">
            <v>0</v>
          </cell>
          <cell r="AJ4434">
            <v>4.85910567307796</v>
          </cell>
        </row>
        <row r="4435">
          <cell r="K4435">
            <v>0</v>
          </cell>
          <cell r="AJ4435">
            <v>4.85910567307796</v>
          </cell>
        </row>
        <row r="4436">
          <cell r="K4436">
            <v>0</v>
          </cell>
          <cell r="AJ4436">
            <v>4.85910567307796</v>
          </cell>
        </row>
        <row r="4437">
          <cell r="K4437">
            <v>0</v>
          </cell>
          <cell r="AJ4437">
            <v>4.85910567307796</v>
          </cell>
        </row>
        <row r="4438">
          <cell r="K4438">
            <v>0</v>
          </cell>
          <cell r="AJ4438">
            <v>4.85910567307796</v>
          </cell>
        </row>
        <row r="4439">
          <cell r="K4439">
            <v>0</v>
          </cell>
          <cell r="AJ4439">
            <v>4.85910567307796</v>
          </cell>
        </row>
        <row r="4440">
          <cell r="K4440">
            <v>1</v>
          </cell>
          <cell r="AJ4440">
            <v>21.845070585358659</v>
          </cell>
        </row>
        <row r="4441">
          <cell r="K4441">
            <v>0</v>
          </cell>
          <cell r="AJ4441">
            <v>4.85910567307796</v>
          </cell>
        </row>
        <row r="4442">
          <cell r="K4442">
            <v>0</v>
          </cell>
          <cell r="AJ4442">
            <v>4.85910567307796</v>
          </cell>
        </row>
        <row r="4443">
          <cell r="K4443">
            <v>0</v>
          </cell>
          <cell r="AJ4443">
            <v>4.85910567307796</v>
          </cell>
        </row>
        <row r="4444">
          <cell r="K4444">
            <v>0</v>
          </cell>
          <cell r="AJ4444">
            <v>4.85910567307796</v>
          </cell>
        </row>
        <row r="4445">
          <cell r="K4445">
            <v>1</v>
          </cell>
          <cell r="AJ4445">
            <v>21.845070585358659</v>
          </cell>
        </row>
        <row r="4446">
          <cell r="K4446">
            <v>0</v>
          </cell>
          <cell r="AJ4446">
            <v>4.85910567307796</v>
          </cell>
        </row>
        <row r="4447">
          <cell r="K4447">
            <v>0</v>
          </cell>
          <cell r="AJ4447">
            <v>4.85910567307796</v>
          </cell>
        </row>
        <row r="4448">
          <cell r="K4448">
            <v>0</v>
          </cell>
          <cell r="AJ4448">
            <v>4.85910567307796</v>
          </cell>
        </row>
        <row r="4449">
          <cell r="K4449">
            <v>0</v>
          </cell>
          <cell r="AJ4449">
            <v>4.85910567307796</v>
          </cell>
        </row>
        <row r="4450">
          <cell r="K4450">
            <v>0</v>
          </cell>
          <cell r="AJ4450">
            <v>4.85910567307796</v>
          </cell>
        </row>
        <row r="4451">
          <cell r="K4451">
            <v>0</v>
          </cell>
          <cell r="AJ4451">
            <v>4.85910567307796</v>
          </cell>
        </row>
        <row r="4452">
          <cell r="K4452">
            <v>1</v>
          </cell>
          <cell r="AJ4452">
            <v>21.845070585358659</v>
          </cell>
        </row>
        <row r="4453">
          <cell r="K4453">
            <v>0</v>
          </cell>
          <cell r="AJ4453">
            <v>4.85910567307796</v>
          </cell>
        </row>
        <row r="4454">
          <cell r="K4454">
            <v>0</v>
          </cell>
          <cell r="AJ4454">
            <v>4.85910567307796</v>
          </cell>
        </row>
        <row r="4455">
          <cell r="K4455">
            <v>0</v>
          </cell>
          <cell r="AJ4455">
            <v>4.85910567307796</v>
          </cell>
        </row>
        <row r="4456">
          <cell r="K4456">
            <v>0</v>
          </cell>
          <cell r="AJ4456">
            <v>4.85910567307796</v>
          </cell>
        </row>
        <row r="4457">
          <cell r="K4457">
            <v>0</v>
          </cell>
          <cell r="AJ4457">
            <v>4.85910567307796</v>
          </cell>
        </row>
        <row r="4458">
          <cell r="K4458">
            <v>0</v>
          </cell>
          <cell r="AJ4458">
            <v>4.85910567307796</v>
          </cell>
        </row>
        <row r="4459">
          <cell r="K4459">
            <v>0</v>
          </cell>
          <cell r="AJ4459">
            <v>4.85910567307796</v>
          </cell>
        </row>
        <row r="4460">
          <cell r="K4460">
            <v>0</v>
          </cell>
          <cell r="AJ4460">
            <v>4.85910567307796</v>
          </cell>
        </row>
        <row r="4461">
          <cell r="K4461">
            <v>0</v>
          </cell>
          <cell r="AJ4461">
            <v>4.85910567307796</v>
          </cell>
        </row>
        <row r="4462">
          <cell r="K4462">
            <v>0</v>
          </cell>
          <cell r="AJ4462">
            <v>4.85910567307796</v>
          </cell>
        </row>
        <row r="4463">
          <cell r="K4463">
            <v>0</v>
          </cell>
          <cell r="AJ4463">
            <v>4.85910567307796</v>
          </cell>
        </row>
        <row r="4464">
          <cell r="K4464">
            <v>0</v>
          </cell>
          <cell r="AJ4464">
            <v>4.85910567307796</v>
          </cell>
        </row>
        <row r="4465">
          <cell r="K4465">
            <v>0</v>
          </cell>
          <cell r="AJ4465">
            <v>4.85910567307796</v>
          </cell>
        </row>
        <row r="4466">
          <cell r="K4466">
            <v>0</v>
          </cell>
          <cell r="AJ4466">
            <v>4.85910567307796</v>
          </cell>
        </row>
        <row r="4467">
          <cell r="K4467">
            <v>0</v>
          </cell>
          <cell r="AJ4467">
            <v>4.85910567307796</v>
          </cell>
        </row>
        <row r="4468">
          <cell r="K4468">
            <v>0</v>
          </cell>
          <cell r="AJ4468">
            <v>4.85910567307796</v>
          </cell>
        </row>
        <row r="4469">
          <cell r="K4469">
            <v>0</v>
          </cell>
          <cell r="AJ4469">
            <v>4.85910567307796</v>
          </cell>
        </row>
        <row r="4470">
          <cell r="K4470">
            <v>0</v>
          </cell>
          <cell r="AJ4470">
            <v>4.85910567307796</v>
          </cell>
        </row>
        <row r="4471">
          <cell r="K4471">
            <v>0</v>
          </cell>
          <cell r="AJ4471">
            <v>4.85910567307796</v>
          </cell>
        </row>
        <row r="4472">
          <cell r="K4472">
            <v>0</v>
          </cell>
          <cell r="AJ4472">
            <v>4.85910567307796</v>
          </cell>
        </row>
        <row r="4473">
          <cell r="K4473">
            <v>0</v>
          </cell>
          <cell r="AJ4473">
            <v>4.85910567307796</v>
          </cell>
        </row>
        <row r="4474">
          <cell r="K4474">
            <v>1</v>
          </cell>
          <cell r="AJ4474">
            <v>21.845070585358659</v>
          </cell>
        </row>
        <row r="4475">
          <cell r="K4475">
            <v>0</v>
          </cell>
          <cell r="AJ4475">
            <v>4.85910567307796</v>
          </cell>
        </row>
        <row r="4476">
          <cell r="K4476">
            <v>0</v>
          </cell>
          <cell r="AJ4476">
            <v>4.9969934390991186</v>
          </cell>
        </row>
        <row r="4477">
          <cell r="K4477">
            <v>0</v>
          </cell>
          <cell r="AJ4477">
            <v>4.9969934390991186</v>
          </cell>
        </row>
        <row r="4478">
          <cell r="K4478">
            <v>1</v>
          </cell>
          <cell r="AJ4478">
            <v>21.982958351379818</v>
          </cell>
        </row>
        <row r="4479">
          <cell r="K4479">
            <v>0</v>
          </cell>
          <cell r="AJ4479">
            <v>4.9969934390991186</v>
          </cell>
        </row>
        <row r="4480">
          <cell r="K4480">
            <v>0</v>
          </cell>
          <cell r="AJ4480">
            <v>4.9969934390991186</v>
          </cell>
        </row>
        <row r="4481">
          <cell r="K4481">
            <v>0</v>
          </cell>
          <cell r="AJ4481">
            <v>4.9969934390991186</v>
          </cell>
        </row>
        <row r="4482">
          <cell r="K4482">
            <v>0</v>
          </cell>
          <cell r="AJ4482">
            <v>4.9969934390991186</v>
          </cell>
        </row>
        <row r="4483">
          <cell r="K4483">
            <v>1</v>
          </cell>
          <cell r="AJ4483">
            <v>21.982958351379818</v>
          </cell>
        </row>
        <row r="4484">
          <cell r="K4484">
            <v>0</v>
          </cell>
          <cell r="AJ4484">
            <v>4.9969934390991186</v>
          </cell>
        </row>
        <row r="4485">
          <cell r="K4485">
            <v>0</v>
          </cell>
          <cell r="AJ4485">
            <v>4.9969934390991186</v>
          </cell>
        </row>
        <row r="4486">
          <cell r="K4486">
            <v>0</v>
          </cell>
          <cell r="AJ4486">
            <v>4.9969934390991186</v>
          </cell>
        </row>
        <row r="4487">
          <cell r="K4487">
            <v>0</v>
          </cell>
          <cell r="AJ4487">
            <v>4.9969934390991186</v>
          </cell>
        </row>
        <row r="4488">
          <cell r="K4488">
            <v>1</v>
          </cell>
          <cell r="AJ4488">
            <v>56.622958351379822</v>
          </cell>
        </row>
        <row r="4489">
          <cell r="K4489">
            <v>0</v>
          </cell>
          <cell r="AJ4489">
            <v>4.9969934390991186</v>
          </cell>
        </row>
        <row r="4490">
          <cell r="K4490">
            <v>0</v>
          </cell>
          <cell r="AJ4490">
            <v>4.9969934390991186</v>
          </cell>
        </row>
        <row r="4491">
          <cell r="K4491">
            <v>0</v>
          </cell>
          <cell r="AJ4491">
            <v>4.9969934390991186</v>
          </cell>
        </row>
        <row r="4492">
          <cell r="K4492">
            <v>1</v>
          </cell>
          <cell r="AJ4492">
            <v>21.982958351379818</v>
          </cell>
        </row>
        <row r="4493">
          <cell r="K4493">
            <v>0</v>
          </cell>
          <cell r="AJ4493">
            <v>4.9969934390991186</v>
          </cell>
        </row>
        <row r="4494">
          <cell r="K4494">
            <v>0</v>
          </cell>
          <cell r="AJ4494">
            <v>4.9969934390991186</v>
          </cell>
        </row>
        <row r="4495">
          <cell r="K4495">
            <v>0</v>
          </cell>
          <cell r="AJ4495">
            <v>4.9969934390991186</v>
          </cell>
        </row>
        <row r="4496">
          <cell r="K4496">
            <v>0</v>
          </cell>
          <cell r="AJ4496">
            <v>4.9969934390991186</v>
          </cell>
        </row>
        <row r="4497">
          <cell r="K4497">
            <v>0</v>
          </cell>
          <cell r="AJ4497">
            <v>4.9969934390991186</v>
          </cell>
        </row>
        <row r="4498">
          <cell r="K4498">
            <v>0</v>
          </cell>
          <cell r="AJ4498">
            <v>4.9969934390991186</v>
          </cell>
        </row>
        <row r="4499">
          <cell r="K4499">
            <v>0</v>
          </cell>
          <cell r="AJ4499">
            <v>4.9969934390991186</v>
          </cell>
        </row>
        <row r="4500">
          <cell r="K4500">
            <v>1</v>
          </cell>
          <cell r="AJ4500">
            <v>72.672958351379819</v>
          </cell>
        </row>
        <row r="4501">
          <cell r="K4501">
            <v>0</v>
          </cell>
          <cell r="AJ4501">
            <v>4.9969934390991186</v>
          </cell>
        </row>
        <row r="4502">
          <cell r="K4502">
            <v>0</v>
          </cell>
          <cell r="AJ4502">
            <v>4.9969934390991186</v>
          </cell>
        </row>
        <row r="4503">
          <cell r="K4503">
            <v>0</v>
          </cell>
          <cell r="AJ4503">
            <v>4.9969934390991186</v>
          </cell>
        </row>
        <row r="4504">
          <cell r="K4504">
            <v>0</v>
          </cell>
          <cell r="AJ4504">
            <v>4.9969934390991186</v>
          </cell>
        </row>
        <row r="4505">
          <cell r="K4505">
            <v>0</v>
          </cell>
          <cell r="AJ4505">
            <v>4.9969934390991186</v>
          </cell>
        </row>
        <row r="4506">
          <cell r="K4506">
            <v>0</v>
          </cell>
          <cell r="AJ4506">
            <v>4.9969934390991186</v>
          </cell>
        </row>
        <row r="4507">
          <cell r="K4507">
            <v>0</v>
          </cell>
          <cell r="AJ4507">
            <v>4.9969934390991186</v>
          </cell>
        </row>
        <row r="4508">
          <cell r="K4508">
            <v>0</v>
          </cell>
          <cell r="AJ4508">
            <v>4.9969934390991186</v>
          </cell>
        </row>
        <row r="4509">
          <cell r="K4509">
            <v>0</v>
          </cell>
          <cell r="AJ4509">
            <v>4.9969934390991186</v>
          </cell>
        </row>
        <row r="4510">
          <cell r="K4510">
            <v>0</v>
          </cell>
          <cell r="AJ4510">
            <v>4.9969934390991186</v>
          </cell>
        </row>
        <row r="4511">
          <cell r="K4511">
            <v>1</v>
          </cell>
          <cell r="AJ4511">
            <v>21.982958351379818</v>
          </cell>
        </row>
        <row r="4512">
          <cell r="K4512">
            <v>0</v>
          </cell>
          <cell r="AJ4512">
            <v>4.9969934390991186</v>
          </cell>
        </row>
        <row r="4513">
          <cell r="K4513">
            <v>1</v>
          </cell>
          <cell r="AJ4513">
            <v>95.712958351379811</v>
          </cell>
        </row>
        <row r="4514">
          <cell r="K4514">
            <v>0</v>
          </cell>
          <cell r="AJ4514">
            <v>4.9969934390991186</v>
          </cell>
        </row>
        <row r="4515">
          <cell r="K4515">
            <v>1</v>
          </cell>
          <cell r="AJ4515">
            <v>56.622958351379822</v>
          </cell>
        </row>
        <row r="4516">
          <cell r="K4516">
            <v>0</v>
          </cell>
          <cell r="AJ4516">
            <v>4.9969934390991186</v>
          </cell>
        </row>
        <row r="4517">
          <cell r="K4517">
            <v>0</v>
          </cell>
          <cell r="AJ4517">
            <v>4.9969934390991186</v>
          </cell>
        </row>
        <row r="4518">
          <cell r="K4518">
            <v>0</v>
          </cell>
          <cell r="AJ4518">
            <v>4.9969934390991186</v>
          </cell>
        </row>
        <row r="4519">
          <cell r="K4519">
            <v>1</v>
          </cell>
          <cell r="AJ4519">
            <v>21.982958351379818</v>
          </cell>
        </row>
        <row r="4520">
          <cell r="K4520">
            <v>0</v>
          </cell>
          <cell r="AJ4520">
            <v>4.9969934390991186</v>
          </cell>
        </row>
        <row r="4521">
          <cell r="K4521">
            <v>0</v>
          </cell>
          <cell r="AJ4521">
            <v>4.9969934390991186</v>
          </cell>
        </row>
        <row r="4522">
          <cell r="K4522">
            <v>0</v>
          </cell>
          <cell r="AJ4522">
            <v>4.9969934390991186</v>
          </cell>
        </row>
        <row r="4523">
          <cell r="K4523">
            <v>0</v>
          </cell>
          <cell r="AJ4523">
            <v>4.9969934390991186</v>
          </cell>
        </row>
        <row r="4524">
          <cell r="K4524">
            <v>0</v>
          </cell>
          <cell r="AJ4524">
            <v>4.9969934390991186</v>
          </cell>
        </row>
        <row r="4525">
          <cell r="K4525">
            <v>0</v>
          </cell>
          <cell r="AJ4525">
            <v>4.9969934390991186</v>
          </cell>
        </row>
        <row r="4526">
          <cell r="K4526">
            <v>0</v>
          </cell>
          <cell r="AJ4526">
            <v>4.9969934390991186</v>
          </cell>
        </row>
        <row r="4527">
          <cell r="K4527">
            <v>0</v>
          </cell>
          <cell r="AJ4527">
            <v>4.9969934390991186</v>
          </cell>
        </row>
        <row r="4528">
          <cell r="K4528">
            <v>0</v>
          </cell>
          <cell r="AJ4528">
            <v>4.9969934390991186</v>
          </cell>
        </row>
        <row r="4529">
          <cell r="K4529">
            <v>1</v>
          </cell>
          <cell r="AJ4529">
            <v>72.672958351379819</v>
          </cell>
        </row>
        <row r="4530">
          <cell r="K4530">
            <v>1</v>
          </cell>
          <cell r="AJ4530">
            <v>56.622958351379822</v>
          </cell>
        </row>
        <row r="4531">
          <cell r="K4531">
            <v>0</v>
          </cell>
          <cell r="AJ4531">
            <v>4.9969934390991186</v>
          </cell>
        </row>
        <row r="4532">
          <cell r="K4532">
            <v>1</v>
          </cell>
          <cell r="AJ4532">
            <v>56.622958351379822</v>
          </cell>
        </row>
        <row r="4533">
          <cell r="K4533">
            <v>0</v>
          </cell>
          <cell r="AJ4533">
            <v>4.9969934390991186</v>
          </cell>
        </row>
        <row r="4534">
          <cell r="K4534">
            <v>0</v>
          </cell>
          <cell r="AJ4534">
            <v>4.9969934390991186</v>
          </cell>
        </row>
        <row r="4535">
          <cell r="K4535">
            <v>0</v>
          </cell>
          <cell r="AJ4535">
            <v>4.9969934390991186</v>
          </cell>
        </row>
        <row r="4536">
          <cell r="K4536">
            <v>0</v>
          </cell>
          <cell r="AJ4536">
            <v>4.9969934390991186</v>
          </cell>
        </row>
        <row r="4537">
          <cell r="K4537">
            <v>0</v>
          </cell>
          <cell r="AJ4537">
            <v>4.9969934390991186</v>
          </cell>
        </row>
        <row r="4538">
          <cell r="K4538">
            <v>0</v>
          </cell>
          <cell r="AJ4538">
            <v>4.9969934390991186</v>
          </cell>
        </row>
        <row r="4539">
          <cell r="K4539">
            <v>0</v>
          </cell>
          <cell r="AJ4539">
            <v>4.9969934390991186</v>
          </cell>
        </row>
        <row r="4540">
          <cell r="K4540">
            <v>0</v>
          </cell>
          <cell r="AJ4540">
            <v>4.9969934390991186</v>
          </cell>
        </row>
        <row r="4541">
          <cell r="K4541">
            <v>0</v>
          </cell>
          <cell r="AJ4541">
            <v>4.9969934390991186</v>
          </cell>
        </row>
        <row r="4542">
          <cell r="K4542">
            <v>0</v>
          </cell>
          <cell r="AJ4542">
            <v>4.9969934390991186</v>
          </cell>
        </row>
        <row r="4543">
          <cell r="K4543">
            <v>0</v>
          </cell>
          <cell r="AJ4543">
            <v>4.9969934390991186</v>
          </cell>
        </row>
        <row r="4544">
          <cell r="K4544">
            <v>0</v>
          </cell>
          <cell r="AJ4544">
            <v>4.9969934390991186</v>
          </cell>
        </row>
        <row r="4545">
          <cell r="K4545">
            <v>0</v>
          </cell>
          <cell r="AJ4545">
            <v>4.9969934390991186</v>
          </cell>
        </row>
        <row r="4546">
          <cell r="K4546">
            <v>0</v>
          </cell>
          <cell r="AJ4546">
            <v>4.9969934390991186</v>
          </cell>
        </row>
        <row r="4547">
          <cell r="K4547">
            <v>0</v>
          </cell>
          <cell r="AJ4547">
            <v>4.9969934390991186</v>
          </cell>
        </row>
        <row r="4548">
          <cell r="K4548">
            <v>0</v>
          </cell>
          <cell r="AJ4548">
            <v>4.9969934390991186</v>
          </cell>
        </row>
        <row r="4549">
          <cell r="K4549">
            <v>0</v>
          </cell>
          <cell r="AJ4549">
            <v>4.9969934390991186</v>
          </cell>
        </row>
        <row r="4550">
          <cell r="K4550">
            <v>1</v>
          </cell>
          <cell r="AJ4550">
            <v>56.622958351379822</v>
          </cell>
        </row>
        <row r="4551">
          <cell r="K4551">
            <v>0</v>
          </cell>
          <cell r="AJ4551">
            <v>4.9969934390991186</v>
          </cell>
        </row>
        <row r="4552">
          <cell r="K4552">
            <v>0</v>
          </cell>
          <cell r="AJ4552">
            <v>4.9969934390991186</v>
          </cell>
        </row>
        <row r="4553">
          <cell r="K4553">
            <v>1</v>
          </cell>
          <cell r="AJ4553">
            <v>78.032958351379818</v>
          </cell>
        </row>
        <row r="4554">
          <cell r="K4554">
            <v>0</v>
          </cell>
          <cell r="AJ4554">
            <v>4.9969934390991186</v>
          </cell>
        </row>
        <row r="4555">
          <cell r="K4555">
            <v>0</v>
          </cell>
          <cell r="AJ4555">
            <v>4.9969934390991186</v>
          </cell>
        </row>
        <row r="4556">
          <cell r="K4556">
            <v>0</v>
          </cell>
          <cell r="AJ4556">
            <v>4.9969934390991186</v>
          </cell>
        </row>
        <row r="4557">
          <cell r="K4557">
            <v>0</v>
          </cell>
          <cell r="AJ4557">
            <v>4.9969934390991186</v>
          </cell>
        </row>
        <row r="4558">
          <cell r="K4558">
            <v>0</v>
          </cell>
          <cell r="AJ4558">
            <v>4.9969934390991186</v>
          </cell>
        </row>
        <row r="4559">
          <cell r="K4559">
            <v>0</v>
          </cell>
          <cell r="AJ4559">
            <v>4.9969934390991186</v>
          </cell>
        </row>
        <row r="4560">
          <cell r="K4560">
            <v>0</v>
          </cell>
          <cell r="AJ4560">
            <v>4.9969934390991186</v>
          </cell>
        </row>
        <row r="4561">
          <cell r="K4561">
            <v>0</v>
          </cell>
          <cell r="AJ4561">
            <v>4.9969934390991186</v>
          </cell>
        </row>
        <row r="4562">
          <cell r="K4562">
            <v>0</v>
          </cell>
          <cell r="AJ4562">
            <v>4.9969934390991186</v>
          </cell>
        </row>
        <row r="4563">
          <cell r="K4563">
            <v>0</v>
          </cell>
          <cell r="AJ4563">
            <v>4.9969934390991186</v>
          </cell>
        </row>
        <row r="4564">
          <cell r="K4564">
            <v>0</v>
          </cell>
          <cell r="AJ4564">
            <v>4.9969934390991186</v>
          </cell>
        </row>
        <row r="4565">
          <cell r="K4565">
            <v>1</v>
          </cell>
          <cell r="AJ4565">
            <v>56.622958351379822</v>
          </cell>
        </row>
        <row r="4566">
          <cell r="K4566">
            <v>0</v>
          </cell>
          <cell r="AJ4566">
            <v>4.9969934390991186</v>
          </cell>
        </row>
        <row r="4567">
          <cell r="K4567">
            <v>0</v>
          </cell>
          <cell r="AJ4567">
            <v>4.9969934390991186</v>
          </cell>
        </row>
        <row r="4568">
          <cell r="K4568">
            <v>0</v>
          </cell>
          <cell r="AJ4568">
            <v>4.9969934390991186</v>
          </cell>
        </row>
        <row r="4569">
          <cell r="K4569">
            <v>0</v>
          </cell>
          <cell r="AJ4569">
            <v>4.9969934390991186</v>
          </cell>
        </row>
        <row r="4570">
          <cell r="K4570">
            <v>0</v>
          </cell>
          <cell r="AJ4570">
            <v>4.9969934390991186</v>
          </cell>
        </row>
        <row r="4571">
          <cell r="K4571">
            <v>0</v>
          </cell>
          <cell r="AJ4571">
            <v>4.9969934390991186</v>
          </cell>
        </row>
        <row r="4572">
          <cell r="K4572">
            <v>0</v>
          </cell>
          <cell r="AJ4572">
            <v>4.9969934390991186</v>
          </cell>
        </row>
        <row r="4573">
          <cell r="K4573">
            <v>0</v>
          </cell>
          <cell r="AJ4573">
            <v>4.9969934390991186</v>
          </cell>
        </row>
        <row r="4574">
          <cell r="K4574">
            <v>0</v>
          </cell>
          <cell r="AJ4574">
            <v>4.9969934390991186</v>
          </cell>
        </row>
        <row r="4575">
          <cell r="K4575">
            <v>0</v>
          </cell>
          <cell r="AJ4575">
            <v>4.9969934390991186</v>
          </cell>
        </row>
        <row r="4576">
          <cell r="K4576">
            <v>0</v>
          </cell>
          <cell r="AJ4576">
            <v>4.9969934390991186</v>
          </cell>
        </row>
        <row r="4577">
          <cell r="K4577">
            <v>0</v>
          </cell>
          <cell r="AJ4577">
            <v>4.9969934390991186</v>
          </cell>
        </row>
        <row r="4578">
          <cell r="K4578">
            <v>0</v>
          </cell>
          <cell r="AJ4578">
            <v>4.9969934390991186</v>
          </cell>
        </row>
        <row r="4579">
          <cell r="K4579">
            <v>0</v>
          </cell>
          <cell r="AJ4579">
            <v>4.9969934390991186</v>
          </cell>
        </row>
        <row r="4580">
          <cell r="K4580">
            <v>0</v>
          </cell>
          <cell r="AJ4580">
            <v>4.9969934390991186</v>
          </cell>
        </row>
        <row r="4581">
          <cell r="K4581">
            <v>0</v>
          </cell>
          <cell r="AJ4581">
            <v>4.9969934390991186</v>
          </cell>
        </row>
        <row r="4582">
          <cell r="K4582">
            <v>0</v>
          </cell>
          <cell r="AJ4582">
            <v>4.9969934390991186</v>
          </cell>
        </row>
        <row r="4583">
          <cell r="K4583">
            <v>0</v>
          </cell>
          <cell r="AJ4583">
            <v>4.9969934390991186</v>
          </cell>
        </row>
        <row r="4584">
          <cell r="K4584">
            <v>0</v>
          </cell>
          <cell r="AJ4584">
            <v>4.9969934390991186</v>
          </cell>
        </row>
        <row r="4585">
          <cell r="K4585">
            <v>0</v>
          </cell>
          <cell r="AJ4585">
            <v>4.9969934390991186</v>
          </cell>
        </row>
        <row r="4586">
          <cell r="K4586">
            <v>0</v>
          </cell>
          <cell r="AJ4586">
            <v>4.9969934390991186</v>
          </cell>
        </row>
        <row r="4587">
          <cell r="K4587">
            <v>0</v>
          </cell>
          <cell r="AJ4587">
            <v>4.9969934390991186</v>
          </cell>
        </row>
        <row r="4588">
          <cell r="K4588">
            <v>0</v>
          </cell>
          <cell r="AJ4588">
            <v>4.9969934390991186</v>
          </cell>
        </row>
        <row r="4589">
          <cell r="K4589">
            <v>0</v>
          </cell>
          <cell r="AJ4589">
            <v>4.9969934390991186</v>
          </cell>
        </row>
        <row r="4590">
          <cell r="K4590">
            <v>0</v>
          </cell>
          <cell r="AJ4590">
            <v>4.9969934390991186</v>
          </cell>
        </row>
        <row r="4591">
          <cell r="K4591">
            <v>0</v>
          </cell>
          <cell r="AJ4591">
            <v>4.9969934390991186</v>
          </cell>
        </row>
        <row r="4592">
          <cell r="K4592">
            <v>0</v>
          </cell>
          <cell r="AJ4592">
            <v>4.9969934390991186</v>
          </cell>
        </row>
        <row r="4593">
          <cell r="K4593">
            <v>0</v>
          </cell>
          <cell r="AJ4593">
            <v>4.9969934390991186</v>
          </cell>
        </row>
        <row r="4594">
          <cell r="K4594">
            <v>0</v>
          </cell>
          <cell r="AJ4594">
            <v>4.9969934390991186</v>
          </cell>
        </row>
        <row r="4595">
          <cell r="K4595">
            <v>1</v>
          </cell>
          <cell r="AJ4595">
            <v>21.982958351379818</v>
          </cell>
        </row>
        <row r="4596">
          <cell r="K4596">
            <v>1</v>
          </cell>
          <cell r="AJ4596">
            <v>21.982958351379818</v>
          </cell>
        </row>
        <row r="4597">
          <cell r="K4597">
            <v>0</v>
          </cell>
          <cell r="AJ4597">
            <v>4.9969934390991186</v>
          </cell>
        </row>
        <row r="4598">
          <cell r="K4598">
            <v>0</v>
          </cell>
          <cell r="AJ4598">
            <v>4.9969934390991186</v>
          </cell>
        </row>
        <row r="4599">
          <cell r="K4599">
            <v>0</v>
          </cell>
          <cell r="AJ4599">
            <v>4.9969934390991186</v>
          </cell>
        </row>
        <row r="4600">
          <cell r="K4600">
            <v>0</v>
          </cell>
          <cell r="AJ4600">
            <v>4.9969934390991186</v>
          </cell>
        </row>
        <row r="4601">
          <cell r="K4601">
            <v>1</v>
          </cell>
          <cell r="AJ4601">
            <v>21.982958351379818</v>
          </cell>
        </row>
        <row r="4602">
          <cell r="K4602">
            <v>0</v>
          </cell>
          <cell r="AJ4602">
            <v>4.9969934390991186</v>
          </cell>
        </row>
        <row r="4603">
          <cell r="K4603">
            <v>1</v>
          </cell>
          <cell r="AJ4603">
            <v>56.622958351379822</v>
          </cell>
        </row>
        <row r="4604">
          <cell r="K4604">
            <v>0</v>
          </cell>
          <cell r="AJ4604">
            <v>4.9969934390991186</v>
          </cell>
        </row>
        <row r="4605">
          <cell r="K4605">
            <v>1</v>
          </cell>
          <cell r="AJ4605">
            <v>21.982958351379818</v>
          </cell>
        </row>
        <row r="4606">
          <cell r="K4606">
            <v>0</v>
          </cell>
          <cell r="AJ4606">
            <v>4.9969934390991186</v>
          </cell>
        </row>
        <row r="4607">
          <cell r="K4607">
            <v>0</v>
          </cell>
          <cell r="AJ4607">
            <v>4.9969934390991186</v>
          </cell>
        </row>
        <row r="4608">
          <cell r="K4608">
            <v>0</v>
          </cell>
          <cell r="AJ4608">
            <v>4.9969934390991186</v>
          </cell>
        </row>
        <row r="4609">
          <cell r="K4609">
            <v>0</v>
          </cell>
          <cell r="AJ4609">
            <v>4.9969934390991186</v>
          </cell>
        </row>
        <row r="4610">
          <cell r="K4610">
            <v>0</v>
          </cell>
          <cell r="AJ4610">
            <v>4.9969934390991186</v>
          </cell>
        </row>
        <row r="4611">
          <cell r="K4611">
            <v>0</v>
          </cell>
          <cell r="AJ4611">
            <v>4.9969934390991186</v>
          </cell>
        </row>
        <row r="4612">
          <cell r="K4612">
            <v>0</v>
          </cell>
          <cell r="AJ4612">
            <v>4.9969934390991186</v>
          </cell>
        </row>
        <row r="4613">
          <cell r="K4613">
            <v>0</v>
          </cell>
          <cell r="AJ4613">
            <v>4.9969934390991186</v>
          </cell>
        </row>
        <row r="4614">
          <cell r="K4614">
            <v>0</v>
          </cell>
          <cell r="AJ4614">
            <v>4.9969934390991186</v>
          </cell>
        </row>
        <row r="4615">
          <cell r="K4615">
            <v>0</v>
          </cell>
          <cell r="AJ4615">
            <v>4.9969934390991186</v>
          </cell>
        </row>
        <row r="4616">
          <cell r="K4616">
            <v>0</v>
          </cell>
          <cell r="AJ4616">
            <v>4.9969934390991186</v>
          </cell>
        </row>
        <row r="4617">
          <cell r="K4617">
            <v>0</v>
          </cell>
          <cell r="AJ4617">
            <v>4.9969934390991186</v>
          </cell>
        </row>
        <row r="4618">
          <cell r="K4618">
            <v>0</v>
          </cell>
          <cell r="AJ4618">
            <v>4.9969934390991186</v>
          </cell>
        </row>
        <row r="4619">
          <cell r="K4619">
            <v>1</v>
          </cell>
          <cell r="AJ4619">
            <v>44.082958351379823</v>
          </cell>
        </row>
        <row r="4620">
          <cell r="K4620">
            <v>0</v>
          </cell>
          <cell r="AJ4620">
            <v>4.9969934390991186</v>
          </cell>
        </row>
        <row r="4621">
          <cell r="K4621">
            <v>0</v>
          </cell>
          <cell r="AJ4621">
            <v>4.9969934390991186</v>
          </cell>
        </row>
        <row r="4622">
          <cell r="K4622">
            <v>0</v>
          </cell>
          <cell r="AJ4622">
            <v>4.9969934390991186</v>
          </cell>
        </row>
        <row r="4623">
          <cell r="K4623">
            <v>0</v>
          </cell>
          <cell r="AJ4623">
            <v>4.9969934390991186</v>
          </cell>
        </row>
        <row r="4624">
          <cell r="K4624">
            <v>0</v>
          </cell>
          <cell r="AJ4624">
            <v>4.9969934390991186</v>
          </cell>
        </row>
        <row r="4625">
          <cell r="K4625">
            <v>0</v>
          </cell>
          <cell r="AJ4625">
            <v>4.9969934390991186</v>
          </cell>
        </row>
        <row r="4626">
          <cell r="K4626">
            <v>0</v>
          </cell>
          <cell r="AJ4626">
            <v>4.9969934390991186</v>
          </cell>
        </row>
        <row r="4627">
          <cell r="K4627">
            <v>0</v>
          </cell>
          <cell r="AJ4627">
            <v>4.9969934390991186</v>
          </cell>
        </row>
        <row r="4628">
          <cell r="K4628">
            <v>0</v>
          </cell>
          <cell r="AJ4628">
            <v>4.9969934390991186</v>
          </cell>
        </row>
        <row r="4629">
          <cell r="K4629">
            <v>0</v>
          </cell>
          <cell r="AJ4629">
            <v>4.9969934390991186</v>
          </cell>
        </row>
        <row r="4630">
          <cell r="K4630">
            <v>0</v>
          </cell>
          <cell r="AJ4630">
            <v>4.9969934390991186</v>
          </cell>
        </row>
        <row r="4631">
          <cell r="K4631">
            <v>0</v>
          </cell>
          <cell r="AJ4631">
            <v>4.9969934390991186</v>
          </cell>
        </row>
        <row r="4632">
          <cell r="K4632">
            <v>0</v>
          </cell>
          <cell r="AJ4632">
            <v>4.9969934390991186</v>
          </cell>
        </row>
        <row r="4633">
          <cell r="K4633">
            <v>0</v>
          </cell>
          <cell r="AJ4633">
            <v>4.9969934390991186</v>
          </cell>
        </row>
        <row r="4634">
          <cell r="K4634">
            <v>0</v>
          </cell>
          <cell r="AJ4634">
            <v>4.9969934390991186</v>
          </cell>
        </row>
        <row r="4635">
          <cell r="K4635">
            <v>0</v>
          </cell>
          <cell r="AJ4635">
            <v>4.9969934390991186</v>
          </cell>
        </row>
        <row r="4636">
          <cell r="K4636">
            <v>0</v>
          </cell>
          <cell r="AJ4636">
            <v>4.9969934390991186</v>
          </cell>
        </row>
        <row r="4637">
          <cell r="K4637">
            <v>0</v>
          </cell>
          <cell r="AJ4637">
            <v>4.9969934390991186</v>
          </cell>
        </row>
        <row r="4638">
          <cell r="K4638">
            <v>0</v>
          </cell>
          <cell r="AJ4638">
            <v>4.9969934390991186</v>
          </cell>
        </row>
        <row r="4639">
          <cell r="K4639">
            <v>0</v>
          </cell>
          <cell r="AJ4639">
            <v>4.9969934390991186</v>
          </cell>
        </row>
        <row r="4640">
          <cell r="K4640">
            <v>0</v>
          </cell>
          <cell r="AJ4640">
            <v>4.9969934390991186</v>
          </cell>
        </row>
        <row r="4641">
          <cell r="K4641">
            <v>1</v>
          </cell>
          <cell r="AJ4641">
            <v>71.43295835137981</v>
          </cell>
        </row>
        <row r="4642">
          <cell r="K4642">
            <v>0</v>
          </cell>
          <cell r="AJ4642">
            <v>4.9969934390991186</v>
          </cell>
        </row>
        <row r="4643">
          <cell r="K4643">
            <v>0</v>
          </cell>
          <cell r="AJ4643">
            <v>4.9969934390991186</v>
          </cell>
        </row>
        <row r="4644">
          <cell r="K4644">
            <v>0</v>
          </cell>
          <cell r="AJ4644">
            <v>4.9969934390991186</v>
          </cell>
        </row>
        <row r="4645">
          <cell r="K4645">
            <v>0</v>
          </cell>
          <cell r="AJ4645">
            <v>4.9969934390991186</v>
          </cell>
        </row>
        <row r="4646">
          <cell r="K4646">
            <v>0</v>
          </cell>
          <cell r="AJ4646">
            <v>4.9969934390991186</v>
          </cell>
        </row>
        <row r="4647">
          <cell r="K4647">
            <v>1</v>
          </cell>
          <cell r="AJ4647">
            <v>72.672958351379819</v>
          </cell>
        </row>
        <row r="4648">
          <cell r="K4648">
            <v>0</v>
          </cell>
          <cell r="AJ4648">
            <v>4.9969934390991186</v>
          </cell>
        </row>
        <row r="4649">
          <cell r="K4649">
            <v>0</v>
          </cell>
          <cell r="AJ4649">
            <v>4.9969934390991186</v>
          </cell>
        </row>
        <row r="4650">
          <cell r="K4650">
            <v>0</v>
          </cell>
          <cell r="AJ4650">
            <v>4.9969934390991186</v>
          </cell>
        </row>
        <row r="4651">
          <cell r="K4651">
            <v>1</v>
          </cell>
          <cell r="AJ4651">
            <v>21.982958351379818</v>
          </cell>
        </row>
        <row r="4652">
          <cell r="K4652">
            <v>0</v>
          </cell>
          <cell r="AJ4652">
            <v>4.9969934390991186</v>
          </cell>
        </row>
        <row r="4653">
          <cell r="K4653">
            <v>0</v>
          </cell>
          <cell r="AJ4653">
            <v>4.9969934390991186</v>
          </cell>
        </row>
        <row r="4654">
          <cell r="K4654">
            <v>0</v>
          </cell>
          <cell r="AJ4654">
            <v>4.9969934390991186</v>
          </cell>
        </row>
        <row r="4655">
          <cell r="K4655">
            <v>0</v>
          </cell>
          <cell r="AJ4655">
            <v>4.9969934390991186</v>
          </cell>
        </row>
        <row r="4656">
          <cell r="K4656">
            <v>0</v>
          </cell>
          <cell r="AJ4656">
            <v>4.9969934390991186</v>
          </cell>
        </row>
        <row r="4657">
          <cell r="K4657">
            <v>1</v>
          </cell>
          <cell r="AJ4657">
            <v>56.622958351379822</v>
          </cell>
        </row>
        <row r="4658">
          <cell r="K4658">
            <v>1</v>
          </cell>
          <cell r="AJ4658">
            <v>72.672958351379819</v>
          </cell>
        </row>
        <row r="4659">
          <cell r="K4659">
            <v>0</v>
          </cell>
          <cell r="AJ4659">
            <v>4.9969934390991186</v>
          </cell>
        </row>
        <row r="4660">
          <cell r="K4660">
            <v>0</v>
          </cell>
          <cell r="AJ4660">
            <v>4.9969934390991186</v>
          </cell>
        </row>
        <row r="4661">
          <cell r="K4661">
            <v>0</v>
          </cell>
          <cell r="AJ4661">
            <v>4.9969934390991186</v>
          </cell>
        </row>
        <row r="4662">
          <cell r="K4662">
            <v>0</v>
          </cell>
          <cell r="AJ4662">
            <v>4.9969934390991186</v>
          </cell>
        </row>
        <row r="4663">
          <cell r="K4663">
            <v>0</v>
          </cell>
          <cell r="AJ4663">
            <v>4.9969934390991186</v>
          </cell>
        </row>
        <row r="4664">
          <cell r="K4664">
            <v>0</v>
          </cell>
          <cell r="AJ4664">
            <v>4.9969934390991186</v>
          </cell>
        </row>
        <row r="4665">
          <cell r="K4665">
            <v>1</v>
          </cell>
          <cell r="AJ4665">
            <v>56.622958351379822</v>
          </cell>
        </row>
        <row r="4666">
          <cell r="K4666">
            <v>0</v>
          </cell>
          <cell r="AJ4666">
            <v>4.9969934390991186</v>
          </cell>
        </row>
        <row r="4667">
          <cell r="K4667">
            <v>0</v>
          </cell>
          <cell r="AJ4667">
            <v>4.9969934390991186</v>
          </cell>
        </row>
        <row r="4668">
          <cell r="K4668">
            <v>0</v>
          </cell>
          <cell r="AJ4668">
            <v>4.9969934390991186</v>
          </cell>
        </row>
        <row r="4669">
          <cell r="K4669">
            <v>0</v>
          </cell>
          <cell r="AJ4669">
            <v>4.9969934390991186</v>
          </cell>
        </row>
        <row r="4670">
          <cell r="K4670">
            <v>0</v>
          </cell>
          <cell r="AJ4670">
            <v>4.9969934390991186</v>
          </cell>
        </row>
        <row r="4671">
          <cell r="K4671">
            <v>0</v>
          </cell>
          <cell r="AJ4671">
            <v>4.9969934390991186</v>
          </cell>
        </row>
        <row r="4672">
          <cell r="K4672">
            <v>0</v>
          </cell>
          <cell r="AJ4672">
            <v>4.9969934390991186</v>
          </cell>
        </row>
        <row r="4673">
          <cell r="K4673">
            <v>0</v>
          </cell>
          <cell r="AJ4673">
            <v>4.9969934390991186</v>
          </cell>
        </row>
        <row r="4674">
          <cell r="K4674">
            <v>0</v>
          </cell>
          <cell r="AJ4674">
            <v>4.9969934390991186</v>
          </cell>
        </row>
        <row r="4675">
          <cell r="K4675">
            <v>0</v>
          </cell>
          <cell r="AJ4675">
            <v>4.9969934390991186</v>
          </cell>
        </row>
        <row r="4676">
          <cell r="K4676">
            <v>0</v>
          </cell>
          <cell r="AJ4676">
            <v>4.9969934390991186</v>
          </cell>
        </row>
        <row r="4677">
          <cell r="K4677">
            <v>1</v>
          </cell>
          <cell r="AJ4677">
            <v>56.622958351379822</v>
          </cell>
        </row>
        <row r="4678">
          <cell r="K4678">
            <v>0</v>
          </cell>
          <cell r="AJ4678">
            <v>4.9969934390991186</v>
          </cell>
        </row>
        <row r="4679">
          <cell r="K4679">
            <v>0</v>
          </cell>
          <cell r="AJ4679">
            <v>4.9969934390991186</v>
          </cell>
        </row>
        <row r="4680">
          <cell r="K4680">
            <v>0</v>
          </cell>
          <cell r="AJ4680">
            <v>4.9969934390991186</v>
          </cell>
        </row>
        <row r="4681">
          <cell r="K4681">
            <v>0</v>
          </cell>
          <cell r="AJ4681">
            <v>4.9969934390991186</v>
          </cell>
        </row>
        <row r="4682">
          <cell r="K4682">
            <v>0</v>
          </cell>
          <cell r="AJ4682">
            <v>4.9969934390991186</v>
          </cell>
        </row>
        <row r="4683">
          <cell r="K4683">
            <v>0</v>
          </cell>
          <cell r="AJ4683">
            <v>4.9969934390991186</v>
          </cell>
        </row>
        <row r="4684">
          <cell r="K4684">
            <v>0</v>
          </cell>
          <cell r="AJ4684">
            <v>4.9969934390991186</v>
          </cell>
        </row>
        <row r="4685">
          <cell r="K4685">
            <v>0</v>
          </cell>
          <cell r="AJ4685">
            <v>4.9969934390991186</v>
          </cell>
        </row>
        <row r="4686">
          <cell r="K4686">
            <v>0</v>
          </cell>
          <cell r="AJ4686">
            <v>4.9969934390991186</v>
          </cell>
        </row>
        <row r="4687">
          <cell r="K4687">
            <v>0</v>
          </cell>
          <cell r="AJ4687">
            <v>4.9969934390991186</v>
          </cell>
        </row>
        <row r="4688">
          <cell r="K4688">
            <v>0</v>
          </cell>
          <cell r="AJ4688">
            <v>4.9969934390991186</v>
          </cell>
        </row>
        <row r="4689">
          <cell r="K4689">
            <v>0</v>
          </cell>
          <cell r="AJ4689">
            <v>4.9969934390991186</v>
          </cell>
        </row>
        <row r="4690">
          <cell r="K4690">
            <v>0</v>
          </cell>
          <cell r="AJ4690">
            <v>4.9969934390991186</v>
          </cell>
        </row>
        <row r="4691">
          <cell r="K4691">
            <v>0</v>
          </cell>
          <cell r="AJ4691">
            <v>4.9969934390991186</v>
          </cell>
        </row>
        <row r="4692">
          <cell r="K4692">
            <v>0</v>
          </cell>
          <cell r="AJ4692">
            <v>4.9969934390991186</v>
          </cell>
        </row>
        <row r="4693">
          <cell r="K4693">
            <v>0</v>
          </cell>
          <cell r="AJ4693">
            <v>4.9969934390991186</v>
          </cell>
        </row>
        <row r="4694">
          <cell r="K4694">
            <v>0</v>
          </cell>
          <cell r="AJ4694">
            <v>4.9969934390991186</v>
          </cell>
        </row>
        <row r="4695">
          <cell r="K4695">
            <v>0</v>
          </cell>
          <cell r="AJ4695">
            <v>4.9969934390991186</v>
          </cell>
        </row>
        <row r="4696">
          <cell r="K4696">
            <v>0</v>
          </cell>
          <cell r="AJ4696">
            <v>4.9969934390991186</v>
          </cell>
        </row>
        <row r="4697">
          <cell r="K4697">
            <v>0</v>
          </cell>
          <cell r="AJ4697">
            <v>4.9969934390991186</v>
          </cell>
        </row>
        <row r="4698">
          <cell r="K4698">
            <v>0</v>
          </cell>
          <cell r="AJ4698">
            <v>4.9969934390991186</v>
          </cell>
        </row>
        <row r="4699">
          <cell r="K4699">
            <v>0</v>
          </cell>
          <cell r="AJ4699">
            <v>4.9969934390991186</v>
          </cell>
        </row>
        <row r="4700">
          <cell r="K4700">
            <v>0</v>
          </cell>
          <cell r="AJ4700">
            <v>4.9969934390991186</v>
          </cell>
        </row>
        <row r="4701">
          <cell r="K4701">
            <v>0</v>
          </cell>
          <cell r="AJ4701">
            <v>4.9969934390991186</v>
          </cell>
        </row>
        <row r="4702">
          <cell r="K4702">
            <v>0</v>
          </cell>
          <cell r="AJ4702">
            <v>4.9969934390991186</v>
          </cell>
        </row>
        <row r="4703">
          <cell r="K4703">
            <v>0</v>
          </cell>
          <cell r="AJ4703">
            <v>4.9969934390991186</v>
          </cell>
        </row>
        <row r="4704">
          <cell r="K4704">
            <v>0</v>
          </cell>
          <cell r="AJ4704">
            <v>4.9969934390991186</v>
          </cell>
        </row>
        <row r="4705">
          <cell r="K4705">
            <v>0</v>
          </cell>
          <cell r="AJ4705">
            <v>4.9969934390991186</v>
          </cell>
        </row>
        <row r="4706">
          <cell r="K4706">
            <v>0</v>
          </cell>
          <cell r="AJ4706">
            <v>4.9969934390991186</v>
          </cell>
        </row>
        <row r="4707">
          <cell r="K4707">
            <v>0</v>
          </cell>
          <cell r="AJ4707">
            <v>4.9969934390991186</v>
          </cell>
        </row>
        <row r="4708">
          <cell r="K4708">
            <v>0</v>
          </cell>
          <cell r="AJ4708">
            <v>4.9969934390991186</v>
          </cell>
        </row>
        <row r="4709">
          <cell r="K4709">
            <v>0</v>
          </cell>
          <cell r="AJ4709">
            <v>4.9969934390991186</v>
          </cell>
        </row>
        <row r="4710">
          <cell r="K4710">
            <v>0</v>
          </cell>
          <cell r="AJ4710">
            <v>4.9969934390991186</v>
          </cell>
        </row>
        <row r="4711">
          <cell r="K4711">
            <v>0</v>
          </cell>
          <cell r="AJ4711">
            <v>4.9969934390991186</v>
          </cell>
        </row>
        <row r="4712">
          <cell r="K4712">
            <v>0</v>
          </cell>
          <cell r="AJ4712">
            <v>4.9969934390991186</v>
          </cell>
        </row>
        <row r="4713">
          <cell r="K4713">
            <v>0</v>
          </cell>
          <cell r="AJ4713">
            <v>4.9969934390991186</v>
          </cell>
        </row>
        <row r="4714">
          <cell r="K4714">
            <v>0</v>
          </cell>
          <cell r="AJ4714">
            <v>4.9969934390991186</v>
          </cell>
        </row>
        <row r="4715">
          <cell r="K4715">
            <v>0</v>
          </cell>
          <cell r="AJ4715">
            <v>4.9969934390991186</v>
          </cell>
        </row>
        <row r="4716">
          <cell r="K4716">
            <v>0</v>
          </cell>
          <cell r="AJ4716">
            <v>4.9969934390991186</v>
          </cell>
        </row>
        <row r="4717">
          <cell r="K4717">
            <v>0</v>
          </cell>
          <cell r="AJ4717">
            <v>4.9969934390991186</v>
          </cell>
        </row>
        <row r="4718">
          <cell r="K4718">
            <v>0</v>
          </cell>
          <cell r="AJ4718">
            <v>4.9969934390991186</v>
          </cell>
        </row>
        <row r="4719">
          <cell r="K4719">
            <v>0</v>
          </cell>
          <cell r="AJ4719">
            <v>4.9969934390991186</v>
          </cell>
        </row>
        <row r="4720">
          <cell r="K4720">
            <v>0</v>
          </cell>
          <cell r="AJ4720">
            <v>4.9969934390991186</v>
          </cell>
        </row>
        <row r="4721">
          <cell r="K4721">
            <v>0</v>
          </cell>
          <cell r="AJ4721">
            <v>4.9969934390991186</v>
          </cell>
        </row>
        <row r="4722">
          <cell r="K4722">
            <v>0</v>
          </cell>
          <cell r="AJ4722">
            <v>4.9969934390991186</v>
          </cell>
        </row>
        <row r="4723">
          <cell r="K4723">
            <v>0</v>
          </cell>
          <cell r="AJ4723">
            <v>4.9969934390991186</v>
          </cell>
        </row>
        <row r="4724">
          <cell r="K4724">
            <v>0</v>
          </cell>
          <cell r="AJ4724">
            <v>4.9969934390991186</v>
          </cell>
        </row>
        <row r="4725">
          <cell r="K4725">
            <v>0</v>
          </cell>
          <cell r="AJ4725">
            <v>4.9969934390991186</v>
          </cell>
        </row>
        <row r="4726">
          <cell r="K4726">
            <v>1</v>
          </cell>
          <cell r="AJ4726">
            <v>21.982958351379818</v>
          </cell>
        </row>
        <row r="4727">
          <cell r="K4727">
            <v>0</v>
          </cell>
          <cell r="AJ4727">
            <v>4.9969934390991186</v>
          </cell>
        </row>
        <row r="4728">
          <cell r="K4728">
            <v>0</v>
          </cell>
          <cell r="AJ4728">
            <v>4.9969934390991186</v>
          </cell>
        </row>
        <row r="4729">
          <cell r="K4729">
            <v>1</v>
          </cell>
          <cell r="AJ4729">
            <v>21.982958351379818</v>
          </cell>
        </row>
        <row r="4730">
          <cell r="K4730">
            <v>0</v>
          </cell>
          <cell r="AJ4730">
            <v>4.9969934390991186</v>
          </cell>
        </row>
        <row r="4731">
          <cell r="K4731">
            <v>0</v>
          </cell>
          <cell r="AJ4731">
            <v>4.9969934390991186</v>
          </cell>
        </row>
        <row r="4732">
          <cell r="K4732">
            <v>1</v>
          </cell>
          <cell r="AJ4732">
            <v>56.622958351379822</v>
          </cell>
        </row>
        <row r="4733">
          <cell r="K4733">
            <v>0</v>
          </cell>
          <cell r="AJ4733">
            <v>4.9969934390991186</v>
          </cell>
        </row>
        <row r="4734">
          <cell r="K4734">
            <v>0</v>
          </cell>
          <cell r="AJ4734">
            <v>4.9969934390991186</v>
          </cell>
        </row>
        <row r="4735">
          <cell r="K4735">
            <v>0</v>
          </cell>
          <cell r="AJ4735">
            <v>4.9969934390991186</v>
          </cell>
        </row>
        <row r="4736">
          <cell r="K4736">
            <v>0</v>
          </cell>
          <cell r="AJ4736">
            <v>4.9969934390991186</v>
          </cell>
        </row>
        <row r="4737">
          <cell r="K4737">
            <v>0</v>
          </cell>
          <cell r="AJ4737">
            <v>4.9969934390991186</v>
          </cell>
        </row>
        <row r="4738">
          <cell r="K4738">
            <v>0</v>
          </cell>
          <cell r="AJ4738">
            <v>4.9969934390991186</v>
          </cell>
        </row>
        <row r="4739">
          <cell r="K4739">
            <v>0</v>
          </cell>
          <cell r="AJ4739">
            <v>4.9969934390991186</v>
          </cell>
        </row>
        <row r="4740">
          <cell r="K4740">
            <v>0</v>
          </cell>
          <cell r="AJ4740">
            <v>4.9969934390991186</v>
          </cell>
        </row>
        <row r="4741">
          <cell r="K4741">
            <v>0</v>
          </cell>
          <cell r="AJ4741">
            <v>4.9969934390991186</v>
          </cell>
        </row>
        <row r="4742">
          <cell r="K4742">
            <v>0</v>
          </cell>
          <cell r="AJ4742">
            <v>4.9969934390991186</v>
          </cell>
        </row>
        <row r="4743">
          <cell r="K4743">
            <v>0</v>
          </cell>
          <cell r="AJ4743">
            <v>4.9969934390991186</v>
          </cell>
        </row>
        <row r="4744">
          <cell r="K4744">
            <v>0</v>
          </cell>
          <cell r="AJ4744">
            <v>4.9969934390991186</v>
          </cell>
        </row>
        <row r="4745">
          <cell r="K4745">
            <v>0</v>
          </cell>
          <cell r="AJ4745">
            <v>4.9969934390991186</v>
          </cell>
        </row>
        <row r="4746">
          <cell r="K4746">
            <v>0</v>
          </cell>
          <cell r="AJ4746">
            <v>4.9969934390991186</v>
          </cell>
        </row>
        <row r="4747">
          <cell r="K4747">
            <v>0</v>
          </cell>
          <cell r="AJ4747">
            <v>4.9969934390991186</v>
          </cell>
        </row>
        <row r="4748">
          <cell r="K4748">
            <v>0</v>
          </cell>
          <cell r="AJ4748">
            <v>4.9969934390991186</v>
          </cell>
        </row>
        <row r="4749">
          <cell r="K4749">
            <v>0</v>
          </cell>
          <cell r="AJ4749">
            <v>4.9969934390991186</v>
          </cell>
        </row>
        <row r="4750">
          <cell r="K4750">
            <v>0</v>
          </cell>
          <cell r="AJ4750">
            <v>4.9969934390991186</v>
          </cell>
        </row>
        <row r="4751">
          <cell r="K4751">
            <v>0</v>
          </cell>
          <cell r="AJ4751">
            <v>4.9969934390991186</v>
          </cell>
        </row>
        <row r="4752">
          <cell r="K4752">
            <v>0</v>
          </cell>
          <cell r="AJ4752">
            <v>4.9969934390991186</v>
          </cell>
        </row>
        <row r="4753">
          <cell r="K4753">
            <v>0</v>
          </cell>
          <cell r="AJ4753">
            <v>4.9969934390991186</v>
          </cell>
        </row>
        <row r="4754">
          <cell r="K4754">
            <v>0</v>
          </cell>
          <cell r="AJ4754">
            <v>4.9969934390991186</v>
          </cell>
        </row>
        <row r="4755">
          <cell r="K4755">
            <v>1</v>
          </cell>
          <cell r="AJ4755">
            <v>21.982958351379818</v>
          </cell>
        </row>
        <row r="4756">
          <cell r="K4756">
            <v>0</v>
          </cell>
          <cell r="AJ4756">
            <v>4.9969934390991186</v>
          </cell>
        </row>
        <row r="4757">
          <cell r="K4757">
            <v>1</v>
          </cell>
          <cell r="AJ4757">
            <v>21.982958351379818</v>
          </cell>
        </row>
        <row r="4758">
          <cell r="K4758">
            <v>0</v>
          </cell>
          <cell r="AJ4758">
            <v>4.9969934390991186</v>
          </cell>
        </row>
        <row r="4759">
          <cell r="K4759">
            <v>0</v>
          </cell>
          <cell r="AJ4759">
            <v>4.9969934390991186</v>
          </cell>
        </row>
        <row r="4760">
          <cell r="K4760">
            <v>0</v>
          </cell>
          <cell r="AJ4760">
            <v>4.9969934390991186</v>
          </cell>
        </row>
        <row r="4761">
          <cell r="K4761">
            <v>0</v>
          </cell>
          <cell r="AJ4761">
            <v>4.9969934390991186</v>
          </cell>
        </row>
        <row r="4762">
          <cell r="K4762">
            <v>0</v>
          </cell>
          <cell r="AJ4762">
            <v>4.9969934390991186</v>
          </cell>
        </row>
        <row r="4763">
          <cell r="K4763">
            <v>0</v>
          </cell>
          <cell r="AJ4763">
            <v>4.9969934390991186</v>
          </cell>
        </row>
        <row r="4764">
          <cell r="K4764">
            <v>0</v>
          </cell>
          <cell r="AJ4764">
            <v>4.9969934390991186</v>
          </cell>
        </row>
        <row r="4765">
          <cell r="K4765">
            <v>1</v>
          </cell>
          <cell r="AJ4765">
            <v>56.622958351379822</v>
          </cell>
        </row>
        <row r="4766">
          <cell r="K4766">
            <v>0</v>
          </cell>
          <cell r="AJ4766">
            <v>4.9969934390991186</v>
          </cell>
        </row>
        <row r="4767">
          <cell r="K4767">
            <v>0</v>
          </cell>
          <cell r="AJ4767">
            <v>4.9969934390991186</v>
          </cell>
        </row>
        <row r="4768">
          <cell r="K4768">
            <v>0</v>
          </cell>
          <cell r="AJ4768">
            <v>4.9969934390991186</v>
          </cell>
        </row>
        <row r="4769">
          <cell r="K4769">
            <v>0</v>
          </cell>
          <cell r="AJ4769">
            <v>4.9969934390991186</v>
          </cell>
        </row>
        <row r="4770">
          <cell r="K4770">
            <v>1</v>
          </cell>
          <cell r="AJ4770">
            <v>56.622958351379822</v>
          </cell>
        </row>
        <row r="4771">
          <cell r="K4771">
            <v>0</v>
          </cell>
          <cell r="AJ4771">
            <v>4.9969934390991186</v>
          </cell>
        </row>
        <row r="4772">
          <cell r="K4772">
            <v>0</v>
          </cell>
          <cell r="AJ4772">
            <v>4.9969934390991186</v>
          </cell>
        </row>
        <row r="4773">
          <cell r="K4773">
            <v>0</v>
          </cell>
          <cell r="AJ4773">
            <v>4.9969934390991186</v>
          </cell>
        </row>
        <row r="4774">
          <cell r="K4774">
            <v>0</v>
          </cell>
          <cell r="AJ4774">
            <v>4.9969934390991186</v>
          </cell>
        </row>
        <row r="4775">
          <cell r="K4775">
            <v>0</v>
          </cell>
          <cell r="AJ4775">
            <v>4.9969934390991186</v>
          </cell>
        </row>
        <row r="4776">
          <cell r="K4776">
            <v>1</v>
          </cell>
          <cell r="AJ4776">
            <v>56.622958351379822</v>
          </cell>
        </row>
        <row r="4777">
          <cell r="K4777">
            <v>0</v>
          </cell>
          <cell r="AJ4777">
            <v>4.9969934390991186</v>
          </cell>
        </row>
        <row r="4778">
          <cell r="K4778">
            <v>0</v>
          </cell>
          <cell r="AJ4778">
            <v>4.9969934390991186</v>
          </cell>
        </row>
        <row r="4779">
          <cell r="K4779">
            <v>0</v>
          </cell>
          <cell r="AJ4779">
            <v>4.9969934390991186</v>
          </cell>
        </row>
        <row r="4780">
          <cell r="K4780">
            <v>0</v>
          </cell>
          <cell r="AJ4780">
            <v>4.9969934390991186</v>
          </cell>
        </row>
        <row r="4781">
          <cell r="K4781">
            <v>0</v>
          </cell>
          <cell r="AJ4781">
            <v>4.9969934390991186</v>
          </cell>
        </row>
        <row r="4782">
          <cell r="K4782">
            <v>0</v>
          </cell>
          <cell r="AJ4782">
            <v>4.9969934390991186</v>
          </cell>
        </row>
        <row r="4783">
          <cell r="K4783">
            <v>0</v>
          </cell>
          <cell r="AJ4783">
            <v>4.9969934390991186</v>
          </cell>
        </row>
        <row r="4784">
          <cell r="K4784">
            <v>0</v>
          </cell>
          <cell r="AJ4784">
            <v>4.9969934390991186</v>
          </cell>
        </row>
        <row r="4785">
          <cell r="K4785">
            <v>0</v>
          </cell>
          <cell r="AJ4785">
            <v>4.9969934390991186</v>
          </cell>
        </row>
        <row r="4786">
          <cell r="K4786">
            <v>0</v>
          </cell>
          <cell r="AJ4786">
            <v>4.9969934390991186</v>
          </cell>
        </row>
        <row r="4787">
          <cell r="K4787">
            <v>0</v>
          </cell>
          <cell r="AJ4787">
            <v>4.9969934390991186</v>
          </cell>
        </row>
        <row r="4788">
          <cell r="K4788">
            <v>0</v>
          </cell>
          <cell r="AJ4788">
            <v>4.9969934390991186</v>
          </cell>
        </row>
        <row r="4789">
          <cell r="K4789">
            <v>0</v>
          </cell>
          <cell r="AJ4789">
            <v>4.9969934390991186</v>
          </cell>
        </row>
        <row r="4790">
          <cell r="K4790">
            <v>0</v>
          </cell>
          <cell r="AJ4790">
            <v>4.9969934390991186</v>
          </cell>
        </row>
        <row r="4791">
          <cell r="K4791">
            <v>0</v>
          </cell>
          <cell r="AJ4791">
            <v>4.9969934390991186</v>
          </cell>
        </row>
        <row r="4792">
          <cell r="K4792">
            <v>0</v>
          </cell>
          <cell r="AJ4792">
            <v>4.9969934390991186</v>
          </cell>
        </row>
        <row r="4793">
          <cell r="K4793">
            <v>0</v>
          </cell>
          <cell r="AJ4793">
            <v>4.9969934390991186</v>
          </cell>
        </row>
        <row r="4794">
          <cell r="K4794">
            <v>0</v>
          </cell>
          <cell r="AJ4794">
            <v>4.9969934390991186</v>
          </cell>
        </row>
        <row r="4795">
          <cell r="K4795">
            <v>0</v>
          </cell>
          <cell r="AJ4795">
            <v>4.9969934390991186</v>
          </cell>
        </row>
        <row r="4796">
          <cell r="K4796">
            <v>0</v>
          </cell>
          <cell r="AJ4796">
            <v>4.9969934390991186</v>
          </cell>
        </row>
        <row r="4797">
          <cell r="K4797">
            <v>0</v>
          </cell>
          <cell r="AJ4797">
            <v>4.9969934390991186</v>
          </cell>
        </row>
        <row r="4798">
          <cell r="K4798">
            <v>0</v>
          </cell>
          <cell r="AJ4798">
            <v>4.9969934390991186</v>
          </cell>
        </row>
        <row r="4799">
          <cell r="K4799">
            <v>0</v>
          </cell>
          <cell r="AJ4799">
            <v>4.9969934390991186</v>
          </cell>
        </row>
        <row r="4800">
          <cell r="K4800">
            <v>0</v>
          </cell>
          <cell r="AJ4800">
            <v>4.9969934390991186</v>
          </cell>
        </row>
        <row r="4801">
          <cell r="K4801">
            <v>0</v>
          </cell>
          <cell r="AJ4801">
            <v>4.9969934390991186</v>
          </cell>
        </row>
        <row r="4802">
          <cell r="K4802">
            <v>1</v>
          </cell>
          <cell r="AJ4802">
            <v>21.982958351379818</v>
          </cell>
        </row>
        <row r="4803">
          <cell r="K4803">
            <v>0</v>
          </cell>
          <cell r="AJ4803">
            <v>4.9969934390991186</v>
          </cell>
        </row>
        <row r="4804">
          <cell r="K4804">
            <v>1</v>
          </cell>
          <cell r="AJ4804">
            <v>56.622958351379822</v>
          </cell>
        </row>
        <row r="4805">
          <cell r="K4805">
            <v>0</v>
          </cell>
          <cell r="AJ4805">
            <v>4.9969934390991186</v>
          </cell>
        </row>
        <row r="4806">
          <cell r="K4806">
            <v>0</v>
          </cell>
          <cell r="AJ4806">
            <v>4.9969934390991186</v>
          </cell>
        </row>
        <row r="4807">
          <cell r="K4807">
            <v>0</v>
          </cell>
          <cell r="AJ4807">
            <v>4.9969934390991186</v>
          </cell>
        </row>
        <row r="4808">
          <cell r="K4808">
            <v>0</v>
          </cell>
          <cell r="AJ4808">
            <v>4.9969934390991186</v>
          </cell>
        </row>
        <row r="4809">
          <cell r="K4809">
            <v>1</v>
          </cell>
          <cell r="AJ4809">
            <v>73.972958351379816</v>
          </cell>
        </row>
        <row r="4810">
          <cell r="K4810">
            <v>0</v>
          </cell>
          <cell r="AJ4810">
            <v>4.9969934390991186</v>
          </cell>
        </row>
        <row r="4811">
          <cell r="K4811">
            <v>0</v>
          </cell>
          <cell r="AJ4811">
            <v>4.9969934390991186</v>
          </cell>
        </row>
        <row r="4812">
          <cell r="K4812">
            <v>0</v>
          </cell>
          <cell r="AJ4812">
            <v>4.9969934390991186</v>
          </cell>
        </row>
        <row r="4813">
          <cell r="K4813">
            <v>1</v>
          </cell>
          <cell r="AJ4813">
            <v>72.672958351379819</v>
          </cell>
        </row>
        <row r="4814">
          <cell r="K4814">
            <v>0</v>
          </cell>
          <cell r="AJ4814">
            <v>4.9969934390991186</v>
          </cell>
        </row>
        <row r="4815">
          <cell r="K4815">
            <v>0</v>
          </cell>
          <cell r="AJ4815">
            <v>4.9969934390991186</v>
          </cell>
        </row>
        <row r="4816">
          <cell r="K4816">
            <v>0</v>
          </cell>
          <cell r="AJ4816">
            <v>4.9969934390991186</v>
          </cell>
        </row>
        <row r="4817">
          <cell r="K4817">
            <v>0</v>
          </cell>
          <cell r="AJ4817">
            <v>4.9969934390991186</v>
          </cell>
        </row>
        <row r="4818">
          <cell r="K4818">
            <v>0</v>
          </cell>
          <cell r="AJ4818">
            <v>4.9969934390991186</v>
          </cell>
        </row>
        <row r="4819">
          <cell r="K4819">
            <v>0</v>
          </cell>
          <cell r="AJ4819">
            <v>4.9969934390991186</v>
          </cell>
        </row>
        <row r="4820">
          <cell r="K4820">
            <v>1</v>
          </cell>
          <cell r="AJ4820">
            <v>56.622958351379822</v>
          </cell>
        </row>
        <row r="4821">
          <cell r="K4821">
            <v>0</v>
          </cell>
          <cell r="AJ4821">
            <v>4.9969934390991186</v>
          </cell>
        </row>
        <row r="4822">
          <cell r="K4822">
            <v>0</v>
          </cell>
          <cell r="AJ4822">
            <v>4.9969934390991186</v>
          </cell>
        </row>
        <row r="4823">
          <cell r="K4823">
            <v>0</v>
          </cell>
          <cell r="AJ4823">
            <v>4.9969934390991186</v>
          </cell>
        </row>
        <row r="4824">
          <cell r="K4824">
            <v>1</v>
          </cell>
          <cell r="AJ4824">
            <v>21.982958351379818</v>
          </cell>
        </row>
        <row r="4825">
          <cell r="K4825">
            <v>0</v>
          </cell>
          <cell r="AJ4825">
            <v>4.9969934390991186</v>
          </cell>
        </row>
        <row r="4826">
          <cell r="K4826">
            <v>0</v>
          </cell>
          <cell r="AJ4826">
            <v>4.9969934390991186</v>
          </cell>
        </row>
        <row r="4827">
          <cell r="K4827">
            <v>0</v>
          </cell>
          <cell r="AJ4827">
            <v>4.9969934390991186</v>
          </cell>
        </row>
        <row r="4828">
          <cell r="K4828">
            <v>0</v>
          </cell>
          <cell r="AJ4828">
            <v>4.9969934390991186</v>
          </cell>
        </row>
        <row r="4829">
          <cell r="K4829">
            <v>0</v>
          </cell>
          <cell r="AJ4829">
            <v>4.9969934390991186</v>
          </cell>
        </row>
        <row r="4830">
          <cell r="K4830">
            <v>0</v>
          </cell>
          <cell r="AJ4830">
            <v>4.9969934390991186</v>
          </cell>
        </row>
        <row r="4831">
          <cell r="K4831">
            <v>0</v>
          </cell>
          <cell r="AJ4831">
            <v>4.9969934390991186</v>
          </cell>
        </row>
        <row r="4832">
          <cell r="K4832">
            <v>0</v>
          </cell>
          <cell r="AJ4832">
            <v>4.9969934390991186</v>
          </cell>
        </row>
        <row r="4833">
          <cell r="K4833">
            <v>0</v>
          </cell>
          <cell r="AJ4833">
            <v>4.9969934390991186</v>
          </cell>
        </row>
        <row r="4834">
          <cell r="K4834">
            <v>0</v>
          </cell>
          <cell r="AJ4834">
            <v>4.9969934390991186</v>
          </cell>
        </row>
        <row r="4835">
          <cell r="K4835">
            <v>0</v>
          </cell>
          <cell r="AJ4835">
            <v>4.9969934390991186</v>
          </cell>
        </row>
        <row r="4836">
          <cell r="K4836">
            <v>0</v>
          </cell>
          <cell r="AJ4836">
            <v>4.9969934390991186</v>
          </cell>
        </row>
        <row r="4837">
          <cell r="K4837">
            <v>0</v>
          </cell>
          <cell r="AJ4837">
            <v>4.9969934390991186</v>
          </cell>
        </row>
        <row r="4838">
          <cell r="K4838">
            <v>0</v>
          </cell>
          <cell r="AJ4838">
            <v>4.9969934390991186</v>
          </cell>
        </row>
        <row r="4839">
          <cell r="K4839">
            <v>0</v>
          </cell>
          <cell r="AJ4839">
            <v>4.9969934390991186</v>
          </cell>
        </row>
        <row r="4840">
          <cell r="K4840">
            <v>0</v>
          </cell>
          <cell r="AJ4840">
            <v>4.9969934390991186</v>
          </cell>
        </row>
        <row r="4841">
          <cell r="K4841">
            <v>0</v>
          </cell>
          <cell r="AJ4841">
            <v>4.9969934390991186</v>
          </cell>
        </row>
        <row r="4842">
          <cell r="K4842">
            <v>1</v>
          </cell>
          <cell r="AJ4842">
            <v>21.982958351379818</v>
          </cell>
        </row>
        <row r="4843">
          <cell r="K4843">
            <v>0</v>
          </cell>
          <cell r="AJ4843">
            <v>4.9969934390991186</v>
          </cell>
        </row>
        <row r="4844">
          <cell r="K4844">
            <v>0</v>
          </cell>
          <cell r="AJ4844">
            <v>4.9969934390991186</v>
          </cell>
        </row>
        <row r="4845">
          <cell r="K4845">
            <v>0</v>
          </cell>
          <cell r="AJ4845">
            <v>4.9969934390991186</v>
          </cell>
        </row>
        <row r="4846">
          <cell r="K4846">
            <v>0</v>
          </cell>
          <cell r="AJ4846">
            <v>4.9969934390991186</v>
          </cell>
        </row>
        <row r="4847">
          <cell r="K4847">
            <v>0</v>
          </cell>
          <cell r="AJ4847">
            <v>4.9969934390991186</v>
          </cell>
        </row>
        <row r="4848">
          <cell r="K4848">
            <v>0</v>
          </cell>
          <cell r="AJ4848">
            <v>4.9969934390991186</v>
          </cell>
        </row>
        <row r="4849">
          <cell r="K4849">
            <v>1</v>
          </cell>
          <cell r="AJ4849">
            <v>21.982958351379818</v>
          </cell>
        </row>
        <row r="4850">
          <cell r="K4850">
            <v>1</v>
          </cell>
          <cell r="AJ4850">
            <v>56.622958351379822</v>
          </cell>
        </row>
        <row r="4851">
          <cell r="K4851">
            <v>1</v>
          </cell>
          <cell r="AJ4851">
            <v>56.622958351379822</v>
          </cell>
        </row>
        <row r="4852">
          <cell r="K4852">
            <v>0</v>
          </cell>
          <cell r="AJ4852">
            <v>4.9969934390991186</v>
          </cell>
        </row>
        <row r="4853">
          <cell r="K4853">
            <v>0</v>
          </cell>
          <cell r="AJ4853">
            <v>4.9969934390991186</v>
          </cell>
        </row>
        <row r="4854">
          <cell r="K4854">
            <v>1</v>
          </cell>
          <cell r="AJ4854">
            <v>38.032958351379826</v>
          </cell>
        </row>
        <row r="4855">
          <cell r="K4855">
            <v>0</v>
          </cell>
          <cell r="AJ4855">
            <v>4.9969934390991186</v>
          </cell>
        </row>
        <row r="4856">
          <cell r="K4856">
            <v>0</v>
          </cell>
          <cell r="AJ4856">
            <v>4.9969934390991186</v>
          </cell>
        </row>
        <row r="4857">
          <cell r="K4857">
            <v>0</v>
          </cell>
          <cell r="AJ4857">
            <v>4.9969934390991186</v>
          </cell>
        </row>
        <row r="4858">
          <cell r="K4858">
            <v>0</v>
          </cell>
          <cell r="AJ4858">
            <v>4.9969934390991186</v>
          </cell>
        </row>
        <row r="4859">
          <cell r="K4859">
            <v>1</v>
          </cell>
          <cell r="AJ4859">
            <v>56.622958351379822</v>
          </cell>
        </row>
        <row r="4860">
          <cell r="K4860">
            <v>0</v>
          </cell>
          <cell r="AJ4860">
            <v>4.9969934390991186</v>
          </cell>
        </row>
        <row r="4861">
          <cell r="K4861">
            <v>0</v>
          </cell>
          <cell r="AJ4861">
            <v>4.9969934390991186</v>
          </cell>
        </row>
      </sheetData>
      <sheetData sheetId="15"/>
      <sheetData sheetId="16">
        <row r="2">
          <cell r="G2">
            <v>1</v>
          </cell>
        </row>
      </sheetData>
      <sheetData sheetId="17"/>
      <sheetData sheetId="18"/>
      <sheetData sheetId="19">
        <row r="7">
          <cell r="C7">
            <v>87</v>
          </cell>
        </row>
      </sheetData>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Quality_Check_Summary"/>
      <sheetName val="Treatment_Path"/>
      <sheetName val="FLS_Result_Summary_SA"/>
      <sheetName val="Cost_Sumary_Table"/>
      <sheetName val="Base_Secenarios_Case_Results"/>
      <sheetName val="3b.FLS_Exam_Trtmt_Costs_SA_UC"/>
      <sheetName val="3.FLS_Exam_Trtmt_Costs_FLS"/>
      <sheetName val="1.FLS_ED_Record_Assessments"/>
      <sheetName val="2.FLS_Contacting_Costs"/>
      <sheetName val="4.FLS Follow_Up_Costs"/>
      <sheetName val="4b.FLS Follow_Up_Costs_SA_UC"/>
      <sheetName val="5.Re-Fracture_Treatment_Costs"/>
      <sheetName val="Cost_refs"/>
      <sheetName val="General_Costs_Data"/>
      <sheetName val="Refracture_Cost_Estimations"/>
      <sheetName val="Follow-Ups-FLS-Att"/>
      <sheetName val="Medication"/>
      <sheetName val="Base_Case_Compliance"/>
      <sheetName val="4_Uncertainty Input_Table"/>
      <sheetName val="Co-Pay_Stuff"/>
      <sheetName val="Other"/>
      <sheetName val="Issues"/>
      <sheetName val="CI_Pos_6_month_RR_Samp_Pops"/>
      <sheetName val="CI_Poisson_Annual"/>
      <sheetName val="Price_Deflator_2013-14"/>
      <sheetName val="Names"/>
      <sheetName val="Old_Stuff_from_Here"/>
      <sheetName val="Medication_Costs"/>
      <sheetName val="Tornado_Chart_Paper_John"/>
      <sheetName val="Nik_Paper_Table_Poisson_CIs"/>
      <sheetName val="CI_Pos_6_month_RR_1000"/>
      <sheetName val="Nik_Paper_Table_Poisson_CIs (2"/>
      <sheetName val="3. GM_Consult_&amp;_Follow_Up"/>
      <sheetName val="4. FLS_FollowupsApps"/>
      <sheetName val="New_Followup"/>
      <sheetName val="SA_Diagram"/>
      <sheetName val="SA_Diagram eg"/>
      <sheetName val="Rod_Nick_Tables_Combined"/>
      <sheetName val="2b.RefractCalcs_RespRate"/>
      <sheetName val="Ex_Graph"/>
      <sheetName val="Follow-Up_Trt_Rates"/>
      <sheetName val="Rod_Table_Weighted_Refracs"/>
      <sheetName val="Rod_Paper_Table_SAII"/>
      <sheetName val="Nik_Paper_TableWeighted"/>
      <sheetName val="Rough_Sheet"/>
      <sheetName val="Nik_Table"/>
      <sheetName val="Tornado_Charts"/>
      <sheetName val="Tornado_Chart_Rpt_I"/>
      <sheetName val="Tornado_Chart_Rpt_II"/>
      <sheetName val="Tornado_Chart_Paper"/>
      <sheetName val="Gabor_Stuff"/>
      <sheetName val="Gabor_Box_1"/>
      <sheetName val="Gabor_Box_2"/>
      <sheetName val="Gabor_Percent"/>
      <sheetName val="Gabor_Poster_Tables"/>
      <sheetName val="!st_ Tornado_Chart"/>
      <sheetName val="2.Patient flow diagram"/>
      <sheetName val="Patient_Flow_Presentation"/>
      <sheetName val="Presentation_PW"/>
      <sheetName val="Pathway"/>
      <sheetName val="3.Patient flow diagram_Presenta"/>
      <sheetName val="2.Nagayama_Patient_Data"/>
      <sheetName val="5.d_Overheads"/>
      <sheetName val="4.Flow_Treat_Meds"/>
      <sheetName val="3b.MBS PBS_Investigation"/>
      <sheetName val="1.Cost_Summary"/>
      <sheetName val="6_Re-Fracture"/>
      <sheetName val="1.First_Study_evaluation"/>
      <sheetName val="Questionnaire"/>
      <sheetName val="Re-Fracture_Template"/>
      <sheetName val="Cost_Sch_QC_Temps"/>
      <sheetName val="Cost_Sch_QC_Temps (2)"/>
      <sheetName val="4. Treatment for Osteoporosis"/>
      <sheetName val="2. FLS EARLY INTERACTIONS "/>
      <sheetName val="3. FLS post ED EXAMINATION "/>
      <sheetName val="1.  Assessment of ED recs"/>
      <sheetName val="5.Re-Fractures"/>
      <sheetName val="REFERENCES"/>
      <sheetName val="Patient flow diagram"/>
      <sheetName val="MODEL_Cost_Summary_1_Year"/>
      <sheetName val="MODEL_Cost_Summary_1_Years_Adju"/>
      <sheetName val="3.Issues_Summary_orig"/>
      <sheetName val="Proof of arithmetic"/>
      <sheetName val="2.Sampling_Path (2)"/>
    </sheetNames>
    <sheetDataSet>
      <sheetData sheetId="0"/>
      <sheetData sheetId="1"/>
      <sheetData sheetId="2"/>
      <sheetData sheetId="3">
        <row r="30">
          <cell r="B30">
            <v>0</v>
          </cell>
          <cell r="C30">
            <v>0</v>
          </cell>
        </row>
        <row r="31">
          <cell r="B31">
            <v>0.2</v>
          </cell>
          <cell r="C31">
            <v>0</v>
          </cell>
        </row>
        <row r="32">
          <cell r="B32">
            <v>0</v>
          </cell>
        </row>
        <row r="33">
          <cell r="C33">
            <v>0</v>
          </cell>
        </row>
        <row r="34">
          <cell r="B34">
            <v>0</v>
          </cell>
          <cell r="C34">
            <v>0</v>
          </cell>
        </row>
        <row r="35">
          <cell r="C35">
            <v>0</v>
          </cell>
        </row>
        <row r="36">
          <cell r="B36">
            <v>0</v>
          </cell>
          <cell r="C36">
            <v>0</v>
          </cell>
        </row>
        <row r="37">
          <cell r="C37">
            <v>0</v>
          </cell>
        </row>
        <row r="40">
          <cell r="B40">
            <v>0.2</v>
          </cell>
        </row>
        <row r="48">
          <cell r="C48">
            <v>0</v>
          </cell>
        </row>
      </sheetData>
      <sheetData sheetId="4"/>
      <sheetData sheetId="5"/>
      <sheetData sheetId="6"/>
      <sheetData sheetId="7">
        <row r="33">
          <cell r="S33">
            <v>68.666666666666671</v>
          </cell>
        </row>
      </sheetData>
      <sheetData sheetId="8"/>
      <sheetData sheetId="9"/>
      <sheetData sheetId="10"/>
      <sheetData sheetId="11"/>
      <sheetData sheetId="12"/>
      <sheetData sheetId="13"/>
      <sheetData sheetId="14">
        <row r="3">
          <cell r="E3">
            <v>0.5</v>
          </cell>
        </row>
      </sheetData>
      <sheetData sheetId="15">
        <row r="23">
          <cell r="W23">
            <v>0</v>
          </cell>
        </row>
      </sheetData>
      <sheetData sheetId="16"/>
      <sheetData sheetId="17">
        <row r="26">
          <cell r="N26">
            <v>1415.5255890959074</v>
          </cell>
        </row>
      </sheetData>
      <sheetData sheetId="18">
        <row r="35">
          <cell r="U35">
            <v>0.49166666666666659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costs"/>
      <sheetName val="Model data"/>
      <sheetName val="Summary"/>
      <sheetName val="Sampling"/>
      <sheetName val="Replications"/>
      <sheetName val="CI data"/>
      <sheetName val="Chart data_pairs"/>
      <sheetName val="Scatterplots"/>
      <sheetName val="MRS conversion"/>
      <sheetName val="Notes"/>
      <sheetName val="Charts"/>
    </sheetNames>
    <sheetDataSet>
      <sheetData sheetId="0">
        <row r="13">
          <cell r="C13">
            <v>510</v>
          </cell>
        </row>
        <row r="14">
          <cell r="C14">
            <v>605.04999999999995</v>
          </cell>
        </row>
      </sheetData>
      <sheetData sheetId="1">
        <row r="8">
          <cell r="Q8">
            <v>378</v>
          </cell>
        </row>
        <row r="16">
          <cell r="Q16">
            <v>408</v>
          </cell>
        </row>
        <row r="24">
          <cell r="Q24">
            <v>228</v>
          </cell>
        </row>
        <row r="32">
          <cell r="Q32">
            <v>504</v>
          </cell>
        </row>
      </sheetData>
      <sheetData sheetId="2"/>
      <sheetData sheetId="3"/>
      <sheetData sheetId="4"/>
      <sheetData sheetId="5"/>
      <sheetData sheetId="6"/>
      <sheetData sheetId="7"/>
      <sheetData sheetId="8"/>
      <sheetData sheetId="9"/>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cost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s"/>
      <sheetName val="Refs"/>
      <sheetName val="Tables for Deliverable"/>
      <sheetName val="Summary"/>
      <sheetName val="MC_Summary"/>
      <sheetName val="Intervention_Costs"/>
      <sheetName val="Intervention_Savings"/>
      <sheetName val="All Data_Combined"/>
      <sheetName val="LOS_Mann_Whit_SA"/>
      <sheetName val="WT_Mann_Whit_SA"/>
      <sheetName val="2014_3.30_8.30_Att"/>
      <sheetName val="2015_3.30-8.30_Att"/>
      <sheetName val="2016_3.30-8.30_Att"/>
      <sheetName val="2017_3.30-8.30_Att"/>
      <sheetName val="WT_Data_Summarize "/>
      <sheetName val="LOS_Data_Summarize"/>
      <sheetName val="Pathway"/>
      <sheetName val="Data"/>
      <sheetName val="Tests_Other_Otcms"/>
      <sheetName val="EPT_Tests_Sig"/>
      <sheetName val="Non_Parametric_Ortho"/>
      <sheetName val="Physio_Labor_Bootstrap (2)"/>
      <sheetName val="Bootstrap_ICER_Xp"/>
      <sheetName val="Old_Graphs"/>
      <sheetName val="Orth_Ref_ChiSqu_SA"/>
      <sheetName val="SCA_HID"/>
      <sheetName val="Sheet2"/>
    </sheetNames>
    <sheetDataSet>
      <sheetData sheetId="0"/>
      <sheetData sheetId="1"/>
      <sheetData sheetId="2"/>
      <sheetData sheetId="3">
        <row r="4">
          <cell r="N4">
            <v>721.14451342158691</v>
          </cell>
        </row>
        <row r="12">
          <cell r="N12">
            <v>0</v>
          </cell>
        </row>
        <row r="14">
          <cell r="N14">
            <v>0</v>
          </cell>
        </row>
        <row r="15">
          <cell r="N15">
            <v>0</v>
          </cell>
        </row>
        <row r="19">
          <cell r="N19">
            <v>1</v>
          </cell>
        </row>
        <row r="20">
          <cell r="N20">
            <v>3</v>
          </cell>
        </row>
      </sheetData>
      <sheetData sheetId="4">
        <row r="6">
          <cell r="O6">
            <v>-43.216890515224854</v>
          </cell>
        </row>
        <row r="7">
          <cell r="O7">
            <v>-43.861259761314173</v>
          </cell>
        </row>
      </sheetData>
      <sheetData sheetId="5">
        <row r="8">
          <cell r="D8">
            <v>8</v>
          </cell>
        </row>
        <row r="10">
          <cell r="D10">
            <v>4</v>
          </cell>
        </row>
        <row r="11">
          <cell r="B11">
            <v>48.076300894772459</v>
          </cell>
        </row>
        <row r="12">
          <cell r="D12">
            <v>1.5</v>
          </cell>
        </row>
        <row r="13">
          <cell r="D13">
            <v>1.75</v>
          </cell>
        </row>
        <row r="14">
          <cell r="D14">
            <v>1.1000000000000001</v>
          </cell>
        </row>
        <row r="19">
          <cell r="B19">
            <v>52.178570000000001</v>
          </cell>
        </row>
        <row r="20">
          <cell r="B20">
            <v>38</v>
          </cell>
        </row>
        <row r="25">
          <cell r="B25">
            <v>8384.5068760483173</v>
          </cell>
        </row>
      </sheetData>
      <sheetData sheetId="6">
        <row r="3">
          <cell r="B3">
            <v>1240</v>
          </cell>
        </row>
        <row r="6">
          <cell r="B6">
            <v>1682.4626436592916</v>
          </cell>
        </row>
        <row r="10">
          <cell r="C10">
            <v>20</v>
          </cell>
        </row>
        <row r="20">
          <cell r="F20">
            <v>1.1086025556589911</v>
          </cell>
        </row>
        <row r="21">
          <cell r="F21">
            <v>0.97882007915402547</v>
          </cell>
        </row>
        <row r="22">
          <cell r="F22">
            <v>1.0437113174065085</v>
          </cell>
        </row>
      </sheetData>
      <sheetData sheetId="7">
        <row r="2">
          <cell r="D2">
            <v>66.999999998370185</v>
          </cell>
          <cell r="E2">
            <v>200.99999999511056</v>
          </cell>
        </row>
        <row r="3">
          <cell r="D3">
            <v>40.000000004656613</v>
          </cell>
          <cell r="E3">
            <v>47.999999999301508</v>
          </cell>
        </row>
        <row r="4">
          <cell r="D4">
            <v>59.99999999650754</v>
          </cell>
          <cell r="E4">
            <v>203.00000000162981</v>
          </cell>
        </row>
        <row r="5">
          <cell r="D5">
            <v>243.00000000628643</v>
          </cell>
          <cell r="E5">
            <v>297.00000000419095</v>
          </cell>
        </row>
        <row r="6">
          <cell r="D6">
            <v>164.00000000023283</v>
          </cell>
          <cell r="E6">
            <v>477.00000000419095</v>
          </cell>
        </row>
        <row r="7">
          <cell r="D7">
            <v>155.00000000232831</v>
          </cell>
          <cell r="E7">
            <v>252.9999999969732</v>
          </cell>
        </row>
        <row r="8">
          <cell r="D8">
            <v>156.99999999837019</v>
          </cell>
          <cell r="E8">
            <v>161.00000000093132</v>
          </cell>
        </row>
        <row r="9">
          <cell r="D9">
            <v>59.00000000372529</v>
          </cell>
          <cell r="E9">
            <v>105.99999999976717</v>
          </cell>
        </row>
        <row r="10">
          <cell r="D10">
            <v>65.000000002328306</v>
          </cell>
          <cell r="E10">
            <v>79.999999998835847</v>
          </cell>
        </row>
        <row r="11">
          <cell r="D11">
            <v>99.000000008381903</v>
          </cell>
          <cell r="E11">
            <v>139.00000000256114</v>
          </cell>
        </row>
        <row r="12">
          <cell r="D12">
            <v>126.00000000209548</v>
          </cell>
          <cell r="E12">
            <v>141.0000000090804</v>
          </cell>
        </row>
        <row r="13">
          <cell r="D13">
            <v>48.000000009778887</v>
          </cell>
          <cell r="E13">
            <v>474.00000000488944</v>
          </cell>
        </row>
        <row r="14">
          <cell r="D14">
            <v>102.00000000768341</v>
          </cell>
          <cell r="E14">
            <v>519.99999999767169</v>
          </cell>
        </row>
        <row r="15">
          <cell r="D15">
            <v>65.999999995110556</v>
          </cell>
          <cell r="E15">
            <v>149.00000000372529</v>
          </cell>
        </row>
        <row r="16">
          <cell r="D16">
            <v>116.99999999371357</v>
          </cell>
          <cell r="E16">
            <v>169.99999999883585</v>
          </cell>
        </row>
        <row r="17">
          <cell r="D17">
            <v>211.99999999953434</v>
          </cell>
          <cell r="E17">
            <v>357.00000000069849</v>
          </cell>
        </row>
        <row r="18">
          <cell r="D18">
            <v>75.00000000349246</v>
          </cell>
          <cell r="E18">
            <v>108.99999999906868</v>
          </cell>
        </row>
        <row r="19">
          <cell r="D19">
            <v>171.99999999487773</v>
          </cell>
          <cell r="E19">
            <v>473.99999999441206</v>
          </cell>
        </row>
        <row r="20">
          <cell r="D20">
            <v>36.000000002095476</v>
          </cell>
          <cell r="E20">
            <v>272.99999999930151</v>
          </cell>
        </row>
        <row r="21">
          <cell r="D21">
            <v>66.999999998370185</v>
          </cell>
          <cell r="E21">
            <v>113.99999999441206</v>
          </cell>
        </row>
        <row r="22">
          <cell r="D22">
            <v>94.999999995343387</v>
          </cell>
          <cell r="E22">
            <v>139.99999999534339</v>
          </cell>
        </row>
        <row r="23">
          <cell r="D23">
            <v>201.00000000558794</v>
          </cell>
          <cell r="E23">
            <v>233.00000000512227</v>
          </cell>
        </row>
        <row r="24">
          <cell r="D24">
            <v>172.99999999813735</v>
          </cell>
          <cell r="E24">
            <v>239.00000000372529</v>
          </cell>
        </row>
        <row r="25">
          <cell r="D25">
            <v>79.999999998835847</v>
          </cell>
          <cell r="E25">
            <v>133.99999999674037</v>
          </cell>
        </row>
        <row r="26">
          <cell r="D26">
            <v>148.99999999324791</v>
          </cell>
          <cell r="E26">
            <v>165.99999999627471</v>
          </cell>
        </row>
        <row r="27">
          <cell r="D27">
            <v>108.00000000628643</v>
          </cell>
          <cell r="E27">
            <v>291.00000000558794</v>
          </cell>
        </row>
        <row r="28">
          <cell r="D28">
            <v>81.000000002095476</v>
          </cell>
          <cell r="E28">
            <v>91.999999996041879</v>
          </cell>
        </row>
        <row r="29">
          <cell r="D29">
            <v>10.000000001164153</v>
          </cell>
          <cell r="E29">
            <v>143.99999999790452</v>
          </cell>
        </row>
        <row r="30">
          <cell r="D30">
            <v>58.000000000465661</v>
          </cell>
          <cell r="E30">
            <v>104.00000000372529</v>
          </cell>
        </row>
        <row r="31">
          <cell r="D31">
            <v>43.999999996740371</v>
          </cell>
          <cell r="E31">
            <v>66.999999998370185</v>
          </cell>
        </row>
        <row r="32">
          <cell r="D32">
            <v>94.000000002561137</v>
          </cell>
          <cell r="E32">
            <v>119.00000000023283</v>
          </cell>
        </row>
        <row r="33">
          <cell r="D33">
            <v>120.00000000349246</v>
          </cell>
          <cell r="E33">
            <v>222.00000000069849</v>
          </cell>
        </row>
        <row r="34">
          <cell r="D34">
            <v>156.00000000558794</v>
          </cell>
          <cell r="E34">
            <v>301.99999999953434</v>
          </cell>
        </row>
        <row r="35">
          <cell r="D35">
            <v>191.99999999720603</v>
          </cell>
          <cell r="E35">
            <v>242.0000000030268</v>
          </cell>
        </row>
        <row r="36">
          <cell r="D36">
            <v>170.00000000931323</v>
          </cell>
          <cell r="E36">
            <v>305.00000000931323</v>
          </cell>
        </row>
        <row r="37">
          <cell r="D37">
            <v>150.99999999976717</v>
          </cell>
          <cell r="E37">
            <v>181.00000000325963</v>
          </cell>
        </row>
        <row r="38">
          <cell r="D38">
            <v>88.999999996740371</v>
          </cell>
          <cell r="E38">
            <v>103.99999999324791</v>
          </cell>
        </row>
        <row r="39">
          <cell r="D39">
            <v>85.999999997438863</v>
          </cell>
          <cell r="E39">
            <v>126.99999999487773</v>
          </cell>
        </row>
        <row r="40">
          <cell r="D40">
            <v>74.000000000232831</v>
          </cell>
          <cell r="E40">
            <v>86.000000007916242</v>
          </cell>
        </row>
        <row r="41">
          <cell r="D41">
            <v>37.999999998137355</v>
          </cell>
          <cell r="E41">
            <v>138.99999999208376</v>
          </cell>
        </row>
        <row r="42">
          <cell r="D42">
            <v>62.000000003026798</v>
          </cell>
          <cell r="E42">
            <v>133.00000000395812</v>
          </cell>
        </row>
        <row r="43">
          <cell r="D43">
            <v>164.00000000023283</v>
          </cell>
          <cell r="E43">
            <v>245.99999999511056</v>
          </cell>
        </row>
        <row r="44">
          <cell r="D44">
            <v>40.999999997438863</v>
          </cell>
          <cell r="E44">
            <v>78.000000002793968</v>
          </cell>
        </row>
        <row r="45">
          <cell r="D45">
            <v>90</v>
          </cell>
          <cell r="E45">
            <v>124.0000000060536</v>
          </cell>
        </row>
        <row r="46">
          <cell r="D46">
            <v>56.000000004423782</v>
          </cell>
          <cell r="E46">
            <v>94.000000002561137</v>
          </cell>
        </row>
        <row r="47">
          <cell r="D47">
            <v>105.99999999976717</v>
          </cell>
          <cell r="E47">
            <v>117.00000000419095</v>
          </cell>
        </row>
        <row r="48">
          <cell r="D48">
            <v>72.999999996973202</v>
          </cell>
          <cell r="E48">
            <v>156.99999999837019</v>
          </cell>
        </row>
        <row r="49">
          <cell r="D49">
            <v>14.00000000372529</v>
          </cell>
          <cell r="E49">
            <v>52.000000001862645</v>
          </cell>
        </row>
        <row r="50">
          <cell r="D50">
            <v>41.999999990221113</v>
          </cell>
          <cell r="E50">
            <v>139.99999999534339</v>
          </cell>
        </row>
        <row r="51">
          <cell r="D51">
            <v>63.999999999068677</v>
          </cell>
          <cell r="E51">
            <v>248.00000000162981</v>
          </cell>
        </row>
        <row r="52">
          <cell r="D52">
            <v>113.99999999441206</v>
          </cell>
          <cell r="E52">
            <v>233.99999999790452</v>
          </cell>
        </row>
        <row r="53">
          <cell r="D53">
            <v>46.999999996041879</v>
          </cell>
          <cell r="E53">
            <v>93.999999992083758</v>
          </cell>
        </row>
        <row r="54">
          <cell r="D54">
            <v>82.999999998137355</v>
          </cell>
          <cell r="E54">
            <v>325.00000000116415</v>
          </cell>
        </row>
        <row r="55">
          <cell r="D55">
            <v>50.000000005820766</v>
          </cell>
          <cell r="E55">
            <v>97.000000001862645</v>
          </cell>
        </row>
        <row r="56">
          <cell r="D56">
            <v>266.00000000791624</v>
          </cell>
          <cell r="E56">
            <v>293.00000000162981</v>
          </cell>
        </row>
        <row r="57">
          <cell r="D57">
            <v>87.999999993480742</v>
          </cell>
          <cell r="E57">
            <v>143.99999999790452</v>
          </cell>
        </row>
        <row r="58">
          <cell r="D58">
            <v>42.000000000698492</v>
          </cell>
          <cell r="E58">
            <v>107.99999999580905</v>
          </cell>
        </row>
        <row r="59">
          <cell r="D59">
            <v>91.999999996041879</v>
          </cell>
          <cell r="E59">
            <v>262.99999999813735</v>
          </cell>
        </row>
        <row r="60">
          <cell r="D60">
            <v>102.00000000768341</v>
          </cell>
          <cell r="E60">
            <v>127.0000000053551</v>
          </cell>
        </row>
        <row r="61">
          <cell r="D61">
            <v>136.00000000325963</v>
          </cell>
          <cell r="E61">
            <v>264.99999999417923</v>
          </cell>
        </row>
        <row r="62">
          <cell r="D62">
            <v>14.99999999650754</v>
          </cell>
          <cell r="E62">
            <v>188.99999999790452</v>
          </cell>
        </row>
        <row r="63">
          <cell r="D63">
            <v>52.000000001862645</v>
          </cell>
          <cell r="E63">
            <v>107.0000000030268</v>
          </cell>
        </row>
        <row r="64">
          <cell r="D64">
            <v>17.000000003026798</v>
          </cell>
          <cell r="E64">
            <v>87.000000000698492</v>
          </cell>
        </row>
        <row r="65">
          <cell r="D65">
            <v>72.000000004190952</v>
          </cell>
          <cell r="E65">
            <v>264.00000000139698</v>
          </cell>
        </row>
        <row r="66">
          <cell r="D66">
            <v>127.99999999813735</v>
          </cell>
          <cell r="E66">
            <v>139.00000000256114</v>
          </cell>
        </row>
        <row r="67">
          <cell r="D67">
            <v>92.000000006519258</v>
          </cell>
          <cell r="E67">
            <v>254.00000000023283</v>
          </cell>
        </row>
        <row r="68">
          <cell r="D68">
            <v>47.000000006519258</v>
          </cell>
          <cell r="E68">
            <v>85.000000004656613</v>
          </cell>
        </row>
        <row r="69">
          <cell r="D69">
            <v>124.0000000060536</v>
          </cell>
          <cell r="E69">
            <v>149.00000000372529</v>
          </cell>
        </row>
        <row r="70">
          <cell r="D70">
            <v>10.999999993946403</v>
          </cell>
          <cell r="E70">
            <v>95.999999998603016</v>
          </cell>
        </row>
        <row r="71">
          <cell r="D71">
            <v>40.000000004656613</v>
          </cell>
          <cell r="E71">
            <v>288.00000000628643</v>
          </cell>
        </row>
        <row r="72">
          <cell r="D72">
            <v>104.00000000372529</v>
          </cell>
          <cell r="E72">
            <v>150.00000000698492</v>
          </cell>
        </row>
        <row r="73">
          <cell r="D73">
            <v>91.999999996041879</v>
          </cell>
          <cell r="E73">
            <v>130.99999999743886</v>
          </cell>
        </row>
        <row r="74">
          <cell r="D74">
            <v>107.0000000030268</v>
          </cell>
          <cell r="E74">
            <v>132.00000000069849</v>
          </cell>
        </row>
        <row r="75">
          <cell r="D75">
            <v>51.000000009080395</v>
          </cell>
          <cell r="E75">
            <v>297.00000000419095</v>
          </cell>
        </row>
        <row r="76">
          <cell r="D76">
            <v>146.00000000442378</v>
          </cell>
          <cell r="E76">
            <v>175.99999999743886</v>
          </cell>
        </row>
        <row r="77">
          <cell r="D77">
            <v>150.99999999976717</v>
          </cell>
          <cell r="E77">
            <v>171.00000000209548</v>
          </cell>
        </row>
        <row r="78">
          <cell r="D78">
            <v>95.999999998603016</v>
          </cell>
          <cell r="E78">
            <v>126.00000000209548</v>
          </cell>
        </row>
        <row r="79">
          <cell r="D79">
            <v>58.000000000465661</v>
          </cell>
          <cell r="E79">
            <v>78.000000002793968</v>
          </cell>
        </row>
        <row r="80">
          <cell r="D80">
            <v>59.00000000372529</v>
          </cell>
          <cell r="E80">
            <v>99.000000008381903</v>
          </cell>
        </row>
        <row r="81">
          <cell r="D81">
            <v>43.999999996740371</v>
          </cell>
          <cell r="E81">
            <v>94.999999995343387</v>
          </cell>
        </row>
        <row r="82">
          <cell r="D82">
            <v>84.000000001396984</v>
          </cell>
          <cell r="E82">
            <v>112.00000000884756</v>
          </cell>
        </row>
        <row r="83">
          <cell r="D83">
            <v>188.99999999790452</v>
          </cell>
          <cell r="E83">
            <v>300.99999999627471</v>
          </cell>
        </row>
        <row r="84">
          <cell r="D84">
            <v>227.99999999930151</v>
          </cell>
          <cell r="E84">
            <v>252.9999999969732</v>
          </cell>
        </row>
        <row r="85">
          <cell r="D85">
            <v>152.0000000030268</v>
          </cell>
          <cell r="E85">
            <v>210.99999999627471</v>
          </cell>
        </row>
        <row r="86">
          <cell r="D86">
            <v>185.00000000582077</v>
          </cell>
          <cell r="E86">
            <v>200.00000000232831</v>
          </cell>
        </row>
        <row r="87">
          <cell r="D87">
            <v>78.999999995576218</v>
          </cell>
          <cell r="E87">
            <v>242.99999999580905</v>
          </cell>
        </row>
        <row r="88">
          <cell r="D88">
            <v>27.999999996973202</v>
          </cell>
          <cell r="E88">
            <v>117.9999999969732</v>
          </cell>
        </row>
        <row r="89">
          <cell r="D89">
            <v>165.99999999627471</v>
          </cell>
          <cell r="E89">
            <v>282.99999998998828</v>
          </cell>
        </row>
        <row r="90">
          <cell r="D90">
            <v>30.00000000349246</v>
          </cell>
          <cell r="E90">
            <v>59.99999999650754</v>
          </cell>
        </row>
        <row r="91">
          <cell r="D91">
            <v>52.000000001862645</v>
          </cell>
          <cell r="E91">
            <v>90</v>
          </cell>
        </row>
        <row r="92">
          <cell r="D92">
            <v>50.000000005820766</v>
          </cell>
          <cell r="E92">
            <v>95.000000005820766</v>
          </cell>
        </row>
        <row r="93">
          <cell r="D93">
            <v>5.9999999986030161</v>
          </cell>
          <cell r="E93">
            <v>50.999999998603016</v>
          </cell>
        </row>
        <row r="94">
          <cell r="D94">
            <v>9.0000000083819032</v>
          </cell>
          <cell r="E94">
            <v>99.000000008381903</v>
          </cell>
        </row>
        <row r="95">
          <cell r="D95">
            <v>27.999999996973202</v>
          </cell>
          <cell r="E95">
            <v>81.000000002095476</v>
          </cell>
        </row>
        <row r="96">
          <cell r="D96">
            <v>58.000000000465661</v>
          </cell>
          <cell r="E96">
            <v>104.99999999650754</v>
          </cell>
        </row>
        <row r="97">
          <cell r="D97">
            <v>14.99999999650754</v>
          </cell>
          <cell r="E97">
            <v>133.99999999674037</v>
          </cell>
        </row>
        <row r="98">
          <cell r="D98">
            <v>132.00000000069849</v>
          </cell>
          <cell r="E98">
            <v>174.99999999417923</v>
          </cell>
        </row>
        <row r="99">
          <cell r="D99">
            <v>59.99999999650754</v>
          </cell>
          <cell r="E99">
            <v>75.00000000349246</v>
          </cell>
        </row>
        <row r="100">
          <cell r="D100">
            <v>166.99999999953434</v>
          </cell>
          <cell r="E100">
            <v>242.99999999580905</v>
          </cell>
        </row>
        <row r="101">
          <cell r="D101">
            <v>36.000000002095476</v>
          </cell>
          <cell r="E101">
            <v>63.000000006286427</v>
          </cell>
        </row>
        <row r="102">
          <cell r="D102">
            <v>63.999999999068677</v>
          </cell>
          <cell r="E102">
            <v>170.9999999916181</v>
          </cell>
        </row>
        <row r="103">
          <cell r="D103">
            <v>7.0000000018626451</v>
          </cell>
          <cell r="E103">
            <v>252.00000000419095</v>
          </cell>
        </row>
        <row r="104">
          <cell r="D104">
            <v>244.00000000954606</v>
          </cell>
          <cell r="E104">
            <v>322.00000000186265</v>
          </cell>
        </row>
        <row r="105">
          <cell r="D105">
            <v>24.000000004889444</v>
          </cell>
          <cell r="E105">
            <v>82.000000005355105</v>
          </cell>
        </row>
        <row r="106">
          <cell r="D106">
            <v>4.9999999953433871</v>
          </cell>
          <cell r="E106">
            <v>64.999999991850927</v>
          </cell>
        </row>
        <row r="107">
          <cell r="D107">
            <v>11.000000004423782</v>
          </cell>
          <cell r="E107">
            <v>53.000000005122274</v>
          </cell>
        </row>
        <row r="108">
          <cell r="D108">
            <v>172.99999999813735</v>
          </cell>
          <cell r="E108">
            <v>182.99999999930151</v>
          </cell>
        </row>
        <row r="109">
          <cell r="D109">
            <v>130.00000000465661</v>
          </cell>
          <cell r="E109">
            <v>136.00000000325963</v>
          </cell>
        </row>
        <row r="110">
          <cell r="D110">
            <v>31.999999999534339</v>
          </cell>
          <cell r="E110">
            <v>74.000000000232831</v>
          </cell>
        </row>
        <row r="111">
          <cell r="D111">
            <v>10.000000001164153</v>
          </cell>
          <cell r="E111">
            <v>24.999999997671694</v>
          </cell>
        </row>
        <row r="112">
          <cell r="D112">
            <v>39.999999994179234</v>
          </cell>
          <cell r="E112">
            <v>71.999999993713573</v>
          </cell>
        </row>
        <row r="113">
          <cell r="D113">
            <v>89.00000000721775</v>
          </cell>
          <cell r="E113">
            <v>119.00000000023283</v>
          </cell>
        </row>
        <row r="114">
          <cell r="D114">
            <v>21.999999998370185</v>
          </cell>
          <cell r="E114">
            <v>54.999999990686774</v>
          </cell>
        </row>
        <row r="115">
          <cell r="D115">
            <v>135</v>
          </cell>
          <cell r="E115">
            <v>152.0000000030268</v>
          </cell>
        </row>
        <row r="116">
          <cell r="D116">
            <v>10.000000001164153</v>
          </cell>
          <cell r="E116">
            <v>105.00000000698492</v>
          </cell>
        </row>
        <row r="117">
          <cell r="D117">
            <v>206.99999999371357</v>
          </cell>
          <cell r="E117">
            <v>267.00000000069849</v>
          </cell>
        </row>
        <row r="118">
          <cell r="D118">
            <v>108.99999999906868</v>
          </cell>
          <cell r="E118">
            <v>145.9999999939464</v>
          </cell>
        </row>
        <row r="119">
          <cell r="D119">
            <v>71.000000000931323</v>
          </cell>
          <cell r="E119">
            <v>92.000000006519258</v>
          </cell>
        </row>
        <row r="120">
          <cell r="D120">
            <v>66.999999998370185</v>
          </cell>
          <cell r="E120">
            <v>94.000000002561137</v>
          </cell>
        </row>
        <row r="121">
          <cell r="D121">
            <v>103.00000000046566</v>
          </cell>
          <cell r="E121">
            <v>152.0000000030268</v>
          </cell>
        </row>
        <row r="122">
          <cell r="D122">
            <v>46.000000003259629</v>
          </cell>
          <cell r="E122">
            <v>136.99999999604188</v>
          </cell>
        </row>
        <row r="123">
          <cell r="D123">
            <v>40.000000004656613</v>
          </cell>
          <cell r="E123">
            <v>114.99999999767169</v>
          </cell>
        </row>
        <row r="124">
          <cell r="D124">
            <v>4.9999999953433871</v>
          </cell>
          <cell r="E124">
            <v>37.999999998137355</v>
          </cell>
        </row>
        <row r="125">
          <cell r="D125">
            <v>100.00000000116415</v>
          </cell>
          <cell r="E125">
            <v>114.99999999767169</v>
          </cell>
        </row>
        <row r="126">
          <cell r="D126">
            <v>71.000000000931323</v>
          </cell>
          <cell r="E126">
            <v>177.00000000069849</v>
          </cell>
        </row>
        <row r="127">
          <cell r="D127">
            <v>21.000000005587935</v>
          </cell>
          <cell r="E127">
            <v>73.000000007450581</v>
          </cell>
        </row>
        <row r="128">
          <cell r="D128">
            <v>130.99999999743886</v>
          </cell>
          <cell r="E128">
            <v>136.99999999604188</v>
          </cell>
        </row>
        <row r="129">
          <cell r="D129">
            <v>54.999999990686774</v>
          </cell>
          <cell r="E129">
            <v>218.9999999909196</v>
          </cell>
        </row>
        <row r="130">
          <cell r="D130">
            <v>84.999999994179234</v>
          </cell>
          <cell r="E130">
            <v>138.99999999208376</v>
          </cell>
        </row>
        <row r="131">
          <cell r="D131">
            <v>106.99999999254942</v>
          </cell>
          <cell r="E131">
            <v>113.99999999441206</v>
          </cell>
        </row>
        <row r="132">
          <cell r="D132">
            <v>29.000000000232831</v>
          </cell>
          <cell r="E132">
            <v>65.000000002328306</v>
          </cell>
        </row>
        <row r="133">
          <cell r="D133">
            <v>58.000000000465661</v>
          </cell>
          <cell r="E133">
            <v>110.00000000232831</v>
          </cell>
        </row>
        <row r="134">
          <cell r="D134">
            <v>21.999999998370185</v>
          </cell>
          <cell r="E134">
            <v>285.99999999976717</v>
          </cell>
        </row>
        <row r="135">
          <cell r="D135">
            <v>78.999999995576218</v>
          </cell>
          <cell r="E135">
            <v>133.99999999674037</v>
          </cell>
        </row>
        <row r="136">
          <cell r="D136">
            <v>34.000000006053597</v>
          </cell>
          <cell r="E136">
            <v>44.00000000721775</v>
          </cell>
        </row>
        <row r="137">
          <cell r="D137">
            <v>37.999999998137355</v>
          </cell>
          <cell r="E137">
            <v>139.00000000256114</v>
          </cell>
        </row>
        <row r="138">
          <cell r="D138">
            <v>21.000000005587935</v>
          </cell>
          <cell r="E138">
            <v>60.000000006984919</v>
          </cell>
        </row>
        <row r="139">
          <cell r="D139">
            <v>16.999999992549419</v>
          </cell>
          <cell r="E139">
            <v>37.999999998137355</v>
          </cell>
        </row>
        <row r="140">
          <cell r="D140">
            <v>229.99999999534339</v>
          </cell>
          <cell r="E140">
            <v>362.99999999930151</v>
          </cell>
        </row>
        <row r="141">
          <cell r="D141">
            <v>17.000000003026798</v>
          </cell>
          <cell r="E141">
            <v>56.000000004423782</v>
          </cell>
        </row>
        <row r="142">
          <cell r="D142">
            <v>66.999999998370185</v>
          </cell>
          <cell r="E142">
            <v>100.00000000116415</v>
          </cell>
        </row>
        <row r="143">
          <cell r="D143">
            <v>43.999999996740371</v>
          </cell>
          <cell r="E143">
            <v>90</v>
          </cell>
        </row>
        <row r="144">
          <cell r="D144">
            <v>21.000000005587935</v>
          </cell>
          <cell r="E144">
            <v>258.00000000279397</v>
          </cell>
        </row>
        <row r="145">
          <cell r="D145">
            <v>99.999999990686774</v>
          </cell>
          <cell r="E145">
            <v>115.99999999045394</v>
          </cell>
        </row>
        <row r="146">
          <cell r="D146">
            <v>24.000000004889444</v>
          </cell>
          <cell r="E146">
            <v>53.999999997904524</v>
          </cell>
        </row>
        <row r="147">
          <cell r="D147">
            <v>72.999999996973202</v>
          </cell>
          <cell r="E147">
            <v>258.99999999557622</v>
          </cell>
        </row>
        <row r="148">
          <cell r="D148">
            <v>54.999999990686774</v>
          </cell>
          <cell r="E148">
            <v>69.999999997671694</v>
          </cell>
        </row>
        <row r="149">
          <cell r="D149">
            <v>130.00000000465661</v>
          </cell>
          <cell r="E149">
            <v>149.00000000372529</v>
          </cell>
        </row>
        <row r="150">
          <cell r="D150">
            <v>165.99999999627471</v>
          </cell>
          <cell r="E150">
            <v>181.00000000325963</v>
          </cell>
        </row>
        <row r="151">
          <cell r="D151">
            <v>150.00000000698492</v>
          </cell>
          <cell r="E151">
            <v>162.00000000419095</v>
          </cell>
        </row>
        <row r="152">
          <cell r="D152">
            <v>195.99999999976717</v>
          </cell>
          <cell r="E152">
            <v>226.99999999604188</v>
          </cell>
        </row>
        <row r="153">
          <cell r="D153">
            <v>72.999999996973202</v>
          </cell>
          <cell r="E153">
            <v>206.00000000093132</v>
          </cell>
        </row>
        <row r="154">
          <cell r="D154">
            <v>177.00000000069849</v>
          </cell>
          <cell r="E154">
            <v>378.99999999906868</v>
          </cell>
        </row>
        <row r="155">
          <cell r="D155">
            <v>81.000000002095476</v>
          </cell>
          <cell r="E155">
            <v>94.000000002561137</v>
          </cell>
        </row>
        <row r="156">
          <cell r="D156">
            <v>135.99999999278225</v>
          </cell>
          <cell r="E156">
            <v>171.99999999487773</v>
          </cell>
        </row>
        <row r="157">
          <cell r="D157">
            <v>56.000000004423782</v>
          </cell>
          <cell r="E157">
            <v>191.99999999720603</v>
          </cell>
        </row>
        <row r="158">
          <cell r="D158">
            <v>184.99999999534339</v>
          </cell>
          <cell r="E158">
            <v>235.9999999939464</v>
          </cell>
        </row>
        <row r="159">
          <cell r="D159">
            <v>164.00000000023283</v>
          </cell>
          <cell r="E159">
            <v>213.99999999557622</v>
          </cell>
        </row>
        <row r="160">
          <cell r="D160">
            <v>145.00000000116415</v>
          </cell>
          <cell r="E160">
            <v>227.99999999930151</v>
          </cell>
        </row>
        <row r="161">
          <cell r="D161">
            <v>85.000000004656613</v>
          </cell>
          <cell r="E161">
            <v>101.00000000442378</v>
          </cell>
        </row>
        <row r="162">
          <cell r="D162">
            <v>70.000000008149073</v>
          </cell>
          <cell r="E162">
            <v>96.000000009080395</v>
          </cell>
        </row>
        <row r="163">
          <cell r="D163">
            <v>104.00000000372529</v>
          </cell>
          <cell r="E163">
            <v>105.00000000698492</v>
          </cell>
        </row>
        <row r="164">
          <cell r="D164">
            <v>31.999999999534339</v>
          </cell>
          <cell r="E164">
            <v>240.99999999976717</v>
          </cell>
        </row>
        <row r="165">
          <cell r="D165">
            <v>49.000000002561137</v>
          </cell>
          <cell r="E165">
            <v>97.000000001862645</v>
          </cell>
        </row>
        <row r="166">
          <cell r="D166">
            <v>37.000000005355105</v>
          </cell>
          <cell r="E166">
            <v>68.000000001629815</v>
          </cell>
        </row>
        <row r="167">
          <cell r="D167">
            <v>152.0000000030268</v>
          </cell>
          <cell r="E167">
            <v>158.00000000162981</v>
          </cell>
        </row>
        <row r="168">
          <cell r="D168">
            <v>53.000000005122274</v>
          </cell>
          <cell r="E168">
            <v>313.00000000395812</v>
          </cell>
        </row>
        <row r="169">
          <cell r="D169">
            <v>117.00000000419095</v>
          </cell>
          <cell r="E169">
            <v>213.00000000279397</v>
          </cell>
        </row>
        <row r="170">
          <cell r="D170">
            <v>49.000000002561137</v>
          </cell>
          <cell r="E170">
            <v>113.00000000162981</v>
          </cell>
        </row>
        <row r="171">
          <cell r="D171">
            <v>56.999999997206032</v>
          </cell>
          <cell r="E171">
            <v>132.00000000069849</v>
          </cell>
        </row>
        <row r="172">
          <cell r="D172">
            <v>70.000000008149073</v>
          </cell>
          <cell r="E172">
            <v>88.000000003958121</v>
          </cell>
        </row>
      </sheetData>
      <sheetData sheetId="8"/>
      <sheetData sheetId="9">
        <row r="6">
          <cell r="R6">
            <v>2.7298804681438393</v>
          </cell>
        </row>
        <row r="7">
          <cell r="R7">
            <v>3.1678646634337726E-3</v>
          </cell>
        </row>
        <row r="11">
          <cell r="R11">
            <v>104.06382978804648</v>
          </cell>
        </row>
        <row r="14">
          <cell r="R14">
            <v>81.266129032770664</v>
          </cell>
        </row>
      </sheetData>
      <sheetData sheetId="10"/>
      <sheetData sheetId="11"/>
      <sheetData sheetId="12"/>
      <sheetData sheetId="13"/>
      <sheetData sheetId="14">
        <row r="6">
          <cell r="J6">
            <v>81.266129032770664</v>
          </cell>
        </row>
      </sheetData>
      <sheetData sheetId="15">
        <row r="6">
          <cell r="C6">
            <v>194.29787234088624</v>
          </cell>
          <cell r="J6">
            <v>151.4758064517481</v>
          </cell>
        </row>
        <row r="9">
          <cell r="C9">
            <v>16.866014821611902</v>
          </cell>
          <cell r="J9">
            <v>7.1818430880915027</v>
          </cell>
        </row>
      </sheetData>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Summary Statistics"/>
      <sheetName val="Parametric"/>
      <sheetName val="Bootstrapping"/>
      <sheetName val="CE plane"/>
      <sheetName val="ICER Histogram"/>
      <sheetName val="CEA curve"/>
      <sheetName val="Net Ben Histogram"/>
    </sheetNames>
    <sheetDataSet>
      <sheetData sheetId="0">
        <row r="5">
          <cell r="B5">
            <v>1</v>
          </cell>
          <cell r="C5">
            <v>5.5230222229378008</v>
          </cell>
          <cell r="D5">
            <v>3641.7574384520349</v>
          </cell>
        </row>
        <row r="6">
          <cell r="B6">
            <v>2</v>
          </cell>
          <cell r="C6">
            <v>5.1919646630865142</v>
          </cell>
          <cell r="D6">
            <v>12121.525911710989</v>
          </cell>
        </row>
        <row r="7">
          <cell r="B7">
            <v>3</v>
          </cell>
          <cell r="C7">
            <v>11.051414633832911</v>
          </cell>
          <cell r="D7">
            <v>5786.2548009459551</v>
          </cell>
        </row>
        <row r="8">
          <cell r="B8">
            <v>4</v>
          </cell>
          <cell r="C8">
            <v>9.5786366212729313</v>
          </cell>
          <cell r="D8">
            <v>7900.4873298371031</v>
          </cell>
        </row>
        <row r="9">
          <cell r="B9">
            <v>5</v>
          </cell>
          <cell r="C9">
            <v>7.5310069563682553</v>
          </cell>
          <cell r="D9">
            <v>13883.478772580404</v>
          </cell>
        </row>
        <row r="10">
          <cell r="B10">
            <v>6</v>
          </cell>
          <cell r="C10">
            <v>6.9245256956464782</v>
          </cell>
          <cell r="D10">
            <v>13344.619043650619</v>
          </cell>
        </row>
        <row r="11">
          <cell r="B11">
            <v>7</v>
          </cell>
          <cell r="C11">
            <v>6.9295998689004641</v>
          </cell>
          <cell r="D11">
            <v>5326.9273592200743</v>
          </cell>
        </row>
        <row r="12">
          <cell r="B12">
            <v>8</v>
          </cell>
          <cell r="C12">
            <v>3.1157328900940082</v>
          </cell>
          <cell r="D12">
            <v>4004.521686170754</v>
          </cell>
        </row>
        <row r="13">
          <cell r="B13">
            <v>9</v>
          </cell>
          <cell r="C13">
            <v>11.711420822686083</v>
          </cell>
          <cell r="D13">
            <v>6014.4187771436564</v>
          </cell>
        </row>
        <row r="14">
          <cell r="B14">
            <v>10</v>
          </cell>
          <cell r="C14">
            <v>6.1180992616600012</v>
          </cell>
          <cell r="D14">
            <v>9322.0321734028512</v>
          </cell>
        </row>
        <row r="15">
          <cell r="B15">
            <v>11</v>
          </cell>
          <cell r="C15">
            <v>4.8890164803129901</v>
          </cell>
          <cell r="D15">
            <v>3230.1907857596816</v>
          </cell>
        </row>
        <row r="16">
          <cell r="B16">
            <v>12</v>
          </cell>
          <cell r="C16">
            <v>3.7696169751314508</v>
          </cell>
          <cell r="D16">
            <v>2868.1762034873132</v>
          </cell>
        </row>
        <row r="17">
          <cell r="B17">
            <v>13</v>
          </cell>
          <cell r="C17">
            <v>8.5325856270218168</v>
          </cell>
          <cell r="D17">
            <v>5451.7889418183131</v>
          </cell>
        </row>
        <row r="18">
          <cell r="B18">
            <v>14</v>
          </cell>
          <cell r="C18">
            <v>6.3183526617630488</v>
          </cell>
          <cell r="D18">
            <v>7685.2876759782257</v>
          </cell>
        </row>
        <row r="19">
          <cell r="B19">
            <v>15</v>
          </cell>
          <cell r="C19">
            <v>3.9034690704966</v>
          </cell>
          <cell r="D19">
            <v>3228.510418855466</v>
          </cell>
        </row>
        <row r="20">
          <cell r="B20">
            <v>16</v>
          </cell>
          <cell r="C20">
            <v>4.1997952983587261</v>
          </cell>
          <cell r="D20">
            <v>4520.6827977691773</v>
          </cell>
        </row>
        <row r="21">
          <cell r="B21">
            <v>17</v>
          </cell>
          <cell r="C21">
            <v>2.3804591266808512</v>
          </cell>
          <cell r="D21">
            <v>1547.3076696579021</v>
          </cell>
        </row>
        <row r="22">
          <cell r="B22">
            <v>18</v>
          </cell>
          <cell r="C22">
            <v>5.1040899232915473</v>
          </cell>
          <cell r="D22">
            <v>2879.7711988053347</v>
          </cell>
        </row>
        <row r="23">
          <cell r="B23">
            <v>19</v>
          </cell>
          <cell r="C23">
            <v>4.5487748338420486</v>
          </cell>
          <cell r="D23">
            <v>3546.4025970283678</v>
          </cell>
        </row>
        <row r="24">
          <cell r="B24">
            <v>20</v>
          </cell>
          <cell r="C24">
            <v>9.5915602530958797</v>
          </cell>
          <cell r="D24">
            <v>5646.9808024567637</v>
          </cell>
        </row>
        <row r="25">
          <cell r="B25">
            <v>21</v>
          </cell>
          <cell r="C25">
            <v>0.28730140064589299</v>
          </cell>
          <cell r="D25">
            <v>5738.2983934390068</v>
          </cell>
        </row>
        <row r="26">
          <cell r="B26">
            <v>22</v>
          </cell>
          <cell r="C26">
            <v>2.9395774234965528</v>
          </cell>
          <cell r="D26">
            <v>1482.4737602283785</v>
          </cell>
        </row>
        <row r="27">
          <cell r="B27">
            <v>23</v>
          </cell>
          <cell r="C27">
            <v>4.3028129417414434</v>
          </cell>
          <cell r="D27">
            <v>3009.2105111134483</v>
          </cell>
        </row>
        <row r="28">
          <cell r="B28">
            <v>24</v>
          </cell>
          <cell r="C28">
            <v>11.653288106542895</v>
          </cell>
          <cell r="D28">
            <v>7932.2800402011826</v>
          </cell>
        </row>
        <row r="29">
          <cell r="B29">
            <v>25</v>
          </cell>
          <cell r="C29">
            <v>1.9036650870239149</v>
          </cell>
          <cell r="D29">
            <v>16030.089965584813</v>
          </cell>
        </row>
        <row r="30">
          <cell r="B30">
            <v>26</v>
          </cell>
          <cell r="C30">
            <v>5.1525255897525506</v>
          </cell>
          <cell r="D30">
            <v>3217.5851790241977</v>
          </cell>
        </row>
        <row r="31">
          <cell r="B31">
            <v>27</v>
          </cell>
          <cell r="C31">
            <v>5.8440592010313779</v>
          </cell>
          <cell r="D31">
            <v>3219.0176474616469</v>
          </cell>
        </row>
        <row r="32">
          <cell r="B32">
            <v>28</v>
          </cell>
          <cell r="C32">
            <v>11.321050050792836</v>
          </cell>
          <cell r="D32">
            <v>6238.8722271655597</v>
          </cell>
        </row>
        <row r="33">
          <cell r="B33">
            <v>29</v>
          </cell>
          <cell r="C33">
            <v>9.6700977608401093</v>
          </cell>
          <cell r="D33">
            <v>5240.3827577613456</v>
          </cell>
        </row>
        <row r="34">
          <cell r="B34">
            <v>30</v>
          </cell>
          <cell r="C34">
            <v>6.5010231063650092</v>
          </cell>
          <cell r="D34">
            <v>3169.3103583302163</v>
          </cell>
        </row>
        <row r="35">
          <cell r="B35">
            <v>31</v>
          </cell>
          <cell r="C35">
            <v>3.0286900313727401</v>
          </cell>
          <cell r="D35">
            <v>6941.8348275230155</v>
          </cell>
        </row>
        <row r="36">
          <cell r="B36">
            <v>32</v>
          </cell>
          <cell r="C36">
            <v>2.0781199271286472</v>
          </cell>
          <cell r="D36">
            <v>1198.1531341399686</v>
          </cell>
        </row>
        <row r="37">
          <cell r="B37">
            <v>33</v>
          </cell>
          <cell r="C37">
            <v>9.7925363145080251</v>
          </cell>
          <cell r="D37">
            <v>5209.20742636657</v>
          </cell>
        </row>
        <row r="38">
          <cell r="B38">
            <v>34</v>
          </cell>
          <cell r="C38">
            <v>6.4271455137348639</v>
          </cell>
          <cell r="D38">
            <v>6911.3667119870233</v>
          </cell>
        </row>
        <row r="39">
          <cell r="B39">
            <v>35</v>
          </cell>
          <cell r="C39">
            <v>3.8029388332634952</v>
          </cell>
          <cell r="D39">
            <v>2782.0325658680358</v>
          </cell>
        </row>
        <row r="40">
          <cell r="B40">
            <v>36</v>
          </cell>
          <cell r="C40">
            <v>10.12371956978861</v>
          </cell>
          <cell r="D40">
            <v>7571.0441966944963</v>
          </cell>
        </row>
        <row r="41">
          <cell r="B41">
            <v>37</v>
          </cell>
          <cell r="C41">
            <v>7.166424794919191</v>
          </cell>
          <cell r="D41">
            <v>5545.6060821818564</v>
          </cell>
        </row>
        <row r="42">
          <cell r="B42">
            <v>38</v>
          </cell>
          <cell r="C42">
            <v>8.5633725581160238</v>
          </cell>
          <cell r="D42">
            <v>3994.5465030110922</v>
          </cell>
        </row>
        <row r="43">
          <cell r="B43">
            <v>39</v>
          </cell>
          <cell r="C43">
            <v>0.52728268787334431</v>
          </cell>
          <cell r="D43">
            <v>11384.432571411606</v>
          </cell>
        </row>
        <row r="44">
          <cell r="B44">
            <v>40</v>
          </cell>
          <cell r="C44">
            <v>3.0389350020857511</v>
          </cell>
          <cell r="D44">
            <v>2514.2031509741892</v>
          </cell>
        </row>
        <row r="45">
          <cell r="B45">
            <v>41</v>
          </cell>
          <cell r="C45">
            <v>7.9411881104487101</v>
          </cell>
          <cell r="D45">
            <v>14326.88676069452</v>
          </cell>
        </row>
        <row r="46">
          <cell r="B46">
            <v>42</v>
          </cell>
          <cell r="C46">
            <v>12.236518163684371</v>
          </cell>
          <cell r="D46">
            <v>7825.657381783948</v>
          </cell>
        </row>
        <row r="47">
          <cell r="B47">
            <v>43</v>
          </cell>
          <cell r="C47">
            <v>3.5947629533543473</v>
          </cell>
          <cell r="D47">
            <v>2863.2315321034957</v>
          </cell>
        </row>
        <row r="48">
          <cell r="B48">
            <v>44</v>
          </cell>
          <cell r="C48">
            <v>1.6685108258472681</v>
          </cell>
          <cell r="D48">
            <v>602.25129584288857</v>
          </cell>
        </row>
        <row r="49">
          <cell r="B49">
            <v>45</v>
          </cell>
          <cell r="C49">
            <v>5.2658437278400312</v>
          </cell>
          <cell r="D49">
            <v>5607.4193936362153</v>
          </cell>
        </row>
        <row r="50">
          <cell r="B50">
            <v>46</v>
          </cell>
          <cell r="C50">
            <v>0.41333468425225467</v>
          </cell>
          <cell r="D50">
            <v>2915.8103564257872</v>
          </cell>
        </row>
        <row r="51">
          <cell r="B51">
            <v>47</v>
          </cell>
          <cell r="C51">
            <v>8.078396591818171</v>
          </cell>
          <cell r="D51">
            <v>4134.2422690551421</v>
          </cell>
        </row>
        <row r="52">
          <cell r="B52">
            <v>48</v>
          </cell>
          <cell r="C52">
            <v>9.4943707713147845</v>
          </cell>
          <cell r="D52">
            <v>5666.3726412140259</v>
          </cell>
        </row>
        <row r="53">
          <cell r="B53">
            <v>49</v>
          </cell>
          <cell r="C53">
            <v>0.6142652573618721</v>
          </cell>
          <cell r="D53">
            <v>347.93008219028383</v>
          </cell>
        </row>
        <row r="54">
          <cell r="B54">
            <v>50</v>
          </cell>
          <cell r="C54">
            <v>7.1365385198688571</v>
          </cell>
          <cell r="D54">
            <v>5198.5565806135983</v>
          </cell>
        </row>
        <row r="55">
          <cell r="B55">
            <v>51</v>
          </cell>
          <cell r="C55">
            <v>9.3299434462895405</v>
          </cell>
          <cell r="D55">
            <v>12358.138658835098</v>
          </cell>
        </row>
        <row r="56">
          <cell r="B56">
            <v>52</v>
          </cell>
          <cell r="C56">
            <v>7.2130757536574528</v>
          </cell>
          <cell r="D56">
            <v>3873.6188236322341</v>
          </cell>
        </row>
        <row r="57">
          <cell r="B57">
            <v>53</v>
          </cell>
          <cell r="C57">
            <v>1.4811863849776941</v>
          </cell>
          <cell r="D57">
            <v>1227.6615437135929</v>
          </cell>
        </row>
        <row r="58">
          <cell r="B58">
            <v>54</v>
          </cell>
          <cell r="C58">
            <v>5.4543160134070146</v>
          </cell>
          <cell r="D58">
            <v>4426.2361922328437</v>
          </cell>
        </row>
        <row r="59">
          <cell r="B59">
            <v>55</v>
          </cell>
          <cell r="C59">
            <v>6.0594326784440202</v>
          </cell>
          <cell r="D59">
            <v>8149.1107594597288</v>
          </cell>
        </row>
        <row r="60">
          <cell r="B60">
            <v>56</v>
          </cell>
          <cell r="C60">
            <v>8.5218979084368645</v>
          </cell>
          <cell r="D60">
            <v>5569.1318465909117</v>
          </cell>
        </row>
        <row r="61">
          <cell r="B61">
            <v>57</v>
          </cell>
          <cell r="C61">
            <v>6.1886942813581767</v>
          </cell>
          <cell r="D61">
            <v>19103.854266864706</v>
          </cell>
        </row>
        <row r="62">
          <cell r="B62">
            <v>58</v>
          </cell>
          <cell r="C62">
            <v>8.9721494695581026</v>
          </cell>
          <cell r="D62">
            <v>5369.0937987413363</v>
          </cell>
        </row>
        <row r="63">
          <cell r="B63">
            <v>59</v>
          </cell>
          <cell r="C63">
            <v>5.11194005981615</v>
          </cell>
          <cell r="D63">
            <v>9440.8540851041307</v>
          </cell>
        </row>
        <row r="64">
          <cell r="B64">
            <v>60</v>
          </cell>
          <cell r="C64">
            <v>8.556658275049541</v>
          </cell>
          <cell r="D64">
            <v>5474.3029521704211</v>
          </cell>
        </row>
        <row r="65">
          <cell r="B65">
            <v>61</v>
          </cell>
          <cell r="C65">
            <v>6.4335804859150372</v>
          </cell>
          <cell r="D65">
            <v>4568.0479762931027</v>
          </cell>
        </row>
        <row r="66">
          <cell r="B66">
            <v>62</v>
          </cell>
          <cell r="C66">
            <v>8.200095034189804</v>
          </cell>
          <cell r="D66">
            <v>4486.2026034909113</v>
          </cell>
        </row>
        <row r="67">
          <cell r="B67">
            <v>63</v>
          </cell>
          <cell r="C67">
            <v>5.9127506213803507</v>
          </cell>
          <cell r="D67">
            <v>5913.8960900245584</v>
          </cell>
        </row>
        <row r="68">
          <cell r="B68">
            <v>64</v>
          </cell>
          <cell r="C68">
            <v>5.487554346629711</v>
          </cell>
          <cell r="D68">
            <v>14027.9265615529</v>
          </cell>
        </row>
        <row r="69">
          <cell r="B69">
            <v>65</v>
          </cell>
          <cell r="C69">
            <v>7.0004381063863086</v>
          </cell>
          <cell r="D69">
            <v>4841.2815909688816</v>
          </cell>
        </row>
        <row r="70">
          <cell r="B70">
            <v>66</v>
          </cell>
          <cell r="C70">
            <v>4.5890909370440784</v>
          </cell>
          <cell r="D70">
            <v>3985.5859304932392</v>
          </cell>
        </row>
        <row r="71">
          <cell r="B71">
            <v>67</v>
          </cell>
          <cell r="C71">
            <v>4.6681324737924665</v>
          </cell>
          <cell r="D71">
            <v>6670.6381850420603</v>
          </cell>
        </row>
        <row r="72">
          <cell r="B72">
            <v>68</v>
          </cell>
          <cell r="C72">
            <v>-1.634983337737407</v>
          </cell>
          <cell r="D72">
            <v>5032.9000505152562</v>
          </cell>
        </row>
        <row r="73">
          <cell r="B73">
            <v>69</v>
          </cell>
          <cell r="C73">
            <v>10.890164504274921</v>
          </cell>
          <cell r="D73">
            <v>9305.2259917958236</v>
          </cell>
        </row>
        <row r="74">
          <cell r="B74">
            <v>70</v>
          </cell>
          <cell r="C74">
            <v>5.0987030855427982</v>
          </cell>
          <cell r="D74">
            <v>3069.3455650077635</v>
          </cell>
        </row>
        <row r="75">
          <cell r="B75">
            <v>71</v>
          </cell>
          <cell r="C75">
            <v>10.563077248224687</v>
          </cell>
          <cell r="D75">
            <v>5517.405808613772</v>
          </cell>
        </row>
        <row r="76">
          <cell r="B76">
            <v>72</v>
          </cell>
          <cell r="C76">
            <v>12.268723354377038</v>
          </cell>
          <cell r="D76">
            <v>6182.6732466834192</v>
          </cell>
        </row>
        <row r="77">
          <cell r="B77">
            <v>73</v>
          </cell>
          <cell r="C77">
            <v>9.5126527732621575</v>
          </cell>
          <cell r="D77">
            <v>4768.1402481577888</v>
          </cell>
        </row>
        <row r="78">
          <cell r="B78">
            <v>74</v>
          </cell>
          <cell r="C78">
            <v>5.1000716478753443</v>
          </cell>
          <cell r="D78">
            <v>3148.5436205703631</v>
          </cell>
        </row>
        <row r="79">
          <cell r="B79">
            <v>75</v>
          </cell>
          <cell r="C79">
            <v>5.7277818048669413</v>
          </cell>
          <cell r="D79">
            <v>3356.8887545489042</v>
          </cell>
        </row>
        <row r="80">
          <cell r="B80">
            <v>76</v>
          </cell>
          <cell r="C80">
            <v>3.7457441294888283</v>
          </cell>
          <cell r="D80">
            <v>1971.1625068195901</v>
          </cell>
        </row>
        <row r="81">
          <cell r="B81">
            <v>77</v>
          </cell>
          <cell r="C81">
            <v>11.324641211559015</v>
          </cell>
          <cell r="D81">
            <v>7634.6497425745356</v>
          </cell>
        </row>
        <row r="82">
          <cell r="B82">
            <v>78</v>
          </cell>
          <cell r="C82">
            <v>4.3523933298869295</v>
          </cell>
          <cell r="D82">
            <v>2980.6625251791288</v>
          </cell>
        </row>
        <row r="83">
          <cell r="B83">
            <v>79</v>
          </cell>
          <cell r="C83">
            <v>10.875013528448807</v>
          </cell>
          <cell r="D83">
            <v>11109.678764112685</v>
          </cell>
        </row>
        <row r="84">
          <cell r="B84">
            <v>80</v>
          </cell>
          <cell r="C84">
            <v>7.6720232858929309</v>
          </cell>
          <cell r="D84">
            <v>5023.0276701199582</v>
          </cell>
        </row>
        <row r="85">
          <cell r="B85">
            <v>81</v>
          </cell>
          <cell r="C85">
            <v>10.672960849566044</v>
          </cell>
          <cell r="D85">
            <v>9763.9967311552518</v>
          </cell>
        </row>
        <row r="86">
          <cell r="B86">
            <v>82</v>
          </cell>
          <cell r="C86">
            <v>3.4716013057436403</v>
          </cell>
          <cell r="D86">
            <v>1677.7465345623355</v>
          </cell>
        </row>
        <row r="87">
          <cell r="B87">
            <v>83</v>
          </cell>
          <cell r="C87">
            <v>10.070398192997285</v>
          </cell>
          <cell r="D87">
            <v>7454.4426672932641</v>
          </cell>
        </row>
        <row r="88">
          <cell r="B88">
            <v>84</v>
          </cell>
          <cell r="C88">
            <v>14.149249843265443</v>
          </cell>
          <cell r="D88">
            <v>7425.3468987903034</v>
          </cell>
        </row>
        <row r="89">
          <cell r="B89">
            <v>85</v>
          </cell>
          <cell r="C89">
            <v>10.948090740498266</v>
          </cell>
          <cell r="D89">
            <v>9027.9218998747128</v>
          </cell>
        </row>
        <row r="90">
          <cell r="B90">
            <v>86</v>
          </cell>
          <cell r="C90">
            <v>4.2069542364304411</v>
          </cell>
          <cell r="D90">
            <v>8743.5025245260731</v>
          </cell>
        </row>
        <row r="91">
          <cell r="B91">
            <v>87</v>
          </cell>
          <cell r="C91">
            <v>6.4890227275573649</v>
          </cell>
          <cell r="D91">
            <v>9353.7826836702734</v>
          </cell>
        </row>
        <row r="92">
          <cell r="B92">
            <v>88</v>
          </cell>
          <cell r="C92">
            <v>0.62931492176215387</v>
          </cell>
          <cell r="D92">
            <v>3964.2959787645282</v>
          </cell>
        </row>
        <row r="93">
          <cell r="B93">
            <v>89</v>
          </cell>
          <cell r="C93">
            <v>10.629234487620304</v>
          </cell>
          <cell r="D93">
            <v>7358.8127252886152</v>
          </cell>
        </row>
        <row r="94">
          <cell r="B94">
            <v>90</v>
          </cell>
          <cell r="C94">
            <v>3.7268421887327379</v>
          </cell>
          <cell r="D94">
            <v>2838.2041594188881</v>
          </cell>
        </row>
        <row r="95">
          <cell r="B95">
            <v>91</v>
          </cell>
          <cell r="C95">
            <v>8.1165809269660354</v>
          </cell>
          <cell r="D95">
            <v>115200.02655662232</v>
          </cell>
        </row>
        <row r="96">
          <cell r="B96">
            <v>92</v>
          </cell>
          <cell r="C96">
            <v>5.3925770713520773</v>
          </cell>
          <cell r="D96">
            <v>14707.58675871268</v>
          </cell>
        </row>
        <row r="97">
          <cell r="B97">
            <v>93</v>
          </cell>
          <cell r="C97">
            <v>10.677305853582503</v>
          </cell>
          <cell r="D97">
            <v>6598.5076173051566</v>
          </cell>
        </row>
        <row r="98">
          <cell r="B98">
            <v>94</v>
          </cell>
          <cell r="C98">
            <v>6.0363700869362384</v>
          </cell>
          <cell r="D98">
            <v>7500.0210888805523</v>
          </cell>
        </row>
        <row r="99">
          <cell r="B99">
            <v>95</v>
          </cell>
          <cell r="C99">
            <v>0.41208377176804351</v>
          </cell>
          <cell r="D99">
            <v>936.69917305127171</v>
          </cell>
        </row>
        <row r="100">
          <cell r="B100">
            <v>96</v>
          </cell>
          <cell r="C100">
            <v>2.8831788314381996</v>
          </cell>
          <cell r="D100">
            <v>5197.4054467773885</v>
          </cell>
        </row>
        <row r="101">
          <cell r="B101">
            <v>97</v>
          </cell>
          <cell r="C101">
            <v>11.625662938529095</v>
          </cell>
          <cell r="D101">
            <v>6231.841874232573</v>
          </cell>
        </row>
        <row r="102">
          <cell r="B102">
            <v>98</v>
          </cell>
          <cell r="C102">
            <v>4.9401155185063335</v>
          </cell>
          <cell r="D102">
            <v>8692.0511302212963</v>
          </cell>
        </row>
        <row r="103">
          <cell r="B103">
            <v>99</v>
          </cell>
          <cell r="C103">
            <v>8.2080085572306576</v>
          </cell>
          <cell r="D103">
            <v>4141.773199232397</v>
          </cell>
        </row>
        <row r="104">
          <cell r="B104">
            <v>100</v>
          </cell>
          <cell r="C104">
            <v>4.5831588303784203</v>
          </cell>
          <cell r="D104">
            <v>3620.3411528704773</v>
          </cell>
        </row>
      </sheetData>
      <sheetData sheetId="1"/>
      <sheetData sheetId="2"/>
      <sheetData sheetId="3"/>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_Page"/>
      <sheetName val="Summary_Results_Notes"/>
      <sheetName val="1a. Research_Design"/>
      <sheetName val="1b. Costing_Project_Description"/>
      <sheetName val="1c._Model_Description"/>
      <sheetName val="2.a_Base_Case_Schematic"/>
      <sheetName val="2b._Costs"/>
      <sheetName val="Dormant Variables_Table_Choices"/>
      <sheetName val="Summary_Results"/>
      <sheetName val="3b_Iteration_Results"/>
      <sheetName val="2e._Point_Results"/>
      <sheetName val="2c._Patient_Record_Data"/>
      <sheetName val="2d._Patient_Record_Data_Paste"/>
      <sheetName val="3aa_Re_Db"/>
      <sheetName val="3ab_Re_Int_T1_LU"/>
      <sheetName val="3ac_Re_Int_T2_LU"/>
      <sheetName val="3ad_Re_Control_T1_LU"/>
      <sheetName val="3ae_Re_Control_T2_LU"/>
      <sheetName val="3af_Re_Resamp_Int_T1"/>
      <sheetName val="3ag_Re_Resamp_Int_T2"/>
      <sheetName val="3ah_Re_Resamp_Cntrl_T1"/>
      <sheetName val="3ai_Resample_Re_Cntrl_T2"/>
      <sheetName val="3c_BT_Replications"/>
      <sheetName val="2.f_Participant_Flow"/>
      <sheetName val="3.SA_Schematic"/>
      <sheetName val="3. Bootstrap_Schematic"/>
      <sheetName val="Names_Values"/>
      <sheetName val="Issue of Missing Data"/>
      <sheetName val="Recs_Status_Recorded"/>
      <sheetName val="2.Data_Notes"/>
      <sheetName val="2_Data_Blanks"/>
      <sheetName val="Data-31_05_Cat_8s_Values"/>
      <sheetName val="Data-31_05-Tables"/>
      <sheetName val="Data-31_05_Wide"/>
      <sheetName val="Data-31-05-Eligibility-Data"/>
      <sheetName val="Data-31_05_Long"/>
      <sheetName val="Data-31_05_Long T1"/>
      <sheetName val="Data-31_05_Long T2"/>
      <sheetName val="Data_31_05_Wide_Outcomes_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2">
          <cell r="D22">
            <v>181</v>
          </cell>
        </row>
      </sheetData>
      <sheetData sheetId="11" refreshError="1"/>
      <sheetData sheetId="12" refreshError="1"/>
      <sheetData sheetId="13" refreshError="1"/>
      <sheetData sheetId="14" refreshError="1"/>
      <sheetData sheetId="15" refreshError="1"/>
      <sheetData sheetId="16" refreshError="1"/>
      <sheetData sheetId="17">
        <row r="2">
          <cell r="A2">
            <v>1</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_Sheet"/>
      <sheetName val="Cost_Effectiveness_Planes"/>
      <sheetName val="CEAC-4_months"/>
      <sheetName val="CEAC-9_months"/>
      <sheetName val="Table_1"/>
      <sheetName val="FIG_1_CEA"/>
      <sheetName val="FIG_1_BIA"/>
      <sheetName val="Table_2_Trial_CEA_Model"/>
      <sheetName val="Table_3_Sensitivity_Analysis_BC"/>
      <sheetName val="Table_4_Trial_CEA_Model"/>
      <sheetName val="Table_5_SA_LOS"/>
      <sheetName val="Appendix_II_Offsets"/>
      <sheetName val="Appendix_III_Antibiotics"/>
      <sheetName val="1a_Intervention_Description"/>
      <sheetName val="1b_Intervention_Diagram"/>
      <sheetName val="1c_Economic_Evaluation"/>
      <sheetName val="1d_Ec_Analysis_Diag"/>
      <sheetName val="1e_DiagramCosting-Observed"/>
      <sheetName val="1f_DiagramCosting-Latent_CA_D"/>
      <sheetName val="1g_DiagramCosting-Latent_CA ND"/>
      <sheetName val="1h_DiagramCosting-BIA"/>
      <sheetName val="2a_Model_Schematic"/>
      <sheetName val="2b_Model_Parameters_Names"/>
      <sheetName val="3a_Costs_Labour"/>
      <sheetName val="3b_Costs_Intervention_Resources"/>
      <sheetName val="Appendix_I_Table_2_Int_Cost"/>
      <sheetName val="3c_Costs_Intervention_Training"/>
      <sheetName val="3ci_Training_Attendances"/>
      <sheetName val="3d_Costs_Other"/>
      <sheetName val="3d_i_Antibiotic_Check"/>
      <sheetName val="3e_Intervention_AUDITs"/>
      <sheetName val="3_CAUTI_Calcs"/>
      <sheetName val="4_Patient_Data"/>
      <sheetName val="4a_Patient_Data"/>
      <sheetName val="4b_Patient_Data_Paste"/>
      <sheetName val="4c_Point_Results-Aggregate"/>
      <sheetName val="4d_Point_Results-rates"/>
      <sheetName val="4e_Outcomes_Costs"/>
      <sheetName val="4f_Outcomes_Costs_Rates"/>
      <sheetName val="4g_Outcomes_Costs-Anti"/>
      <sheetName val="4h_Wards"/>
      <sheetName val="5_Bootstrap description"/>
      <sheetName val="5a_Bootstrap_Re_Control"/>
      <sheetName val="5b_Bootstrap_re_4months"/>
      <sheetName val="5c_Bootstrap_re_9months"/>
      <sheetName val="5d_Bootstrap_It_Results"/>
      <sheetName val="Appendix"/>
      <sheetName val="Names"/>
      <sheetName val="Health_Inflation_"/>
      <sheetName val="Patient_Data_Orig"/>
      <sheetName val="Data variables"/>
      <sheetName val="Paper_Ward Costs"/>
      <sheetName val="LOS_inq"/>
      <sheetName val="Paper_Main_Table (2)"/>
      <sheetName val="Paper_Main_Table_Linked"/>
      <sheetName val="Patients"/>
      <sheetName val="Paper_Rollout"/>
      <sheetName val="Paper_New_Table_Costs_Linked"/>
      <sheetName val="Table_3_Trial_CEA_orig"/>
    </sheetNames>
    <sheetDataSet>
      <sheetData sheetId="0">
        <row r="4">
          <cell r="B4">
            <v>0.1196319018404908</v>
          </cell>
          <cell r="C4">
            <v>76.847431669806511</v>
          </cell>
          <cell r="E4">
            <v>9.8986285032796661E-2</v>
          </cell>
          <cell r="F4">
            <v>78.536106300418936</v>
          </cell>
          <cell r="H4">
            <v>0.10186976144422953</v>
          </cell>
          <cell r="I4">
            <v>80.010314742531435</v>
          </cell>
        </row>
        <row r="5">
          <cell r="B5">
            <v>0.32463019442349006</v>
          </cell>
          <cell r="C5">
            <v>769.44757170574871</v>
          </cell>
          <cell r="E5">
            <v>0.29873268185048352</v>
          </cell>
          <cell r="F5">
            <v>702.90355907609751</v>
          </cell>
          <cell r="H5">
            <v>0.30257452048434308</v>
          </cell>
          <cell r="I5">
            <v>699.75368793779762</v>
          </cell>
        </row>
        <row r="6">
          <cell r="B6">
            <v>8.0407231587083967E-3</v>
          </cell>
          <cell r="C6">
            <v>19.058347053063503</v>
          </cell>
          <cell r="E6">
            <v>5.257944222703881E-3</v>
          </cell>
          <cell r="F6">
            <v>12.37168857678563</v>
          </cell>
          <cell r="H6">
            <v>7.6829225432028811E-3</v>
          </cell>
          <cell r="I6">
            <v>17.768030748725426</v>
          </cell>
        </row>
        <row r="7">
          <cell r="M7">
            <v>0</v>
          </cell>
        </row>
        <row r="8">
          <cell r="M8">
            <v>0</v>
          </cell>
        </row>
        <row r="9">
          <cell r="M9">
            <v>0</v>
          </cell>
        </row>
        <row r="10">
          <cell r="E10">
            <v>-2.0645616807694139E-2</v>
          </cell>
          <cell r="F10">
            <v>1.6886746306124252</v>
          </cell>
          <cell r="H10">
            <v>-1.776214039626127E-2</v>
          </cell>
          <cell r="I10">
            <v>3.1628830727249237</v>
          </cell>
          <cell r="M10">
            <v>0</v>
          </cell>
        </row>
        <row r="11">
          <cell r="E11">
            <v>9.6072475956464586E-3</v>
          </cell>
          <cell r="F11">
            <v>22.721779653803139</v>
          </cell>
          <cell r="H11">
            <v>1.1121174745495394E-2</v>
          </cell>
          <cell r="I11">
            <v>26.056160674256414</v>
          </cell>
        </row>
        <row r="12">
          <cell r="M12">
            <v>0</v>
          </cell>
        </row>
        <row r="13">
          <cell r="M13">
            <v>0.6</v>
          </cell>
        </row>
        <row r="14">
          <cell r="M14">
            <v>0</v>
          </cell>
        </row>
        <row r="15">
          <cell r="M15">
            <v>0</v>
          </cell>
        </row>
        <row r="16">
          <cell r="F16">
            <v>-81.793372721278814</v>
          </cell>
          <cell r="I16">
            <v>-178.06880264220155</v>
          </cell>
          <cell r="M16">
            <v>0</v>
          </cell>
        </row>
        <row r="17">
          <cell r="F17">
            <v>-0.27101431375237872</v>
          </cell>
          <cell r="I17">
            <v>-0.27101431375237872</v>
          </cell>
          <cell r="M17">
            <v>0</v>
          </cell>
        </row>
        <row r="18">
          <cell r="F18">
            <v>-0.27341755581499216</v>
          </cell>
          <cell r="I18">
            <v>-0.27099181886504814</v>
          </cell>
          <cell r="M18">
            <v>0</v>
          </cell>
        </row>
        <row r="19">
          <cell r="F19">
            <v>0.27172894197725556</v>
          </cell>
          <cell r="I19">
            <v>0.27098330972084866</v>
          </cell>
          <cell r="M19">
            <v>0</v>
          </cell>
        </row>
        <row r="20">
          <cell r="M20">
            <v>0</v>
          </cell>
        </row>
        <row r="21">
          <cell r="M21">
            <v>0</v>
          </cell>
        </row>
        <row r="22">
          <cell r="M22">
            <v>0</v>
          </cell>
        </row>
        <row r="24">
          <cell r="F24">
            <v>0</v>
          </cell>
          <cell r="M24">
            <v>0</v>
          </cell>
        </row>
        <row r="25">
          <cell r="M25">
            <v>0</v>
          </cell>
        </row>
        <row r="26">
          <cell r="M26">
            <v>0</v>
          </cell>
        </row>
        <row r="28">
          <cell r="M28">
            <v>0</v>
          </cell>
        </row>
        <row r="29">
          <cell r="M29">
            <v>0</v>
          </cell>
        </row>
        <row r="30">
          <cell r="M30">
            <v>0</v>
          </cell>
        </row>
        <row r="33">
          <cell r="M33">
            <v>0</v>
          </cell>
        </row>
        <row r="34">
          <cell r="M34">
            <v>0</v>
          </cell>
        </row>
        <row r="35">
          <cell r="M35">
            <v>0</v>
          </cell>
        </row>
        <row r="36">
          <cell r="M36">
            <v>0</v>
          </cell>
        </row>
        <row r="37">
          <cell r="M37">
            <v>0</v>
          </cell>
        </row>
        <row r="38">
          <cell r="M38">
            <v>0</v>
          </cell>
        </row>
        <row r="39">
          <cell r="M39">
            <v>0</v>
          </cell>
        </row>
        <row r="40">
          <cell r="M40">
            <v>0</v>
          </cell>
        </row>
        <row r="41">
          <cell r="M41">
            <v>0</v>
          </cell>
        </row>
        <row r="44">
          <cell r="M44">
            <v>0</v>
          </cell>
        </row>
        <row r="47">
          <cell r="M47">
            <v>0</v>
          </cell>
        </row>
        <row r="48">
          <cell r="M48">
            <v>0</v>
          </cell>
        </row>
        <row r="49">
          <cell r="M49">
            <v>0</v>
          </cell>
        </row>
        <row r="57">
          <cell r="B57">
            <v>0.95000000000000007</v>
          </cell>
          <cell r="E57">
            <v>0.85000000000000009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
          <cell r="C2">
            <v>669</v>
          </cell>
        </row>
        <row r="3">
          <cell r="C3">
            <v>440</v>
          </cell>
        </row>
        <row r="4">
          <cell r="C4">
            <v>1109</v>
          </cell>
        </row>
        <row r="5">
          <cell r="C5">
            <v>246</v>
          </cell>
        </row>
        <row r="6">
          <cell r="C6">
            <v>275</v>
          </cell>
        </row>
        <row r="7">
          <cell r="C7">
            <v>521</v>
          </cell>
        </row>
        <row r="8">
          <cell r="C8">
            <v>1630</v>
          </cell>
        </row>
        <row r="15">
          <cell r="C15">
            <v>3228</v>
          </cell>
        </row>
        <row r="17">
          <cell r="C17">
            <v>4858</v>
          </cell>
        </row>
        <row r="21">
          <cell r="C21">
            <v>721</v>
          </cell>
        </row>
        <row r="22">
          <cell r="C22">
            <v>428</v>
          </cell>
        </row>
        <row r="23">
          <cell r="C23">
            <v>1149</v>
          </cell>
        </row>
        <row r="24">
          <cell r="C24">
            <v>250</v>
          </cell>
        </row>
        <row r="25">
          <cell r="C25">
            <v>278</v>
          </cell>
        </row>
        <row r="26">
          <cell r="C26">
            <v>528</v>
          </cell>
        </row>
        <row r="27">
          <cell r="C27">
            <v>1677</v>
          </cell>
        </row>
        <row r="29">
          <cell r="C29">
            <v>680</v>
          </cell>
        </row>
        <row r="30">
          <cell r="C30">
            <v>384</v>
          </cell>
        </row>
        <row r="31">
          <cell r="C31">
            <v>1064</v>
          </cell>
        </row>
        <row r="32">
          <cell r="C32">
            <v>200</v>
          </cell>
        </row>
        <row r="33">
          <cell r="C33">
            <v>287</v>
          </cell>
        </row>
        <row r="34">
          <cell r="C34">
            <v>487</v>
          </cell>
        </row>
        <row r="35">
          <cell r="C35">
            <v>1551</v>
          </cell>
        </row>
      </sheetData>
      <sheetData sheetId="23">
        <row r="2">
          <cell r="E2">
            <v>62.268421052631574</v>
          </cell>
          <cell r="F2">
            <v>62.268421052631574</v>
          </cell>
        </row>
        <row r="3">
          <cell r="E3">
            <v>36.857894736842105</v>
          </cell>
          <cell r="F3">
            <v>36.857894736842105</v>
          </cell>
        </row>
        <row r="4">
          <cell r="E4">
            <v>42.234210526315792</v>
          </cell>
          <cell r="F4">
            <v>42.234210526315792</v>
          </cell>
        </row>
        <row r="5">
          <cell r="E5">
            <v>44.344736842105263</v>
          </cell>
        </row>
        <row r="6">
          <cell r="F6">
            <v>0.27500000000000002</v>
          </cell>
        </row>
      </sheetData>
      <sheetData sheetId="24">
        <row r="10">
          <cell r="K10">
            <v>7145.3982592130405</v>
          </cell>
        </row>
        <row r="12">
          <cell r="K12">
            <v>7145.3982592130405</v>
          </cell>
        </row>
        <row r="13">
          <cell r="K13">
            <v>7145.3982592130405</v>
          </cell>
        </row>
      </sheetData>
      <sheetData sheetId="25"/>
      <sheetData sheetId="26">
        <row r="5">
          <cell r="B5">
            <v>4</v>
          </cell>
        </row>
        <row r="6">
          <cell r="B6">
            <v>2</v>
          </cell>
        </row>
        <row r="7">
          <cell r="B7">
            <v>2</v>
          </cell>
        </row>
        <row r="8">
          <cell r="B8">
            <v>1</v>
          </cell>
        </row>
        <row r="10">
          <cell r="D10">
            <v>15228.804671052631</v>
          </cell>
        </row>
        <row r="12">
          <cell r="B12">
            <v>3</v>
          </cell>
        </row>
        <row r="13">
          <cell r="B13">
            <v>3</v>
          </cell>
        </row>
      </sheetData>
      <sheetData sheetId="27">
        <row r="20">
          <cell r="G20">
            <v>12</v>
          </cell>
        </row>
        <row r="68">
          <cell r="G68">
            <v>32</v>
          </cell>
        </row>
        <row r="71">
          <cell r="G71">
            <v>12</v>
          </cell>
        </row>
        <row r="72">
          <cell r="G72">
            <v>25</v>
          </cell>
        </row>
      </sheetData>
      <sheetData sheetId="28">
        <row r="2">
          <cell r="C2">
            <v>8.136374822079997</v>
          </cell>
          <cell r="D2">
            <v>8.136374822079997</v>
          </cell>
        </row>
        <row r="3">
          <cell r="C3">
            <v>5.0852342637999985</v>
          </cell>
          <cell r="D3">
            <v>8.1363748220799987</v>
          </cell>
        </row>
        <row r="4">
          <cell r="C4">
            <v>23.496907894736839</v>
          </cell>
          <cell r="D4">
            <v>23.496907894736839</v>
          </cell>
        </row>
        <row r="5">
          <cell r="C5">
            <v>35.230502979606385</v>
          </cell>
          <cell r="D5">
            <v>35.230502979606385</v>
          </cell>
        </row>
        <row r="6">
          <cell r="C6">
            <v>2063.2258877338877</v>
          </cell>
          <cell r="D6">
            <v>2063.2258877338877</v>
          </cell>
        </row>
        <row r="15">
          <cell r="C15">
            <v>30</v>
          </cell>
          <cell r="D15">
            <v>30</v>
          </cell>
        </row>
        <row r="16">
          <cell r="C16">
            <v>4</v>
          </cell>
          <cell r="D16">
            <v>4</v>
          </cell>
        </row>
        <row r="17">
          <cell r="C17">
            <v>0.27866666666666667</v>
          </cell>
          <cell r="D17">
            <v>0.27866666666666667</v>
          </cell>
        </row>
        <row r="18">
          <cell r="C18">
            <v>0.27566265060240969</v>
          </cell>
          <cell r="D18">
            <v>0.27566265060240969</v>
          </cell>
        </row>
        <row r="19">
          <cell r="C19">
            <v>0.2830379746835443</v>
          </cell>
          <cell r="D19">
            <v>0.2830379746835443</v>
          </cell>
        </row>
        <row r="20">
          <cell r="C20">
            <v>0.26</v>
          </cell>
        </row>
        <row r="21">
          <cell r="C21">
            <v>0.24</v>
          </cell>
          <cell r="D21">
            <v>0.24</v>
          </cell>
        </row>
        <row r="22">
          <cell r="C22">
            <v>3.5999999999999997E-2</v>
          </cell>
          <cell r="D22">
            <v>3.5999999999999997E-2</v>
          </cell>
        </row>
        <row r="23">
          <cell r="C23">
            <v>7.6911999999999994E-2</v>
          </cell>
          <cell r="D23">
            <v>7.6911999999999994E-2</v>
          </cell>
        </row>
        <row r="24">
          <cell r="C24">
            <v>1</v>
          </cell>
          <cell r="D24">
            <v>1</v>
          </cell>
        </row>
        <row r="25">
          <cell r="C25">
            <v>2</v>
          </cell>
          <cell r="D25">
            <v>2</v>
          </cell>
        </row>
        <row r="26">
          <cell r="C26">
            <v>5</v>
          </cell>
          <cell r="D26">
            <v>5</v>
          </cell>
        </row>
        <row r="27">
          <cell r="C27">
            <v>2</v>
          </cell>
          <cell r="D27">
            <v>2</v>
          </cell>
        </row>
        <row r="28">
          <cell r="C28">
            <v>1.5</v>
          </cell>
          <cell r="D28">
            <v>1.5</v>
          </cell>
        </row>
        <row r="29">
          <cell r="C29">
            <v>1</v>
          </cell>
          <cell r="D29">
            <v>1</v>
          </cell>
        </row>
        <row r="33">
          <cell r="C33">
            <v>0.4358974358974359</v>
          </cell>
          <cell r="D33">
            <v>0.4358974358974359</v>
          </cell>
        </row>
        <row r="34">
          <cell r="C34">
            <v>0.34337349397590361</v>
          </cell>
          <cell r="D34">
            <v>0.34337349397590361</v>
          </cell>
        </row>
        <row r="35">
          <cell r="C35">
            <v>0.51265822784810122</v>
          </cell>
          <cell r="D35">
            <v>0.51265822784810122</v>
          </cell>
        </row>
        <row r="37">
          <cell r="C37">
            <v>7.6923076923076927E-2</v>
          </cell>
          <cell r="D37">
            <v>7.6923076923076927E-2</v>
          </cell>
        </row>
        <row r="38">
          <cell r="C38">
            <v>6.0240963855421686E-2</v>
          </cell>
          <cell r="D38">
            <v>6.0240963855421686E-2</v>
          </cell>
        </row>
        <row r="39">
          <cell r="C39">
            <v>8.8607594936708861E-2</v>
          </cell>
          <cell r="D39">
            <v>8.8607594936708861E-2</v>
          </cell>
        </row>
        <row r="55">
          <cell r="B55">
            <v>4</v>
          </cell>
        </row>
        <row r="58">
          <cell r="G58">
            <v>21.57</v>
          </cell>
        </row>
        <row r="59">
          <cell r="G59">
            <v>16.440000000000001</v>
          </cell>
        </row>
        <row r="60">
          <cell r="G60">
            <v>18.27</v>
          </cell>
        </row>
        <row r="61">
          <cell r="G61">
            <v>15.21</v>
          </cell>
        </row>
        <row r="62">
          <cell r="G62">
            <v>22.49</v>
          </cell>
        </row>
        <row r="63">
          <cell r="G63">
            <v>17.739999999999998</v>
          </cell>
        </row>
        <row r="64">
          <cell r="G64">
            <v>39.29</v>
          </cell>
        </row>
        <row r="65">
          <cell r="G65">
            <v>20.440000000000001</v>
          </cell>
        </row>
        <row r="67">
          <cell r="F67">
            <v>19.484358974358976</v>
          </cell>
          <cell r="G67">
            <v>19.484358974358976</v>
          </cell>
        </row>
      </sheetData>
      <sheetData sheetId="29"/>
      <sheetData sheetId="30">
        <row r="24">
          <cell r="F24">
            <v>424.04654605263153</v>
          </cell>
        </row>
        <row r="29">
          <cell r="E29">
            <v>226.15815789473683</v>
          </cell>
        </row>
        <row r="36">
          <cell r="H36">
            <v>2600.8188157894733</v>
          </cell>
        </row>
      </sheetData>
      <sheetData sheetId="31">
        <row r="21">
          <cell r="D21">
            <v>0.27866666666666667</v>
          </cell>
        </row>
        <row r="33">
          <cell r="E33">
            <v>0.24</v>
          </cell>
        </row>
        <row r="42">
          <cell r="E42">
            <v>3.5999999999999997E-2</v>
          </cell>
        </row>
      </sheetData>
      <sheetData sheetId="32"/>
      <sheetData sheetId="33">
        <row r="12">
          <cell r="AS12">
            <v>195</v>
          </cell>
        </row>
        <row r="14">
          <cell r="AS14">
            <v>15</v>
          </cell>
        </row>
        <row r="22">
          <cell r="AS22">
            <v>166</v>
          </cell>
        </row>
        <row r="24">
          <cell r="AS24">
            <v>10</v>
          </cell>
        </row>
        <row r="32">
          <cell r="AS32">
            <v>158</v>
          </cell>
        </row>
        <row r="34">
          <cell r="AS34">
            <v>14</v>
          </cell>
        </row>
      </sheetData>
      <sheetData sheetId="34">
        <row r="2">
          <cell r="K2">
            <v>0</v>
          </cell>
          <cell r="AL2">
            <v>0</v>
          </cell>
        </row>
        <row r="3">
          <cell r="K3">
            <v>1</v>
          </cell>
          <cell r="AL3">
            <v>31.633282716816836</v>
          </cell>
        </row>
        <row r="4">
          <cell r="K4">
            <v>0</v>
          </cell>
          <cell r="AL4">
            <v>0</v>
          </cell>
        </row>
        <row r="5">
          <cell r="K5">
            <v>0</v>
          </cell>
          <cell r="AL5">
            <v>0</v>
          </cell>
        </row>
        <row r="6">
          <cell r="K6">
            <v>0</v>
          </cell>
          <cell r="AL6">
            <v>0</v>
          </cell>
        </row>
        <row r="7">
          <cell r="K7">
            <v>0</v>
          </cell>
          <cell r="AL7">
            <v>0</v>
          </cell>
        </row>
        <row r="8">
          <cell r="K8">
            <v>1</v>
          </cell>
          <cell r="AL8">
            <v>31.633282716816836</v>
          </cell>
        </row>
        <row r="9">
          <cell r="K9">
            <v>0</v>
          </cell>
          <cell r="AL9">
            <v>0</v>
          </cell>
        </row>
        <row r="10">
          <cell r="K10">
            <v>0</v>
          </cell>
          <cell r="AL10">
            <v>0</v>
          </cell>
        </row>
        <row r="11">
          <cell r="K11">
            <v>1</v>
          </cell>
          <cell r="AL11">
            <v>31.633282716816836</v>
          </cell>
        </row>
        <row r="12">
          <cell r="K12">
            <v>0</v>
          </cell>
          <cell r="AL12">
            <v>0</v>
          </cell>
        </row>
        <row r="13">
          <cell r="K13">
            <v>0</v>
          </cell>
          <cell r="AL13">
            <v>0</v>
          </cell>
        </row>
        <row r="14">
          <cell r="K14">
            <v>1</v>
          </cell>
          <cell r="AL14">
            <v>31.633282716816836</v>
          </cell>
        </row>
        <row r="15">
          <cell r="K15">
            <v>0</v>
          </cell>
          <cell r="AL15">
            <v>0</v>
          </cell>
        </row>
        <row r="16">
          <cell r="K16">
            <v>0</v>
          </cell>
          <cell r="AL16">
            <v>0</v>
          </cell>
        </row>
        <row r="17">
          <cell r="K17">
            <v>0</v>
          </cell>
          <cell r="AL17">
            <v>0</v>
          </cell>
        </row>
        <row r="18">
          <cell r="K18">
            <v>0</v>
          </cell>
          <cell r="AL18">
            <v>0</v>
          </cell>
        </row>
        <row r="19">
          <cell r="K19">
            <v>0</v>
          </cell>
          <cell r="AL19">
            <v>0</v>
          </cell>
        </row>
        <row r="20">
          <cell r="K20">
            <v>0</v>
          </cell>
          <cell r="AL20">
            <v>0</v>
          </cell>
        </row>
        <row r="21">
          <cell r="K21">
            <v>0</v>
          </cell>
          <cell r="AL21">
            <v>0</v>
          </cell>
        </row>
        <row r="22">
          <cell r="K22">
            <v>0</v>
          </cell>
          <cell r="AL22">
            <v>0</v>
          </cell>
        </row>
        <row r="23">
          <cell r="K23">
            <v>0</v>
          </cell>
          <cell r="AL23">
            <v>0</v>
          </cell>
        </row>
        <row r="24">
          <cell r="K24">
            <v>1</v>
          </cell>
          <cell r="AL24">
            <v>31.633282716816836</v>
          </cell>
        </row>
        <row r="25">
          <cell r="K25">
            <v>0</v>
          </cell>
          <cell r="AL25">
            <v>0</v>
          </cell>
        </row>
        <row r="26">
          <cell r="K26">
            <v>1</v>
          </cell>
          <cell r="AL26">
            <v>66.863785696423221</v>
          </cell>
        </row>
        <row r="27">
          <cell r="K27">
            <v>0</v>
          </cell>
          <cell r="AL27">
            <v>0</v>
          </cell>
        </row>
        <row r="28">
          <cell r="K28">
            <v>0</v>
          </cell>
          <cell r="AL28">
            <v>0</v>
          </cell>
        </row>
        <row r="29">
          <cell r="K29">
            <v>0</v>
          </cell>
          <cell r="AL29">
            <v>0</v>
          </cell>
        </row>
        <row r="30">
          <cell r="K30">
            <v>0</v>
          </cell>
          <cell r="AL30">
            <v>0</v>
          </cell>
        </row>
        <row r="31">
          <cell r="K31">
            <v>0</v>
          </cell>
          <cell r="AL31">
            <v>0</v>
          </cell>
        </row>
        <row r="32">
          <cell r="K32">
            <v>0</v>
          </cell>
          <cell r="AL32">
            <v>0</v>
          </cell>
        </row>
        <row r="33">
          <cell r="K33">
            <v>1</v>
          </cell>
          <cell r="AL33">
            <v>31.633282716816836</v>
          </cell>
        </row>
        <row r="34">
          <cell r="K34">
            <v>0</v>
          </cell>
          <cell r="AL34">
            <v>0</v>
          </cell>
        </row>
        <row r="35">
          <cell r="K35">
            <v>0</v>
          </cell>
          <cell r="AL35">
            <v>0</v>
          </cell>
        </row>
        <row r="36">
          <cell r="K36">
            <v>0</v>
          </cell>
          <cell r="AL36">
            <v>0</v>
          </cell>
        </row>
        <row r="37">
          <cell r="K37">
            <v>0</v>
          </cell>
          <cell r="AL37">
            <v>0</v>
          </cell>
        </row>
        <row r="38">
          <cell r="K38">
            <v>0</v>
          </cell>
          <cell r="AL38">
            <v>0</v>
          </cell>
        </row>
        <row r="39">
          <cell r="K39">
            <v>0</v>
          </cell>
          <cell r="AL39">
            <v>0</v>
          </cell>
        </row>
        <row r="40">
          <cell r="K40">
            <v>0</v>
          </cell>
          <cell r="AL40">
            <v>0</v>
          </cell>
        </row>
        <row r="41">
          <cell r="K41">
            <v>0</v>
          </cell>
          <cell r="AL41">
            <v>0</v>
          </cell>
        </row>
        <row r="42">
          <cell r="K42">
            <v>0</v>
          </cell>
          <cell r="AL42">
            <v>0</v>
          </cell>
        </row>
        <row r="43">
          <cell r="K43">
            <v>0</v>
          </cell>
          <cell r="AL43">
            <v>0</v>
          </cell>
        </row>
        <row r="44">
          <cell r="K44">
            <v>0</v>
          </cell>
          <cell r="AL44">
            <v>0</v>
          </cell>
        </row>
        <row r="45">
          <cell r="K45">
            <v>0</v>
          </cell>
          <cell r="AL45">
            <v>0</v>
          </cell>
        </row>
        <row r="46">
          <cell r="K46">
            <v>0</v>
          </cell>
          <cell r="AL46">
            <v>0</v>
          </cell>
        </row>
        <row r="47">
          <cell r="K47">
            <v>0</v>
          </cell>
          <cell r="AL47">
            <v>0</v>
          </cell>
        </row>
        <row r="48">
          <cell r="K48">
            <v>0</v>
          </cell>
          <cell r="AL48">
            <v>0</v>
          </cell>
        </row>
        <row r="49">
          <cell r="K49">
            <v>1</v>
          </cell>
          <cell r="AL49">
            <v>66.863785696423221</v>
          </cell>
        </row>
        <row r="50">
          <cell r="K50">
            <v>1</v>
          </cell>
          <cell r="AL50">
            <v>31.633282716816836</v>
          </cell>
        </row>
        <row r="51">
          <cell r="K51">
            <v>0</v>
          </cell>
          <cell r="AL51">
            <v>0</v>
          </cell>
        </row>
        <row r="52">
          <cell r="K52">
            <v>0</v>
          </cell>
          <cell r="AL52">
            <v>0</v>
          </cell>
        </row>
        <row r="53">
          <cell r="K53">
            <v>0</v>
          </cell>
          <cell r="AL53">
            <v>0</v>
          </cell>
        </row>
        <row r="54">
          <cell r="K54">
            <v>1</v>
          </cell>
          <cell r="AL54">
            <v>83.303785696423219</v>
          </cell>
        </row>
        <row r="55">
          <cell r="K55">
            <v>0</v>
          </cell>
          <cell r="AL55">
            <v>0</v>
          </cell>
        </row>
        <row r="56">
          <cell r="K56">
            <v>0</v>
          </cell>
          <cell r="AL56">
            <v>0</v>
          </cell>
        </row>
        <row r="57">
          <cell r="K57">
            <v>0</v>
          </cell>
          <cell r="AL57">
            <v>0</v>
          </cell>
        </row>
        <row r="58">
          <cell r="K58">
            <v>0</v>
          </cell>
          <cell r="AL58">
            <v>0</v>
          </cell>
        </row>
        <row r="59">
          <cell r="K59">
            <v>0</v>
          </cell>
          <cell r="AL59">
            <v>0</v>
          </cell>
        </row>
        <row r="60">
          <cell r="K60">
            <v>0</v>
          </cell>
          <cell r="AL60">
            <v>0</v>
          </cell>
        </row>
        <row r="61">
          <cell r="K61">
            <v>1</v>
          </cell>
          <cell r="AL61">
            <v>31.633282716816836</v>
          </cell>
        </row>
        <row r="62">
          <cell r="K62">
            <v>0</v>
          </cell>
          <cell r="AL62">
            <v>0</v>
          </cell>
        </row>
        <row r="63">
          <cell r="K63">
            <v>0</v>
          </cell>
          <cell r="AL63">
            <v>0</v>
          </cell>
        </row>
        <row r="64">
          <cell r="K64">
            <v>0</v>
          </cell>
          <cell r="AL64">
            <v>0</v>
          </cell>
        </row>
        <row r="65">
          <cell r="K65">
            <v>0</v>
          </cell>
          <cell r="AL65">
            <v>0</v>
          </cell>
        </row>
        <row r="66">
          <cell r="K66">
            <v>0</v>
          </cell>
          <cell r="AL66">
            <v>0</v>
          </cell>
        </row>
        <row r="67">
          <cell r="K67">
            <v>0</v>
          </cell>
          <cell r="AL67">
            <v>0</v>
          </cell>
        </row>
        <row r="68">
          <cell r="K68">
            <v>0</v>
          </cell>
          <cell r="AL68">
            <v>0</v>
          </cell>
        </row>
        <row r="69">
          <cell r="K69">
            <v>0</v>
          </cell>
          <cell r="AL69">
            <v>0</v>
          </cell>
        </row>
        <row r="70">
          <cell r="K70">
            <v>0</v>
          </cell>
          <cell r="AL70">
            <v>0</v>
          </cell>
        </row>
        <row r="71">
          <cell r="K71">
            <v>0</v>
          </cell>
          <cell r="AL71">
            <v>0</v>
          </cell>
        </row>
        <row r="72">
          <cell r="K72">
            <v>0</v>
          </cell>
          <cell r="AL72">
            <v>0</v>
          </cell>
        </row>
        <row r="73">
          <cell r="K73">
            <v>0</v>
          </cell>
          <cell r="AL73">
            <v>0</v>
          </cell>
        </row>
        <row r="74">
          <cell r="K74">
            <v>0</v>
          </cell>
          <cell r="AL74">
            <v>0</v>
          </cell>
        </row>
        <row r="75">
          <cell r="K75">
            <v>1</v>
          </cell>
          <cell r="AL75">
            <v>31.633282716816836</v>
          </cell>
        </row>
        <row r="76">
          <cell r="K76">
            <v>0</v>
          </cell>
          <cell r="AL76">
            <v>0</v>
          </cell>
        </row>
        <row r="77">
          <cell r="K77">
            <v>0</v>
          </cell>
          <cell r="AL77">
            <v>0</v>
          </cell>
        </row>
        <row r="78">
          <cell r="K78">
            <v>0</v>
          </cell>
          <cell r="AL78">
            <v>0</v>
          </cell>
        </row>
        <row r="79">
          <cell r="K79">
            <v>0</v>
          </cell>
          <cell r="AL79">
            <v>0</v>
          </cell>
        </row>
        <row r="80">
          <cell r="K80">
            <v>0</v>
          </cell>
          <cell r="AL80">
            <v>0</v>
          </cell>
        </row>
        <row r="81">
          <cell r="K81">
            <v>1</v>
          </cell>
          <cell r="AL81">
            <v>31.633282716816836</v>
          </cell>
        </row>
        <row r="82">
          <cell r="K82">
            <v>0</v>
          </cell>
          <cell r="AL82">
            <v>0</v>
          </cell>
        </row>
        <row r="83">
          <cell r="K83">
            <v>0</v>
          </cell>
          <cell r="AL83">
            <v>0</v>
          </cell>
        </row>
        <row r="84">
          <cell r="K84">
            <v>0</v>
          </cell>
          <cell r="AL84">
            <v>0</v>
          </cell>
        </row>
        <row r="85">
          <cell r="K85">
            <v>0</v>
          </cell>
          <cell r="AL85">
            <v>0</v>
          </cell>
        </row>
        <row r="86">
          <cell r="K86">
            <v>0</v>
          </cell>
          <cell r="AL86">
            <v>0</v>
          </cell>
        </row>
        <row r="87">
          <cell r="K87">
            <v>0</v>
          </cell>
          <cell r="AL87">
            <v>0</v>
          </cell>
        </row>
        <row r="88">
          <cell r="K88">
            <v>0</v>
          </cell>
          <cell r="AL88">
            <v>0</v>
          </cell>
        </row>
        <row r="89">
          <cell r="K89">
            <v>0</v>
          </cell>
          <cell r="AL89">
            <v>0</v>
          </cell>
        </row>
        <row r="90">
          <cell r="K90">
            <v>0</v>
          </cell>
          <cell r="AL90">
            <v>0</v>
          </cell>
        </row>
        <row r="91">
          <cell r="K91">
            <v>0</v>
          </cell>
          <cell r="AL91">
            <v>0</v>
          </cell>
        </row>
        <row r="92">
          <cell r="K92">
            <v>0</v>
          </cell>
          <cell r="AL92">
            <v>0</v>
          </cell>
        </row>
        <row r="93">
          <cell r="K93">
            <v>0</v>
          </cell>
          <cell r="AL93">
            <v>0</v>
          </cell>
        </row>
        <row r="94">
          <cell r="K94">
            <v>0</v>
          </cell>
          <cell r="AL94">
            <v>0</v>
          </cell>
        </row>
        <row r="95">
          <cell r="K95">
            <v>0</v>
          </cell>
          <cell r="AL95">
            <v>0</v>
          </cell>
        </row>
        <row r="96">
          <cell r="K96">
            <v>0</v>
          </cell>
          <cell r="AL96">
            <v>0</v>
          </cell>
        </row>
        <row r="97">
          <cell r="K97">
            <v>0</v>
          </cell>
          <cell r="AL97">
            <v>0</v>
          </cell>
        </row>
        <row r="98">
          <cell r="K98">
            <v>0</v>
          </cell>
          <cell r="AL98">
            <v>0</v>
          </cell>
        </row>
        <row r="99">
          <cell r="K99">
            <v>0</v>
          </cell>
          <cell r="AL99">
            <v>0</v>
          </cell>
        </row>
        <row r="100">
          <cell r="K100">
            <v>0</v>
          </cell>
          <cell r="AL100">
            <v>0</v>
          </cell>
        </row>
        <row r="101">
          <cell r="K101">
            <v>0</v>
          </cell>
          <cell r="AL101">
            <v>0</v>
          </cell>
        </row>
        <row r="102">
          <cell r="K102">
            <v>0</v>
          </cell>
          <cell r="AL102">
            <v>0</v>
          </cell>
        </row>
        <row r="103">
          <cell r="K103">
            <v>0</v>
          </cell>
          <cell r="AL103">
            <v>0</v>
          </cell>
        </row>
        <row r="104">
          <cell r="K104">
            <v>0</v>
          </cell>
          <cell r="AL104">
            <v>0</v>
          </cell>
        </row>
        <row r="105">
          <cell r="K105">
            <v>0</v>
          </cell>
          <cell r="AL105">
            <v>0</v>
          </cell>
        </row>
        <row r="106">
          <cell r="K106">
            <v>0</v>
          </cell>
          <cell r="AL106">
            <v>0</v>
          </cell>
        </row>
        <row r="107">
          <cell r="K107">
            <v>0</v>
          </cell>
          <cell r="AL107">
            <v>0</v>
          </cell>
        </row>
        <row r="108">
          <cell r="K108">
            <v>0</v>
          </cell>
          <cell r="AL108">
            <v>0</v>
          </cell>
        </row>
        <row r="109">
          <cell r="K109">
            <v>0</v>
          </cell>
          <cell r="AL109">
            <v>0</v>
          </cell>
        </row>
        <row r="110">
          <cell r="K110">
            <v>0</v>
          </cell>
          <cell r="AL110">
            <v>0</v>
          </cell>
        </row>
        <row r="111">
          <cell r="K111">
            <v>0</v>
          </cell>
          <cell r="AL111">
            <v>0</v>
          </cell>
        </row>
        <row r="112">
          <cell r="K112">
            <v>1</v>
          </cell>
          <cell r="AL112">
            <v>66.863785696423221</v>
          </cell>
        </row>
        <row r="113">
          <cell r="K113">
            <v>0</v>
          </cell>
          <cell r="AL113">
            <v>0</v>
          </cell>
        </row>
        <row r="114">
          <cell r="K114">
            <v>0</v>
          </cell>
          <cell r="AL114">
            <v>0</v>
          </cell>
        </row>
        <row r="115">
          <cell r="K115">
            <v>0</v>
          </cell>
          <cell r="AL115">
            <v>0</v>
          </cell>
        </row>
        <row r="116">
          <cell r="K116">
            <v>0</v>
          </cell>
          <cell r="AL116">
            <v>0</v>
          </cell>
        </row>
        <row r="117">
          <cell r="K117">
            <v>0</v>
          </cell>
          <cell r="AL117">
            <v>0</v>
          </cell>
        </row>
        <row r="118">
          <cell r="K118">
            <v>0</v>
          </cell>
          <cell r="AL118">
            <v>0</v>
          </cell>
        </row>
        <row r="119">
          <cell r="K119">
            <v>1</v>
          </cell>
          <cell r="AL119">
            <v>66.863785696423221</v>
          </cell>
        </row>
        <row r="120">
          <cell r="K120">
            <v>0</v>
          </cell>
          <cell r="AL120">
            <v>0</v>
          </cell>
        </row>
        <row r="121">
          <cell r="K121">
            <v>0</v>
          </cell>
          <cell r="AL121">
            <v>0</v>
          </cell>
        </row>
        <row r="122">
          <cell r="K122">
            <v>0</v>
          </cell>
          <cell r="AL122">
            <v>0</v>
          </cell>
        </row>
        <row r="123">
          <cell r="K123">
            <v>1</v>
          </cell>
          <cell r="AL123">
            <v>31.633282716816836</v>
          </cell>
        </row>
        <row r="124">
          <cell r="K124">
            <v>0</v>
          </cell>
          <cell r="AL124">
            <v>0</v>
          </cell>
        </row>
        <row r="125">
          <cell r="K125">
            <v>0</v>
          </cell>
          <cell r="AL125">
            <v>0</v>
          </cell>
        </row>
        <row r="126">
          <cell r="K126">
            <v>1</v>
          </cell>
          <cell r="AL126">
            <v>66.863785696423221</v>
          </cell>
        </row>
        <row r="127">
          <cell r="K127">
            <v>0</v>
          </cell>
          <cell r="AL127">
            <v>0</v>
          </cell>
        </row>
        <row r="128">
          <cell r="K128">
            <v>0</v>
          </cell>
          <cell r="AL128">
            <v>0</v>
          </cell>
        </row>
        <row r="129">
          <cell r="K129">
            <v>0</v>
          </cell>
          <cell r="AL129">
            <v>0</v>
          </cell>
        </row>
        <row r="130">
          <cell r="K130">
            <v>0</v>
          </cell>
          <cell r="AL130">
            <v>0</v>
          </cell>
        </row>
        <row r="131">
          <cell r="K131">
            <v>0</v>
          </cell>
          <cell r="AL131">
            <v>0</v>
          </cell>
        </row>
        <row r="132">
          <cell r="K132">
            <v>1</v>
          </cell>
          <cell r="AL132">
            <v>31.633282716816836</v>
          </cell>
        </row>
        <row r="133">
          <cell r="K133">
            <v>0</v>
          </cell>
          <cell r="AL133">
            <v>0</v>
          </cell>
        </row>
        <row r="134">
          <cell r="K134">
            <v>0</v>
          </cell>
          <cell r="AL134">
            <v>0</v>
          </cell>
        </row>
        <row r="135">
          <cell r="K135">
            <v>0</v>
          </cell>
          <cell r="AL135">
            <v>0</v>
          </cell>
        </row>
        <row r="136">
          <cell r="K136">
            <v>0</v>
          </cell>
          <cell r="AL136">
            <v>0</v>
          </cell>
        </row>
        <row r="137">
          <cell r="K137">
            <v>0</v>
          </cell>
          <cell r="AL137">
            <v>0</v>
          </cell>
        </row>
        <row r="138">
          <cell r="K138">
            <v>0</v>
          </cell>
          <cell r="AL138">
            <v>0</v>
          </cell>
        </row>
        <row r="139">
          <cell r="K139">
            <v>0</v>
          </cell>
          <cell r="AL139">
            <v>0</v>
          </cell>
        </row>
        <row r="140">
          <cell r="K140">
            <v>0</v>
          </cell>
          <cell r="AL140">
            <v>0</v>
          </cell>
        </row>
        <row r="141">
          <cell r="K141">
            <v>0</v>
          </cell>
          <cell r="AL141">
            <v>0</v>
          </cell>
        </row>
        <row r="142">
          <cell r="K142">
            <v>0</v>
          </cell>
          <cell r="AL142">
            <v>0</v>
          </cell>
        </row>
        <row r="143">
          <cell r="K143">
            <v>0</v>
          </cell>
          <cell r="AL143">
            <v>0</v>
          </cell>
        </row>
        <row r="144">
          <cell r="K144">
            <v>0</v>
          </cell>
          <cell r="AL144">
            <v>0</v>
          </cell>
        </row>
        <row r="145">
          <cell r="K145">
            <v>0</v>
          </cell>
          <cell r="AL145">
            <v>0</v>
          </cell>
        </row>
        <row r="146">
          <cell r="K146">
            <v>0</v>
          </cell>
          <cell r="AL146">
            <v>0</v>
          </cell>
        </row>
        <row r="147">
          <cell r="K147">
            <v>0</v>
          </cell>
          <cell r="AL147">
            <v>0</v>
          </cell>
        </row>
        <row r="148">
          <cell r="K148">
            <v>0</v>
          </cell>
          <cell r="AL148">
            <v>0</v>
          </cell>
        </row>
        <row r="149">
          <cell r="K149">
            <v>0</v>
          </cell>
          <cell r="AL149">
            <v>0</v>
          </cell>
        </row>
        <row r="150">
          <cell r="K150">
            <v>0</v>
          </cell>
          <cell r="AL150">
            <v>0</v>
          </cell>
        </row>
        <row r="151">
          <cell r="K151">
            <v>0</v>
          </cell>
          <cell r="AL151">
            <v>0</v>
          </cell>
        </row>
        <row r="152">
          <cell r="K152">
            <v>0</v>
          </cell>
          <cell r="AL152">
            <v>0</v>
          </cell>
        </row>
        <row r="153">
          <cell r="K153">
            <v>0</v>
          </cell>
          <cell r="AL153">
            <v>0</v>
          </cell>
        </row>
        <row r="154">
          <cell r="K154">
            <v>0</v>
          </cell>
          <cell r="AL154">
            <v>0</v>
          </cell>
        </row>
        <row r="155">
          <cell r="K155">
            <v>0</v>
          </cell>
          <cell r="AL155">
            <v>0</v>
          </cell>
        </row>
        <row r="156">
          <cell r="K156">
            <v>0</v>
          </cell>
          <cell r="AL156">
            <v>0</v>
          </cell>
        </row>
        <row r="157">
          <cell r="K157">
            <v>1</v>
          </cell>
          <cell r="AL157">
            <v>31.633282716816836</v>
          </cell>
        </row>
        <row r="158">
          <cell r="K158">
            <v>0</v>
          </cell>
          <cell r="AL158">
            <v>0</v>
          </cell>
        </row>
        <row r="159">
          <cell r="K159">
            <v>0</v>
          </cell>
          <cell r="AL159">
            <v>0</v>
          </cell>
        </row>
        <row r="160">
          <cell r="K160">
            <v>0</v>
          </cell>
          <cell r="AL160">
            <v>0</v>
          </cell>
        </row>
        <row r="161">
          <cell r="K161">
            <v>0</v>
          </cell>
          <cell r="AL161">
            <v>0</v>
          </cell>
        </row>
        <row r="162">
          <cell r="K162">
            <v>0</v>
          </cell>
          <cell r="AL162">
            <v>0</v>
          </cell>
        </row>
        <row r="163">
          <cell r="K163">
            <v>0</v>
          </cell>
          <cell r="AL163">
            <v>0</v>
          </cell>
        </row>
        <row r="164">
          <cell r="K164">
            <v>0</v>
          </cell>
          <cell r="AL164">
            <v>0</v>
          </cell>
        </row>
        <row r="165">
          <cell r="K165">
            <v>0</v>
          </cell>
          <cell r="AL165">
            <v>0</v>
          </cell>
        </row>
        <row r="166">
          <cell r="K166">
            <v>0</v>
          </cell>
          <cell r="AL166">
            <v>0</v>
          </cell>
        </row>
        <row r="167">
          <cell r="K167">
            <v>0</v>
          </cell>
          <cell r="AL167">
            <v>0</v>
          </cell>
        </row>
        <row r="168">
          <cell r="K168">
            <v>0</v>
          </cell>
          <cell r="AL168">
            <v>0</v>
          </cell>
        </row>
        <row r="169">
          <cell r="K169">
            <v>0</v>
          </cell>
          <cell r="AL169">
            <v>0</v>
          </cell>
        </row>
        <row r="170">
          <cell r="K170">
            <v>0</v>
          </cell>
          <cell r="AL170">
            <v>0</v>
          </cell>
        </row>
        <row r="171">
          <cell r="K171">
            <v>0</v>
          </cell>
          <cell r="AL171">
            <v>0</v>
          </cell>
        </row>
        <row r="172">
          <cell r="K172">
            <v>0</v>
          </cell>
          <cell r="AL172">
            <v>0</v>
          </cell>
        </row>
        <row r="173">
          <cell r="K173">
            <v>0</v>
          </cell>
          <cell r="AL173">
            <v>0</v>
          </cell>
        </row>
        <row r="174">
          <cell r="K174">
            <v>0</v>
          </cell>
          <cell r="AL174">
            <v>0</v>
          </cell>
        </row>
        <row r="175">
          <cell r="K175">
            <v>0</v>
          </cell>
          <cell r="AL175">
            <v>0</v>
          </cell>
        </row>
        <row r="176">
          <cell r="K176">
            <v>0</v>
          </cell>
          <cell r="AL176">
            <v>0</v>
          </cell>
        </row>
        <row r="177">
          <cell r="K177">
            <v>0</v>
          </cell>
          <cell r="AL177">
            <v>0</v>
          </cell>
        </row>
        <row r="178">
          <cell r="K178">
            <v>0</v>
          </cell>
          <cell r="AL178">
            <v>0</v>
          </cell>
        </row>
        <row r="179">
          <cell r="K179">
            <v>0</v>
          </cell>
          <cell r="AL179">
            <v>0</v>
          </cell>
        </row>
        <row r="180">
          <cell r="K180">
            <v>0</v>
          </cell>
          <cell r="AL180">
            <v>0</v>
          </cell>
        </row>
        <row r="181">
          <cell r="K181">
            <v>1</v>
          </cell>
          <cell r="AL181">
            <v>87.303785696423219</v>
          </cell>
        </row>
        <row r="182">
          <cell r="K182">
            <v>0</v>
          </cell>
          <cell r="AL182">
            <v>0</v>
          </cell>
        </row>
        <row r="183">
          <cell r="K183">
            <v>0</v>
          </cell>
          <cell r="AL183">
            <v>0</v>
          </cell>
        </row>
        <row r="184">
          <cell r="K184">
            <v>1</v>
          </cell>
          <cell r="AL184">
            <v>85.133785696423217</v>
          </cell>
        </row>
        <row r="185">
          <cell r="K185">
            <v>0</v>
          </cell>
          <cell r="AL185">
            <v>0</v>
          </cell>
        </row>
        <row r="186">
          <cell r="K186">
            <v>0</v>
          </cell>
          <cell r="AL186">
            <v>0</v>
          </cell>
        </row>
        <row r="187">
          <cell r="K187">
            <v>0</v>
          </cell>
          <cell r="AL187">
            <v>0</v>
          </cell>
        </row>
        <row r="188">
          <cell r="K188">
            <v>1</v>
          </cell>
          <cell r="AL188">
            <v>31.633282716816836</v>
          </cell>
        </row>
        <row r="189">
          <cell r="K189">
            <v>0</v>
          </cell>
          <cell r="AL189">
            <v>0</v>
          </cell>
        </row>
        <row r="190">
          <cell r="K190">
            <v>0</v>
          </cell>
          <cell r="AL190">
            <v>0</v>
          </cell>
        </row>
        <row r="191">
          <cell r="K191">
            <v>0</v>
          </cell>
          <cell r="AL191">
            <v>0</v>
          </cell>
        </row>
        <row r="192">
          <cell r="K192">
            <v>0</v>
          </cell>
          <cell r="AL192">
            <v>0</v>
          </cell>
        </row>
        <row r="193">
          <cell r="K193">
            <v>0</v>
          </cell>
          <cell r="AL193">
            <v>0</v>
          </cell>
        </row>
        <row r="194">
          <cell r="K194">
            <v>0</v>
          </cell>
          <cell r="AL194">
            <v>0</v>
          </cell>
        </row>
        <row r="195">
          <cell r="K195">
            <v>1</v>
          </cell>
          <cell r="AL195">
            <v>8339.2516956063337</v>
          </cell>
        </row>
        <row r="196">
          <cell r="K196">
            <v>0</v>
          </cell>
          <cell r="AL196">
            <v>0</v>
          </cell>
        </row>
        <row r="197">
          <cell r="K197">
            <v>0</v>
          </cell>
          <cell r="AL197">
            <v>0</v>
          </cell>
        </row>
        <row r="198">
          <cell r="K198">
            <v>0</v>
          </cell>
          <cell r="AL198">
            <v>0</v>
          </cell>
        </row>
        <row r="199">
          <cell r="K199">
            <v>0</v>
          </cell>
          <cell r="AL199">
            <v>0</v>
          </cell>
        </row>
        <row r="200">
          <cell r="K200">
            <v>0</v>
          </cell>
          <cell r="AL200">
            <v>0</v>
          </cell>
        </row>
        <row r="201">
          <cell r="K201">
            <v>0</v>
          </cell>
          <cell r="AL201">
            <v>0</v>
          </cell>
        </row>
        <row r="202">
          <cell r="K202">
            <v>0</v>
          </cell>
          <cell r="AL202">
            <v>0</v>
          </cell>
        </row>
        <row r="203">
          <cell r="K203">
            <v>1</v>
          </cell>
          <cell r="AL203">
            <v>66.863785696423221</v>
          </cell>
        </row>
        <row r="204">
          <cell r="K204">
            <v>0</v>
          </cell>
          <cell r="AL204">
            <v>0</v>
          </cell>
        </row>
        <row r="205">
          <cell r="K205">
            <v>1</v>
          </cell>
          <cell r="AL205">
            <v>31.633282716816836</v>
          </cell>
        </row>
        <row r="206">
          <cell r="K206">
            <v>0</v>
          </cell>
          <cell r="AL206">
            <v>0</v>
          </cell>
        </row>
        <row r="207">
          <cell r="K207">
            <v>0</v>
          </cell>
          <cell r="AL207">
            <v>0</v>
          </cell>
        </row>
        <row r="208">
          <cell r="K208">
            <v>1</v>
          </cell>
          <cell r="AL208">
            <v>31.633282716816836</v>
          </cell>
        </row>
        <row r="209">
          <cell r="K209">
            <v>0</v>
          </cell>
          <cell r="AL209">
            <v>0</v>
          </cell>
        </row>
        <row r="210">
          <cell r="K210">
            <v>0</v>
          </cell>
          <cell r="AL210">
            <v>0</v>
          </cell>
        </row>
        <row r="211">
          <cell r="K211">
            <v>1</v>
          </cell>
          <cell r="AL211">
            <v>31.633282716816836</v>
          </cell>
        </row>
        <row r="212">
          <cell r="K212">
            <v>1</v>
          </cell>
          <cell r="AL212">
            <v>31.633282716816836</v>
          </cell>
        </row>
        <row r="213">
          <cell r="K213">
            <v>0</v>
          </cell>
          <cell r="AL213">
            <v>0</v>
          </cell>
        </row>
        <row r="214">
          <cell r="K214">
            <v>0</v>
          </cell>
          <cell r="AL214">
            <v>0</v>
          </cell>
        </row>
        <row r="215">
          <cell r="K215">
            <v>0</v>
          </cell>
          <cell r="AL215">
            <v>0</v>
          </cell>
        </row>
        <row r="216">
          <cell r="K216">
            <v>1</v>
          </cell>
          <cell r="AL216">
            <v>31.633282716816836</v>
          </cell>
        </row>
        <row r="217">
          <cell r="K217">
            <v>0</v>
          </cell>
          <cell r="AL217">
            <v>0</v>
          </cell>
        </row>
        <row r="218">
          <cell r="K218">
            <v>0</v>
          </cell>
          <cell r="AL218">
            <v>0</v>
          </cell>
        </row>
        <row r="219">
          <cell r="K219">
            <v>0</v>
          </cell>
          <cell r="AL219">
            <v>0</v>
          </cell>
        </row>
        <row r="220">
          <cell r="K220">
            <v>0</v>
          </cell>
          <cell r="AL220">
            <v>0</v>
          </cell>
        </row>
        <row r="221">
          <cell r="K221">
            <v>0</v>
          </cell>
          <cell r="AL221">
            <v>0</v>
          </cell>
        </row>
        <row r="222">
          <cell r="K222">
            <v>0</v>
          </cell>
          <cell r="AL222">
            <v>0</v>
          </cell>
        </row>
        <row r="223">
          <cell r="K223">
            <v>0</v>
          </cell>
          <cell r="AL223">
            <v>0</v>
          </cell>
        </row>
        <row r="224">
          <cell r="K224">
            <v>0</v>
          </cell>
          <cell r="AL224">
            <v>0</v>
          </cell>
        </row>
        <row r="225">
          <cell r="K225">
            <v>0</v>
          </cell>
          <cell r="AL225">
            <v>0</v>
          </cell>
        </row>
        <row r="226">
          <cell r="K226">
            <v>0</v>
          </cell>
          <cell r="AL226">
            <v>0</v>
          </cell>
        </row>
        <row r="227">
          <cell r="K227">
            <v>1</v>
          </cell>
          <cell r="AL227">
            <v>66.863785696423221</v>
          </cell>
        </row>
        <row r="228">
          <cell r="K228">
            <v>1</v>
          </cell>
          <cell r="AL228">
            <v>31.633282716816836</v>
          </cell>
        </row>
        <row r="229">
          <cell r="K229">
            <v>0</v>
          </cell>
          <cell r="AL229">
            <v>0</v>
          </cell>
        </row>
        <row r="230">
          <cell r="K230">
            <v>0</v>
          </cell>
          <cell r="AL230">
            <v>0</v>
          </cell>
        </row>
        <row r="231">
          <cell r="K231">
            <v>0</v>
          </cell>
          <cell r="AL231">
            <v>0</v>
          </cell>
        </row>
        <row r="232">
          <cell r="K232">
            <v>0</v>
          </cell>
          <cell r="AL232">
            <v>0</v>
          </cell>
        </row>
        <row r="233">
          <cell r="K233">
            <v>0</v>
          </cell>
          <cell r="AL233">
            <v>0</v>
          </cell>
        </row>
        <row r="234">
          <cell r="K234">
            <v>0</v>
          </cell>
          <cell r="AL234">
            <v>0</v>
          </cell>
        </row>
        <row r="235">
          <cell r="K235">
            <v>0</v>
          </cell>
          <cell r="AL235">
            <v>0</v>
          </cell>
        </row>
        <row r="236">
          <cell r="K236">
            <v>0</v>
          </cell>
          <cell r="AL236">
            <v>0</v>
          </cell>
        </row>
        <row r="237">
          <cell r="K237">
            <v>0</v>
          </cell>
          <cell r="AL237">
            <v>0</v>
          </cell>
        </row>
        <row r="238">
          <cell r="K238">
            <v>0</v>
          </cell>
          <cell r="AL238">
            <v>0</v>
          </cell>
        </row>
        <row r="239">
          <cell r="K239">
            <v>0</v>
          </cell>
          <cell r="AL239">
            <v>0</v>
          </cell>
        </row>
        <row r="240">
          <cell r="K240">
            <v>0</v>
          </cell>
          <cell r="AL240">
            <v>0</v>
          </cell>
        </row>
        <row r="241">
          <cell r="K241">
            <v>0</v>
          </cell>
          <cell r="AL241">
            <v>0</v>
          </cell>
        </row>
        <row r="242">
          <cell r="K242">
            <v>0</v>
          </cell>
          <cell r="AL242">
            <v>0</v>
          </cell>
        </row>
        <row r="243">
          <cell r="K243">
            <v>0</v>
          </cell>
          <cell r="AL243">
            <v>0</v>
          </cell>
        </row>
        <row r="244">
          <cell r="K244">
            <v>0</v>
          </cell>
          <cell r="AL244">
            <v>0</v>
          </cell>
        </row>
        <row r="245">
          <cell r="K245">
            <v>0</v>
          </cell>
          <cell r="AL245">
            <v>0</v>
          </cell>
        </row>
        <row r="246">
          <cell r="K246">
            <v>1</v>
          </cell>
          <cell r="AL246">
            <v>66.863785696423221</v>
          </cell>
        </row>
        <row r="247">
          <cell r="K247">
            <v>0</v>
          </cell>
          <cell r="AL247">
            <v>0</v>
          </cell>
        </row>
        <row r="248">
          <cell r="K248">
            <v>0</v>
          </cell>
          <cell r="AL248">
            <v>0</v>
          </cell>
        </row>
        <row r="249">
          <cell r="K249">
            <v>0</v>
          </cell>
          <cell r="AL249">
            <v>0</v>
          </cell>
        </row>
        <row r="250">
          <cell r="K250">
            <v>0</v>
          </cell>
          <cell r="AL250">
            <v>0</v>
          </cell>
        </row>
        <row r="251">
          <cell r="K251">
            <v>0</v>
          </cell>
          <cell r="AL251">
            <v>0</v>
          </cell>
        </row>
        <row r="252">
          <cell r="K252">
            <v>0</v>
          </cell>
          <cell r="AL252">
            <v>0</v>
          </cell>
        </row>
        <row r="253">
          <cell r="K253">
            <v>0</v>
          </cell>
          <cell r="AL253">
            <v>0</v>
          </cell>
        </row>
        <row r="254">
          <cell r="K254">
            <v>1</v>
          </cell>
          <cell r="AL254">
            <v>66.863785696423221</v>
          </cell>
        </row>
        <row r="255">
          <cell r="K255">
            <v>0</v>
          </cell>
          <cell r="AL255">
            <v>0</v>
          </cell>
        </row>
        <row r="256">
          <cell r="K256">
            <v>0</v>
          </cell>
          <cell r="AL256">
            <v>0</v>
          </cell>
        </row>
        <row r="257">
          <cell r="K257">
            <v>0</v>
          </cell>
          <cell r="AL257">
            <v>0</v>
          </cell>
        </row>
        <row r="258">
          <cell r="K258">
            <v>0</v>
          </cell>
          <cell r="AL258">
            <v>0</v>
          </cell>
        </row>
        <row r="259">
          <cell r="K259">
            <v>0</v>
          </cell>
          <cell r="AL259">
            <v>0</v>
          </cell>
        </row>
        <row r="260">
          <cell r="K260">
            <v>0</v>
          </cell>
          <cell r="AL260">
            <v>0</v>
          </cell>
        </row>
        <row r="261">
          <cell r="K261">
            <v>0</v>
          </cell>
          <cell r="AL261">
            <v>0</v>
          </cell>
        </row>
        <row r="262">
          <cell r="K262">
            <v>0</v>
          </cell>
          <cell r="AL262">
            <v>0</v>
          </cell>
        </row>
        <row r="263">
          <cell r="K263">
            <v>0</v>
          </cell>
          <cell r="AL263">
            <v>0</v>
          </cell>
        </row>
        <row r="264">
          <cell r="K264">
            <v>0</v>
          </cell>
          <cell r="AL264">
            <v>0</v>
          </cell>
        </row>
        <row r="265">
          <cell r="K265">
            <v>0</v>
          </cell>
          <cell r="AL265">
            <v>0</v>
          </cell>
        </row>
        <row r="266">
          <cell r="K266">
            <v>0</v>
          </cell>
          <cell r="AL266">
            <v>0</v>
          </cell>
        </row>
        <row r="267">
          <cell r="K267">
            <v>0</v>
          </cell>
          <cell r="AL267">
            <v>0</v>
          </cell>
        </row>
        <row r="268">
          <cell r="K268">
            <v>0</v>
          </cell>
          <cell r="AL268">
            <v>0</v>
          </cell>
        </row>
        <row r="269">
          <cell r="K269">
            <v>0</v>
          </cell>
          <cell r="AL269">
            <v>0</v>
          </cell>
        </row>
        <row r="270">
          <cell r="K270">
            <v>0</v>
          </cell>
          <cell r="AL270">
            <v>0</v>
          </cell>
        </row>
        <row r="271">
          <cell r="K271">
            <v>0</v>
          </cell>
          <cell r="AL271">
            <v>0</v>
          </cell>
        </row>
        <row r="272">
          <cell r="K272">
            <v>0</v>
          </cell>
          <cell r="AL272">
            <v>0</v>
          </cell>
        </row>
        <row r="273">
          <cell r="K273">
            <v>0</v>
          </cell>
          <cell r="AL273">
            <v>0</v>
          </cell>
        </row>
        <row r="274">
          <cell r="K274">
            <v>1</v>
          </cell>
          <cell r="AL274">
            <v>31.633282716816836</v>
          </cell>
        </row>
        <row r="275">
          <cell r="K275">
            <v>0</v>
          </cell>
          <cell r="AL275">
            <v>0</v>
          </cell>
        </row>
        <row r="276">
          <cell r="K276">
            <v>0</v>
          </cell>
          <cell r="AL276">
            <v>0</v>
          </cell>
        </row>
        <row r="277">
          <cell r="K277">
            <v>0</v>
          </cell>
          <cell r="AL277">
            <v>0</v>
          </cell>
        </row>
        <row r="278">
          <cell r="K278">
            <v>0</v>
          </cell>
          <cell r="AL278">
            <v>0</v>
          </cell>
        </row>
        <row r="279">
          <cell r="K279">
            <v>0</v>
          </cell>
          <cell r="AL279">
            <v>0</v>
          </cell>
        </row>
        <row r="280">
          <cell r="K280">
            <v>1</v>
          </cell>
          <cell r="AL280">
            <v>8339.2516956063337</v>
          </cell>
        </row>
        <row r="281">
          <cell r="K281">
            <v>0</v>
          </cell>
          <cell r="AL281">
            <v>0</v>
          </cell>
        </row>
        <row r="282">
          <cell r="K282">
            <v>0</v>
          </cell>
          <cell r="AL282">
            <v>0</v>
          </cell>
        </row>
        <row r="283">
          <cell r="K283">
            <v>0</v>
          </cell>
          <cell r="AL283">
            <v>0</v>
          </cell>
        </row>
        <row r="284">
          <cell r="K284">
            <v>0</v>
          </cell>
          <cell r="AL284">
            <v>0</v>
          </cell>
        </row>
        <row r="285">
          <cell r="K285">
            <v>0</v>
          </cell>
          <cell r="AL285">
            <v>0</v>
          </cell>
        </row>
        <row r="286">
          <cell r="K286">
            <v>0</v>
          </cell>
          <cell r="AL286">
            <v>0</v>
          </cell>
        </row>
        <row r="287">
          <cell r="K287">
            <v>0</v>
          </cell>
          <cell r="AL287">
            <v>0</v>
          </cell>
        </row>
        <row r="288">
          <cell r="K288">
            <v>0</v>
          </cell>
          <cell r="AL288">
            <v>0</v>
          </cell>
        </row>
        <row r="289">
          <cell r="K289">
            <v>0</v>
          </cell>
          <cell r="AL289">
            <v>0</v>
          </cell>
        </row>
        <row r="290">
          <cell r="K290">
            <v>0</v>
          </cell>
          <cell r="AL290">
            <v>0</v>
          </cell>
        </row>
        <row r="291">
          <cell r="K291">
            <v>1</v>
          </cell>
          <cell r="AL291">
            <v>66.863785696423221</v>
          </cell>
        </row>
        <row r="292">
          <cell r="K292">
            <v>0</v>
          </cell>
          <cell r="AL292">
            <v>0</v>
          </cell>
        </row>
        <row r="293">
          <cell r="K293">
            <v>0</v>
          </cell>
          <cell r="AL293">
            <v>0</v>
          </cell>
        </row>
        <row r="294">
          <cell r="K294">
            <v>0</v>
          </cell>
          <cell r="AL294">
            <v>0</v>
          </cell>
        </row>
        <row r="295">
          <cell r="K295">
            <v>1</v>
          </cell>
          <cell r="AL295">
            <v>31.633282716816836</v>
          </cell>
        </row>
        <row r="296">
          <cell r="K296">
            <v>0</v>
          </cell>
          <cell r="AL296">
            <v>0</v>
          </cell>
        </row>
        <row r="297">
          <cell r="K297">
            <v>0</v>
          </cell>
          <cell r="AL297">
            <v>0</v>
          </cell>
        </row>
        <row r="298">
          <cell r="K298">
            <v>0</v>
          </cell>
          <cell r="AL298">
            <v>0</v>
          </cell>
        </row>
        <row r="299">
          <cell r="K299">
            <v>0</v>
          </cell>
          <cell r="AL299">
            <v>0</v>
          </cell>
        </row>
        <row r="300">
          <cell r="K300">
            <v>0</v>
          </cell>
          <cell r="AL300">
            <v>0</v>
          </cell>
        </row>
        <row r="301">
          <cell r="K301">
            <v>0</v>
          </cell>
          <cell r="AL301">
            <v>0</v>
          </cell>
        </row>
        <row r="302">
          <cell r="K302">
            <v>1</v>
          </cell>
          <cell r="AL302">
            <v>31.633282716816836</v>
          </cell>
        </row>
        <row r="303">
          <cell r="K303">
            <v>0</v>
          </cell>
          <cell r="AL303">
            <v>0</v>
          </cell>
        </row>
        <row r="304">
          <cell r="K304">
            <v>0</v>
          </cell>
          <cell r="AL304">
            <v>0</v>
          </cell>
        </row>
        <row r="305">
          <cell r="K305">
            <v>0</v>
          </cell>
          <cell r="AL305">
            <v>0</v>
          </cell>
        </row>
        <row r="306">
          <cell r="K306">
            <v>0</v>
          </cell>
          <cell r="AL306">
            <v>0</v>
          </cell>
        </row>
        <row r="307">
          <cell r="K307">
            <v>0</v>
          </cell>
          <cell r="AL307">
            <v>0</v>
          </cell>
        </row>
        <row r="308">
          <cell r="K308">
            <v>0</v>
          </cell>
          <cell r="AL308">
            <v>0</v>
          </cell>
        </row>
        <row r="309">
          <cell r="K309">
            <v>0</v>
          </cell>
          <cell r="AL309">
            <v>0</v>
          </cell>
        </row>
        <row r="310">
          <cell r="K310">
            <v>0</v>
          </cell>
          <cell r="AL310">
            <v>0</v>
          </cell>
        </row>
        <row r="311">
          <cell r="K311">
            <v>1</v>
          </cell>
          <cell r="AL311">
            <v>31.633282716816836</v>
          </cell>
        </row>
        <row r="312">
          <cell r="K312">
            <v>0</v>
          </cell>
          <cell r="AL312">
            <v>0</v>
          </cell>
        </row>
        <row r="313">
          <cell r="K313">
            <v>0</v>
          </cell>
          <cell r="AL313">
            <v>0</v>
          </cell>
        </row>
        <row r="314">
          <cell r="K314">
            <v>0</v>
          </cell>
          <cell r="AL314">
            <v>0</v>
          </cell>
        </row>
        <row r="315">
          <cell r="K315">
            <v>0</v>
          </cell>
          <cell r="AL315">
            <v>0</v>
          </cell>
        </row>
        <row r="316">
          <cell r="K316">
            <v>0</v>
          </cell>
          <cell r="AL316">
            <v>0</v>
          </cell>
        </row>
        <row r="317">
          <cell r="K317">
            <v>0</v>
          </cell>
          <cell r="AL317">
            <v>0</v>
          </cell>
        </row>
        <row r="318">
          <cell r="K318">
            <v>0</v>
          </cell>
          <cell r="AL318">
            <v>0</v>
          </cell>
        </row>
        <row r="319">
          <cell r="K319">
            <v>0</v>
          </cell>
          <cell r="AL319">
            <v>0</v>
          </cell>
        </row>
        <row r="320">
          <cell r="K320">
            <v>1</v>
          </cell>
          <cell r="AL320">
            <v>8339.2516956063337</v>
          </cell>
        </row>
        <row r="321">
          <cell r="K321">
            <v>0</v>
          </cell>
          <cell r="AL321">
            <v>0</v>
          </cell>
        </row>
        <row r="322">
          <cell r="K322">
            <v>0</v>
          </cell>
          <cell r="AL322">
            <v>0</v>
          </cell>
        </row>
        <row r="323">
          <cell r="K323">
            <v>0</v>
          </cell>
          <cell r="AL323">
            <v>0</v>
          </cell>
        </row>
        <row r="324">
          <cell r="K324">
            <v>0</v>
          </cell>
          <cell r="AL324">
            <v>0</v>
          </cell>
        </row>
        <row r="325">
          <cell r="K325">
            <v>0</v>
          </cell>
          <cell r="AL325">
            <v>0</v>
          </cell>
        </row>
        <row r="326">
          <cell r="K326">
            <v>0</v>
          </cell>
          <cell r="AL326">
            <v>0</v>
          </cell>
        </row>
        <row r="327">
          <cell r="K327">
            <v>1</v>
          </cell>
          <cell r="AL327">
            <v>66.863785696423221</v>
          </cell>
        </row>
        <row r="328">
          <cell r="K328">
            <v>0</v>
          </cell>
          <cell r="AL328">
            <v>0</v>
          </cell>
        </row>
        <row r="329">
          <cell r="K329">
            <v>0</v>
          </cell>
          <cell r="AL329">
            <v>0</v>
          </cell>
        </row>
        <row r="330">
          <cell r="K330">
            <v>0</v>
          </cell>
          <cell r="AL330">
            <v>0</v>
          </cell>
        </row>
        <row r="331">
          <cell r="K331">
            <v>1</v>
          </cell>
          <cell r="AL331">
            <v>66.863785696423221</v>
          </cell>
        </row>
        <row r="332">
          <cell r="K332">
            <v>0</v>
          </cell>
          <cell r="AL332">
            <v>0</v>
          </cell>
        </row>
        <row r="333">
          <cell r="K333">
            <v>0</v>
          </cell>
          <cell r="AL333">
            <v>0</v>
          </cell>
        </row>
        <row r="334">
          <cell r="K334">
            <v>0</v>
          </cell>
          <cell r="AL334">
            <v>0</v>
          </cell>
        </row>
        <row r="335">
          <cell r="K335">
            <v>0</v>
          </cell>
          <cell r="AL335">
            <v>0</v>
          </cell>
        </row>
        <row r="336">
          <cell r="K336">
            <v>1</v>
          </cell>
          <cell r="AL336">
            <v>8339.2516956063337</v>
          </cell>
        </row>
        <row r="337">
          <cell r="K337">
            <v>0</v>
          </cell>
          <cell r="AL337">
            <v>0</v>
          </cell>
        </row>
        <row r="338">
          <cell r="K338">
            <v>0</v>
          </cell>
          <cell r="AL338">
            <v>0</v>
          </cell>
        </row>
        <row r="339">
          <cell r="K339">
            <v>0</v>
          </cell>
          <cell r="AL339">
            <v>0</v>
          </cell>
        </row>
        <row r="340">
          <cell r="K340">
            <v>0</v>
          </cell>
          <cell r="AL340">
            <v>0</v>
          </cell>
        </row>
        <row r="341">
          <cell r="K341">
            <v>0</v>
          </cell>
          <cell r="AL341">
            <v>0</v>
          </cell>
        </row>
        <row r="342">
          <cell r="K342">
            <v>0</v>
          </cell>
          <cell r="AL342">
            <v>0</v>
          </cell>
        </row>
        <row r="343">
          <cell r="K343">
            <v>0</v>
          </cell>
          <cell r="AL343">
            <v>0</v>
          </cell>
        </row>
        <row r="344">
          <cell r="K344">
            <v>0</v>
          </cell>
          <cell r="AL344">
            <v>0</v>
          </cell>
        </row>
        <row r="345">
          <cell r="K345">
            <v>0</v>
          </cell>
          <cell r="AL345">
            <v>0</v>
          </cell>
        </row>
        <row r="346">
          <cell r="K346">
            <v>0</v>
          </cell>
          <cell r="AL346">
            <v>0</v>
          </cell>
        </row>
        <row r="347">
          <cell r="K347">
            <v>1</v>
          </cell>
          <cell r="AL347">
            <v>31.633282716816836</v>
          </cell>
        </row>
        <row r="348">
          <cell r="K348">
            <v>0</v>
          </cell>
          <cell r="AL348">
            <v>0</v>
          </cell>
        </row>
        <row r="349">
          <cell r="K349">
            <v>0</v>
          </cell>
          <cell r="AL349">
            <v>0</v>
          </cell>
        </row>
        <row r="350">
          <cell r="K350">
            <v>0</v>
          </cell>
          <cell r="AL350">
            <v>0</v>
          </cell>
        </row>
        <row r="351">
          <cell r="K351">
            <v>0</v>
          </cell>
          <cell r="AL351">
            <v>0</v>
          </cell>
        </row>
        <row r="352">
          <cell r="K352">
            <v>0</v>
          </cell>
          <cell r="AL352">
            <v>0</v>
          </cell>
        </row>
        <row r="353">
          <cell r="K353">
            <v>0</v>
          </cell>
          <cell r="AL353">
            <v>0</v>
          </cell>
        </row>
        <row r="354">
          <cell r="K354">
            <v>0</v>
          </cell>
          <cell r="AL354">
            <v>0</v>
          </cell>
        </row>
        <row r="355">
          <cell r="K355">
            <v>0</v>
          </cell>
          <cell r="AL355">
            <v>0</v>
          </cell>
        </row>
        <row r="356">
          <cell r="K356">
            <v>1</v>
          </cell>
          <cell r="AL356">
            <v>66.863785696423221</v>
          </cell>
        </row>
        <row r="357">
          <cell r="K357">
            <v>1</v>
          </cell>
          <cell r="AL357">
            <v>66.863785696423221</v>
          </cell>
        </row>
        <row r="358">
          <cell r="K358">
            <v>0</v>
          </cell>
          <cell r="AL358">
            <v>0</v>
          </cell>
        </row>
        <row r="359">
          <cell r="K359">
            <v>0</v>
          </cell>
          <cell r="AL359">
            <v>0</v>
          </cell>
        </row>
        <row r="360">
          <cell r="K360">
            <v>0</v>
          </cell>
          <cell r="AL360">
            <v>0</v>
          </cell>
        </row>
        <row r="361">
          <cell r="K361">
            <v>0</v>
          </cell>
          <cell r="AL361">
            <v>0</v>
          </cell>
        </row>
        <row r="362">
          <cell r="K362">
            <v>0</v>
          </cell>
          <cell r="AL362">
            <v>0</v>
          </cell>
        </row>
        <row r="363">
          <cell r="K363">
            <v>0</v>
          </cell>
          <cell r="AL363">
            <v>0</v>
          </cell>
        </row>
        <row r="364">
          <cell r="K364">
            <v>0</v>
          </cell>
          <cell r="AL364">
            <v>0</v>
          </cell>
        </row>
        <row r="365">
          <cell r="K365">
            <v>0</v>
          </cell>
          <cell r="AL365">
            <v>0</v>
          </cell>
        </row>
        <row r="366">
          <cell r="K366">
            <v>0</v>
          </cell>
          <cell r="AL366">
            <v>0</v>
          </cell>
        </row>
        <row r="367">
          <cell r="K367">
            <v>0</v>
          </cell>
          <cell r="AL367">
            <v>0</v>
          </cell>
        </row>
        <row r="368">
          <cell r="K368">
            <v>0</v>
          </cell>
          <cell r="AL368">
            <v>0</v>
          </cell>
        </row>
        <row r="369">
          <cell r="K369">
            <v>0</v>
          </cell>
          <cell r="AL369">
            <v>0</v>
          </cell>
        </row>
        <row r="370">
          <cell r="K370">
            <v>1</v>
          </cell>
          <cell r="AL370">
            <v>31.633282716816836</v>
          </cell>
        </row>
        <row r="371">
          <cell r="K371">
            <v>0</v>
          </cell>
          <cell r="AL371">
            <v>0</v>
          </cell>
        </row>
        <row r="372">
          <cell r="K372">
            <v>0</v>
          </cell>
          <cell r="AL372">
            <v>0</v>
          </cell>
        </row>
        <row r="373">
          <cell r="K373">
            <v>0</v>
          </cell>
          <cell r="AL373">
            <v>0</v>
          </cell>
        </row>
        <row r="374">
          <cell r="K374">
            <v>0</v>
          </cell>
          <cell r="AL374">
            <v>0</v>
          </cell>
        </row>
        <row r="375">
          <cell r="K375">
            <v>0</v>
          </cell>
          <cell r="AL375">
            <v>0</v>
          </cell>
        </row>
        <row r="376">
          <cell r="K376">
            <v>0</v>
          </cell>
          <cell r="AL376">
            <v>0</v>
          </cell>
        </row>
        <row r="377">
          <cell r="K377">
            <v>0</v>
          </cell>
          <cell r="AL377">
            <v>0</v>
          </cell>
        </row>
        <row r="378">
          <cell r="K378">
            <v>0</v>
          </cell>
          <cell r="AL378">
            <v>0</v>
          </cell>
        </row>
        <row r="379">
          <cell r="K379">
            <v>0</v>
          </cell>
          <cell r="AL379">
            <v>0</v>
          </cell>
        </row>
        <row r="380">
          <cell r="K380">
            <v>0</v>
          </cell>
          <cell r="AL380">
            <v>0</v>
          </cell>
        </row>
        <row r="381">
          <cell r="K381">
            <v>0</v>
          </cell>
          <cell r="AL381">
            <v>0</v>
          </cell>
        </row>
        <row r="382">
          <cell r="K382">
            <v>0</v>
          </cell>
          <cell r="AL382">
            <v>0</v>
          </cell>
        </row>
        <row r="383">
          <cell r="K383">
            <v>0</v>
          </cell>
          <cell r="AL383">
            <v>0</v>
          </cell>
        </row>
        <row r="384">
          <cell r="K384">
            <v>0</v>
          </cell>
          <cell r="AL384">
            <v>0</v>
          </cell>
        </row>
        <row r="385">
          <cell r="K385">
            <v>0</v>
          </cell>
          <cell r="AL385">
            <v>0</v>
          </cell>
        </row>
        <row r="386">
          <cell r="K386">
            <v>0</v>
          </cell>
          <cell r="AL386">
            <v>0</v>
          </cell>
        </row>
        <row r="387">
          <cell r="K387">
            <v>0</v>
          </cell>
          <cell r="AL387">
            <v>0</v>
          </cell>
        </row>
        <row r="388">
          <cell r="K388">
            <v>0</v>
          </cell>
          <cell r="AL388">
            <v>0</v>
          </cell>
        </row>
        <row r="389">
          <cell r="K389">
            <v>0</v>
          </cell>
          <cell r="AL389">
            <v>0</v>
          </cell>
        </row>
        <row r="390">
          <cell r="K390">
            <v>0</v>
          </cell>
          <cell r="AL390">
            <v>0</v>
          </cell>
        </row>
        <row r="391">
          <cell r="K391">
            <v>0</v>
          </cell>
          <cell r="AL391">
            <v>0</v>
          </cell>
        </row>
        <row r="392">
          <cell r="K392">
            <v>1</v>
          </cell>
          <cell r="AL392">
            <v>31.633282716816836</v>
          </cell>
        </row>
        <row r="393">
          <cell r="K393">
            <v>0</v>
          </cell>
          <cell r="AL393">
            <v>0</v>
          </cell>
        </row>
        <row r="394">
          <cell r="K394">
            <v>0</v>
          </cell>
          <cell r="AL394">
            <v>0</v>
          </cell>
        </row>
        <row r="395">
          <cell r="K395">
            <v>0</v>
          </cell>
          <cell r="AL395">
            <v>0</v>
          </cell>
        </row>
        <row r="396">
          <cell r="K396">
            <v>0</v>
          </cell>
          <cell r="AL396">
            <v>0</v>
          </cell>
        </row>
        <row r="397">
          <cell r="K397">
            <v>0</v>
          </cell>
          <cell r="AL397">
            <v>0</v>
          </cell>
        </row>
        <row r="398">
          <cell r="K398">
            <v>0</v>
          </cell>
          <cell r="AL398">
            <v>0</v>
          </cell>
        </row>
        <row r="399">
          <cell r="K399">
            <v>0</v>
          </cell>
          <cell r="AL399">
            <v>0</v>
          </cell>
        </row>
        <row r="400">
          <cell r="K400">
            <v>0</v>
          </cell>
          <cell r="AL400">
            <v>0</v>
          </cell>
        </row>
        <row r="401">
          <cell r="K401">
            <v>1</v>
          </cell>
          <cell r="AL401">
            <v>31.633282716816836</v>
          </cell>
        </row>
        <row r="402">
          <cell r="K402">
            <v>0</v>
          </cell>
          <cell r="AL402">
            <v>0</v>
          </cell>
        </row>
        <row r="403">
          <cell r="K403">
            <v>0</v>
          </cell>
          <cell r="AL403">
            <v>0</v>
          </cell>
        </row>
        <row r="404">
          <cell r="K404">
            <v>0</v>
          </cell>
          <cell r="AL404">
            <v>0</v>
          </cell>
        </row>
        <row r="405">
          <cell r="K405">
            <v>0</v>
          </cell>
          <cell r="AL405">
            <v>0</v>
          </cell>
        </row>
        <row r="406">
          <cell r="K406">
            <v>0</v>
          </cell>
          <cell r="AL406">
            <v>0</v>
          </cell>
        </row>
        <row r="407">
          <cell r="K407">
            <v>0</v>
          </cell>
          <cell r="AL407">
            <v>0</v>
          </cell>
        </row>
        <row r="408">
          <cell r="K408">
            <v>0</v>
          </cell>
          <cell r="AL408">
            <v>0</v>
          </cell>
        </row>
        <row r="409">
          <cell r="K409">
            <v>0</v>
          </cell>
          <cell r="AL409">
            <v>0</v>
          </cell>
        </row>
        <row r="410">
          <cell r="K410">
            <v>0</v>
          </cell>
          <cell r="AL410">
            <v>0</v>
          </cell>
        </row>
        <row r="411">
          <cell r="K411">
            <v>1</v>
          </cell>
          <cell r="AL411">
            <v>31.633282716816836</v>
          </cell>
        </row>
        <row r="412">
          <cell r="K412">
            <v>0</v>
          </cell>
          <cell r="AL412">
            <v>0</v>
          </cell>
        </row>
        <row r="413">
          <cell r="K413">
            <v>0</v>
          </cell>
          <cell r="AL413">
            <v>0</v>
          </cell>
        </row>
        <row r="414">
          <cell r="K414">
            <v>0</v>
          </cell>
          <cell r="AL414">
            <v>0</v>
          </cell>
        </row>
        <row r="415">
          <cell r="K415">
            <v>0</v>
          </cell>
          <cell r="AL415">
            <v>0</v>
          </cell>
        </row>
        <row r="416">
          <cell r="K416">
            <v>0</v>
          </cell>
          <cell r="AL416">
            <v>0</v>
          </cell>
        </row>
        <row r="417">
          <cell r="K417">
            <v>0</v>
          </cell>
          <cell r="AL417">
            <v>0</v>
          </cell>
        </row>
        <row r="418">
          <cell r="K418">
            <v>0</v>
          </cell>
          <cell r="AL418">
            <v>0</v>
          </cell>
        </row>
        <row r="419">
          <cell r="K419">
            <v>0</v>
          </cell>
          <cell r="AL419">
            <v>0</v>
          </cell>
        </row>
        <row r="420">
          <cell r="K420">
            <v>1</v>
          </cell>
          <cell r="AL420">
            <v>31.633282716816836</v>
          </cell>
        </row>
        <row r="421">
          <cell r="K421">
            <v>0</v>
          </cell>
          <cell r="AL421">
            <v>0</v>
          </cell>
        </row>
        <row r="422">
          <cell r="K422">
            <v>0</v>
          </cell>
          <cell r="AL422">
            <v>0</v>
          </cell>
        </row>
        <row r="423">
          <cell r="K423">
            <v>1</v>
          </cell>
          <cell r="AL423">
            <v>31.633282716816836</v>
          </cell>
        </row>
        <row r="424">
          <cell r="K424">
            <v>0</v>
          </cell>
          <cell r="AL424">
            <v>0</v>
          </cell>
        </row>
        <row r="425">
          <cell r="K425">
            <v>0</v>
          </cell>
          <cell r="AL425">
            <v>0</v>
          </cell>
        </row>
        <row r="426">
          <cell r="K426">
            <v>0</v>
          </cell>
          <cell r="AL426">
            <v>0</v>
          </cell>
        </row>
        <row r="427">
          <cell r="K427">
            <v>0</v>
          </cell>
          <cell r="AL427">
            <v>0</v>
          </cell>
        </row>
        <row r="428">
          <cell r="K428">
            <v>0</v>
          </cell>
          <cell r="AL428">
            <v>0</v>
          </cell>
        </row>
        <row r="429">
          <cell r="K429">
            <v>0</v>
          </cell>
          <cell r="AL429">
            <v>0</v>
          </cell>
        </row>
        <row r="430">
          <cell r="K430">
            <v>0</v>
          </cell>
          <cell r="AL430">
            <v>0</v>
          </cell>
        </row>
        <row r="431">
          <cell r="K431">
            <v>0</v>
          </cell>
          <cell r="AL431">
            <v>0</v>
          </cell>
        </row>
        <row r="432">
          <cell r="K432">
            <v>1</v>
          </cell>
          <cell r="AL432">
            <v>66.863785696423221</v>
          </cell>
        </row>
        <row r="433">
          <cell r="K433">
            <v>0</v>
          </cell>
          <cell r="AL433">
            <v>0</v>
          </cell>
        </row>
        <row r="434">
          <cell r="K434">
            <v>0</v>
          </cell>
          <cell r="AL434">
            <v>0</v>
          </cell>
        </row>
        <row r="435">
          <cell r="K435">
            <v>0</v>
          </cell>
          <cell r="AL435">
            <v>0</v>
          </cell>
        </row>
        <row r="436">
          <cell r="K436">
            <v>1</v>
          </cell>
          <cell r="AL436">
            <v>31.633282716816836</v>
          </cell>
        </row>
        <row r="437">
          <cell r="K437">
            <v>0</v>
          </cell>
          <cell r="AL437">
            <v>0</v>
          </cell>
        </row>
        <row r="438">
          <cell r="K438">
            <v>0</v>
          </cell>
          <cell r="AL438">
            <v>0</v>
          </cell>
        </row>
        <row r="439">
          <cell r="K439">
            <v>0</v>
          </cell>
          <cell r="AL439">
            <v>0</v>
          </cell>
        </row>
        <row r="440">
          <cell r="K440">
            <v>0</v>
          </cell>
          <cell r="AL440">
            <v>0</v>
          </cell>
        </row>
        <row r="441">
          <cell r="K441">
            <v>0</v>
          </cell>
          <cell r="AL441">
            <v>0</v>
          </cell>
        </row>
        <row r="442">
          <cell r="K442">
            <v>0</v>
          </cell>
          <cell r="AL442">
            <v>0</v>
          </cell>
        </row>
        <row r="443">
          <cell r="K443">
            <v>1</v>
          </cell>
          <cell r="AL443">
            <v>31.633282716816836</v>
          </cell>
        </row>
        <row r="444">
          <cell r="K444">
            <v>0</v>
          </cell>
          <cell r="AL444">
            <v>0</v>
          </cell>
        </row>
        <row r="445">
          <cell r="K445">
            <v>0</v>
          </cell>
          <cell r="AL445">
            <v>0</v>
          </cell>
        </row>
        <row r="446">
          <cell r="K446">
            <v>0</v>
          </cell>
          <cell r="AL446">
            <v>0</v>
          </cell>
        </row>
        <row r="447">
          <cell r="K447">
            <v>0</v>
          </cell>
          <cell r="AL447">
            <v>0</v>
          </cell>
        </row>
        <row r="448">
          <cell r="K448">
            <v>0</v>
          </cell>
          <cell r="AL448">
            <v>0</v>
          </cell>
        </row>
        <row r="449">
          <cell r="K449">
            <v>0</v>
          </cell>
          <cell r="AL449">
            <v>0</v>
          </cell>
        </row>
        <row r="450">
          <cell r="K450">
            <v>0</v>
          </cell>
          <cell r="AL450">
            <v>0</v>
          </cell>
        </row>
        <row r="451">
          <cell r="K451">
            <v>0</v>
          </cell>
          <cell r="AL451">
            <v>0</v>
          </cell>
        </row>
        <row r="452">
          <cell r="K452">
            <v>0</v>
          </cell>
          <cell r="AL452">
            <v>0</v>
          </cell>
        </row>
        <row r="453">
          <cell r="K453">
            <v>0</v>
          </cell>
          <cell r="AL453">
            <v>0</v>
          </cell>
        </row>
        <row r="454">
          <cell r="K454">
            <v>0</v>
          </cell>
          <cell r="AL454">
            <v>0</v>
          </cell>
        </row>
        <row r="455">
          <cell r="K455">
            <v>0</v>
          </cell>
          <cell r="AL455">
            <v>0</v>
          </cell>
        </row>
        <row r="456">
          <cell r="K456">
            <v>0</v>
          </cell>
          <cell r="AL456">
            <v>0</v>
          </cell>
        </row>
        <row r="457">
          <cell r="K457">
            <v>0</v>
          </cell>
          <cell r="AL457">
            <v>0</v>
          </cell>
        </row>
        <row r="458">
          <cell r="K458">
            <v>0</v>
          </cell>
          <cell r="AL458">
            <v>0</v>
          </cell>
        </row>
        <row r="459">
          <cell r="K459">
            <v>0</v>
          </cell>
          <cell r="AL459">
            <v>0</v>
          </cell>
        </row>
        <row r="460">
          <cell r="K460">
            <v>0</v>
          </cell>
          <cell r="AL460">
            <v>0</v>
          </cell>
        </row>
        <row r="461">
          <cell r="K461">
            <v>0</v>
          </cell>
          <cell r="AL461">
            <v>0</v>
          </cell>
        </row>
        <row r="462">
          <cell r="K462">
            <v>1</v>
          </cell>
          <cell r="AL462">
            <v>83.303785696423219</v>
          </cell>
        </row>
        <row r="463">
          <cell r="K463">
            <v>0</v>
          </cell>
          <cell r="AL463">
            <v>0</v>
          </cell>
        </row>
        <row r="464">
          <cell r="K464">
            <v>0</v>
          </cell>
          <cell r="AL464">
            <v>0</v>
          </cell>
        </row>
        <row r="465">
          <cell r="K465">
            <v>0</v>
          </cell>
          <cell r="AL465">
            <v>0</v>
          </cell>
        </row>
        <row r="466">
          <cell r="K466">
            <v>0</v>
          </cell>
          <cell r="AL466">
            <v>0</v>
          </cell>
        </row>
        <row r="467">
          <cell r="K467">
            <v>0</v>
          </cell>
          <cell r="AL467">
            <v>0</v>
          </cell>
        </row>
        <row r="468">
          <cell r="K468">
            <v>0</v>
          </cell>
          <cell r="AL468">
            <v>0</v>
          </cell>
        </row>
        <row r="469">
          <cell r="K469">
            <v>0</v>
          </cell>
          <cell r="AL469">
            <v>0</v>
          </cell>
        </row>
        <row r="470">
          <cell r="K470">
            <v>1</v>
          </cell>
          <cell r="AL470">
            <v>66.863785696423221</v>
          </cell>
        </row>
        <row r="471">
          <cell r="K471">
            <v>0</v>
          </cell>
          <cell r="AL471">
            <v>0</v>
          </cell>
        </row>
        <row r="472">
          <cell r="K472">
            <v>0</v>
          </cell>
          <cell r="AL472">
            <v>0</v>
          </cell>
        </row>
        <row r="473">
          <cell r="K473">
            <v>0</v>
          </cell>
          <cell r="AL473">
            <v>0</v>
          </cell>
        </row>
        <row r="474">
          <cell r="K474">
            <v>0</v>
          </cell>
          <cell r="AL474">
            <v>0</v>
          </cell>
        </row>
        <row r="475">
          <cell r="K475">
            <v>1</v>
          </cell>
          <cell r="AL475">
            <v>66.863785696423221</v>
          </cell>
        </row>
        <row r="476">
          <cell r="K476">
            <v>0</v>
          </cell>
          <cell r="AL476">
            <v>0</v>
          </cell>
        </row>
        <row r="477">
          <cell r="K477">
            <v>0</v>
          </cell>
          <cell r="AL477">
            <v>0</v>
          </cell>
        </row>
        <row r="478">
          <cell r="K478">
            <v>1</v>
          </cell>
          <cell r="AL478">
            <v>66.863785696423221</v>
          </cell>
        </row>
        <row r="479">
          <cell r="K479">
            <v>0</v>
          </cell>
          <cell r="AL479">
            <v>0</v>
          </cell>
        </row>
        <row r="480">
          <cell r="K480">
            <v>0</v>
          </cell>
          <cell r="AL480">
            <v>0</v>
          </cell>
        </row>
        <row r="481">
          <cell r="K481">
            <v>0</v>
          </cell>
          <cell r="AL481">
            <v>0</v>
          </cell>
        </row>
        <row r="482">
          <cell r="K482">
            <v>0</v>
          </cell>
          <cell r="AL482">
            <v>0</v>
          </cell>
        </row>
        <row r="483">
          <cell r="K483">
            <v>1</v>
          </cell>
          <cell r="AL483">
            <v>31.633282716816836</v>
          </cell>
        </row>
        <row r="484">
          <cell r="K484">
            <v>1</v>
          </cell>
          <cell r="AL484">
            <v>31.633282716816836</v>
          </cell>
        </row>
        <row r="485">
          <cell r="K485">
            <v>0</v>
          </cell>
          <cell r="AL485">
            <v>0</v>
          </cell>
        </row>
        <row r="486">
          <cell r="K486">
            <v>0</v>
          </cell>
          <cell r="AL486">
            <v>0</v>
          </cell>
        </row>
        <row r="487">
          <cell r="K487">
            <v>0</v>
          </cell>
          <cell r="AL487">
            <v>0</v>
          </cell>
        </row>
        <row r="488">
          <cell r="K488">
            <v>0</v>
          </cell>
          <cell r="AL488">
            <v>0</v>
          </cell>
        </row>
        <row r="489">
          <cell r="K489">
            <v>0</v>
          </cell>
          <cell r="AL489">
            <v>0</v>
          </cell>
        </row>
        <row r="490">
          <cell r="K490">
            <v>0</v>
          </cell>
          <cell r="AL490">
            <v>0</v>
          </cell>
        </row>
        <row r="491">
          <cell r="K491">
            <v>0</v>
          </cell>
          <cell r="AL491">
            <v>0</v>
          </cell>
        </row>
        <row r="492">
          <cell r="K492">
            <v>0</v>
          </cell>
          <cell r="AL492">
            <v>0</v>
          </cell>
        </row>
        <row r="493">
          <cell r="K493">
            <v>0</v>
          </cell>
          <cell r="AL493">
            <v>0</v>
          </cell>
        </row>
        <row r="494">
          <cell r="K494">
            <v>0</v>
          </cell>
          <cell r="AL494">
            <v>0</v>
          </cell>
        </row>
        <row r="495">
          <cell r="K495">
            <v>0</v>
          </cell>
          <cell r="AL495">
            <v>0</v>
          </cell>
        </row>
        <row r="496">
          <cell r="K496">
            <v>0</v>
          </cell>
          <cell r="AL496">
            <v>0</v>
          </cell>
        </row>
        <row r="497">
          <cell r="K497">
            <v>1</v>
          </cell>
          <cell r="AL497">
            <v>82.073785696423215</v>
          </cell>
        </row>
        <row r="498">
          <cell r="K498">
            <v>0</v>
          </cell>
          <cell r="AL498">
            <v>0</v>
          </cell>
        </row>
        <row r="499">
          <cell r="K499">
            <v>0</v>
          </cell>
          <cell r="AL499">
            <v>0</v>
          </cell>
        </row>
        <row r="500">
          <cell r="K500">
            <v>0</v>
          </cell>
          <cell r="AL500">
            <v>0</v>
          </cell>
        </row>
        <row r="501">
          <cell r="K501">
            <v>0</v>
          </cell>
          <cell r="AL501">
            <v>0</v>
          </cell>
        </row>
        <row r="502">
          <cell r="K502">
            <v>0</v>
          </cell>
          <cell r="AL502">
            <v>0</v>
          </cell>
        </row>
        <row r="503">
          <cell r="K503">
            <v>0</v>
          </cell>
          <cell r="AL503">
            <v>0</v>
          </cell>
        </row>
        <row r="504">
          <cell r="K504">
            <v>0</v>
          </cell>
          <cell r="AL504">
            <v>0</v>
          </cell>
        </row>
        <row r="505">
          <cell r="K505">
            <v>0</v>
          </cell>
          <cell r="AL505">
            <v>0</v>
          </cell>
        </row>
        <row r="506">
          <cell r="K506">
            <v>0</v>
          </cell>
          <cell r="AL506">
            <v>0</v>
          </cell>
        </row>
        <row r="507">
          <cell r="K507">
            <v>0</v>
          </cell>
          <cell r="AL507">
            <v>0</v>
          </cell>
        </row>
        <row r="508">
          <cell r="K508">
            <v>0</v>
          </cell>
          <cell r="AL508">
            <v>0</v>
          </cell>
        </row>
        <row r="509">
          <cell r="K509">
            <v>0</v>
          </cell>
          <cell r="AL509">
            <v>0</v>
          </cell>
        </row>
        <row r="510">
          <cell r="K510">
            <v>0</v>
          </cell>
          <cell r="AL510">
            <v>0</v>
          </cell>
        </row>
        <row r="511">
          <cell r="K511">
            <v>0</v>
          </cell>
          <cell r="AL511">
            <v>0</v>
          </cell>
        </row>
        <row r="512">
          <cell r="K512">
            <v>0</v>
          </cell>
          <cell r="AL512">
            <v>0</v>
          </cell>
        </row>
        <row r="513">
          <cell r="K513">
            <v>0</v>
          </cell>
          <cell r="AL513">
            <v>0</v>
          </cell>
        </row>
        <row r="514">
          <cell r="K514">
            <v>0</v>
          </cell>
          <cell r="AL514">
            <v>0</v>
          </cell>
        </row>
        <row r="515">
          <cell r="K515">
            <v>0</v>
          </cell>
          <cell r="AL515">
            <v>0</v>
          </cell>
        </row>
        <row r="516">
          <cell r="K516">
            <v>0</v>
          </cell>
          <cell r="AL516">
            <v>0</v>
          </cell>
        </row>
        <row r="517">
          <cell r="K517">
            <v>0</v>
          </cell>
          <cell r="AL517">
            <v>0</v>
          </cell>
        </row>
        <row r="518">
          <cell r="K518">
            <v>0</v>
          </cell>
          <cell r="AL518">
            <v>0</v>
          </cell>
        </row>
        <row r="519">
          <cell r="K519">
            <v>1</v>
          </cell>
          <cell r="AL519">
            <v>66.863785696423221</v>
          </cell>
        </row>
        <row r="520">
          <cell r="K520">
            <v>0</v>
          </cell>
          <cell r="AL520">
            <v>0</v>
          </cell>
        </row>
        <row r="521">
          <cell r="K521">
            <v>0</v>
          </cell>
          <cell r="AL521">
            <v>0</v>
          </cell>
        </row>
        <row r="522">
          <cell r="K522">
            <v>0</v>
          </cell>
          <cell r="AL522">
            <v>0</v>
          </cell>
        </row>
        <row r="523">
          <cell r="K523">
            <v>0</v>
          </cell>
          <cell r="AL523">
            <v>0</v>
          </cell>
        </row>
        <row r="524">
          <cell r="K524">
            <v>0</v>
          </cell>
          <cell r="AL524">
            <v>0</v>
          </cell>
        </row>
        <row r="525">
          <cell r="K525">
            <v>0</v>
          </cell>
          <cell r="AL525">
            <v>0</v>
          </cell>
        </row>
        <row r="526">
          <cell r="K526">
            <v>0</v>
          </cell>
          <cell r="AL526">
            <v>0</v>
          </cell>
        </row>
        <row r="527">
          <cell r="K527">
            <v>0</v>
          </cell>
          <cell r="AL527">
            <v>0</v>
          </cell>
        </row>
        <row r="528">
          <cell r="K528">
            <v>0</v>
          </cell>
          <cell r="AL528">
            <v>0</v>
          </cell>
        </row>
        <row r="529">
          <cell r="K529">
            <v>0</v>
          </cell>
          <cell r="AL529">
            <v>0</v>
          </cell>
        </row>
        <row r="530">
          <cell r="K530">
            <v>0</v>
          </cell>
          <cell r="AL530">
            <v>0</v>
          </cell>
        </row>
        <row r="531">
          <cell r="K531">
            <v>0</v>
          </cell>
          <cell r="AL531">
            <v>0</v>
          </cell>
        </row>
        <row r="532">
          <cell r="K532">
            <v>0</v>
          </cell>
          <cell r="AL532">
            <v>0</v>
          </cell>
        </row>
        <row r="533">
          <cell r="K533">
            <v>0</v>
          </cell>
          <cell r="AL533">
            <v>0</v>
          </cell>
        </row>
        <row r="534">
          <cell r="K534">
            <v>0</v>
          </cell>
          <cell r="AL534">
            <v>0</v>
          </cell>
        </row>
        <row r="535">
          <cell r="K535">
            <v>0</v>
          </cell>
          <cell r="AL535">
            <v>0</v>
          </cell>
        </row>
        <row r="536">
          <cell r="K536">
            <v>0</v>
          </cell>
          <cell r="AL536">
            <v>0</v>
          </cell>
        </row>
        <row r="537">
          <cell r="K537">
            <v>0</v>
          </cell>
          <cell r="AL537">
            <v>0</v>
          </cell>
        </row>
        <row r="538">
          <cell r="K538">
            <v>0</v>
          </cell>
          <cell r="AL538">
            <v>0</v>
          </cell>
        </row>
        <row r="539">
          <cell r="K539">
            <v>0</v>
          </cell>
          <cell r="AL539">
            <v>0</v>
          </cell>
        </row>
        <row r="540">
          <cell r="K540">
            <v>1</v>
          </cell>
          <cell r="AL540">
            <v>31.633282716816836</v>
          </cell>
        </row>
        <row r="541">
          <cell r="K541">
            <v>0</v>
          </cell>
          <cell r="AL541">
            <v>0</v>
          </cell>
        </row>
        <row r="542">
          <cell r="K542">
            <v>0</v>
          </cell>
          <cell r="AL542">
            <v>0</v>
          </cell>
        </row>
        <row r="543">
          <cell r="K543">
            <v>0</v>
          </cell>
          <cell r="AL543">
            <v>0</v>
          </cell>
        </row>
        <row r="544">
          <cell r="K544">
            <v>0</v>
          </cell>
          <cell r="AL544">
            <v>0</v>
          </cell>
        </row>
        <row r="545">
          <cell r="K545">
            <v>0</v>
          </cell>
          <cell r="AL545">
            <v>0</v>
          </cell>
        </row>
        <row r="546">
          <cell r="K546">
            <v>1</v>
          </cell>
          <cell r="AL546">
            <v>66.863785696423221</v>
          </cell>
        </row>
        <row r="547">
          <cell r="K547">
            <v>0</v>
          </cell>
          <cell r="AL547">
            <v>0</v>
          </cell>
        </row>
        <row r="548">
          <cell r="K548">
            <v>0</v>
          </cell>
          <cell r="AL548">
            <v>0</v>
          </cell>
        </row>
        <row r="549">
          <cell r="K549">
            <v>0</v>
          </cell>
          <cell r="AL549">
            <v>0</v>
          </cell>
        </row>
        <row r="550">
          <cell r="K550">
            <v>0</v>
          </cell>
          <cell r="AL550">
            <v>0</v>
          </cell>
        </row>
        <row r="551">
          <cell r="K551">
            <v>1</v>
          </cell>
          <cell r="AL551">
            <v>31.633282716816836</v>
          </cell>
        </row>
        <row r="552">
          <cell r="K552">
            <v>1</v>
          </cell>
          <cell r="AL552">
            <v>31.633282716816836</v>
          </cell>
        </row>
        <row r="553">
          <cell r="K553">
            <v>0</v>
          </cell>
          <cell r="AL553">
            <v>0</v>
          </cell>
        </row>
        <row r="554">
          <cell r="K554">
            <v>0</v>
          </cell>
          <cell r="AL554">
            <v>0</v>
          </cell>
        </row>
        <row r="555">
          <cell r="K555">
            <v>0</v>
          </cell>
          <cell r="AL555">
            <v>0</v>
          </cell>
        </row>
        <row r="556">
          <cell r="K556">
            <v>0</v>
          </cell>
          <cell r="AL556">
            <v>0</v>
          </cell>
        </row>
        <row r="557">
          <cell r="K557">
            <v>0</v>
          </cell>
          <cell r="AL557">
            <v>0</v>
          </cell>
        </row>
        <row r="558">
          <cell r="K558">
            <v>0</v>
          </cell>
          <cell r="AL558">
            <v>0</v>
          </cell>
        </row>
        <row r="559">
          <cell r="K559">
            <v>0</v>
          </cell>
          <cell r="AL559">
            <v>0</v>
          </cell>
        </row>
        <row r="560">
          <cell r="K560">
            <v>0</v>
          </cell>
          <cell r="AL560">
            <v>0</v>
          </cell>
        </row>
        <row r="561">
          <cell r="K561">
            <v>0</v>
          </cell>
          <cell r="AL561">
            <v>0</v>
          </cell>
        </row>
        <row r="562">
          <cell r="K562">
            <v>1</v>
          </cell>
          <cell r="AL562">
            <v>31.633282716816836</v>
          </cell>
        </row>
        <row r="563">
          <cell r="K563">
            <v>0</v>
          </cell>
          <cell r="AL563">
            <v>0</v>
          </cell>
        </row>
        <row r="564">
          <cell r="K564">
            <v>0</v>
          </cell>
          <cell r="AL564">
            <v>0</v>
          </cell>
        </row>
        <row r="565">
          <cell r="K565">
            <v>0</v>
          </cell>
          <cell r="AL565">
            <v>0</v>
          </cell>
        </row>
        <row r="566">
          <cell r="K566">
            <v>0</v>
          </cell>
          <cell r="AL566">
            <v>0</v>
          </cell>
        </row>
        <row r="567">
          <cell r="K567">
            <v>0</v>
          </cell>
          <cell r="AL567">
            <v>0</v>
          </cell>
        </row>
        <row r="568">
          <cell r="K568">
            <v>1</v>
          </cell>
          <cell r="AL568">
            <v>31.633282716816836</v>
          </cell>
        </row>
        <row r="569">
          <cell r="K569">
            <v>0</v>
          </cell>
          <cell r="AL569">
            <v>0</v>
          </cell>
        </row>
        <row r="570">
          <cell r="K570">
            <v>0</v>
          </cell>
          <cell r="AL570">
            <v>0</v>
          </cell>
        </row>
        <row r="571">
          <cell r="K571">
            <v>1</v>
          </cell>
          <cell r="AL571">
            <v>66.863785696423221</v>
          </cell>
        </row>
        <row r="572">
          <cell r="K572">
            <v>0</v>
          </cell>
          <cell r="AL572">
            <v>0</v>
          </cell>
        </row>
        <row r="573">
          <cell r="K573">
            <v>0</v>
          </cell>
          <cell r="AL573">
            <v>0</v>
          </cell>
        </row>
        <row r="574">
          <cell r="K574">
            <v>0</v>
          </cell>
          <cell r="AL574">
            <v>0</v>
          </cell>
        </row>
        <row r="575">
          <cell r="K575">
            <v>1</v>
          </cell>
          <cell r="AL575">
            <v>31.633282716816836</v>
          </cell>
        </row>
        <row r="576">
          <cell r="K576">
            <v>0</v>
          </cell>
          <cell r="AL576">
            <v>0</v>
          </cell>
        </row>
        <row r="577">
          <cell r="K577">
            <v>0</v>
          </cell>
          <cell r="AL577">
            <v>0</v>
          </cell>
        </row>
        <row r="578">
          <cell r="K578">
            <v>0</v>
          </cell>
          <cell r="AL578">
            <v>0</v>
          </cell>
        </row>
        <row r="579">
          <cell r="K579">
            <v>0</v>
          </cell>
          <cell r="AL579">
            <v>0</v>
          </cell>
        </row>
        <row r="580">
          <cell r="K580">
            <v>0</v>
          </cell>
          <cell r="AL580">
            <v>0</v>
          </cell>
        </row>
        <row r="581">
          <cell r="K581">
            <v>0</v>
          </cell>
          <cell r="AL581">
            <v>0</v>
          </cell>
        </row>
        <row r="582">
          <cell r="K582">
            <v>0</v>
          </cell>
          <cell r="AL582">
            <v>0</v>
          </cell>
        </row>
        <row r="583">
          <cell r="K583">
            <v>0</v>
          </cell>
          <cell r="AL583">
            <v>0</v>
          </cell>
        </row>
        <row r="584">
          <cell r="K584">
            <v>0</v>
          </cell>
          <cell r="AL584">
            <v>0</v>
          </cell>
        </row>
        <row r="585">
          <cell r="K585">
            <v>1</v>
          </cell>
          <cell r="AL585">
            <v>66.863785696423221</v>
          </cell>
        </row>
        <row r="586">
          <cell r="K586">
            <v>0</v>
          </cell>
          <cell r="AL586">
            <v>0</v>
          </cell>
        </row>
        <row r="587">
          <cell r="K587">
            <v>0</v>
          </cell>
          <cell r="AL587">
            <v>0</v>
          </cell>
        </row>
        <row r="588">
          <cell r="K588">
            <v>0</v>
          </cell>
          <cell r="AL588">
            <v>0</v>
          </cell>
        </row>
        <row r="589">
          <cell r="K589">
            <v>0</v>
          </cell>
          <cell r="AL589">
            <v>0</v>
          </cell>
        </row>
        <row r="590">
          <cell r="K590">
            <v>0</v>
          </cell>
          <cell r="AL590">
            <v>0</v>
          </cell>
        </row>
        <row r="591">
          <cell r="K591">
            <v>1</v>
          </cell>
          <cell r="AL591">
            <v>88.433785696423229</v>
          </cell>
        </row>
        <row r="592">
          <cell r="K592">
            <v>0</v>
          </cell>
          <cell r="AL592">
            <v>0</v>
          </cell>
        </row>
        <row r="593">
          <cell r="K593">
            <v>0</v>
          </cell>
          <cell r="AL593">
            <v>0</v>
          </cell>
        </row>
        <row r="594">
          <cell r="K594">
            <v>0</v>
          </cell>
          <cell r="AL594">
            <v>0</v>
          </cell>
        </row>
        <row r="595">
          <cell r="K595">
            <v>0</v>
          </cell>
          <cell r="AL595">
            <v>0</v>
          </cell>
        </row>
        <row r="596">
          <cell r="K596">
            <v>0</v>
          </cell>
          <cell r="AL596">
            <v>0</v>
          </cell>
        </row>
        <row r="597">
          <cell r="K597">
            <v>1</v>
          </cell>
          <cell r="AL597">
            <v>31.633282716816836</v>
          </cell>
        </row>
        <row r="598">
          <cell r="K598">
            <v>0</v>
          </cell>
          <cell r="AL598">
            <v>0</v>
          </cell>
        </row>
        <row r="599">
          <cell r="K599">
            <v>0</v>
          </cell>
          <cell r="AL599">
            <v>0</v>
          </cell>
        </row>
        <row r="600">
          <cell r="K600">
            <v>0</v>
          </cell>
          <cell r="AL600">
            <v>0</v>
          </cell>
        </row>
        <row r="601">
          <cell r="K601">
            <v>0</v>
          </cell>
          <cell r="AL601">
            <v>0</v>
          </cell>
        </row>
        <row r="602">
          <cell r="K602">
            <v>0</v>
          </cell>
          <cell r="AL602">
            <v>0</v>
          </cell>
        </row>
        <row r="603">
          <cell r="K603">
            <v>0</v>
          </cell>
          <cell r="AL603">
            <v>0</v>
          </cell>
        </row>
        <row r="604">
          <cell r="K604">
            <v>0</v>
          </cell>
          <cell r="AL604">
            <v>0</v>
          </cell>
        </row>
        <row r="605">
          <cell r="K605">
            <v>0</v>
          </cell>
          <cell r="AL605">
            <v>0</v>
          </cell>
        </row>
        <row r="606">
          <cell r="K606">
            <v>1</v>
          </cell>
          <cell r="AL606">
            <v>31.633282716816836</v>
          </cell>
        </row>
        <row r="607">
          <cell r="K607">
            <v>0</v>
          </cell>
          <cell r="AL607">
            <v>0</v>
          </cell>
        </row>
        <row r="608">
          <cell r="K608">
            <v>0</v>
          </cell>
          <cell r="AL608">
            <v>0</v>
          </cell>
        </row>
        <row r="609">
          <cell r="K609">
            <v>0</v>
          </cell>
          <cell r="AL609">
            <v>0</v>
          </cell>
        </row>
        <row r="610">
          <cell r="K610">
            <v>0</v>
          </cell>
          <cell r="AL610">
            <v>0</v>
          </cell>
        </row>
        <row r="611">
          <cell r="K611">
            <v>0</v>
          </cell>
          <cell r="AL611">
            <v>0</v>
          </cell>
        </row>
        <row r="612">
          <cell r="K612">
            <v>1</v>
          </cell>
          <cell r="AL612">
            <v>66.863785696423221</v>
          </cell>
        </row>
        <row r="613">
          <cell r="K613">
            <v>0</v>
          </cell>
          <cell r="AL613">
            <v>0</v>
          </cell>
        </row>
        <row r="614">
          <cell r="K614">
            <v>0</v>
          </cell>
          <cell r="AL614">
            <v>0</v>
          </cell>
        </row>
        <row r="615">
          <cell r="K615">
            <v>0</v>
          </cell>
          <cell r="AL615">
            <v>0</v>
          </cell>
        </row>
        <row r="616">
          <cell r="K616">
            <v>0</v>
          </cell>
          <cell r="AL616">
            <v>0</v>
          </cell>
        </row>
        <row r="617">
          <cell r="K617">
            <v>0</v>
          </cell>
          <cell r="AL617">
            <v>0</v>
          </cell>
        </row>
        <row r="618">
          <cell r="K618">
            <v>0</v>
          </cell>
          <cell r="AL618">
            <v>0</v>
          </cell>
        </row>
        <row r="619">
          <cell r="K619">
            <v>0</v>
          </cell>
          <cell r="AL619">
            <v>0</v>
          </cell>
        </row>
        <row r="620">
          <cell r="K620">
            <v>1</v>
          </cell>
          <cell r="AL620">
            <v>66.863785696423221</v>
          </cell>
        </row>
        <row r="621">
          <cell r="K621">
            <v>0</v>
          </cell>
          <cell r="AL621">
            <v>0</v>
          </cell>
        </row>
        <row r="622">
          <cell r="K622">
            <v>0</v>
          </cell>
          <cell r="AL622">
            <v>0</v>
          </cell>
        </row>
        <row r="623">
          <cell r="K623">
            <v>0</v>
          </cell>
          <cell r="AL623">
            <v>0</v>
          </cell>
        </row>
        <row r="624">
          <cell r="K624">
            <v>1</v>
          </cell>
          <cell r="AL624">
            <v>8339.2516956063337</v>
          </cell>
        </row>
        <row r="625">
          <cell r="K625">
            <v>0</v>
          </cell>
          <cell r="AL625">
            <v>0</v>
          </cell>
        </row>
        <row r="626">
          <cell r="K626">
            <v>1</v>
          </cell>
          <cell r="AL626">
            <v>66.863785696423221</v>
          </cell>
        </row>
        <row r="627">
          <cell r="K627">
            <v>0</v>
          </cell>
          <cell r="AL627">
            <v>0</v>
          </cell>
        </row>
        <row r="628">
          <cell r="K628">
            <v>0</v>
          </cell>
          <cell r="AL628">
            <v>0</v>
          </cell>
        </row>
        <row r="629">
          <cell r="K629">
            <v>0</v>
          </cell>
          <cell r="AL629">
            <v>0</v>
          </cell>
        </row>
        <row r="630">
          <cell r="K630">
            <v>0</v>
          </cell>
          <cell r="AL630">
            <v>0</v>
          </cell>
        </row>
        <row r="631">
          <cell r="K631">
            <v>0</v>
          </cell>
          <cell r="AL631">
            <v>0</v>
          </cell>
        </row>
        <row r="632">
          <cell r="K632">
            <v>0</v>
          </cell>
          <cell r="AL632">
            <v>0</v>
          </cell>
        </row>
        <row r="633">
          <cell r="K633">
            <v>0</v>
          </cell>
          <cell r="AL633">
            <v>0</v>
          </cell>
        </row>
        <row r="634">
          <cell r="K634">
            <v>0</v>
          </cell>
          <cell r="AL634">
            <v>0</v>
          </cell>
        </row>
        <row r="635">
          <cell r="K635">
            <v>0</v>
          </cell>
          <cell r="AL635">
            <v>0</v>
          </cell>
        </row>
        <row r="636">
          <cell r="K636">
            <v>0</v>
          </cell>
          <cell r="AL636">
            <v>0</v>
          </cell>
        </row>
        <row r="637">
          <cell r="K637">
            <v>1</v>
          </cell>
          <cell r="AL637">
            <v>31.633282716816836</v>
          </cell>
        </row>
        <row r="638">
          <cell r="K638">
            <v>0</v>
          </cell>
          <cell r="AL638">
            <v>0</v>
          </cell>
        </row>
        <row r="639">
          <cell r="K639">
            <v>0</v>
          </cell>
          <cell r="AL639">
            <v>0</v>
          </cell>
        </row>
        <row r="640">
          <cell r="K640">
            <v>0</v>
          </cell>
          <cell r="AL640">
            <v>0</v>
          </cell>
        </row>
        <row r="641">
          <cell r="K641">
            <v>0</v>
          </cell>
          <cell r="AL641">
            <v>0</v>
          </cell>
        </row>
        <row r="642">
          <cell r="K642">
            <v>1</v>
          </cell>
          <cell r="AL642">
            <v>66.863785696423221</v>
          </cell>
        </row>
        <row r="643">
          <cell r="K643">
            <v>0</v>
          </cell>
          <cell r="AL643">
            <v>0</v>
          </cell>
        </row>
        <row r="644">
          <cell r="K644">
            <v>0</v>
          </cell>
          <cell r="AL644">
            <v>0</v>
          </cell>
        </row>
        <row r="645">
          <cell r="K645">
            <v>0</v>
          </cell>
          <cell r="AL645">
            <v>0</v>
          </cell>
        </row>
        <row r="646">
          <cell r="K646">
            <v>0</v>
          </cell>
          <cell r="AL646">
            <v>0</v>
          </cell>
        </row>
        <row r="647">
          <cell r="K647">
            <v>0</v>
          </cell>
          <cell r="AL647">
            <v>0</v>
          </cell>
        </row>
        <row r="648">
          <cell r="K648">
            <v>0</v>
          </cell>
          <cell r="AL648">
            <v>0</v>
          </cell>
        </row>
        <row r="649">
          <cell r="K649">
            <v>0</v>
          </cell>
          <cell r="AL649">
            <v>0</v>
          </cell>
        </row>
        <row r="650">
          <cell r="K650">
            <v>0</v>
          </cell>
          <cell r="AL650">
            <v>0</v>
          </cell>
        </row>
        <row r="651">
          <cell r="K651">
            <v>0</v>
          </cell>
          <cell r="AL651">
            <v>0</v>
          </cell>
        </row>
        <row r="652">
          <cell r="K652">
            <v>0</v>
          </cell>
          <cell r="AL652">
            <v>0</v>
          </cell>
        </row>
        <row r="653">
          <cell r="K653">
            <v>0</v>
          </cell>
          <cell r="AL653">
            <v>0</v>
          </cell>
        </row>
        <row r="654">
          <cell r="K654">
            <v>1</v>
          </cell>
          <cell r="AL654">
            <v>66.863785696423221</v>
          </cell>
        </row>
        <row r="655">
          <cell r="K655">
            <v>1</v>
          </cell>
          <cell r="AL655">
            <v>31.633282716816836</v>
          </cell>
        </row>
        <row r="656">
          <cell r="K656">
            <v>1</v>
          </cell>
          <cell r="AL656">
            <v>66.863785696423221</v>
          </cell>
        </row>
        <row r="657">
          <cell r="K657">
            <v>0</v>
          </cell>
          <cell r="AL657">
            <v>0</v>
          </cell>
        </row>
        <row r="658">
          <cell r="K658">
            <v>0</v>
          </cell>
          <cell r="AL658">
            <v>0</v>
          </cell>
        </row>
        <row r="659">
          <cell r="K659">
            <v>0</v>
          </cell>
          <cell r="AL659">
            <v>0</v>
          </cell>
        </row>
        <row r="660">
          <cell r="K660">
            <v>0</v>
          </cell>
          <cell r="AL660">
            <v>0</v>
          </cell>
        </row>
        <row r="661">
          <cell r="K661">
            <v>0</v>
          </cell>
          <cell r="AL661">
            <v>0</v>
          </cell>
        </row>
        <row r="662">
          <cell r="K662">
            <v>1</v>
          </cell>
          <cell r="AL662">
            <v>31.633282716816836</v>
          </cell>
        </row>
        <row r="663">
          <cell r="K663">
            <v>0</v>
          </cell>
          <cell r="AL663">
            <v>0</v>
          </cell>
        </row>
        <row r="664">
          <cell r="K664">
            <v>0</v>
          </cell>
          <cell r="AL664">
            <v>0</v>
          </cell>
        </row>
        <row r="665">
          <cell r="K665">
            <v>0</v>
          </cell>
          <cell r="AL665">
            <v>0</v>
          </cell>
        </row>
        <row r="666">
          <cell r="K666">
            <v>0</v>
          </cell>
          <cell r="AL666">
            <v>0</v>
          </cell>
        </row>
        <row r="667">
          <cell r="K667">
            <v>0</v>
          </cell>
          <cell r="AL667">
            <v>0</v>
          </cell>
        </row>
        <row r="668">
          <cell r="K668">
            <v>0</v>
          </cell>
          <cell r="AL668">
            <v>0</v>
          </cell>
        </row>
        <row r="669">
          <cell r="K669">
            <v>1</v>
          </cell>
          <cell r="AL669">
            <v>31.633282716816836</v>
          </cell>
        </row>
        <row r="670">
          <cell r="K670">
            <v>0</v>
          </cell>
          <cell r="AL670">
            <v>0</v>
          </cell>
        </row>
        <row r="671">
          <cell r="K671">
            <v>0</v>
          </cell>
          <cell r="AL671">
            <v>0</v>
          </cell>
        </row>
        <row r="672">
          <cell r="K672">
            <v>0</v>
          </cell>
          <cell r="AL672">
            <v>0</v>
          </cell>
        </row>
        <row r="673">
          <cell r="K673">
            <v>0</v>
          </cell>
          <cell r="AL673">
            <v>0</v>
          </cell>
        </row>
        <row r="674">
          <cell r="K674">
            <v>0</v>
          </cell>
          <cell r="AL674">
            <v>0</v>
          </cell>
        </row>
        <row r="675">
          <cell r="K675">
            <v>0</v>
          </cell>
          <cell r="AL675">
            <v>0</v>
          </cell>
        </row>
        <row r="676">
          <cell r="K676">
            <v>0</v>
          </cell>
          <cell r="AL676">
            <v>0</v>
          </cell>
        </row>
        <row r="677">
          <cell r="K677">
            <v>0</v>
          </cell>
          <cell r="AL677">
            <v>0</v>
          </cell>
        </row>
        <row r="678">
          <cell r="K678">
            <v>0</v>
          </cell>
          <cell r="AL678">
            <v>0</v>
          </cell>
        </row>
        <row r="679">
          <cell r="K679">
            <v>0</v>
          </cell>
          <cell r="AL679">
            <v>0</v>
          </cell>
        </row>
        <row r="680">
          <cell r="K680">
            <v>0</v>
          </cell>
          <cell r="AL680">
            <v>0</v>
          </cell>
        </row>
        <row r="681">
          <cell r="K681">
            <v>0</v>
          </cell>
          <cell r="AL681">
            <v>0</v>
          </cell>
        </row>
        <row r="682">
          <cell r="K682">
            <v>0</v>
          </cell>
          <cell r="AL682">
            <v>0</v>
          </cell>
        </row>
        <row r="683">
          <cell r="K683">
            <v>0</v>
          </cell>
          <cell r="AL683">
            <v>0</v>
          </cell>
        </row>
        <row r="684">
          <cell r="K684">
            <v>0</v>
          </cell>
          <cell r="AL684">
            <v>0</v>
          </cell>
        </row>
        <row r="685">
          <cell r="K685">
            <v>0</v>
          </cell>
          <cell r="AL685">
            <v>0</v>
          </cell>
        </row>
        <row r="686">
          <cell r="K686">
            <v>0</v>
          </cell>
          <cell r="AL686">
            <v>0</v>
          </cell>
        </row>
        <row r="687">
          <cell r="K687">
            <v>0</v>
          </cell>
          <cell r="AL687">
            <v>0</v>
          </cell>
        </row>
        <row r="688">
          <cell r="K688">
            <v>0</v>
          </cell>
          <cell r="AL688">
            <v>0</v>
          </cell>
        </row>
        <row r="689">
          <cell r="K689">
            <v>0</v>
          </cell>
          <cell r="AL689">
            <v>0</v>
          </cell>
        </row>
        <row r="690">
          <cell r="K690">
            <v>0</v>
          </cell>
          <cell r="AL690">
            <v>0</v>
          </cell>
        </row>
        <row r="691">
          <cell r="K691">
            <v>0</v>
          </cell>
          <cell r="AL691">
            <v>0</v>
          </cell>
        </row>
        <row r="692">
          <cell r="K692">
            <v>0</v>
          </cell>
          <cell r="AL692">
            <v>0</v>
          </cell>
        </row>
        <row r="693">
          <cell r="K693">
            <v>1</v>
          </cell>
          <cell r="AL693">
            <v>31.633282716816836</v>
          </cell>
        </row>
        <row r="694">
          <cell r="K694">
            <v>0</v>
          </cell>
          <cell r="AL694">
            <v>0</v>
          </cell>
        </row>
        <row r="695">
          <cell r="K695">
            <v>0</v>
          </cell>
          <cell r="AL695">
            <v>0</v>
          </cell>
        </row>
        <row r="696">
          <cell r="K696">
            <v>0</v>
          </cell>
          <cell r="AL696">
            <v>0</v>
          </cell>
        </row>
        <row r="697">
          <cell r="K697">
            <v>0</v>
          </cell>
          <cell r="AL697">
            <v>0</v>
          </cell>
        </row>
        <row r="698">
          <cell r="K698">
            <v>0</v>
          </cell>
          <cell r="AL698">
            <v>0</v>
          </cell>
        </row>
        <row r="699">
          <cell r="K699">
            <v>0</v>
          </cell>
          <cell r="AL699">
            <v>0</v>
          </cell>
        </row>
        <row r="700">
          <cell r="K700">
            <v>0</v>
          </cell>
          <cell r="AL700">
            <v>0</v>
          </cell>
        </row>
        <row r="701">
          <cell r="K701">
            <v>0</v>
          </cell>
          <cell r="AL701">
            <v>0</v>
          </cell>
        </row>
        <row r="702">
          <cell r="K702">
            <v>0</v>
          </cell>
          <cell r="AL702">
            <v>0</v>
          </cell>
        </row>
        <row r="703">
          <cell r="K703">
            <v>0</v>
          </cell>
          <cell r="AL703">
            <v>0</v>
          </cell>
        </row>
        <row r="704">
          <cell r="K704">
            <v>0</v>
          </cell>
          <cell r="AL704">
            <v>0</v>
          </cell>
        </row>
        <row r="705">
          <cell r="K705">
            <v>0</v>
          </cell>
          <cell r="AL705">
            <v>0</v>
          </cell>
        </row>
        <row r="706">
          <cell r="K706">
            <v>0</v>
          </cell>
          <cell r="AL706">
            <v>0</v>
          </cell>
        </row>
        <row r="707">
          <cell r="K707">
            <v>0</v>
          </cell>
          <cell r="AL707">
            <v>0</v>
          </cell>
        </row>
        <row r="708">
          <cell r="K708">
            <v>0</v>
          </cell>
          <cell r="AL708">
            <v>0</v>
          </cell>
        </row>
        <row r="709">
          <cell r="K709">
            <v>0</v>
          </cell>
          <cell r="AL709">
            <v>0</v>
          </cell>
        </row>
        <row r="710">
          <cell r="K710">
            <v>0</v>
          </cell>
          <cell r="AL710">
            <v>0</v>
          </cell>
        </row>
        <row r="711">
          <cell r="K711">
            <v>0</v>
          </cell>
          <cell r="AL711">
            <v>0</v>
          </cell>
        </row>
        <row r="712">
          <cell r="K712">
            <v>0</v>
          </cell>
          <cell r="AL712">
            <v>0</v>
          </cell>
        </row>
        <row r="713">
          <cell r="K713">
            <v>0</v>
          </cell>
          <cell r="AL713">
            <v>0</v>
          </cell>
        </row>
        <row r="714">
          <cell r="K714">
            <v>1</v>
          </cell>
          <cell r="AL714">
            <v>89.353785696423216</v>
          </cell>
        </row>
        <row r="715">
          <cell r="K715">
            <v>0</v>
          </cell>
          <cell r="AL715">
            <v>0</v>
          </cell>
        </row>
        <row r="716">
          <cell r="K716">
            <v>0</v>
          </cell>
          <cell r="AL716">
            <v>0</v>
          </cell>
        </row>
        <row r="717">
          <cell r="K717">
            <v>0</v>
          </cell>
          <cell r="AL717">
            <v>0</v>
          </cell>
        </row>
        <row r="718">
          <cell r="K718">
            <v>0</v>
          </cell>
          <cell r="AL718">
            <v>0</v>
          </cell>
        </row>
        <row r="719">
          <cell r="K719">
            <v>0</v>
          </cell>
          <cell r="AL719">
            <v>0</v>
          </cell>
        </row>
        <row r="720">
          <cell r="K720">
            <v>0</v>
          </cell>
          <cell r="AL720">
            <v>0</v>
          </cell>
        </row>
        <row r="721">
          <cell r="K721">
            <v>0</v>
          </cell>
          <cell r="AL721">
            <v>0</v>
          </cell>
        </row>
        <row r="722">
          <cell r="K722">
            <v>1</v>
          </cell>
          <cell r="AL722">
            <v>31.633282716816836</v>
          </cell>
        </row>
        <row r="723">
          <cell r="K723">
            <v>0</v>
          </cell>
          <cell r="AL723">
            <v>0</v>
          </cell>
        </row>
        <row r="724">
          <cell r="K724">
            <v>0</v>
          </cell>
          <cell r="AL724">
            <v>0</v>
          </cell>
        </row>
        <row r="725">
          <cell r="K725">
            <v>0</v>
          </cell>
          <cell r="AL725">
            <v>0</v>
          </cell>
        </row>
        <row r="726">
          <cell r="K726">
            <v>0</v>
          </cell>
          <cell r="AL726">
            <v>0</v>
          </cell>
        </row>
        <row r="727">
          <cell r="K727">
            <v>0</v>
          </cell>
          <cell r="AL727">
            <v>0</v>
          </cell>
        </row>
        <row r="728">
          <cell r="K728">
            <v>0</v>
          </cell>
          <cell r="AL728">
            <v>0</v>
          </cell>
        </row>
        <row r="729">
          <cell r="K729">
            <v>1</v>
          </cell>
          <cell r="AL729">
            <v>31.633282716816836</v>
          </cell>
        </row>
        <row r="730">
          <cell r="K730">
            <v>0</v>
          </cell>
          <cell r="AL730">
            <v>0</v>
          </cell>
        </row>
        <row r="731">
          <cell r="K731">
            <v>0</v>
          </cell>
          <cell r="AL731">
            <v>0</v>
          </cell>
        </row>
        <row r="732">
          <cell r="K732">
            <v>0</v>
          </cell>
          <cell r="AL732">
            <v>0</v>
          </cell>
        </row>
        <row r="733">
          <cell r="K733">
            <v>0</v>
          </cell>
          <cell r="AL733">
            <v>0</v>
          </cell>
        </row>
        <row r="734">
          <cell r="K734">
            <v>0</v>
          </cell>
          <cell r="AL734">
            <v>0</v>
          </cell>
        </row>
        <row r="735">
          <cell r="K735">
            <v>0</v>
          </cell>
          <cell r="AL735">
            <v>0</v>
          </cell>
        </row>
        <row r="736">
          <cell r="K736">
            <v>1</v>
          </cell>
          <cell r="AL736">
            <v>66.863785696423221</v>
          </cell>
        </row>
        <row r="737">
          <cell r="K737">
            <v>0</v>
          </cell>
          <cell r="AL737">
            <v>0</v>
          </cell>
        </row>
        <row r="738">
          <cell r="K738">
            <v>0</v>
          </cell>
          <cell r="AL738">
            <v>0</v>
          </cell>
        </row>
        <row r="739">
          <cell r="K739">
            <v>1</v>
          </cell>
          <cell r="AL739">
            <v>31.633282716816836</v>
          </cell>
        </row>
        <row r="740">
          <cell r="K740">
            <v>0</v>
          </cell>
          <cell r="AL740">
            <v>0</v>
          </cell>
        </row>
        <row r="741">
          <cell r="K741">
            <v>0</v>
          </cell>
          <cell r="AL741">
            <v>0</v>
          </cell>
        </row>
        <row r="742">
          <cell r="K742">
            <v>0</v>
          </cell>
          <cell r="AL742">
            <v>0</v>
          </cell>
        </row>
        <row r="743">
          <cell r="K743">
            <v>0</v>
          </cell>
          <cell r="AL743">
            <v>0</v>
          </cell>
        </row>
        <row r="744">
          <cell r="K744">
            <v>0</v>
          </cell>
          <cell r="AL744">
            <v>0</v>
          </cell>
        </row>
        <row r="745">
          <cell r="K745">
            <v>0</v>
          </cell>
          <cell r="AL745">
            <v>0</v>
          </cell>
        </row>
        <row r="746">
          <cell r="K746">
            <v>0</v>
          </cell>
          <cell r="AL746">
            <v>0</v>
          </cell>
        </row>
        <row r="747">
          <cell r="K747">
            <v>0</v>
          </cell>
          <cell r="AL747">
            <v>0</v>
          </cell>
        </row>
        <row r="748">
          <cell r="K748">
            <v>0</v>
          </cell>
          <cell r="AL748">
            <v>0</v>
          </cell>
        </row>
        <row r="749">
          <cell r="K749">
            <v>0</v>
          </cell>
          <cell r="AL749">
            <v>0</v>
          </cell>
        </row>
        <row r="750">
          <cell r="K750">
            <v>0</v>
          </cell>
          <cell r="AL750">
            <v>0</v>
          </cell>
        </row>
        <row r="751">
          <cell r="K751">
            <v>0</v>
          </cell>
          <cell r="AL751">
            <v>0</v>
          </cell>
        </row>
        <row r="752">
          <cell r="K752">
            <v>0</v>
          </cell>
          <cell r="AL752">
            <v>0</v>
          </cell>
        </row>
        <row r="753">
          <cell r="K753">
            <v>0</v>
          </cell>
          <cell r="AL753">
            <v>0</v>
          </cell>
        </row>
        <row r="754">
          <cell r="K754">
            <v>0</v>
          </cell>
          <cell r="AL754">
            <v>0</v>
          </cell>
        </row>
        <row r="755">
          <cell r="K755">
            <v>0</v>
          </cell>
          <cell r="AL755">
            <v>0</v>
          </cell>
        </row>
        <row r="756">
          <cell r="K756">
            <v>0</v>
          </cell>
          <cell r="AL756">
            <v>0</v>
          </cell>
        </row>
        <row r="757">
          <cell r="K757">
            <v>0</v>
          </cell>
          <cell r="AL757">
            <v>0</v>
          </cell>
        </row>
        <row r="758">
          <cell r="K758">
            <v>1</v>
          </cell>
          <cell r="AL758">
            <v>31.633282716816836</v>
          </cell>
        </row>
        <row r="759">
          <cell r="K759">
            <v>0</v>
          </cell>
          <cell r="AL759">
            <v>0</v>
          </cell>
        </row>
        <row r="760">
          <cell r="K760">
            <v>0</v>
          </cell>
          <cell r="AL760">
            <v>0</v>
          </cell>
        </row>
        <row r="761">
          <cell r="K761">
            <v>0</v>
          </cell>
          <cell r="AL761">
            <v>0</v>
          </cell>
        </row>
        <row r="762">
          <cell r="K762">
            <v>0</v>
          </cell>
          <cell r="AL762">
            <v>0</v>
          </cell>
        </row>
        <row r="763">
          <cell r="K763">
            <v>0</v>
          </cell>
          <cell r="AL763">
            <v>0</v>
          </cell>
        </row>
        <row r="764">
          <cell r="K764">
            <v>0</v>
          </cell>
          <cell r="AL764">
            <v>0</v>
          </cell>
        </row>
        <row r="765">
          <cell r="K765">
            <v>0</v>
          </cell>
          <cell r="AL765">
            <v>0</v>
          </cell>
        </row>
        <row r="766">
          <cell r="K766">
            <v>0</v>
          </cell>
          <cell r="AL766">
            <v>0</v>
          </cell>
        </row>
        <row r="767">
          <cell r="K767">
            <v>0</v>
          </cell>
          <cell r="AL767">
            <v>0</v>
          </cell>
        </row>
        <row r="768">
          <cell r="K768">
            <v>0</v>
          </cell>
          <cell r="AL768">
            <v>0</v>
          </cell>
        </row>
        <row r="769">
          <cell r="K769">
            <v>0</v>
          </cell>
          <cell r="AL769">
            <v>0</v>
          </cell>
        </row>
        <row r="770">
          <cell r="K770">
            <v>0</v>
          </cell>
          <cell r="AL770">
            <v>0</v>
          </cell>
        </row>
        <row r="771">
          <cell r="K771">
            <v>0</v>
          </cell>
          <cell r="AL771">
            <v>0</v>
          </cell>
        </row>
        <row r="772">
          <cell r="K772">
            <v>0</v>
          </cell>
          <cell r="AL772">
            <v>0</v>
          </cell>
        </row>
        <row r="773">
          <cell r="K773">
            <v>0</v>
          </cell>
          <cell r="AL773">
            <v>0</v>
          </cell>
        </row>
        <row r="774">
          <cell r="K774">
            <v>0</v>
          </cell>
          <cell r="AL774">
            <v>0</v>
          </cell>
        </row>
        <row r="775">
          <cell r="K775">
            <v>0</v>
          </cell>
          <cell r="AL775">
            <v>0</v>
          </cell>
        </row>
        <row r="776">
          <cell r="K776">
            <v>0</v>
          </cell>
          <cell r="AL776">
            <v>0</v>
          </cell>
        </row>
        <row r="777">
          <cell r="K777">
            <v>0</v>
          </cell>
          <cell r="AL777">
            <v>0</v>
          </cell>
        </row>
        <row r="778">
          <cell r="K778">
            <v>1</v>
          </cell>
          <cell r="AL778">
            <v>31.633282716816836</v>
          </cell>
        </row>
        <row r="779">
          <cell r="K779">
            <v>0</v>
          </cell>
          <cell r="AL779">
            <v>0</v>
          </cell>
        </row>
        <row r="780">
          <cell r="K780">
            <v>0</v>
          </cell>
          <cell r="AL780">
            <v>0</v>
          </cell>
        </row>
        <row r="781">
          <cell r="K781">
            <v>0</v>
          </cell>
          <cell r="AL781">
            <v>0</v>
          </cell>
        </row>
        <row r="782">
          <cell r="K782">
            <v>0</v>
          </cell>
          <cell r="AL782">
            <v>0</v>
          </cell>
        </row>
        <row r="783">
          <cell r="K783">
            <v>0</v>
          </cell>
          <cell r="AL783">
            <v>0</v>
          </cell>
        </row>
        <row r="784">
          <cell r="K784">
            <v>1</v>
          </cell>
          <cell r="AL784">
            <v>31.633282716816836</v>
          </cell>
        </row>
        <row r="785">
          <cell r="K785">
            <v>1</v>
          </cell>
          <cell r="AL785">
            <v>8339.2516956063337</v>
          </cell>
        </row>
        <row r="786">
          <cell r="K786">
            <v>0</v>
          </cell>
          <cell r="AL786">
            <v>0</v>
          </cell>
        </row>
        <row r="787">
          <cell r="K787">
            <v>0</v>
          </cell>
          <cell r="AL787">
            <v>0</v>
          </cell>
        </row>
        <row r="788">
          <cell r="K788">
            <v>0</v>
          </cell>
          <cell r="AL788">
            <v>0</v>
          </cell>
        </row>
        <row r="789">
          <cell r="K789">
            <v>0</v>
          </cell>
          <cell r="AL789">
            <v>0</v>
          </cell>
        </row>
        <row r="790">
          <cell r="K790">
            <v>0</v>
          </cell>
          <cell r="AL790">
            <v>0</v>
          </cell>
        </row>
        <row r="791">
          <cell r="K791">
            <v>0</v>
          </cell>
          <cell r="AL791">
            <v>0</v>
          </cell>
        </row>
        <row r="792">
          <cell r="K792">
            <v>0</v>
          </cell>
          <cell r="AL792">
            <v>0</v>
          </cell>
        </row>
        <row r="793">
          <cell r="K793">
            <v>0</v>
          </cell>
          <cell r="AL793">
            <v>0</v>
          </cell>
        </row>
        <row r="794">
          <cell r="K794">
            <v>0</v>
          </cell>
          <cell r="AL794">
            <v>0</v>
          </cell>
        </row>
        <row r="795">
          <cell r="K795">
            <v>0</v>
          </cell>
          <cell r="AL795">
            <v>0</v>
          </cell>
        </row>
        <row r="796">
          <cell r="K796">
            <v>0</v>
          </cell>
          <cell r="AL796">
            <v>0</v>
          </cell>
        </row>
        <row r="797">
          <cell r="K797">
            <v>0</v>
          </cell>
          <cell r="AL797">
            <v>0</v>
          </cell>
        </row>
        <row r="798">
          <cell r="K798">
            <v>0</v>
          </cell>
          <cell r="AL798">
            <v>0</v>
          </cell>
        </row>
        <row r="799">
          <cell r="K799">
            <v>0</v>
          </cell>
          <cell r="AL799">
            <v>0</v>
          </cell>
        </row>
        <row r="800">
          <cell r="K800">
            <v>0</v>
          </cell>
          <cell r="AL800">
            <v>0</v>
          </cell>
        </row>
        <row r="801">
          <cell r="K801">
            <v>0</v>
          </cell>
          <cell r="AL801">
            <v>0</v>
          </cell>
        </row>
        <row r="802">
          <cell r="K802">
            <v>0</v>
          </cell>
          <cell r="AL802">
            <v>0</v>
          </cell>
        </row>
        <row r="803">
          <cell r="K803">
            <v>1</v>
          </cell>
          <cell r="AL803">
            <v>31.633282716816836</v>
          </cell>
        </row>
        <row r="804">
          <cell r="K804">
            <v>0</v>
          </cell>
          <cell r="AL804">
            <v>0</v>
          </cell>
        </row>
        <row r="805">
          <cell r="K805">
            <v>0</v>
          </cell>
          <cell r="AL805">
            <v>0</v>
          </cell>
        </row>
        <row r="806">
          <cell r="K806">
            <v>0</v>
          </cell>
          <cell r="AL806">
            <v>0</v>
          </cell>
        </row>
        <row r="807">
          <cell r="K807">
            <v>0</v>
          </cell>
          <cell r="AL807">
            <v>0</v>
          </cell>
        </row>
        <row r="808">
          <cell r="K808">
            <v>0</v>
          </cell>
          <cell r="AL808">
            <v>0</v>
          </cell>
        </row>
        <row r="809">
          <cell r="K809">
            <v>0</v>
          </cell>
          <cell r="AL809">
            <v>0</v>
          </cell>
        </row>
        <row r="810">
          <cell r="K810">
            <v>1</v>
          </cell>
          <cell r="AL810">
            <v>31.633282716816836</v>
          </cell>
        </row>
        <row r="811">
          <cell r="K811">
            <v>0</v>
          </cell>
          <cell r="AL811">
            <v>0</v>
          </cell>
        </row>
        <row r="812">
          <cell r="K812">
            <v>0</v>
          </cell>
          <cell r="AL812">
            <v>0</v>
          </cell>
        </row>
        <row r="813">
          <cell r="K813">
            <v>0</v>
          </cell>
          <cell r="AL813">
            <v>0</v>
          </cell>
        </row>
        <row r="814">
          <cell r="K814">
            <v>0</v>
          </cell>
          <cell r="AL814">
            <v>0</v>
          </cell>
        </row>
        <row r="815">
          <cell r="K815">
            <v>0</v>
          </cell>
          <cell r="AL815">
            <v>0</v>
          </cell>
        </row>
        <row r="816">
          <cell r="K816">
            <v>0</v>
          </cell>
          <cell r="AL816">
            <v>0</v>
          </cell>
        </row>
        <row r="817">
          <cell r="K817">
            <v>0</v>
          </cell>
          <cell r="AL817">
            <v>0</v>
          </cell>
        </row>
        <row r="818">
          <cell r="K818">
            <v>0</v>
          </cell>
          <cell r="AL818">
            <v>0</v>
          </cell>
        </row>
        <row r="819">
          <cell r="K819">
            <v>0</v>
          </cell>
          <cell r="AL819">
            <v>0</v>
          </cell>
        </row>
        <row r="820">
          <cell r="K820">
            <v>0</v>
          </cell>
          <cell r="AL820">
            <v>0</v>
          </cell>
        </row>
        <row r="821">
          <cell r="K821">
            <v>0</v>
          </cell>
          <cell r="AL821">
            <v>0</v>
          </cell>
        </row>
        <row r="822">
          <cell r="K822">
            <v>0</v>
          </cell>
          <cell r="AL822">
            <v>0</v>
          </cell>
        </row>
        <row r="823">
          <cell r="K823">
            <v>0</v>
          </cell>
          <cell r="AL823">
            <v>0</v>
          </cell>
        </row>
        <row r="824">
          <cell r="K824">
            <v>0</v>
          </cell>
          <cell r="AL824">
            <v>0</v>
          </cell>
        </row>
        <row r="825">
          <cell r="K825">
            <v>0</v>
          </cell>
          <cell r="AL825">
            <v>0</v>
          </cell>
        </row>
        <row r="826">
          <cell r="K826">
            <v>0</v>
          </cell>
          <cell r="AL826">
            <v>0</v>
          </cell>
        </row>
        <row r="827">
          <cell r="K827">
            <v>0</v>
          </cell>
          <cell r="AL827">
            <v>0</v>
          </cell>
        </row>
        <row r="828">
          <cell r="K828">
            <v>0</v>
          </cell>
          <cell r="AL828">
            <v>0</v>
          </cell>
        </row>
        <row r="829">
          <cell r="K829">
            <v>0</v>
          </cell>
          <cell r="AL829">
            <v>0</v>
          </cell>
        </row>
        <row r="830">
          <cell r="K830">
            <v>0</v>
          </cell>
          <cell r="AL830">
            <v>0</v>
          </cell>
        </row>
        <row r="831">
          <cell r="K831">
            <v>0</v>
          </cell>
          <cell r="AL831">
            <v>0</v>
          </cell>
        </row>
        <row r="832">
          <cell r="K832">
            <v>0</v>
          </cell>
          <cell r="AL832">
            <v>0</v>
          </cell>
        </row>
        <row r="833">
          <cell r="K833">
            <v>0</v>
          </cell>
          <cell r="AL833">
            <v>0</v>
          </cell>
        </row>
        <row r="834">
          <cell r="K834">
            <v>0</v>
          </cell>
          <cell r="AL834">
            <v>0</v>
          </cell>
        </row>
        <row r="835">
          <cell r="K835">
            <v>0</v>
          </cell>
          <cell r="AL835">
            <v>0</v>
          </cell>
        </row>
        <row r="836">
          <cell r="K836">
            <v>1</v>
          </cell>
          <cell r="AL836">
            <v>31.633282716816836</v>
          </cell>
        </row>
        <row r="837">
          <cell r="K837">
            <v>0</v>
          </cell>
          <cell r="AL837">
            <v>0</v>
          </cell>
        </row>
        <row r="838">
          <cell r="K838">
            <v>0</v>
          </cell>
          <cell r="AL838">
            <v>0</v>
          </cell>
        </row>
        <row r="839">
          <cell r="K839">
            <v>0</v>
          </cell>
          <cell r="AL839">
            <v>0</v>
          </cell>
        </row>
        <row r="840">
          <cell r="K840">
            <v>0</v>
          </cell>
          <cell r="AL840">
            <v>0</v>
          </cell>
        </row>
        <row r="841">
          <cell r="K841">
            <v>1</v>
          </cell>
          <cell r="AL841">
            <v>66.863785696423221</v>
          </cell>
        </row>
        <row r="842">
          <cell r="K842">
            <v>0</v>
          </cell>
          <cell r="AL842">
            <v>0</v>
          </cell>
        </row>
        <row r="843">
          <cell r="K843">
            <v>0</v>
          </cell>
          <cell r="AL843">
            <v>0</v>
          </cell>
        </row>
        <row r="844">
          <cell r="K844">
            <v>0</v>
          </cell>
          <cell r="AL844">
            <v>0</v>
          </cell>
        </row>
        <row r="845">
          <cell r="K845">
            <v>0</v>
          </cell>
          <cell r="AL845">
            <v>0</v>
          </cell>
        </row>
        <row r="846">
          <cell r="K846">
            <v>0</v>
          </cell>
          <cell r="AL846">
            <v>0</v>
          </cell>
        </row>
        <row r="847">
          <cell r="K847">
            <v>0</v>
          </cell>
          <cell r="AL847">
            <v>0</v>
          </cell>
        </row>
        <row r="848">
          <cell r="K848">
            <v>0</v>
          </cell>
          <cell r="AL848">
            <v>0</v>
          </cell>
        </row>
        <row r="849">
          <cell r="K849">
            <v>0</v>
          </cell>
          <cell r="AL849">
            <v>0</v>
          </cell>
        </row>
        <row r="850">
          <cell r="K850">
            <v>0</v>
          </cell>
          <cell r="AL850">
            <v>0</v>
          </cell>
        </row>
        <row r="851">
          <cell r="K851">
            <v>0</v>
          </cell>
          <cell r="AL851">
            <v>0</v>
          </cell>
        </row>
        <row r="852">
          <cell r="K852">
            <v>0</v>
          </cell>
          <cell r="AL852">
            <v>0</v>
          </cell>
        </row>
        <row r="853">
          <cell r="K853">
            <v>0</v>
          </cell>
          <cell r="AL853">
            <v>0</v>
          </cell>
        </row>
        <row r="854">
          <cell r="K854">
            <v>0</v>
          </cell>
          <cell r="AL854">
            <v>0</v>
          </cell>
        </row>
        <row r="855">
          <cell r="K855">
            <v>1</v>
          </cell>
          <cell r="AL855">
            <v>31.633282716816836</v>
          </cell>
        </row>
        <row r="856">
          <cell r="K856">
            <v>0</v>
          </cell>
          <cell r="AL856">
            <v>0</v>
          </cell>
        </row>
        <row r="857">
          <cell r="K857">
            <v>0</v>
          </cell>
          <cell r="AL857">
            <v>0</v>
          </cell>
        </row>
        <row r="858">
          <cell r="K858">
            <v>0</v>
          </cell>
          <cell r="AL858">
            <v>0</v>
          </cell>
        </row>
        <row r="859">
          <cell r="K859">
            <v>0</v>
          </cell>
          <cell r="AL859">
            <v>0</v>
          </cell>
        </row>
        <row r="860">
          <cell r="K860">
            <v>0</v>
          </cell>
          <cell r="AL860">
            <v>0</v>
          </cell>
        </row>
        <row r="861">
          <cell r="K861">
            <v>0</v>
          </cell>
          <cell r="AL861">
            <v>0</v>
          </cell>
        </row>
        <row r="862">
          <cell r="K862">
            <v>0</v>
          </cell>
          <cell r="AL862">
            <v>0</v>
          </cell>
        </row>
        <row r="863">
          <cell r="K863">
            <v>0</v>
          </cell>
          <cell r="AL863">
            <v>0</v>
          </cell>
        </row>
        <row r="864">
          <cell r="K864">
            <v>0</v>
          </cell>
          <cell r="AL864">
            <v>0</v>
          </cell>
        </row>
        <row r="865">
          <cell r="K865">
            <v>0</v>
          </cell>
          <cell r="AL865">
            <v>0</v>
          </cell>
        </row>
        <row r="866">
          <cell r="K866">
            <v>0</v>
          </cell>
          <cell r="AL866">
            <v>0</v>
          </cell>
        </row>
        <row r="867">
          <cell r="K867">
            <v>0</v>
          </cell>
          <cell r="AL867">
            <v>0</v>
          </cell>
        </row>
        <row r="868">
          <cell r="K868">
            <v>0</v>
          </cell>
          <cell r="AL868">
            <v>0</v>
          </cell>
        </row>
        <row r="869">
          <cell r="K869">
            <v>0</v>
          </cell>
          <cell r="AL869">
            <v>0</v>
          </cell>
        </row>
        <row r="870">
          <cell r="K870">
            <v>0</v>
          </cell>
          <cell r="AL870">
            <v>0</v>
          </cell>
        </row>
        <row r="871">
          <cell r="K871">
            <v>1</v>
          </cell>
          <cell r="AL871">
            <v>88.433785696423229</v>
          </cell>
        </row>
        <row r="872">
          <cell r="K872">
            <v>1</v>
          </cell>
          <cell r="AL872">
            <v>66.863785696423221</v>
          </cell>
        </row>
        <row r="873">
          <cell r="K873">
            <v>0</v>
          </cell>
          <cell r="AL873">
            <v>0</v>
          </cell>
        </row>
        <row r="874">
          <cell r="K874">
            <v>0</v>
          </cell>
          <cell r="AL874">
            <v>0</v>
          </cell>
        </row>
        <row r="875">
          <cell r="K875">
            <v>0</v>
          </cell>
          <cell r="AL875">
            <v>0</v>
          </cell>
        </row>
        <row r="876">
          <cell r="K876">
            <v>0</v>
          </cell>
          <cell r="AL876">
            <v>0</v>
          </cell>
        </row>
        <row r="877">
          <cell r="K877">
            <v>1</v>
          </cell>
          <cell r="AL877">
            <v>66.863785696423221</v>
          </cell>
        </row>
        <row r="878">
          <cell r="K878">
            <v>0</v>
          </cell>
          <cell r="AL878">
            <v>0</v>
          </cell>
        </row>
        <row r="879">
          <cell r="K879">
            <v>0</v>
          </cell>
          <cell r="AL879">
            <v>0</v>
          </cell>
        </row>
        <row r="880">
          <cell r="K880">
            <v>0</v>
          </cell>
          <cell r="AL880">
            <v>0</v>
          </cell>
        </row>
        <row r="881">
          <cell r="K881">
            <v>0</v>
          </cell>
          <cell r="AL881">
            <v>0</v>
          </cell>
        </row>
        <row r="882">
          <cell r="K882">
            <v>1</v>
          </cell>
          <cell r="AL882">
            <v>31.633282716816836</v>
          </cell>
        </row>
        <row r="883">
          <cell r="K883">
            <v>0</v>
          </cell>
          <cell r="AL883">
            <v>0</v>
          </cell>
        </row>
        <row r="884">
          <cell r="K884">
            <v>0</v>
          </cell>
          <cell r="AL884">
            <v>0</v>
          </cell>
        </row>
        <row r="885">
          <cell r="K885">
            <v>0</v>
          </cell>
          <cell r="AL885">
            <v>0</v>
          </cell>
        </row>
        <row r="886">
          <cell r="K886">
            <v>0</v>
          </cell>
          <cell r="AL886">
            <v>0</v>
          </cell>
        </row>
        <row r="887">
          <cell r="K887">
            <v>0</v>
          </cell>
          <cell r="AL887">
            <v>0</v>
          </cell>
        </row>
        <row r="888">
          <cell r="K888">
            <v>0</v>
          </cell>
          <cell r="AL888">
            <v>0</v>
          </cell>
        </row>
        <row r="889">
          <cell r="K889">
            <v>0</v>
          </cell>
          <cell r="AL889">
            <v>0</v>
          </cell>
        </row>
        <row r="890">
          <cell r="K890">
            <v>0</v>
          </cell>
          <cell r="AL890">
            <v>0</v>
          </cell>
        </row>
        <row r="891">
          <cell r="K891">
            <v>0</v>
          </cell>
          <cell r="AL891">
            <v>0</v>
          </cell>
        </row>
        <row r="892">
          <cell r="K892">
            <v>0</v>
          </cell>
          <cell r="AL892">
            <v>0</v>
          </cell>
        </row>
        <row r="893">
          <cell r="K893">
            <v>0</v>
          </cell>
          <cell r="AL893">
            <v>0</v>
          </cell>
        </row>
        <row r="894">
          <cell r="K894">
            <v>0</v>
          </cell>
          <cell r="AL894">
            <v>0</v>
          </cell>
        </row>
        <row r="895">
          <cell r="K895">
            <v>0</v>
          </cell>
          <cell r="AL895">
            <v>0</v>
          </cell>
        </row>
        <row r="896">
          <cell r="K896">
            <v>0</v>
          </cell>
          <cell r="AL896">
            <v>0</v>
          </cell>
        </row>
        <row r="897">
          <cell r="K897">
            <v>0</v>
          </cell>
          <cell r="AL897">
            <v>0</v>
          </cell>
        </row>
        <row r="898">
          <cell r="K898">
            <v>0</v>
          </cell>
          <cell r="AL898">
            <v>0</v>
          </cell>
        </row>
        <row r="899">
          <cell r="K899">
            <v>0</v>
          </cell>
          <cell r="AL899">
            <v>0</v>
          </cell>
        </row>
        <row r="900">
          <cell r="K900">
            <v>0</v>
          </cell>
          <cell r="AL900">
            <v>0</v>
          </cell>
        </row>
        <row r="901">
          <cell r="K901">
            <v>0</v>
          </cell>
          <cell r="AL901">
            <v>0</v>
          </cell>
        </row>
        <row r="902">
          <cell r="K902">
            <v>0</v>
          </cell>
          <cell r="AL902">
            <v>0</v>
          </cell>
        </row>
        <row r="903">
          <cell r="K903">
            <v>0</v>
          </cell>
          <cell r="AL903">
            <v>0</v>
          </cell>
        </row>
        <row r="904">
          <cell r="K904">
            <v>1</v>
          </cell>
          <cell r="AL904">
            <v>31.633282716816836</v>
          </cell>
        </row>
        <row r="905">
          <cell r="K905">
            <v>0</v>
          </cell>
          <cell r="AL905">
            <v>0</v>
          </cell>
        </row>
        <row r="906">
          <cell r="K906">
            <v>0</v>
          </cell>
          <cell r="AL906">
            <v>0</v>
          </cell>
        </row>
        <row r="907">
          <cell r="K907">
            <v>0</v>
          </cell>
          <cell r="AL907">
            <v>0</v>
          </cell>
        </row>
        <row r="908">
          <cell r="K908">
            <v>0</v>
          </cell>
          <cell r="AL908">
            <v>0</v>
          </cell>
        </row>
        <row r="909">
          <cell r="K909">
            <v>0</v>
          </cell>
          <cell r="AL909">
            <v>0</v>
          </cell>
        </row>
        <row r="910">
          <cell r="K910">
            <v>0</v>
          </cell>
          <cell r="AL910">
            <v>0</v>
          </cell>
        </row>
        <row r="911">
          <cell r="K911">
            <v>0</v>
          </cell>
          <cell r="AL911">
            <v>0</v>
          </cell>
        </row>
        <row r="912">
          <cell r="K912">
            <v>0</v>
          </cell>
          <cell r="AL912">
            <v>0</v>
          </cell>
        </row>
        <row r="913">
          <cell r="K913">
            <v>0</v>
          </cell>
          <cell r="AL913">
            <v>0</v>
          </cell>
        </row>
        <row r="914">
          <cell r="K914">
            <v>0</v>
          </cell>
          <cell r="AL914">
            <v>0</v>
          </cell>
        </row>
        <row r="915">
          <cell r="K915">
            <v>0</v>
          </cell>
          <cell r="AL915">
            <v>0</v>
          </cell>
        </row>
        <row r="916">
          <cell r="K916">
            <v>0</v>
          </cell>
          <cell r="AL916">
            <v>0</v>
          </cell>
        </row>
        <row r="917">
          <cell r="K917">
            <v>0</v>
          </cell>
          <cell r="AL917">
            <v>0</v>
          </cell>
        </row>
        <row r="918">
          <cell r="K918">
            <v>0</v>
          </cell>
          <cell r="AL918">
            <v>0</v>
          </cell>
        </row>
        <row r="919">
          <cell r="K919">
            <v>0</v>
          </cell>
          <cell r="AL919">
            <v>0</v>
          </cell>
        </row>
        <row r="920">
          <cell r="K920">
            <v>1</v>
          </cell>
          <cell r="AL920">
            <v>66.863785696423221</v>
          </cell>
        </row>
        <row r="921">
          <cell r="K921">
            <v>0</v>
          </cell>
          <cell r="AL921">
            <v>0</v>
          </cell>
        </row>
        <row r="922">
          <cell r="K922">
            <v>0</v>
          </cell>
          <cell r="AL922">
            <v>0</v>
          </cell>
        </row>
        <row r="923">
          <cell r="K923">
            <v>0</v>
          </cell>
          <cell r="AL923">
            <v>0</v>
          </cell>
        </row>
        <row r="924">
          <cell r="K924">
            <v>0</v>
          </cell>
          <cell r="AL924">
            <v>0</v>
          </cell>
        </row>
        <row r="925">
          <cell r="K925">
            <v>0</v>
          </cell>
          <cell r="AL925">
            <v>0</v>
          </cell>
        </row>
        <row r="926">
          <cell r="K926">
            <v>0</v>
          </cell>
          <cell r="AL926">
            <v>0</v>
          </cell>
        </row>
        <row r="927">
          <cell r="K927">
            <v>0</v>
          </cell>
          <cell r="AL927">
            <v>0</v>
          </cell>
        </row>
        <row r="928">
          <cell r="K928">
            <v>0</v>
          </cell>
          <cell r="AL928">
            <v>0</v>
          </cell>
        </row>
        <row r="929">
          <cell r="K929">
            <v>0</v>
          </cell>
          <cell r="AL929">
            <v>0</v>
          </cell>
        </row>
        <row r="930">
          <cell r="K930">
            <v>0</v>
          </cell>
          <cell r="AL930">
            <v>0</v>
          </cell>
        </row>
        <row r="931">
          <cell r="K931">
            <v>1</v>
          </cell>
          <cell r="AL931">
            <v>31.633282716816836</v>
          </cell>
        </row>
        <row r="932">
          <cell r="K932">
            <v>0</v>
          </cell>
          <cell r="AL932">
            <v>0</v>
          </cell>
        </row>
        <row r="933">
          <cell r="K933">
            <v>0</v>
          </cell>
          <cell r="AL933">
            <v>0</v>
          </cell>
        </row>
        <row r="934">
          <cell r="K934">
            <v>1</v>
          </cell>
          <cell r="AL934">
            <v>31.633282716816836</v>
          </cell>
        </row>
        <row r="935">
          <cell r="K935">
            <v>0</v>
          </cell>
          <cell r="AL935">
            <v>0</v>
          </cell>
        </row>
        <row r="936">
          <cell r="K936">
            <v>0</v>
          </cell>
          <cell r="AL936">
            <v>0</v>
          </cell>
        </row>
        <row r="937">
          <cell r="K937">
            <v>0</v>
          </cell>
          <cell r="AL937">
            <v>0</v>
          </cell>
        </row>
        <row r="938">
          <cell r="K938">
            <v>0</v>
          </cell>
          <cell r="AL938">
            <v>0</v>
          </cell>
        </row>
        <row r="939">
          <cell r="K939">
            <v>0</v>
          </cell>
          <cell r="AL939">
            <v>0</v>
          </cell>
        </row>
        <row r="940">
          <cell r="K940">
            <v>0</v>
          </cell>
          <cell r="AL940">
            <v>0</v>
          </cell>
        </row>
        <row r="941">
          <cell r="K941">
            <v>0</v>
          </cell>
          <cell r="AL941">
            <v>0</v>
          </cell>
        </row>
        <row r="942">
          <cell r="K942">
            <v>0</v>
          </cell>
          <cell r="AL942">
            <v>0</v>
          </cell>
        </row>
        <row r="943">
          <cell r="K943">
            <v>0</v>
          </cell>
          <cell r="AL943">
            <v>0</v>
          </cell>
        </row>
        <row r="944">
          <cell r="K944">
            <v>0</v>
          </cell>
          <cell r="AL944">
            <v>0</v>
          </cell>
        </row>
        <row r="945">
          <cell r="K945">
            <v>0</v>
          </cell>
          <cell r="AL945">
            <v>0</v>
          </cell>
        </row>
        <row r="946">
          <cell r="K946">
            <v>0</v>
          </cell>
          <cell r="AL946">
            <v>0</v>
          </cell>
        </row>
        <row r="947">
          <cell r="K947">
            <v>0</v>
          </cell>
          <cell r="AL947">
            <v>0</v>
          </cell>
        </row>
        <row r="948">
          <cell r="K948">
            <v>0</v>
          </cell>
          <cell r="AL948">
            <v>0</v>
          </cell>
        </row>
        <row r="949">
          <cell r="K949">
            <v>0</v>
          </cell>
          <cell r="AL949">
            <v>0</v>
          </cell>
        </row>
        <row r="950">
          <cell r="K950">
            <v>0</v>
          </cell>
          <cell r="AL950">
            <v>0</v>
          </cell>
        </row>
        <row r="951">
          <cell r="K951">
            <v>0</v>
          </cell>
          <cell r="AL951">
            <v>0</v>
          </cell>
        </row>
        <row r="952">
          <cell r="K952">
            <v>1</v>
          </cell>
          <cell r="AL952">
            <v>31.633282716816836</v>
          </cell>
        </row>
        <row r="953">
          <cell r="K953">
            <v>0</v>
          </cell>
          <cell r="AL953">
            <v>0</v>
          </cell>
        </row>
        <row r="954">
          <cell r="K954">
            <v>0</v>
          </cell>
          <cell r="AL954">
            <v>0</v>
          </cell>
        </row>
        <row r="955">
          <cell r="K955">
            <v>1</v>
          </cell>
          <cell r="AL955">
            <v>31.633282716816836</v>
          </cell>
        </row>
        <row r="956">
          <cell r="K956">
            <v>0</v>
          </cell>
          <cell r="AL956">
            <v>0</v>
          </cell>
        </row>
        <row r="957">
          <cell r="K957">
            <v>0</v>
          </cell>
          <cell r="AL957">
            <v>0</v>
          </cell>
        </row>
        <row r="958">
          <cell r="K958">
            <v>0</v>
          </cell>
          <cell r="AL958">
            <v>0</v>
          </cell>
        </row>
        <row r="959">
          <cell r="K959">
            <v>0</v>
          </cell>
          <cell r="AL959">
            <v>0</v>
          </cell>
        </row>
        <row r="960">
          <cell r="K960">
            <v>0</v>
          </cell>
          <cell r="AL960">
            <v>0</v>
          </cell>
        </row>
        <row r="961">
          <cell r="K961">
            <v>1</v>
          </cell>
          <cell r="AL961">
            <v>31.633282716816836</v>
          </cell>
        </row>
        <row r="962">
          <cell r="K962">
            <v>0</v>
          </cell>
          <cell r="AL962">
            <v>0</v>
          </cell>
        </row>
        <row r="963">
          <cell r="K963">
            <v>0</v>
          </cell>
          <cell r="AL963">
            <v>0</v>
          </cell>
        </row>
        <row r="964">
          <cell r="K964">
            <v>0</v>
          </cell>
          <cell r="AL964">
            <v>0</v>
          </cell>
        </row>
        <row r="965">
          <cell r="K965">
            <v>1</v>
          </cell>
          <cell r="AL965">
            <v>31.633282716816836</v>
          </cell>
        </row>
        <row r="966">
          <cell r="K966">
            <v>0</v>
          </cell>
          <cell r="AL966">
            <v>0</v>
          </cell>
        </row>
        <row r="967">
          <cell r="K967">
            <v>0</v>
          </cell>
          <cell r="AL967">
            <v>0</v>
          </cell>
        </row>
        <row r="968">
          <cell r="K968">
            <v>0</v>
          </cell>
          <cell r="AL968">
            <v>0</v>
          </cell>
        </row>
        <row r="969">
          <cell r="K969">
            <v>0</v>
          </cell>
          <cell r="AL969">
            <v>0</v>
          </cell>
        </row>
        <row r="970">
          <cell r="K970">
            <v>0</v>
          </cell>
          <cell r="AL970">
            <v>0</v>
          </cell>
        </row>
        <row r="971">
          <cell r="K971">
            <v>0</v>
          </cell>
          <cell r="AL971">
            <v>0</v>
          </cell>
        </row>
        <row r="972">
          <cell r="K972">
            <v>0</v>
          </cell>
          <cell r="AL972">
            <v>0</v>
          </cell>
        </row>
        <row r="973">
          <cell r="K973">
            <v>0</v>
          </cell>
          <cell r="AL973">
            <v>0</v>
          </cell>
        </row>
        <row r="974">
          <cell r="K974">
            <v>0</v>
          </cell>
          <cell r="AL974">
            <v>0</v>
          </cell>
        </row>
        <row r="975">
          <cell r="K975">
            <v>1</v>
          </cell>
          <cell r="AL975">
            <v>8339.2516956063337</v>
          </cell>
        </row>
        <row r="976">
          <cell r="K976">
            <v>0</v>
          </cell>
          <cell r="AL976">
            <v>0</v>
          </cell>
        </row>
        <row r="977">
          <cell r="K977">
            <v>0</v>
          </cell>
          <cell r="AL977">
            <v>0</v>
          </cell>
        </row>
        <row r="978">
          <cell r="K978">
            <v>0</v>
          </cell>
          <cell r="AL978">
            <v>0</v>
          </cell>
        </row>
        <row r="979">
          <cell r="K979">
            <v>0</v>
          </cell>
          <cell r="AL979">
            <v>0</v>
          </cell>
        </row>
        <row r="980">
          <cell r="K980">
            <v>0</v>
          </cell>
          <cell r="AL980">
            <v>0</v>
          </cell>
        </row>
        <row r="981">
          <cell r="K981">
            <v>1</v>
          </cell>
          <cell r="AL981">
            <v>66.863785696423221</v>
          </cell>
        </row>
        <row r="982">
          <cell r="K982">
            <v>0</v>
          </cell>
          <cell r="AL982">
            <v>0</v>
          </cell>
        </row>
        <row r="983">
          <cell r="K983">
            <v>0</v>
          </cell>
          <cell r="AL983">
            <v>0</v>
          </cell>
        </row>
        <row r="984">
          <cell r="K984">
            <v>0</v>
          </cell>
          <cell r="AL984">
            <v>0</v>
          </cell>
        </row>
        <row r="985">
          <cell r="K985">
            <v>0</v>
          </cell>
          <cell r="AL985">
            <v>0</v>
          </cell>
        </row>
        <row r="986">
          <cell r="K986">
            <v>0</v>
          </cell>
          <cell r="AL986">
            <v>0</v>
          </cell>
        </row>
        <row r="987">
          <cell r="K987">
            <v>0</v>
          </cell>
          <cell r="AL987">
            <v>0</v>
          </cell>
        </row>
        <row r="988">
          <cell r="K988">
            <v>0</v>
          </cell>
          <cell r="AL988">
            <v>0</v>
          </cell>
        </row>
        <row r="989">
          <cell r="K989">
            <v>0</v>
          </cell>
          <cell r="AL989">
            <v>0</v>
          </cell>
        </row>
        <row r="990">
          <cell r="K990">
            <v>0</v>
          </cell>
          <cell r="AL990">
            <v>0</v>
          </cell>
        </row>
        <row r="991">
          <cell r="K991">
            <v>0</v>
          </cell>
          <cell r="AL991">
            <v>0</v>
          </cell>
        </row>
        <row r="992">
          <cell r="K992">
            <v>0</v>
          </cell>
          <cell r="AL992">
            <v>0</v>
          </cell>
        </row>
        <row r="993">
          <cell r="K993">
            <v>0</v>
          </cell>
          <cell r="AL993">
            <v>0</v>
          </cell>
        </row>
        <row r="994">
          <cell r="K994">
            <v>0</v>
          </cell>
          <cell r="AL994">
            <v>0</v>
          </cell>
        </row>
        <row r="995">
          <cell r="K995">
            <v>0</v>
          </cell>
          <cell r="AL995">
            <v>0</v>
          </cell>
        </row>
        <row r="996">
          <cell r="K996">
            <v>0</v>
          </cell>
          <cell r="AL996">
            <v>0</v>
          </cell>
        </row>
        <row r="997">
          <cell r="K997">
            <v>1</v>
          </cell>
          <cell r="AL997">
            <v>31.633282716816836</v>
          </cell>
        </row>
        <row r="998">
          <cell r="K998">
            <v>0</v>
          </cell>
          <cell r="AL998">
            <v>0</v>
          </cell>
        </row>
        <row r="999">
          <cell r="K999">
            <v>1</v>
          </cell>
          <cell r="AL999">
            <v>31.633282716816836</v>
          </cell>
        </row>
        <row r="1000">
          <cell r="K1000">
            <v>0</v>
          </cell>
          <cell r="AL1000">
            <v>0</v>
          </cell>
        </row>
        <row r="1001">
          <cell r="K1001">
            <v>0</v>
          </cell>
          <cell r="AL1001">
            <v>0</v>
          </cell>
        </row>
        <row r="1002">
          <cell r="K1002">
            <v>0</v>
          </cell>
          <cell r="AL1002">
            <v>0</v>
          </cell>
        </row>
        <row r="1003">
          <cell r="K1003">
            <v>0</v>
          </cell>
          <cell r="AL1003">
            <v>0</v>
          </cell>
        </row>
        <row r="1004">
          <cell r="K1004">
            <v>0</v>
          </cell>
          <cell r="AL1004">
            <v>0</v>
          </cell>
        </row>
        <row r="1005">
          <cell r="K1005">
            <v>0</v>
          </cell>
          <cell r="AL1005">
            <v>0</v>
          </cell>
        </row>
        <row r="1006">
          <cell r="K1006">
            <v>1</v>
          </cell>
          <cell r="AL1006">
            <v>83.303785696423219</v>
          </cell>
        </row>
        <row r="1007">
          <cell r="K1007">
            <v>0</v>
          </cell>
          <cell r="AL1007">
            <v>0</v>
          </cell>
        </row>
        <row r="1008">
          <cell r="K1008">
            <v>0</v>
          </cell>
          <cell r="AL1008">
            <v>0</v>
          </cell>
        </row>
        <row r="1009">
          <cell r="K1009">
            <v>0</v>
          </cell>
          <cell r="AL1009">
            <v>0</v>
          </cell>
        </row>
        <row r="1010">
          <cell r="K1010">
            <v>0</v>
          </cell>
          <cell r="AL1010">
            <v>0</v>
          </cell>
        </row>
        <row r="1011">
          <cell r="K1011">
            <v>0</v>
          </cell>
          <cell r="AL1011">
            <v>0</v>
          </cell>
        </row>
        <row r="1012">
          <cell r="K1012">
            <v>0</v>
          </cell>
          <cell r="AL1012">
            <v>0</v>
          </cell>
        </row>
        <row r="1013">
          <cell r="K1013">
            <v>1</v>
          </cell>
          <cell r="AL1013">
            <v>8339.2516956063337</v>
          </cell>
        </row>
        <row r="1014">
          <cell r="K1014">
            <v>0</v>
          </cell>
          <cell r="AL1014">
            <v>0</v>
          </cell>
        </row>
        <row r="1015">
          <cell r="K1015">
            <v>1</v>
          </cell>
          <cell r="AL1015">
            <v>31.633282716816836</v>
          </cell>
        </row>
        <row r="1016">
          <cell r="K1016">
            <v>0</v>
          </cell>
          <cell r="AL1016">
            <v>0</v>
          </cell>
        </row>
        <row r="1017">
          <cell r="K1017">
            <v>0</v>
          </cell>
          <cell r="AL1017">
            <v>0</v>
          </cell>
        </row>
        <row r="1018">
          <cell r="K1018">
            <v>0</v>
          </cell>
          <cell r="AL1018">
            <v>0</v>
          </cell>
        </row>
        <row r="1019">
          <cell r="K1019">
            <v>0</v>
          </cell>
          <cell r="AL1019">
            <v>0</v>
          </cell>
        </row>
        <row r="1020">
          <cell r="K1020">
            <v>0</v>
          </cell>
          <cell r="AL1020">
            <v>0</v>
          </cell>
        </row>
        <row r="1021">
          <cell r="K1021">
            <v>0</v>
          </cell>
          <cell r="AL1021">
            <v>0</v>
          </cell>
        </row>
        <row r="1022">
          <cell r="K1022">
            <v>0</v>
          </cell>
          <cell r="AL1022">
            <v>0</v>
          </cell>
        </row>
        <row r="1023">
          <cell r="K1023">
            <v>0</v>
          </cell>
          <cell r="AL1023">
            <v>0</v>
          </cell>
        </row>
        <row r="1024">
          <cell r="K1024">
            <v>1</v>
          </cell>
          <cell r="AL1024">
            <v>66.863785696423221</v>
          </cell>
        </row>
        <row r="1025">
          <cell r="K1025">
            <v>0</v>
          </cell>
          <cell r="AL1025">
            <v>0</v>
          </cell>
        </row>
        <row r="1026">
          <cell r="K1026">
            <v>0</v>
          </cell>
          <cell r="AL1026">
            <v>0</v>
          </cell>
        </row>
        <row r="1027">
          <cell r="K1027">
            <v>0</v>
          </cell>
          <cell r="AL1027">
            <v>0</v>
          </cell>
        </row>
        <row r="1028">
          <cell r="K1028">
            <v>1</v>
          </cell>
          <cell r="AL1028">
            <v>66.863785696423221</v>
          </cell>
        </row>
        <row r="1029">
          <cell r="K1029">
            <v>0</v>
          </cell>
          <cell r="AL1029">
            <v>0</v>
          </cell>
        </row>
        <row r="1030">
          <cell r="K1030">
            <v>0</v>
          </cell>
          <cell r="AL1030">
            <v>0</v>
          </cell>
        </row>
        <row r="1031">
          <cell r="K1031">
            <v>0</v>
          </cell>
          <cell r="AL1031">
            <v>0</v>
          </cell>
        </row>
        <row r="1032">
          <cell r="K1032">
            <v>0</v>
          </cell>
          <cell r="AL1032">
            <v>0</v>
          </cell>
        </row>
        <row r="1033">
          <cell r="K1033">
            <v>0</v>
          </cell>
          <cell r="AL1033">
            <v>0</v>
          </cell>
        </row>
        <row r="1034">
          <cell r="K1034">
            <v>0</v>
          </cell>
          <cell r="AL1034">
            <v>0</v>
          </cell>
        </row>
        <row r="1035">
          <cell r="K1035">
            <v>1</v>
          </cell>
          <cell r="AL1035">
            <v>66.863785696423221</v>
          </cell>
        </row>
        <row r="1036">
          <cell r="K1036">
            <v>0</v>
          </cell>
          <cell r="AL1036">
            <v>0</v>
          </cell>
        </row>
        <row r="1037">
          <cell r="K1037">
            <v>0</v>
          </cell>
          <cell r="AL1037">
            <v>0</v>
          </cell>
        </row>
        <row r="1038">
          <cell r="K1038">
            <v>0</v>
          </cell>
          <cell r="AL1038">
            <v>0</v>
          </cell>
        </row>
        <row r="1039">
          <cell r="K1039">
            <v>0</v>
          </cell>
          <cell r="AL1039">
            <v>0</v>
          </cell>
        </row>
        <row r="1040">
          <cell r="K1040">
            <v>0</v>
          </cell>
          <cell r="AL1040">
            <v>0</v>
          </cell>
        </row>
        <row r="1041">
          <cell r="K1041">
            <v>0</v>
          </cell>
          <cell r="AL1041">
            <v>0</v>
          </cell>
        </row>
        <row r="1042">
          <cell r="K1042">
            <v>0</v>
          </cell>
          <cell r="AL1042">
            <v>0</v>
          </cell>
        </row>
        <row r="1043">
          <cell r="K1043">
            <v>0</v>
          </cell>
          <cell r="AL1043">
            <v>0</v>
          </cell>
        </row>
        <row r="1044">
          <cell r="K1044">
            <v>0</v>
          </cell>
          <cell r="AL1044">
            <v>0</v>
          </cell>
        </row>
        <row r="1045">
          <cell r="K1045">
            <v>1</v>
          </cell>
          <cell r="AL1045">
            <v>66.863785696423221</v>
          </cell>
        </row>
        <row r="1046">
          <cell r="K1046">
            <v>0</v>
          </cell>
          <cell r="AL1046">
            <v>0</v>
          </cell>
        </row>
        <row r="1047">
          <cell r="K1047">
            <v>0</v>
          </cell>
          <cell r="AL1047">
            <v>0</v>
          </cell>
        </row>
        <row r="1048">
          <cell r="K1048">
            <v>1</v>
          </cell>
          <cell r="AL1048">
            <v>31.633282716816836</v>
          </cell>
        </row>
        <row r="1049">
          <cell r="K1049">
            <v>0</v>
          </cell>
          <cell r="AL1049">
            <v>0</v>
          </cell>
        </row>
        <row r="1050">
          <cell r="K1050">
            <v>1</v>
          </cell>
          <cell r="AL1050">
            <v>66.863785696423221</v>
          </cell>
        </row>
        <row r="1051">
          <cell r="K1051">
            <v>0</v>
          </cell>
          <cell r="AL1051">
            <v>0</v>
          </cell>
        </row>
        <row r="1052">
          <cell r="K1052">
            <v>0</v>
          </cell>
          <cell r="AL1052">
            <v>0</v>
          </cell>
        </row>
        <row r="1053">
          <cell r="K1053">
            <v>0</v>
          </cell>
          <cell r="AL1053">
            <v>0</v>
          </cell>
        </row>
        <row r="1054">
          <cell r="K1054">
            <v>0</v>
          </cell>
          <cell r="AL1054">
            <v>0</v>
          </cell>
        </row>
        <row r="1055">
          <cell r="K1055">
            <v>0</v>
          </cell>
          <cell r="AL1055">
            <v>0</v>
          </cell>
        </row>
        <row r="1056">
          <cell r="K1056">
            <v>0</v>
          </cell>
          <cell r="AL1056">
            <v>0</v>
          </cell>
        </row>
        <row r="1057">
          <cell r="K1057">
            <v>0</v>
          </cell>
          <cell r="AL1057">
            <v>0</v>
          </cell>
        </row>
        <row r="1058">
          <cell r="K1058">
            <v>0</v>
          </cell>
          <cell r="AL1058">
            <v>0</v>
          </cell>
        </row>
        <row r="1059">
          <cell r="K1059">
            <v>1</v>
          </cell>
          <cell r="AL1059">
            <v>31.633282716816836</v>
          </cell>
        </row>
        <row r="1060">
          <cell r="K1060">
            <v>1</v>
          </cell>
          <cell r="AL1060">
            <v>66.863785696423221</v>
          </cell>
        </row>
        <row r="1061">
          <cell r="K1061">
            <v>1</v>
          </cell>
          <cell r="AL1061">
            <v>31.633282716816836</v>
          </cell>
        </row>
        <row r="1062">
          <cell r="K1062">
            <v>0</v>
          </cell>
          <cell r="AL1062">
            <v>0</v>
          </cell>
        </row>
        <row r="1063">
          <cell r="K1063">
            <v>1</v>
          </cell>
          <cell r="AL1063">
            <v>66.863785696423221</v>
          </cell>
        </row>
        <row r="1064">
          <cell r="K1064">
            <v>0</v>
          </cell>
          <cell r="AL1064">
            <v>0</v>
          </cell>
        </row>
        <row r="1065">
          <cell r="K1065">
            <v>0</v>
          </cell>
          <cell r="AL1065">
            <v>0</v>
          </cell>
        </row>
        <row r="1066">
          <cell r="K1066">
            <v>0</v>
          </cell>
          <cell r="AL1066">
            <v>0</v>
          </cell>
        </row>
        <row r="1067">
          <cell r="K1067">
            <v>1</v>
          </cell>
          <cell r="AL1067">
            <v>31.633282716816836</v>
          </cell>
        </row>
        <row r="1068">
          <cell r="K1068">
            <v>0</v>
          </cell>
          <cell r="AL1068">
            <v>0</v>
          </cell>
        </row>
        <row r="1069">
          <cell r="K1069">
            <v>0</v>
          </cell>
          <cell r="AL1069">
            <v>0</v>
          </cell>
        </row>
        <row r="1070">
          <cell r="K1070">
            <v>0</v>
          </cell>
          <cell r="AL1070">
            <v>0</v>
          </cell>
        </row>
        <row r="1071">
          <cell r="K1071">
            <v>0</v>
          </cell>
          <cell r="AL1071">
            <v>0</v>
          </cell>
        </row>
        <row r="1072">
          <cell r="K1072">
            <v>1</v>
          </cell>
          <cell r="AL1072">
            <v>31.633282716816836</v>
          </cell>
        </row>
        <row r="1073">
          <cell r="K1073">
            <v>0</v>
          </cell>
          <cell r="AL1073">
            <v>0</v>
          </cell>
        </row>
        <row r="1074">
          <cell r="K1074">
            <v>0</v>
          </cell>
          <cell r="AL1074">
            <v>0</v>
          </cell>
        </row>
        <row r="1075">
          <cell r="K1075">
            <v>0</v>
          </cell>
          <cell r="AL1075">
            <v>0</v>
          </cell>
        </row>
        <row r="1076">
          <cell r="K1076">
            <v>0</v>
          </cell>
          <cell r="AL1076">
            <v>0</v>
          </cell>
        </row>
        <row r="1077">
          <cell r="K1077">
            <v>0</v>
          </cell>
          <cell r="AL1077">
            <v>0</v>
          </cell>
        </row>
        <row r="1078">
          <cell r="K1078">
            <v>0</v>
          </cell>
          <cell r="AL1078">
            <v>0</v>
          </cell>
        </row>
        <row r="1079">
          <cell r="K1079">
            <v>0</v>
          </cell>
          <cell r="AL1079">
            <v>0</v>
          </cell>
        </row>
        <row r="1080">
          <cell r="K1080">
            <v>0</v>
          </cell>
          <cell r="AL1080">
            <v>0</v>
          </cell>
        </row>
        <row r="1081">
          <cell r="K1081">
            <v>0</v>
          </cell>
          <cell r="AL1081">
            <v>0</v>
          </cell>
        </row>
        <row r="1082">
          <cell r="K1082">
            <v>0</v>
          </cell>
          <cell r="AL1082">
            <v>0</v>
          </cell>
        </row>
        <row r="1083">
          <cell r="K1083">
            <v>1</v>
          </cell>
          <cell r="AL1083">
            <v>31.633282716816836</v>
          </cell>
        </row>
        <row r="1084">
          <cell r="K1084">
            <v>0</v>
          </cell>
          <cell r="AL1084">
            <v>0</v>
          </cell>
        </row>
        <row r="1085">
          <cell r="K1085">
            <v>0</v>
          </cell>
          <cell r="AL1085">
            <v>0</v>
          </cell>
        </row>
        <row r="1086">
          <cell r="K1086">
            <v>0</v>
          </cell>
          <cell r="AL1086">
            <v>0</v>
          </cell>
        </row>
        <row r="1087">
          <cell r="K1087">
            <v>0</v>
          </cell>
          <cell r="AL1087">
            <v>0</v>
          </cell>
        </row>
        <row r="1088">
          <cell r="K1088">
            <v>0</v>
          </cell>
          <cell r="AL1088">
            <v>0</v>
          </cell>
        </row>
        <row r="1089">
          <cell r="K1089">
            <v>1</v>
          </cell>
          <cell r="AL1089">
            <v>31.633282716816836</v>
          </cell>
        </row>
        <row r="1090">
          <cell r="K1090">
            <v>0</v>
          </cell>
          <cell r="AL1090">
            <v>0</v>
          </cell>
        </row>
        <row r="1091">
          <cell r="K1091">
            <v>0</v>
          </cell>
          <cell r="AL1091">
            <v>0</v>
          </cell>
        </row>
        <row r="1092">
          <cell r="K1092">
            <v>0</v>
          </cell>
          <cell r="AL1092">
            <v>0</v>
          </cell>
        </row>
        <row r="1093">
          <cell r="K1093">
            <v>1</v>
          </cell>
          <cell r="AL1093">
            <v>31.633282716816836</v>
          </cell>
        </row>
        <row r="1094">
          <cell r="K1094">
            <v>0</v>
          </cell>
          <cell r="AL1094">
            <v>0</v>
          </cell>
        </row>
        <row r="1095">
          <cell r="K1095">
            <v>0</v>
          </cell>
          <cell r="AL1095">
            <v>0</v>
          </cell>
        </row>
        <row r="1096">
          <cell r="K1096">
            <v>0</v>
          </cell>
          <cell r="AL1096">
            <v>0</v>
          </cell>
        </row>
        <row r="1097">
          <cell r="K1097">
            <v>0</v>
          </cell>
          <cell r="AL1097">
            <v>0</v>
          </cell>
        </row>
        <row r="1098">
          <cell r="K1098">
            <v>0</v>
          </cell>
          <cell r="AL1098">
            <v>0</v>
          </cell>
        </row>
        <row r="1099">
          <cell r="K1099">
            <v>0</v>
          </cell>
          <cell r="AL1099">
            <v>0</v>
          </cell>
        </row>
        <row r="1100">
          <cell r="K1100">
            <v>0</v>
          </cell>
          <cell r="AL1100">
            <v>0</v>
          </cell>
        </row>
        <row r="1101">
          <cell r="K1101">
            <v>0</v>
          </cell>
          <cell r="AL1101">
            <v>0</v>
          </cell>
        </row>
        <row r="1102">
          <cell r="K1102">
            <v>0</v>
          </cell>
          <cell r="AL1102">
            <v>0</v>
          </cell>
        </row>
        <row r="1103">
          <cell r="K1103">
            <v>0</v>
          </cell>
          <cell r="AL1103">
            <v>0</v>
          </cell>
        </row>
        <row r="1104">
          <cell r="K1104">
            <v>0</v>
          </cell>
          <cell r="AL1104">
            <v>0</v>
          </cell>
        </row>
        <row r="1105">
          <cell r="K1105">
            <v>0</v>
          </cell>
          <cell r="AL1105">
            <v>0</v>
          </cell>
        </row>
        <row r="1106">
          <cell r="K1106">
            <v>1</v>
          </cell>
          <cell r="AL1106">
            <v>8339.2516956063337</v>
          </cell>
        </row>
        <row r="1107">
          <cell r="K1107">
            <v>0</v>
          </cell>
          <cell r="AL1107">
            <v>0</v>
          </cell>
        </row>
        <row r="1108">
          <cell r="K1108">
            <v>0</v>
          </cell>
          <cell r="AL1108">
            <v>0</v>
          </cell>
        </row>
        <row r="1109">
          <cell r="K1109">
            <v>1</v>
          </cell>
          <cell r="AL1109">
            <v>31.633282716816836</v>
          </cell>
        </row>
        <row r="1110">
          <cell r="K1110">
            <v>0</v>
          </cell>
          <cell r="AL1110">
            <v>0</v>
          </cell>
        </row>
        <row r="1111">
          <cell r="K1111">
            <v>0</v>
          </cell>
          <cell r="AL1111">
            <v>0</v>
          </cell>
        </row>
        <row r="1112">
          <cell r="K1112">
            <v>0</v>
          </cell>
          <cell r="AL1112">
            <v>0</v>
          </cell>
        </row>
        <row r="1113">
          <cell r="K1113">
            <v>0</v>
          </cell>
          <cell r="AL1113">
            <v>0</v>
          </cell>
        </row>
        <row r="1114">
          <cell r="K1114">
            <v>0</v>
          </cell>
          <cell r="AL1114">
            <v>0</v>
          </cell>
        </row>
        <row r="1115">
          <cell r="K1115">
            <v>0</v>
          </cell>
          <cell r="AL1115">
            <v>0</v>
          </cell>
        </row>
        <row r="1116">
          <cell r="K1116">
            <v>1</v>
          </cell>
          <cell r="AL1116">
            <v>66.863785696423221</v>
          </cell>
        </row>
        <row r="1117">
          <cell r="K1117">
            <v>1</v>
          </cell>
          <cell r="AL1117">
            <v>66.863785696423221</v>
          </cell>
        </row>
        <row r="1118">
          <cell r="K1118">
            <v>1</v>
          </cell>
          <cell r="AL1118">
            <v>31.633282716816836</v>
          </cell>
        </row>
        <row r="1119">
          <cell r="K1119">
            <v>0</v>
          </cell>
          <cell r="AL1119">
            <v>0</v>
          </cell>
        </row>
        <row r="1120">
          <cell r="K1120">
            <v>0</v>
          </cell>
          <cell r="AL1120">
            <v>0</v>
          </cell>
        </row>
        <row r="1121">
          <cell r="K1121">
            <v>0</v>
          </cell>
          <cell r="AL1121">
            <v>0</v>
          </cell>
        </row>
        <row r="1122">
          <cell r="K1122">
            <v>0</v>
          </cell>
          <cell r="AL1122">
            <v>0</v>
          </cell>
        </row>
        <row r="1123">
          <cell r="K1123">
            <v>0</v>
          </cell>
          <cell r="AL1123">
            <v>0</v>
          </cell>
        </row>
        <row r="1124">
          <cell r="K1124">
            <v>0</v>
          </cell>
          <cell r="AL1124">
            <v>0</v>
          </cell>
        </row>
        <row r="1125">
          <cell r="K1125">
            <v>0</v>
          </cell>
          <cell r="AL1125">
            <v>0</v>
          </cell>
        </row>
        <row r="1126">
          <cell r="K1126">
            <v>0</v>
          </cell>
          <cell r="AL1126">
            <v>0</v>
          </cell>
        </row>
        <row r="1127">
          <cell r="K1127">
            <v>0</v>
          </cell>
          <cell r="AL1127">
            <v>0</v>
          </cell>
        </row>
        <row r="1128">
          <cell r="K1128">
            <v>0</v>
          </cell>
          <cell r="AL1128">
            <v>0</v>
          </cell>
        </row>
        <row r="1129">
          <cell r="K1129">
            <v>0</v>
          </cell>
          <cell r="AL1129">
            <v>0</v>
          </cell>
        </row>
        <row r="1130">
          <cell r="K1130">
            <v>0</v>
          </cell>
          <cell r="AL1130">
            <v>0</v>
          </cell>
        </row>
        <row r="1131">
          <cell r="K1131">
            <v>1</v>
          </cell>
          <cell r="AL1131">
            <v>31.633282716816836</v>
          </cell>
        </row>
        <row r="1132">
          <cell r="K1132">
            <v>0</v>
          </cell>
          <cell r="AL1132">
            <v>0</v>
          </cell>
        </row>
        <row r="1133">
          <cell r="K1133">
            <v>0</v>
          </cell>
          <cell r="AL1133">
            <v>0</v>
          </cell>
        </row>
        <row r="1134">
          <cell r="K1134">
            <v>0</v>
          </cell>
          <cell r="AL1134">
            <v>0</v>
          </cell>
        </row>
        <row r="1135">
          <cell r="K1135">
            <v>0</v>
          </cell>
          <cell r="AL1135">
            <v>0</v>
          </cell>
        </row>
        <row r="1136">
          <cell r="K1136">
            <v>0</v>
          </cell>
          <cell r="AL1136">
            <v>0</v>
          </cell>
        </row>
        <row r="1137">
          <cell r="K1137">
            <v>0</v>
          </cell>
          <cell r="AL1137">
            <v>0</v>
          </cell>
        </row>
        <row r="1138">
          <cell r="K1138">
            <v>0</v>
          </cell>
          <cell r="AL1138">
            <v>0</v>
          </cell>
        </row>
        <row r="1139">
          <cell r="K1139">
            <v>0</v>
          </cell>
          <cell r="AL1139">
            <v>0</v>
          </cell>
        </row>
        <row r="1140">
          <cell r="K1140">
            <v>1</v>
          </cell>
          <cell r="AL1140">
            <v>31.633282716816836</v>
          </cell>
        </row>
        <row r="1141">
          <cell r="K1141">
            <v>0</v>
          </cell>
          <cell r="AL1141">
            <v>0</v>
          </cell>
        </row>
        <row r="1142">
          <cell r="K1142">
            <v>0</v>
          </cell>
          <cell r="AL1142">
            <v>0</v>
          </cell>
        </row>
        <row r="1143">
          <cell r="K1143">
            <v>0</v>
          </cell>
          <cell r="AL1143">
            <v>0</v>
          </cell>
        </row>
        <row r="1144">
          <cell r="K1144">
            <v>0</v>
          </cell>
          <cell r="AL1144">
            <v>0</v>
          </cell>
        </row>
        <row r="1145">
          <cell r="K1145">
            <v>0</v>
          </cell>
          <cell r="AL1145">
            <v>0</v>
          </cell>
        </row>
        <row r="1146">
          <cell r="K1146">
            <v>0</v>
          </cell>
          <cell r="AL1146">
            <v>0</v>
          </cell>
        </row>
        <row r="1147">
          <cell r="K1147">
            <v>0</v>
          </cell>
          <cell r="AL1147">
            <v>0</v>
          </cell>
        </row>
        <row r="1148">
          <cell r="K1148">
            <v>0</v>
          </cell>
          <cell r="AL1148">
            <v>0</v>
          </cell>
        </row>
        <row r="1149">
          <cell r="K1149">
            <v>0</v>
          </cell>
          <cell r="AL1149">
            <v>0</v>
          </cell>
        </row>
        <row r="1150">
          <cell r="K1150">
            <v>0</v>
          </cell>
          <cell r="AL1150">
            <v>0</v>
          </cell>
        </row>
        <row r="1151">
          <cell r="K1151">
            <v>1</v>
          </cell>
          <cell r="AL1151">
            <v>66.863785696423221</v>
          </cell>
        </row>
        <row r="1152">
          <cell r="K1152">
            <v>0</v>
          </cell>
          <cell r="AL1152">
            <v>0</v>
          </cell>
        </row>
        <row r="1153">
          <cell r="K1153">
            <v>0</v>
          </cell>
          <cell r="AL1153">
            <v>0</v>
          </cell>
        </row>
        <row r="1154">
          <cell r="K1154">
            <v>0</v>
          </cell>
          <cell r="AL1154">
            <v>0</v>
          </cell>
        </row>
        <row r="1155">
          <cell r="K1155">
            <v>0</v>
          </cell>
          <cell r="AL1155">
            <v>0</v>
          </cell>
        </row>
        <row r="1156">
          <cell r="K1156">
            <v>0</v>
          </cell>
          <cell r="AL1156">
            <v>0</v>
          </cell>
        </row>
        <row r="1157">
          <cell r="K1157">
            <v>0</v>
          </cell>
          <cell r="AL1157">
            <v>0</v>
          </cell>
        </row>
        <row r="1158">
          <cell r="K1158">
            <v>0</v>
          </cell>
          <cell r="AL1158">
            <v>0</v>
          </cell>
        </row>
        <row r="1159">
          <cell r="K1159">
            <v>0</v>
          </cell>
          <cell r="AL1159">
            <v>0</v>
          </cell>
        </row>
        <row r="1160">
          <cell r="K1160">
            <v>0</v>
          </cell>
          <cell r="AL1160">
            <v>0</v>
          </cell>
        </row>
        <row r="1161">
          <cell r="K1161">
            <v>0</v>
          </cell>
          <cell r="AL1161">
            <v>0</v>
          </cell>
        </row>
        <row r="1162">
          <cell r="K1162">
            <v>0</v>
          </cell>
          <cell r="AL1162">
            <v>0</v>
          </cell>
        </row>
        <row r="1163">
          <cell r="K1163">
            <v>0</v>
          </cell>
          <cell r="AL1163">
            <v>0</v>
          </cell>
        </row>
        <row r="1164">
          <cell r="K1164">
            <v>0</v>
          </cell>
          <cell r="AL1164">
            <v>0</v>
          </cell>
        </row>
        <row r="1165">
          <cell r="K1165">
            <v>0</v>
          </cell>
          <cell r="AL1165">
            <v>0</v>
          </cell>
        </row>
        <row r="1166">
          <cell r="K1166">
            <v>0</v>
          </cell>
          <cell r="AL1166">
            <v>0</v>
          </cell>
        </row>
        <row r="1167">
          <cell r="K1167">
            <v>0</v>
          </cell>
          <cell r="AL1167">
            <v>0</v>
          </cell>
        </row>
        <row r="1168">
          <cell r="K1168">
            <v>0</v>
          </cell>
          <cell r="AL1168">
            <v>0</v>
          </cell>
        </row>
        <row r="1169">
          <cell r="K1169">
            <v>1</v>
          </cell>
          <cell r="AL1169">
            <v>31.633282716816836</v>
          </cell>
        </row>
        <row r="1170">
          <cell r="K1170">
            <v>0</v>
          </cell>
          <cell r="AL1170">
            <v>0</v>
          </cell>
        </row>
        <row r="1171">
          <cell r="K1171">
            <v>0</v>
          </cell>
          <cell r="AL1171">
            <v>0</v>
          </cell>
        </row>
        <row r="1172">
          <cell r="K1172">
            <v>0</v>
          </cell>
          <cell r="AL1172">
            <v>0</v>
          </cell>
        </row>
        <row r="1173">
          <cell r="K1173">
            <v>1</v>
          </cell>
          <cell r="AL1173">
            <v>31.633282716816836</v>
          </cell>
        </row>
        <row r="1174">
          <cell r="K1174">
            <v>0</v>
          </cell>
          <cell r="AL1174">
            <v>0</v>
          </cell>
        </row>
        <row r="1175">
          <cell r="K1175">
            <v>0</v>
          </cell>
          <cell r="AL1175">
            <v>0</v>
          </cell>
        </row>
        <row r="1176">
          <cell r="K1176">
            <v>0</v>
          </cell>
          <cell r="AL1176">
            <v>0</v>
          </cell>
        </row>
        <row r="1177">
          <cell r="K1177">
            <v>1</v>
          </cell>
          <cell r="AL1177">
            <v>8339.2516956063337</v>
          </cell>
        </row>
        <row r="1178">
          <cell r="K1178">
            <v>1</v>
          </cell>
          <cell r="AL1178">
            <v>31.633282716816836</v>
          </cell>
        </row>
        <row r="1179">
          <cell r="K1179">
            <v>0</v>
          </cell>
          <cell r="AL1179">
            <v>0</v>
          </cell>
        </row>
        <row r="1180">
          <cell r="K1180">
            <v>0</v>
          </cell>
          <cell r="AL1180">
            <v>0</v>
          </cell>
        </row>
        <row r="1181">
          <cell r="K1181">
            <v>0</v>
          </cell>
          <cell r="AL1181">
            <v>0</v>
          </cell>
        </row>
        <row r="1182">
          <cell r="K1182">
            <v>0</v>
          </cell>
          <cell r="AL1182">
            <v>0</v>
          </cell>
        </row>
        <row r="1183">
          <cell r="K1183">
            <v>0</v>
          </cell>
          <cell r="AL1183">
            <v>0</v>
          </cell>
        </row>
        <row r="1184">
          <cell r="K1184">
            <v>0</v>
          </cell>
          <cell r="AL1184">
            <v>0</v>
          </cell>
        </row>
        <row r="1185">
          <cell r="K1185">
            <v>0</v>
          </cell>
          <cell r="AL1185">
            <v>0</v>
          </cell>
        </row>
        <row r="1186">
          <cell r="K1186">
            <v>0</v>
          </cell>
          <cell r="AL1186">
            <v>0</v>
          </cell>
        </row>
        <row r="1187">
          <cell r="K1187">
            <v>1</v>
          </cell>
          <cell r="AL1187">
            <v>31.633282716816836</v>
          </cell>
        </row>
        <row r="1188">
          <cell r="K1188">
            <v>1</v>
          </cell>
          <cell r="AL1188">
            <v>66.863785696423221</v>
          </cell>
        </row>
        <row r="1189">
          <cell r="K1189">
            <v>0</v>
          </cell>
          <cell r="AL1189">
            <v>0</v>
          </cell>
        </row>
        <row r="1190">
          <cell r="K1190">
            <v>0</v>
          </cell>
          <cell r="AL1190">
            <v>0</v>
          </cell>
        </row>
        <row r="1191">
          <cell r="K1191">
            <v>0</v>
          </cell>
          <cell r="AL1191">
            <v>0</v>
          </cell>
        </row>
        <row r="1192">
          <cell r="K1192">
            <v>0</v>
          </cell>
          <cell r="AL1192">
            <v>0</v>
          </cell>
        </row>
        <row r="1193">
          <cell r="K1193">
            <v>0</v>
          </cell>
          <cell r="AL1193">
            <v>0</v>
          </cell>
        </row>
        <row r="1194">
          <cell r="K1194">
            <v>0</v>
          </cell>
          <cell r="AL1194">
            <v>0</v>
          </cell>
        </row>
        <row r="1195">
          <cell r="K1195">
            <v>0</v>
          </cell>
          <cell r="AL1195">
            <v>0</v>
          </cell>
        </row>
        <row r="1196">
          <cell r="K1196">
            <v>0</v>
          </cell>
          <cell r="AL1196">
            <v>0</v>
          </cell>
        </row>
        <row r="1197">
          <cell r="K1197">
            <v>0</v>
          </cell>
          <cell r="AL1197">
            <v>0</v>
          </cell>
        </row>
        <row r="1198">
          <cell r="K1198">
            <v>0</v>
          </cell>
          <cell r="AL1198">
            <v>0</v>
          </cell>
        </row>
        <row r="1199">
          <cell r="K1199">
            <v>0</v>
          </cell>
          <cell r="AL1199">
            <v>0</v>
          </cell>
        </row>
        <row r="1200">
          <cell r="K1200">
            <v>1</v>
          </cell>
          <cell r="AL1200">
            <v>66.863785696423221</v>
          </cell>
        </row>
        <row r="1201">
          <cell r="K1201">
            <v>0</v>
          </cell>
          <cell r="AL1201">
            <v>0</v>
          </cell>
        </row>
        <row r="1202">
          <cell r="K1202">
            <v>1</v>
          </cell>
          <cell r="AL1202">
            <v>31.633282716816836</v>
          </cell>
        </row>
        <row r="1203">
          <cell r="K1203">
            <v>0</v>
          </cell>
          <cell r="AL1203">
            <v>0</v>
          </cell>
        </row>
        <row r="1204">
          <cell r="K1204">
            <v>0</v>
          </cell>
          <cell r="AL1204">
            <v>0</v>
          </cell>
        </row>
        <row r="1205">
          <cell r="K1205">
            <v>0</v>
          </cell>
          <cell r="AL1205">
            <v>0</v>
          </cell>
        </row>
        <row r="1206">
          <cell r="K1206">
            <v>0</v>
          </cell>
          <cell r="AL1206">
            <v>0</v>
          </cell>
        </row>
        <row r="1207">
          <cell r="K1207">
            <v>0</v>
          </cell>
          <cell r="AL1207">
            <v>0</v>
          </cell>
        </row>
        <row r="1208">
          <cell r="K1208">
            <v>0</v>
          </cell>
          <cell r="AL1208">
            <v>0</v>
          </cell>
        </row>
        <row r="1209">
          <cell r="K1209">
            <v>1</v>
          </cell>
          <cell r="AL1209">
            <v>31.633282716816836</v>
          </cell>
        </row>
        <row r="1210">
          <cell r="K1210">
            <v>0</v>
          </cell>
          <cell r="AL1210">
            <v>0</v>
          </cell>
        </row>
        <row r="1211">
          <cell r="K1211">
            <v>0</v>
          </cell>
          <cell r="AL1211">
            <v>0</v>
          </cell>
        </row>
        <row r="1212">
          <cell r="K1212">
            <v>0</v>
          </cell>
          <cell r="AL1212">
            <v>0</v>
          </cell>
        </row>
        <row r="1213">
          <cell r="K1213">
            <v>0</v>
          </cell>
          <cell r="AL1213">
            <v>0</v>
          </cell>
        </row>
        <row r="1214">
          <cell r="K1214">
            <v>0</v>
          </cell>
          <cell r="AL1214">
            <v>0</v>
          </cell>
        </row>
        <row r="1215">
          <cell r="K1215">
            <v>0</v>
          </cell>
          <cell r="AL1215">
            <v>0</v>
          </cell>
        </row>
        <row r="1216">
          <cell r="K1216">
            <v>0</v>
          </cell>
          <cell r="AL1216">
            <v>0</v>
          </cell>
        </row>
        <row r="1217">
          <cell r="K1217">
            <v>0</v>
          </cell>
          <cell r="AL1217">
            <v>0</v>
          </cell>
        </row>
        <row r="1218">
          <cell r="K1218">
            <v>0</v>
          </cell>
          <cell r="AL1218">
            <v>0</v>
          </cell>
        </row>
        <row r="1219">
          <cell r="K1219">
            <v>0</v>
          </cell>
          <cell r="AL1219">
            <v>0</v>
          </cell>
        </row>
        <row r="1220">
          <cell r="K1220">
            <v>0</v>
          </cell>
          <cell r="AL1220">
            <v>0</v>
          </cell>
        </row>
        <row r="1221">
          <cell r="K1221">
            <v>0</v>
          </cell>
          <cell r="AL1221">
            <v>0</v>
          </cell>
        </row>
        <row r="1222">
          <cell r="K1222">
            <v>0</v>
          </cell>
          <cell r="AL1222">
            <v>0</v>
          </cell>
        </row>
        <row r="1223">
          <cell r="K1223">
            <v>0</v>
          </cell>
          <cell r="AL1223">
            <v>0</v>
          </cell>
        </row>
        <row r="1224">
          <cell r="K1224">
            <v>0</v>
          </cell>
          <cell r="AL1224">
            <v>0</v>
          </cell>
        </row>
        <row r="1225">
          <cell r="K1225">
            <v>0</v>
          </cell>
          <cell r="AL1225">
            <v>0</v>
          </cell>
        </row>
        <row r="1226">
          <cell r="K1226">
            <v>0</v>
          </cell>
          <cell r="AL1226">
            <v>0</v>
          </cell>
        </row>
        <row r="1227">
          <cell r="K1227">
            <v>1</v>
          </cell>
          <cell r="AL1227">
            <v>66.863785696423221</v>
          </cell>
        </row>
        <row r="1228">
          <cell r="K1228">
            <v>1</v>
          </cell>
          <cell r="AL1228">
            <v>31.633282716816836</v>
          </cell>
        </row>
        <row r="1229">
          <cell r="K1229">
            <v>0</v>
          </cell>
          <cell r="AL1229">
            <v>0</v>
          </cell>
        </row>
        <row r="1230">
          <cell r="K1230">
            <v>0</v>
          </cell>
          <cell r="AL1230">
            <v>0</v>
          </cell>
        </row>
        <row r="1231">
          <cell r="K1231">
            <v>0</v>
          </cell>
          <cell r="AL1231">
            <v>0</v>
          </cell>
        </row>
        <row r="1232">
          <cell r="K1232">
            <v>0</v>
          </cell>
          <cell r="AL1232">
            <v>0</v>
          </cell>
        </row>
        <row r="1233">
          <cell r="K1233">
            <v>0</v>
          </cell>
          <cell r="AL1233">
            <v>0</v>
          </cell>
        </row>
        <row r="1234">
          <cell r="K1234">
            <v>0</v>
          </cell>
          <cell r="AL1234">
            <v>0</v>
          </cell>
        </row>
        <row r="1235">
          <cell r="K1235">
            <v>0</v>
          </cell>
          <cell r="AL1235">
            <v>0</v>
          </cell>
        </row>
        <row r="1236">
          <cell r="K1236">
            <v>0</v>
          </cell>
          <cell r="AL1236">
            <v>0</v>
          </cell>
        </row>
        <row r="1237">
          <cell r="K1237">
            <v>0</v>
          </cell>
          <cell r="AL1237">
            <v>0</v>
          </cell>
        </row>
        <row r="1238">
          <cell r="K1238">
            <v>0</v>
          </cell>
          <cell r="AL1238">
            <v>0</v>
          </cell>
        </row>
        <row r="1239">
          <cell r="K1239">
            <v>0</v>
          </cell>
          <cell r="AL1239">
            <v>0</v>
          </cell>
        </row>
        <row r="1240">
          <cell r="K1240">
            <v>0</v>
          </cell>
          <cell r="AL1240">
            <v>0</v>
          </cell>
        </row>
        <row r="1241">
          <cell r="K1241">
            <v>0</v>
          </cell>
          <cell r="AL1241">
            <v>0</v>
          </cell>
        </row>
        <row r="1242">
          <cell r="K1242">
            <v>0</v>
          </cell>
          <cell r="AL1242">
            <v>0</v>
          </cell>
        </row>
        <row r="1243">
          <cell r="K1243">
            <v>1</v>
          </cell>
          <cell r="AL1243">
            <v>88.433785696423229</v>
          </cell>
        </row>
        <row r="1244">
          <cell r="K1244">
            <v>0</v>
          </cell>
          <cell r="AL1244">
            <v>0</v>
          </cell>
        </row>
        <row r="1245">
          <cell r="K1245">
            <v>0</v>
          </cell>
          <cell r="AL1245">
            <v>0</v>
          </cell>
        </row>
        <row r="1246">
          <cell r="K1246">
            <v>0</v>
          </cell>
          <cell r="AL1246">
            <v>0</v>
          </cell>
        </row>
        <row r="1247">
          <cell r="K1247">
            <v>0</v>
          </cell>
          <cell r="AL1247">
            <v>0</v>
          </cell>
        </row>
        <row r="1248">
          <cell r="K1248">
            <v>0</v>
          </cell>
          <cell r="AL1248">
            <v>0</v>
          </cell>
        </row>
        <row r="1249">
          <cell r="K1249">
            <v>0</v>
          </cell>
          <cell r="AL1249">
            <v>0</v>
          </cell>
        </row>
        <row r="1250">
          <cell r="K1250">
            <v>1</v>
          </cell>
          <cell r="AL1250">
            <v>31.633282716816836</v>
          </cell>
        </row>
        <row r="1251">
          <cell r="K1251">
            <v>0</v>
          </cell>
          <cell r="AL1251">
            <v>0</v>
          </cell>
        </row>
        <row r="1252">
          <cell r="K1252">
            <v>0</v>
          </cell>
          <cell r="AL1252">
            <v>0</v>
          </cell>
        </row>
        <row r="1253">
          <cell r="K1253">
            <v>0</v>
          </cell>
          <cell r="AL1253">
            <v>0</v>
          </cell>
        </row>
        <row r="1254">
          <cell r="K1254">
            <v>0</v>
          </cell>
          <cell r="AL1254">
            <v>0</v>
          </cell>
        </row>
        <row r="1255">
          <cell r="K1255">
            <v>0</v>
          </cell>
          <cell r="AL1255">
            <v>0</v>
          </cell>
        </row>
        <row r="1256">
          <cell r="K1256">
            <v>0</v>
          </cell>
          <cell r="AL1256">
            <v>0</v>
          </cell>
        </row>
        <row r="1257">
          <cell r="K1257">
            <v>0</v>
          </cell>
          <cell r="AL1257">
            <v>0</v>
          </cell>
        </row>
        <row r="1258">
          <cell r="K1258">
            <v>0</v>
          </cell>
          <cell r="AL1258">
            <v>0</v>
          </cell>
        </row>
        <row r="1259">
          <cell r="K1259">
            <v>0</v>
          </cell>
          <cell r="AL1259">
            <v>0</v>
          </cell>
        </row>
        <row r="1260">
          <cell r="K1260">
            <v>0</v>
          </cell>
          <cell r="AL1260">
            <v>0</v>
          </cell>
        </row>
        <row r="1261">
          <cell r="K1261">
            <v>0</v>
          </cell>
          <cell r="AL1261">
            <v>0</v>
          </cell>
        </row>
        <row r="1262">
          <cell r="K1262">
            <v>0</v>
          </cell>
          <cell r="AL1262">
            <v>0</v>
          </cell>
        </row>
        <row r="1263">
          <cell r="K1263">
            <v>0</v>
          </cell>
          <cell r="AL1263">
            <v>0</v>
          </cell>
        </row>
        <row r="1264">
          <cell r="K1264">
            <v>0</v>
          </cell>
          <cell r="AL1264">
            <v>0</v>
          </cell>
        </row>
        <row r="1265">
          <cell r="K1265">
            <v>1</v>
          </cell>
          <cell r="AL1265">
            <v>31.633282716816836</v>
          </cell>
        </row>
        <row r="1266">
          <cell r="K1266">
            <v>0</v>
          </cell>
          <cell r="AL1266">
            <v>0</v>
          </cell>
        </row>
        <row r="1267">
          <cell r="K1267">
            <v>1</v>
          </cell>
          <cell r="AL1267">
            <v>66.863785696423221</v>
          </cell>
        </row>
        <row r="1268">
          <cell r="K1268">
            <v>0</v>
          </cell>
          <cell r="AL1268">
            <v>0</v>
          </cell>
        </row>
        <row r="1269">
          <cell r="K1269">
            <v>0</v>
          </cell>
          <cell r="AL1269">
            <v>0</v>
          </cell>
        </row>
        <row r="1270">
          <cell r="K1270">
            <v>0</v>
          </cell>
          <cell r="AL1270">
            <v>0</v>
          </cell>
        </row>
        <row r="1271">
          <cell r="K1271">
            <v>0</v>
          </cell>
          <cell r="AL1271">
            <v>0</v>
          </cell>
        </row>
        <row r="1272">
          <cell r="K1272">
            <v>0</v>
          </cell>
          <cell r="AL1272">
            <v>0</v>
          </cell>
        </row>
        <row r="1273">
          <cell r="K1273">
            <v>0</v>
          </cell>
          <cell r="AL1273">
            <v>0</v>
          </cell>
        </row>
        <row r="1274">
          <cell r="K1274">
            <v>1</v>
          </cell>
          <cell r="AL1274">
            <v>88.433785696423229</v>
          </cell>
        </row>
        <row r="1275">
          <cell r="K1275">
            <v>0</v>
          </cell>
          <cell r="AL1275">
            <v>0</v>
          </cell>
        </row>
        <row r="1276">
          <cell r="K1276">
            <v>0</v>
          </cell>
          <cell r="AL1276">
            <v>0</v>
          </cell>
        </row>
        <row r="1277">
          <cell r="K1277">
            <v>0</v>
          </cell>
          <cell r="AL1277">
            <v>0</v>
          </cell>
        </row>
        <row r="1278">
          <cell r="K1278">
            <v>0</v>
          </cell>
          <cell r="AL1278">
            <v>0</v>
          </cell>
        </row>
        <row r="1279">
          <cell r="K1279">
            <v>0</v>
          </cell>
          <cell r="AL1279">
            <v>0</v>
          </cell>
        </row>
        <row r="1280">
          <cell r="K1280">
            <v>0</v>
          </cell>
          <cell r="AL1280">
            <v>0</v>
          </cell>
        </row>
        <row r="1281">
          <cell r="K1281">
            <v>0</v>
          </cell>
          <cell r="AL1281">
            <v>0</v>
          </cell>
        </row>
        <row r="1282">
          <cell r="K1282">
            <v>0</v>
          </cell>
          <cell r="AL1282">
            <v>0</v>
          </cell>
        </row>
        <row r="1283">
          <cell r="K1283">
            <v>0</v>
          </cell>
          <cell r="AL1283">
            <v>0</v>
          </cell>
        </row>
        <row r="1284">
          <cell r="K1284">
            <v>0</v>
          </cell>
          <cell r="AL1284">
            <v>0</v>
          </cell>
        </row>
        <row r="1285">
          <cell r="K1285">
            <v>0</v>
          </cell>
          <cell r="AL1285">
            <v>0</v>
          </cell>
        </row>
        <row r="1286">
          <cell r="K1286">
            <v>0</v>
          </cell>
          <cell r="AL1286">
            <v>0</v>
          </cell>
        </row>
        <row r="1287">
          <cell r="K1287">
            <v>0</v>
          </cell>
          <cell r="AL1287">
            <v>0</v>
          </cell>
        </row>
        <row r="1288">
          <cell r="K1288">
            <v>1</v>
          </cell>
          <cell r="AL1288">
            <v>31.633282716816836</v>
          </cell>
        </row>
        <row r="1289">
          <cell r="K1289">
            <v>0</v>
          </cell>
          <cell r="AL1289">
            <v>0</v>
          </cell>
        </row>
        <row r="1290">
          <cell r="K1290">
            <v>0</v>
          </cell>
          <cell r="AL1290">
            <v>0</v>
          </cell>
        </row>
        <row r="1291">
          <cell r="K1291">
            <v>0</v>
          </cell>
          <cell r="AL1291">
            <v>0</v>
          </cell>
        </row>
        <row r="1292">
          <cell r="K1292">
            <v>0</v>
          </cell>
          <cell r="AL1292">
            <v>0</v>
          </cell>
        </row>
        <row r="1293">
          <cell r="K1293">
            <v>0</v>
          </cell>
          <cell r="AL1293">
            <v>0</v>
          </cell>
        </row>
        <row r="1294">
          <cell r="K1294">
            <v>0</v>
          </cell>
          <cell r="AL1294">
            <v>0</v>
          </cell>
        </row>
        <row r="1295">
          <cell r="K1295">
            <v>0</v>
          </cell>
          <cell r="AL1295">
            <v>0</v>
          </cell>
        </row>
        <row r="1296">
          <cell r="K1296">
            <v>0</v>
          </cell>
          <cell r="AL1296">
            <v>0</v>
          </cell>
        </row>
        <row r="1297">
          <cell r="K1297">
            <v>1</v>
          </cell>
          <cell r="AL1297">
            <v>31.633282716816836</v>
          </cell>
        </row>
        <row r="1298">
          <cell r="K1298">
            <v>0</v>
          </cell>
          <cell r="AL1298">
            <v>0</v>
          </cell>
        </row>
        <row r="1299">
          <cell r="K1299">
            <v>0</v>
          </cell>
          <cell r="AL1299">
            <v>0</v>
          </cell>
        </row>
        <row r="1300">
          <cell r="K1300">
            <v>0</v>
          </cell>
          <cell r="AL1300">
            <v>0</v>
          </cell>
        </row>
        <row r="1301">
          <cell r="K1301">
            <v>0</v>
          </cell>
          <cell r="AL1301">
            <v>0</v>
          </cell>
        </row>
        <row r="1302">
          <cell r="K1302">
            <v>0</v>
          </cell>
          <cell r="AL1302">
            <v>0</v>
          </cell>
        </row>
        <row r="1303">
          <cell r="K1303">
            <v>0</v>
          </cell>
          <cell r="AL1303">
            <v>0</v>
          </cell>
        </row>
        <row r="1304">
          <cell r="K1304">
            <v>0</v>
          </cell>
          <cell r="AL1304">
            <v>0</v>
          </cell>
        </row>
        <row r="1305">
          <cell r="K1305">
            <v>0</v>
          </cell>
          <cell r="AL1305">
            <v>0</v>
          </cell>
        </row>
        <row r="1306">
          <cell r="K1306">
            <v>1</v>
          </cell>
          <cell r="AL1306">
            <v>85.133785696423217</v>
          </cell>
        </row>
        <row r="1307">
          <cell r="K1307">
            <v>0</v>
          </cell>
          <cell r="AL1307">
            <v>0</v>
          </cell>
        </row>
        <row r="1308">
          <cell r="K1308">
            <v>0</v>
          </cell>
          <cell r="AL1308">
            <v>0</v>
          </cell>
        </row>
        <row r="1309">
          <cell r="K1309">
            <v>0</v>
          </cell>
          <cell r="AL1309">
            <v>0</v>
          </cell>
        </row>
        <row r="1310">
          <cell r="K1310">
            <v>0</v>
          </cell>
          <cell r="AL1310">
            <v>0</v>
          </cell>
        </row>
        <row r="1311">
          <cell r="K1311">
            <v>0</v>
          </cell>
          <cell r="AL1311">
            <v>0</v>
          </cell>
        </row>
        <row r="1312">
          <cell r="K1312">
            <v>0</v>
          </cell>
          <cell r="AL1312">
            <v>0</v>
          </cell>
        </row>
        <row r="1313">
          <cell r="K1313">
            <v>0</v>
          </cell>
          <cell r="AL1313">
            <v>0</v>
          </cell>
        </row>
        <row r="1314">
          <cell r="K1314">
            <v>0</v>
          </cell>
          <cell r="AL1314">
            <v>0</v>
          </cell>
        </row>
        <row r="1315">
          <cell r="K1315">
            <v>0</v>
          </cell>
          <cell r="AL1315">
            <v>0</v>
          </cell>
        </row>
        <row r="1316">
          <cell r="K1316">
            <v>0</v>
          </cell>
          <cell r="AL1316">
            <v>0</v>
          </cell>
        </row>
        <row r="1317">
          <cell r="K1317">
            <v>0</v>
          </cell>
          <cell r="AL1317">
            <v>0</v>
          </cell>
        </row>
        <row r="1318">
          <cell r="K1318">
            <v>0</v>
          </cell>
          <cell r="AL1318">
            <v>0</v>
          </cell>
        </row>
        <row r="1319">
          <cell r="K1319">
            <v>0</v>
          </cell>
          <cell r="AL1319">
            <v>0</v>
          </cell>
        </row>
        <row r="1320">
          <cell r="K1320">
            <v>0</v>
          </cell>
          <cell r="AL1320">
            <v>0</v>
          </cell>
        </row>
        <row r="1321">
          <cell r="K1321">
            <v>0</v>
          </cell>
          <cell r="AL1321">
            <v>0</v>
          </cell>
        </row>
        <row r="1322">
          <cell r="K1322">
            <v>0</v>
          </cell>
          <cell r="AL1322">
            <v>0</v>
          </cell>
        </row>
        <row r="1323">
          <cell r="K1323">
            <v>0</v>
          </cell>
          <cell r="AL1323">
            <v>0</v>
          </cell>
        </row>
        <row r="1324">
          <cell r="K1324">
            <v>0</v>
          </cell>
          <cell r="AL1324">
            <v>0</v>
          </cell>
        </row>
        <row r="1325">
          <cell r="K1325">
            <v>0</v>
          </cell>
          <cell r="AL1325">
            <v>0</v>
          </cell>
        </row>
        <row r="1326">
          <cell r="K1326">
            <v>0</v>
          </cell>
          <cell r="AL1326">
            <v>0</v>
          </cell>
        </row>
        <row r="1327">
          <cell r="K1327">
            <v>1</v>
          </cell>
          <cell r="AL1327">
            <v>66.863785696423221</v>
          </cell>
        </row>
        <row r="1328">
          <cell r="K1328">
            <v>1</v>
          </cell>
          <cell r="AL1328">
            <v>31.633282716816836</v>
          </cell>
        </row>
        <row r="1329">
          <cell r="K1329">
            <v>0</v>
          </cell>
          <cell r="AL1329">
            <v>0</v>
          </cell>
        </row>
        <row r="1330">
          <cell r="K1330">
            <v>0</v>
          </cell>
          <cell r="AL1330">
            <v>0</v>
          </cell>
        </row>
        <row r="1331">
          <cell r="K1331">
            <v>0</v>
          </cell>
          <cell r="AL1331">
            <v>0</v>
          </cell>
        </row>
        <row r="1332">
          <cell r="K1332">
            <v>0</v>
          </cell>
          <cell r="AL1332">
            <v>0</v>
          </cell>
        </row>
        <row r="1333">
          <cell r="K1333">
            <v>0</v>
          </cell>
          <cell r="AL1333">
            <v>0</v>
          </cell>
        </row>
        <row r="1334">
          <cell r="K1334">
            <v>0</v>
          </cell>
          <cell r="AL1334">
            <v>0</v>
          </cell>
        </row>
        <row r="1335">
          <cell r="K1335">
            <v>0</v>
          </cell>
          <cell r="AL1335">
            <v>0</v>
          </cell>
        </row>
        <row r="1336">
          <cell r="K1336">
            <v>0</v>
          </cell>
          <cell r="AL1336">
            <v>0</v>
          </cell>
        </row>
        <row r="1337">
          <cell r="K1337">
            <v>0</v>
          </cell>
          <cell r="AL1337">
            <v>0</v>
          </cell>
        </row>
        <row r="1338">
          <cell r="K1338">
            <v>0</v>
          </cell>
          <cell r="AL1338">
            <v>0</v>
          </cell>
        </row>
        <row r="1339">
          <cell r="K1339">
            <v>0</v>
          </cell>
          <cell r="AL1339">
            <v>0</v>
          </cell>
        </row>
        <row r="1340">
          <cell r="K1340">
            <v>0</v>
          </cell>
          <cell r="AL1340">
            <v>0</v>
          </cell>
        </row>
        <row r="1341">
          <cell r="K1341">
            <v>0</v>
          </cell>
          <cell r="AL1341">
            <v>0</v>
          </cell>
        </row>
        <row r="1342">
          <cell r="K1342">
            <v>0</v>
          </cell>
          <cell r="AL1342">
            <v>0</v>
          </cell>
        </row>
        <row r="1343">
          <cell r="K1343">
            <v>1</v>
          </cell>
          <cell r="AL1343">
            <v>31.633282716816836</v>
          </cell>
        </row>
        <row r="1344">
          <cell r="K1344">
            <v>0</v>
          </cell>
          <cell r="AL1344">
            <v>0</v>
          </cell>
        </row>
        <row r="1345">
          <cell r="K1345">
            <v>0</v>
          </cell>
          <cell r="AL1345">
            <v>0</v>
          </cell>
        </row>
        <row r="1346">
          <cell r="K1346">
            <v>0</v>
          </cell>
          <cell r="AL1346">
            <v>0</v>
          </cell>
        </row>
        <row r="1347">
          <cell r="K1347">
            <v>0</v>
          </cell>
          <cell r="AL1347">
            <v>0</v>
          </cell>
        </row>
        <row r="1348">
          <cell r="K1348">
            <v>0</v>
          </cell>
          <cell r="AL1348">
            <v>0</v>
          </cell>
        </row>
        <row r="1349">
          <cell r="K1349">
            <v>0</v>
          </cell>
          <cell r="AL1349">
            <v>0</v>
          </cell>
        </row>
        <row r="1350">
          <cell r="K1350">
            <v>0</v>
          </cell>
          <cell r="AL1350">
            <v>0</v>
          </cell>
        </row>
        <row r="1351">
          <cell r="K1351">
            <v>0</v>
          </cell>
          <cell r="AL1351">
            <v>0</v>
          </cell>
        </row>
        <row r="1352">
          <cell r="K1352">
            <v>0</v>
          </cell>
          <cell r="AL1352">
            <v>0</v>
          </cell>
        </row>
        <row r="1353">
          <cell r="K1353">
            <v>0</v>
          </cell>
          <cell r="AL1353">
            <v>0</v>
          </cell>
        </row>
        <row r="1354">
          <cell r="K1354">
            <v>0</v>
          </cell>
          <cell r="AL1354">
            <v>0</v>
          </cell>
        </row>
        <row r="1355">
          <cell r="K1355">
            <v>0</v>
          </cell>
          <cell r="AL1355">
            <v>0</v>
          </cell>
        </row>
        <row r="1356">
          <cell r="K1356">
            <v>0</v>
          </cell>
          <cell r="AL1356">
            <v>0</v>
          </cell>
        </row>
        <row r="1357">
          <cell r="K1357">
            <v>0</v>
          </cell>
          <cell r="AL1357">
            <v>0</v>
          </cell>
        </row>
        <row r="1358">
          <cell r="K1358">
            <v>0</v>
          </cell>
          <cell r="AL1358">
            <v>0</v>
          </cell>
        </row>
        <row r="1359">
          <cell r="K1359">
            <v>0</v>
          </cell>
          <cell r="AL1359">
            <v>0</v>
          </cell>
        </row>
        <row r="1360">
          <cell r="K1360">
            <v>0</v>
          </cell>
          <cell r="AL1360">
            <v>0</v>
          </cell>
        </row>
        <row r="1361">
          <cell r="K1361">
            <v>0</v>
          </cell>
          <cell r="AL1361">
            <v>0</v>
          </cell>
        </row>
        <row r="1362">
          <cell r="K1362">
            <v>0</v>
          </cell>
          <cell r="AL1362">
            <v>0</v>
          </cell>
        </row>
        <row r="1363">
          <cell r="K1363">
            <v>0</v>
          </cell>
          <cell r="AL1363">
            <v>0</v>
          </cell>
        </row>
        <row r="1364">
          <cell r="K1364">
            <v>0</v>
          </cell>
          <cell r="AL1364">
            <v>0</v>
          </cell>
        </row>
        <row r="1365">
          <cell r="K1365">
            <v>0</v>
          </cell>
          <cell r="AL1365">
            <v>0</v>
          </cell>
        </row>
        <row r="1366">
          <cell r="K1366">
            <v>0</v>
          </cell>
          <cell r="AL1366">
            <v>0</v>
          </cell>
        </row>
        <row r="1367">
          <cell r="K1367">
            <v>0</v>
          </cell>
          <cell r="AL1367">
            <v>0</v>
          </cell>
        </row>
        <row r="1368">
          <cell r="K1368">
            <v>0</v>
          </cell>
          <cell r="AL1368">
            <v>0</v>
          </cell>
        </row>
        <row r="1369">
          <cell r="K1369">
            <v>0</v>
          </cell>
          <cell r="AL1369">
            <v>0</v>
          </cell>
        </row>
        <row r="1370">
          <cell r="K1370">
            <v>0</v>
          </cell>
          <cell r="AL1370">
            <v>0</v>
          </cell>
        </row>
        <row r="1371">
          <cell r="K1371">
            <v>0</v>
          </cell>
          <cell r="AL1371">
            <v>0</v>
          </cell>
        </row>
        <row r="1372">
          <cell r="K1372">
            <v>0</v>
          </cell>
          <cell r="AL1372">
            <v>0</v>
          </cell>
        </row>
        <row r="1373">
          <cell r="K1373">
            <v>0</v>
          </cell>
          <cell r="AL1373">
            <v>0</v>
          </cell>
        </row>
        <row r="1374">
          <cell r="K1374">
            <v>0</v>
          </cell>
          <cell r="AL1374">
            <v>0</v>
          </cell>
        </row>
        <row r="1375">
          <cell r="K1375">
            <v>0</v>
          </cell>
          <cell r="AL1375">
            <v>0</v>
          </cell>
        </row>
        <row r="1376">
          <cell r="K1376">
            <v>0</v>
          </cell>
          <cell r="AL1376">
            <v>0</v>
          </cell>
        </row>
        <row r="1377">
          <cell r="K1377">
            <v>0</v>
          </cell>
          <cell r="AL1377">
            <v>0</v>
          </cell>
        </row>
        <row r="1378">
          <cell r="K1378">
            <v>0</v>
          </cell>
          <cell r="AL1378">
            <v>0</v>
          </cell>
        </row>
        <row r="1379">
          <cell r="K1379">
            <v>0</v>
          </cell>
          <cell r="AL1379">
            <v>0</v>
          </cell>
        </row>
        <row r="1380">
          <cell r="K1380">
            <v>0</v>
          </cell>
          <cell r="AL1380">
            <v>0</v>
          </cell>
        </row>
        <row r="1381">
          <cell r="K1381">
            <v>0</v>
          </cell>
          <cell r="AL1381">
            <v>0</v>
          </cell>
        </row>
        <row r="1382">
          <cell r="K1382">
            <v>0</v>
          </cell>
          <cell r="AL1382">
            <v>0</v>
          </cell>
        </row>
        <row r="1383">
          <cell r="K1383">
            <v>0</v>
          </cell>
          <cell r="AL1383">
            <v>0</v>
          </cell>
        </row>
        <row r="1384">
          <cell r="K1384">
            <v>0</v>
          </cell>
          <cell r="AL1384">
            <v>0</v>
          </cell>
        </row>
        <row r="1385">
          <cell r="K1385">
            <v>0</v>
          </cell>
          <cell r="AL1385">
            <v>0</v>
          </cell>
        </row>
        <row r="1386">
          <cell r="K1386">
            <v>0</v>
          </cell>
          <cell r="AL1386">
            <v>0</v>
          </cell>
        </row>
        <row r="1387">
          <cell r="K1387">
            <v>0</v>
          </cell>
          <cell r="AL1387">
            <v>0</v>
          </cell>
        </row>
        <row r="1388">
          <cell r="K1388">
            <v>0</v>
          </cell>
          <cell r="AL1388">
            <v>0</v>
          </cell>
        </row>
        <row r="1389">
          <cell r="K1389">
            <v>0</v>
          </cell>
          <cell r="AL1389">
            <v>0</v>
          </cell>
        </row>
        <row r="1390">
          <cell r="K1390">
            <v>0</v>
          </cell>
          <cell r="AL1390">
            <v>0</v>
          </cell>
        </row>
        <row r="1391">
          <cell r="K1391">
            <v>0</v>
          </cell>
          <cell r="AL1391">
            <v>0</v>
          </cell>
        </row>
        <row r="1392">
          <cell r="K1392">
            <v>0</v>
          </cell>
          <cell r="AL1392">
            <v>0</v>
          </cell>
        </row>
        <row r="1393">
          <cell r="K1393">
            <v>0</v>
          </cell>
          <cell r="AL1393">
            <v>0</v>
          </cell>
        </row>
        <row r="1394">
          <cell r="K1394">
            <v>1</v>
          </cell>
          <cell r="AL1394">
            <v>31.633282716816836</v>
          </cell>
        </row>
        <row r="1395">
          <cell r="K1395">
            <v>0</v>
          </cell>
          <cell r="AL1395">
            <v>0</v>
          </cell>
        </row>
        <row r="1396">
          <cell r="K1396">
            <v>0</v>
          </cell>
          <cell r="AL1396">
            <v>0</v>
          </cell>
        </row>
        <row r="1397">
          <cell r="K1397">
            <v>0</v>
          </cell>
          <cell r="AL1397">
            <v>0</v>
          </cell>
        </row>
        <row r="1398">
          <cell r="K1398">
            <v>0</v>
          </cell>
          <cell r="AL1398">
            <v>0</v>
          </cell>
        </row>
        <row r="1399">
          <cell r="K1399">
            <v>0</v>
          </cell>
          <cell r="AL1399">
            <v>0</v>
          </cell>
        </row>
        <row r="1400">
          <cell r="K1400">
            <v>0</v>
          </cell>
          <cell r="AL1400">
            <v>0</v>
          </cell>
        </row>
        <row r="1401">
          <cell r="K1401">
            <v>1</v>
          </cell>
          <cell r="AL1401">
            <v>31.633282716816836</v>
          </cell>
        </row>
        <row r="1402">
          <cell r="K1402">
            <v>0</v>
          </cell>
          <cell r="AL1402">
            <v>0</v>
          </cell>
        </row>
        <row r="1403">
          <cell r="K1403">
            <v>0</v>
          </cell>
          <cell r="AL1403">
            <v>0</v>
          </cell>
        </row>
        <row r="1404">
          <cell r="K1404">
            <v>1</v>
          </cell>
          <cell r="AL1404">
            <v>31.633282716816836</v>
          </cell>
        </row>
        <row r="1405">
          <cell r="K1405">
            <v>0</v>
          </cell>
          <cell r="AL1405">
            <v>0</v>
          </cell>
        </row>
        <row r="1406">
          <cell r="K1406">
            <v>0</v>
          </cell>
          <cell r="AL1406">
            <v>0</v>
          </cell>
        </row>
        <row r="1407">
          <cell r="K1407">
            <v>0</v>
          </cell>
          <cell r="AL1407">
            <v>0</v>
          </cell>
        </row>
        <row r="1408">
          <cell r="K1408">
            <v>0</v>
          </cell>
          <cell r="AL1408">
            <v>0</v>
          </cell>
        </row>
        <row r="1409">
          <cell r="K1409">
            <v>0</v>
          </cell>
          <cell r="AL1409">
            <v>0</v>
          </cell>
        </row>
        <row r="1410">
          <cell r="K1410">
            <v>0</v>
          </cell>
          <cell r="AL1410">
            <v>0</v>
          </cell>
        </row>
        <row r="1411">
          <cell r="K1411">
            <v>0</v>
          </cell>
          <cell r="AL1411">
            <v>0</v>
          </cell>
        </row>
        <row r="1412">
          <cell r="K1412">
            <v>0</v>
          </cell>
          <cell r="AL1412">
            <v>0</v>
          </cell>
        </row>
        <row r="1413">
          <cell r="K1413">
            <v>1</v>
          </cell>
          <cell r="AL1413">
            <v>31.633282716816836</v>
          </cell>
        </row>
        <row r="1414">
          <cell r="K1414">
            <v>1</v>
          </cell>
          <cell r="AL1414">
            <v>66.863785696423221</v>
          </cell>
        </row>
        <row r="1415">
          <cell r="K1415">
            <v>1</v>
          </cell>
          <cell r="AL1415">
            <v>8339.2516956063337</v>
          </cell>
        </row>
        <row r="1416">
          <cell r="K1416">
            <v>0</v>
          </cell>
          <cell r="AL1416">
            <v>0</v>
          </cell>
        </row>
        <row r="1417">
          <cell r="K1417">
            <v>0</v>
          </cell>
          <cell r="AL1417">
            <v>0</v>
          </cell>
        </row>
        <row r="1418">
          <cell r="K1418">
            <v>0</v>
          </cell>
          <cell r="AL1418">
            <v>0</v>
          </cell>
        </row>
        <row r="1419">
          <cell r="K1419">
            <v>0</v>
          </cell>
          <cell r="AL1419">
            <v>0</v>
          </cell>
        </row>
        <row r="1420">
          <cell r="K1420">
            <v>0</v>
          </cell>
          <cell r="AL1420">
            <v>0</v>
          </cell>
        </row>
        <row r="1421">
          <cell r="K1421">
            <v>0</v>
          </cell>
          <cell r="AL1421">
            <v>0</v>
          </cell>
        </row>
        <row r="1422">
          <cell r="K1422">
            <v>0</v>
          </cell>
          <cell r="AL1422">
            <v>0</v>
          </cell>
        </row>
        <row r="1423">
          <cell r="K1423">
            <v>1</v>
          </cell>
          <cell r="AL1423">
            <v>31.633282716816836</v>
          </cell>
        </row>
        <row r="1424">
          <cell r="K1424">
            <v>0</v>
          </cell>
          <cell r="AL1424">
            <v>0</v>
          </cell>
        </row>
        <row r="1425">
          <cell r="K1425">
            <v>0</v>
          </cell>
          <cell r="AL1425">
            <v>0</v>
          </cell>
        </row>
        <row r="1426">
          <cell r="K1426">
            <v>0</v>
          </cell>
          <cell r="AL1426">
            <v>0</v>
          </cell>
        </row>
        <row r="1427">
          <cell r="K1427">
            <v>1</v>
          </cell>
          <cell r="AL1427">
            <v>31.633282716816836</v>
          </cell>
        </row>
        <row r="1428">
          <cell r="K1428">
            <v>0</v>
          </cell>
          <cell r="AL1428">
            <v>0</v>
          </cell>
        </row>
        <row r="1429">
          <cell r="K1429">
            <v>0</v>
          </cell>
          <cell r="AL1429">
            <v>0</v>
          </cell>
        </row>
        <row r="1430">
          <cell r="K1430">
            <v>0</v>
          </cell>
          <cell r="AL1430">
            <v>0</v>
          </cell>
        </row>
        <row r="1431">
          <cell r="K1431">
            <v>0</v>
          </cell>
          <cell r="AL1431">
            <v>0</v>
          </cell>
        </row>
        <row r="1432">
          <cell r="K1432">
            <v>0</v>
          </cell>
          <cell r="AL1432">
            <v>0</v>
          </cell>
        </row>
        <row r="1433">
          <cell r="K1433">
            <v>1</v>
          </cell>
          <cell r="AL1433">
            <v>66.863785696423221</v>
          </cell>
        </row>
        <row r="1434">
          <cell r="K1434">
            <v>0</v>
          </cell>
          <cell r="AL1434">
            <v>0</v>
          </cell>
        </row>
        <row r="1435">
          <cell r="K1435">
            <v>0</v>
          </cell>
          <cell r="AL1435">
            <v>0</v>
          </cell>
        </row>
        <row r="1436">
          <cell r="K1436">
            <v>0</v>
          </cell>
          <cell r="AL1436">
            <v>0</v>
          </cell>
        </row>
        <row r="1437">
          <cell r="K1437">
            <v>0</v>
          </cell>
          <cell r="AL1437">
            <v>0</v>
          </cell>
        </row>
        <row r="1438">
          <cell r="K1438">
            <v>0</v>
          </cell>
          <cell r="AL1438">
            <v>0</v>
          </cell>
        </row>
        <row r="1439">
          <cell r="K1439">
            <v>0</v>
          </cell>
          <cell r="AL1439">
            <v>0</v>
          </cell>
        </row>
        <row r="1440">
          <cell r="K1440">
            <v>0</v>
          </cell>
          <cell r="AL1440">
            <v>0</v>
          </cell>
        </row>
        <row r="1441">
          <cell r="K1441">
            <v>0</v>
          </cell>
          <cell r="AL1441">
            <v>0</v>
          </cell>
        </row>
        <row r="1442">
          <cell r="K1442">
            <v>0</v>
          </cell>
          <cell r="AL1442">
            <v>0</v>
          </cell>
        </row>
        <row r="1443">
          <cell r="K1443">
            <v>0</v>
          </cell>
          <cell r="AL1443">
            <v>0</v>
          </cell>
        </row>
        <row r="1444">
          <cell r="K1444">
            <v>0</v>
          </cell>
          <cell r="AL1444">
            <v>0</v>
          </cell>
        </row>
        <row r="1445">
          <cell r="K1445">
            <v>0</v>
          </cell>
          <cell r="AL1445">
            <v>0</v>
          </cell>
        </row>
        <row r="1446">
          <cell r="K1446">
            <v>0</v>
          </cell>
          <cell r="AL1446">
            <v>0</v>
          </cell>
        </row>
        <row r="1447">
          <cell r="K1447">
            <v>0</v>
          </cell>
          <cell r="AL1447">
            <v>0</v>
          </cell>
        </row>
        <row r="1448">
          <cell r="K1448">
            <v>0</v>
          </cell>
          <cell r="AL1448">
            <v>0</v>
          </cell>
        </row>
        <row r="1449">
          <cell r="K1449">
            <v>1</v>
          </cell>
          <cell r="AL1449">
            <v>31.633282716816836</v>
          </cell>
        </row>
        <row r="1450">
          <cell r="K1450">
            <v>1</v>
          </cell>
          <cell r="AL1450">
            <v>31.633282716816836</v>
          </cell>
        </row>
        <row r="1451">
          <cell r="K1451">
            <v>0</v>
          </cell>
          <cell r="AL1451">
            <v>0</v>
          </cell>
        </row>
        <row r="1452">
          <cell r="K1452">
            <v>0</v>
          </cell>
          <cell r="AL1452">
            <v>0</v>
          </cell>
        </row>
        <row r="1453">
          <cell r="K1453">
            <v>0</v>
          </cell>
          <cell r="AL1453">
            <v>0</v>
          </cell>
        </row>
        <row r="1454">
          <cell r="K1454">
            <v>0</v>
          </cell>
          <cell r="AL1454">
            <v>0</v>
          </cell>
        </row>
        <row r="1455">
          <cell r="K1455">
            <v>0</v>
          </cell>
          <cell r="AL1455">
            <v>0</v>
          </cell>
        </row>
        <row r="1456">
          <cell r="K1456">
            <v>0</v>
          </cell>
          <cell r="AL1456">
            <v>0</v>
          </cell>
        </row>
        <row r="1457">
          <cell r="K1457">
            <v>0</v>
          </cell>
          <cell r="AL1457">
            <v>0</v>
          </cell>
        </row>
        <row r="1458">
          <cell r="K1458">
            <v>0</v>
          </cell>
          <cell r="AL1458">
            <v>0</v>
          </cell>
        </row>
        <row r="1459">
          <cell r="K1459">
            <v>0</v>
          </cell>
          <cell r="AL1459">
            <v>0</v>
          </cell>
        </row>
        <row r="1460">
          <cell r="K1460">
            <v>0</v>
          </cell>
          <cell r="AL1460">
            <v>0</v>
          </cell>
        </row>
        <row r="1461">
          <cell r="K1461">
            <v>0</v>
          </cell>
          <cell r="AL1461">
            <v>0</v>
          </cell>
        </row>
        <row r="1462">
          <cell r="K1462">
            <v>0</v>
          </cell>
          <cell r="AL1462">
            <v>0</v>
          </cell>
        </row>
        <row r="1463">
          <cell r="K1463">
            <v>0</v>
          </cell>
          <cell r="AL1463">
            <v>0</v>
          </cell>
        </row>
        <row r="1464">
          <cell r="K1464">
            <v>0</v>
          </cell>
          <cell r="AL1464">
            <v>0</v>
          </cell>
        </row>
        <row r="1465">
          <cell r="K1465">
            <v>0</v>
          </cell>
          <cell r="AL1465">
            <v>0</v>
          </cell>
        </row>
        <row r="1466">
          <cell r="K1466">
            <v>0</v>
          </cell>
          <cell r="AL1466">
            <v>0</v>
          </cell>
        </row>
        <row r="1467">
          <cell r="K1467">
            <v>0</v>
          </cell>
          <cell r="AL1467">
            <v>0</v>
          </cell>
        </row>
        <row r="1468">
          <cell r="K1468">
            <v>0</v>
          </cell>
          <cell r="AL1468">
            <v>0</v>
          </cell>
        </row>
        <row r="1469">
          <cell r="K1469">
            <v>0</v>
          </cell>
          <cell r="AL1469">
            <v>0</v>
          </cell>
        </row>
        <row r="1470">
          <cell r="K1470">
            <v>0</v>
          </cell>
          <cell r="AL1470">
            <v>0</v>
          </cell>
        </row>
        <row r="1471">
          <cell r="K1471">
            <v>0</v>
          </cell>
          <cell r="AL1471">
            <v>0</v>
          </cell>
        </row>
        <row r="1472">
          <cell r="K1472">
            <v>0</v>
          </cell>
          <cell r="AL1472">
            <v>0</v>
          </cell>
        </row>
        <row r="1473">
          <cell r="K1473">
            <v>0</v>
          </cell>
          <cell r="AL1473">
            <v>0</v>
          </cell>
        </row>
        <row r="1474">
          <cell r="K1474">
            <v>0</v>
          </cell>
          <cell r="AL1474">
            <v>0</v>
          </cell>
        </row>
        <row r="1475">
          <cell r="K1475">
            <v>1</v>
          </cell>
          <cell r="AL1475">
            <v>8339.2516956063337</v>
          </cell>
        </row>
        <row r="1476">
          <cell r="K1476">
            <v>0</v>
          </cell>
          <cell r="AL1476">
            <v>0</v>
          </cell>
        </row>
        <row r="1477">
          <cell r="K1477">
            <v>0</v>
          </cell>
          <cell r="AL1477">
            <v>0</v>
          </cell>
        </row>
        <row r="1478">
          <cell r="K1478">
            <v>0</v>
          </cell>
          <cell r="AL1478">
            <v>0</v>
          </cell>
        </row>
        <row r="1479">
          <cell r="K1479">
            <v>0</v>
          </cell>
          <cell r="AL1479">
            <v>0</v>
          </cell>
        </row>
        <row r="1480">
          <cell r="K1480">
            <v>0</v>
          </cell>
          <cell r="AL1480">
            <v>0</v>
          </cell>
        </row>
        <row r="1481">
          <cell r="K1481">
            <v>0</v>
          </cell>
          <cell r="AL1481">
            <v>0</v>
          </cell>
        </row>
        <row r="1482">
          <cell r="K1482">
            <v>1</v>
          </cell>
          <cell r="AL1482">
            <v>88.433785696423229</v>
          </cell>
        </row>
        <row r="1483">
          <cell r="K1483">
            <v>0</v>
          </cell>
          <cell r="AL1483">
            <v>0</v>
          </cell>
        </row>
        <row r="1484">
          <cell r="K1484">
            <v>0</v>
          </cell>
          <cell r="AL1484">
            <v>0</v>
          </cell>
        </row>
        <row r="1485">
          <cell r="K1485">
            <v>1</v>
          </cell>
          <cell r="AL1485">
            <v>84.603785696423216</v>
          </cell>
        </row>
        <row r="1486">
          <cell r="K1486">
            <v>1</v>
          </cell>
          <cell r="AL1486">
            <v>8339.2516956063337</v>
          </cell>
        </row>
        <row r="1487">
          <cell r="K1487">
            <v>0</v>
          </cell>
          <cell r="AL1487">
            <v>0</v>
          </cell>
        </row>
        <row r="1488">
          <cell r="K1488">
            <v>0</v>
          </cell>
          <cell r="AL1488">
            <v>0</v>
          </cell>
        </row>
        <row r="1489">
          <cell r="K1489">
            <v>0</v>
          </cell>
          <cell r="AL1489">
            <v>0</v>
          </cell>
        </row>
        <row r="1490">
          <cell r="K1490">
            <v>1</v>
          </cell>
          <cell r="AL1490">
            <v>66.863785696423221</v>
          </cell>
        </row>
        <row r="1491">
          <cell r="K1491">
            <v>0</v>
          </cell>
          <cell r="AL1491">
            <v>0</v>
          </cell>
        </row>
        <row r="1492">
          <cell r="K1492">
            <v>1</v>
          </cell>
          <cell r="AL1492">
            <v>66.863785696423221</v>
          </cell>
        </row>
        <row r="1493">
          <cell r="K1493">
            <v>0</v>
          </cell>
          <cell r="AL1493">
            <v>0</v>
          </cell>
        </row>
        <row r="1494">
          <cell r="K1494">
            <v>0</v>
          </cell>
          <cell r="AL1494">
            <v>0</v>
          </cell>
        </row>
        <row r="1495">
          <cell r="K1495">
            <v>0</v>
          </cell>
          <cell r="AL1495">
            <v>0</v>
          </cell>
        </row>
        <row r="1496">
          <cell r="K1496">
            <v>0</v>
          </cell>
          <cell r="AL1496">
            <v>0</v>
          </cell>
        </row>
        <row r="1497">
          <cell r="K1497">
            <v>0</v>
          </cell>
          <cell r="AL1497">
            <v>0</v>
          </cell>
        </row>
        <row r="1498">
          <cell r="K1498">
            <v>0</v>
          </cell>
          <cell r="AL1498">
            <v>0</v>
          </cell>
        </row>
        <row r="1499">
          <cell r="K1499">
            <v>0</v>
          </cell>
          <cell r="AL1499">
            <v>0</v>
          </cell>
        </row>
        <row r="1500">
          <cell r="K1500">
            <v>0</v>
          </cell>
          <cell r="AL1500">
            <v>0</v>
          </cell>
        </row>
        <row r="1501">
          <cell r="K1501">
            <v>0</v>
          </cell>
          <cell r="AL1501">
            <v>0</v>
          </cell>
        </row>
        <row r="1502">
          <cell r="K1502">
            <v>0</v>
          </cell>
          <cell r="AL1502">
            <v>0</v>
          </cell>
        </row>
        <row r="1503">
          <cell r="K1503">
            <v>0</v>
          </cell>
          <cell r="AL1503">
            <v>0</v>
          </cell>
        </row>
        <row r="1504">
          <cell r="K1504">
            <v>0</v>
          </cell>
          <cell r="AL1504">
            <v>0</v>
          </cell>
        </row>
        <row r="1505">
          <cell r="K1505">
            <v>0</v>
          </cell>
          <cell r="AL1505">
            <v>0</v>
          </cell>
        </row>
        <row r="1506">
          <cell r="K1506">
            <v>0</v>
          </cell>
          <cell r="AL1506">
            <v>0</v>
          </cell>
        </row>
        <row r="1507">
          <cell r="K1507">
            <v>0</v>
          </cell>
          <cell r="AL1507">
            <v>0</v>
          </cell>
        </row>
        <row r="1508">
          <cell r="K1508">
            <v>0</v>
          </cell>
          <cell r="AL1508">
            <v>0</v>
          </cell>
        </row>
        <row r="1509">
          <cell r="K1509">
            <v>1</v>
          </cell>
          <cell r="AL1509">
            <v>66.863785696423221</v>
          </cell>
        </row>
        <row r="1510">
          <cell r="K1510">
            <v>0</v>
          </cell>
          <cell r="AL1510">
            <v>0</v>
          </cell>
        </row>
        <row r="1511">
          <cell r="K1511">
            <v>0</v>
          </cell>
          <cell r="AL1511">
            <v>0</v>
          </cell>
        </row>
        <row r="1512">
          <cell r="K1512">
            <v>0</v>
          </cell>
          <cell r="AL1512">
            <v>0</v>
          </cell>
        </row>
        <row r="1513">
          <cell r="K1513">
            <v>0</v>
          </cell>
          <cell r="AL1513">
            <v>0</v>
          </cell>
        </row>
        <row r="1514">
          <cell r="K1514">
            <v>0</v>
          </cell>
          <cell r="AL1514">
            <v>0</v>
          </cell>
        </row>
        <row r="1515">
          <cell r="K1515">
            <v>0</v>
          </cell>
          <cell r="AL1515">
            <v>0</v>
          </cell>
        </row>
        <row r="1516">
          <cell r="K1516">
            <v>0</v>
          </cell>
          <cell r="AL1516">
            <v>0</v>
          </cell>
        </row>
        <row r="1517">
          <cell r="K1517">
            <v>0</v>
          </cell>
          <cell r="AL1517">
            <v>0</v>
          </cell>
        </row>
        <row r="1518">
          <cell r="K1518">
            <v>0</v>
          </cell>
          <cell r="AL1518">
            <v>0</v>
          </cell>
        </row>
        <row r="1519">
          <cell r="K1519">
            <v>0</v>
          </cell>
          <cell r="AL1519">
            <v>0</v>
          </cell>
        </row>
        <row r="1520">
          <cell r="K1520">
            <v>0</v>
          </cell>
          <cell r="AL1520">
            <v>0</v>
          </cell>
        </row>
        <row r="1521">
          <cell r="K1521">
            <v>0</v>
          </cell>
          <cell r="AL1521">
            <v>0</v>
          </cell>
        </row>
        <row r="1522">
          <cell r="K1522">
            <v>0</v>
          </cell>
          <cell r="AL1522">
            <v>0</v>
          </cell>
        </row>
        <row r="1523">
          <cell r="K1523">
            <v>0</v>
          </cell>
          <cell r="AL1523">
            <v>0</v>
          </cell>
        </row>
        <row r="1524">
          <cell r="K1524">
            <v>0</v>
          </cell>
          <cell r="AL1524">
            <v>0</v>
          </cell>
        </row>
        <row r="1525">
          <cell r="K1525">
            <v>0</v>
          </cell>
          <cell r="AL1525">
            <v>0</v>
          </cell>
        </row>
        <row r="1526">
          <cell r="K1526">
            <v>0</v>
          </cell>
          <cell r="AL1526">
            <v>0</v>
          </cell>
        </row>
        <row r="1527">
          <cell r="K1527">
            <v>0</v>
          </cell>
          <cell r="AL1527">
            <v>0</v>
          </cell>
        </row>
        <row r="1528">
          <cell r="K1528">
            <v>0</v>
          </cell>
          <cell r="AL1528">
            <v>0</v>
          </cell>
        </row>
        <row r="1529">
          <cell r="K1529">
            <v>0</v>
          </cell>
          <cell r="AL1529">
            <v>0</v>
          </cell>
        </row>
        <row r="1530">
          <cell r="K1530">
            <v>0</v>
          </cell>
          <cell r="AL1530">
            <v>0</v>
          </cell>
        </row>
        <row r="1531">
          <cell r="K1531">
            <v>0</v>
          </cell>
          <cell r="AL1531">
            <v>0</v>
          </cell>
        </row>
        <row r="1532">
          <cell r="K1532">
            <v>1</v>
          </cell>
          <cell r="AL1532">
            <v>31.633282716816836</v>
          </cell>
        </row>
        <row r="1533">
          <cell r="K1533">
            <v>0</v>
          </cell>
          <cell r="AL1533">
            <v>0</v>
          </cell>
        </row>
        <row r="1534">
          <cell r="K1534">
            <v>0</v>
          </cell>
          <cell r="AL1534">
            <v>0</v>
          </cell>
        </row>
        <row r="1535">
          <cell r="K1535">
            <v>1</v>
          </cell>
          <cell r="AL1535">
            <v>66.863785696423221</v>
          </cell>
        </row>
        <row r="1536">
          <cell r="K1536">
            <v>0</v>
          </cell>
          <cell r="AL1536">
            <v>0</v>
          </cell>
        </row>
        <row r="1537">
          <cell r="K1537">
            <v>0</v>
          </cell>
          <cell r="AL1537">
            <v>0</v>
          </cell>
        </row>
        <row r="1538">
          <cell r="K1538">
            <v>0</v>
          </cell>
          <cell r="AL1538">
            <v>0</v>
          </cell>
        </row>
        <row r="1539">
          <cell r="K1539">
            <v>0</v>
          </cell>
          <cell r="AL1539">
            <v>0</v>
          </cell>
        </row>
        <row r="1540">
          <cell r="K1540">
            <v>0</v>
          </cell>
          <cell r="AL1540">
            <v>0</v>
          </cell>
        </row>
        <row r="1541">
          <cell r="K1541">
            <v>0</v>
          </cell>
          <cell r="AL1541">
            <v>0</v>
          </cell>
        </row>
        <row r="1542">
          <cell r="K1542">
            <v>0</v>
          </cell>
          <cell r="AL1542">
            <v>0</v>
          </cell>
        </row>
        <row r="1543">
          <cell r="K1543">
            <v>0</v>
          </cell>
          <cell r="AL1543">
            <v>0</v>
          </cell>
        </row>
        <row r="1544">
          <cell r="K1544">
            <v>0</v>
          </cell>
          <cell r="AL1544">
            <v>0</v>
          </cell>
        </row>
        <row r="1545">
          <cell r="K1545">
            <v>0</v>
          </cell>
          <cell r="AL1545">
            <v>0</v>
          </cell>
        </row>
        <row r="1546">
          <cell r="K1546">
            <v>1</v>
          </cell>
          <cell r="AL1546">
            <v>82.073785696423215</v>
          </cell>
        </row>
        <row r="1547">
          <cell r="K1547">
            <v>1</v>
          </cell>
          <cell r="AL1547">
            <v>31.633282716816836</v>
          </cell>
        </row>
        <row r="1548">
          <cell r="K1548">
            <v>0</v>
          </cell>
          <cell r="AL1548">
            <v>0</v>
          </cell>
        </row>
        <row r="1549">
          <cell r="K1549">
            <v>0</v>
          </cell>
          <cell r="AL1549">
            <v>0</v>
          </cell>
        </row>
        <row r="1550">
          <cell r="K1550">
            <v>0</v>
          </cell>
          <cell r="AL1550">
            <v>0</v>
          </cell>
        </row>
        <row r="1551">
          <cell r="K1551">
            <v>0</v>
          </cell>
          <cell r="AL1551">
            <v>0</v>
          </cell>
        </row>
        <row r="1552">
          <cell r="K1552">
            <v>0</v>
          </cell>
          <cell r="AL1552">
            <v>0</v>
          </cell>
        </row>
        <row r="1553">
          <cell r="K1553">
            <v>0</v>
          </cell>
          <cell r="AL1553">
            <v>0</v>
          </cell>
        </row>
        <row r="1554">
          <cell r="K1554">
            <v>0</v>
          </cell>
          <cell r="AL1554">
            <v>0</v>
          </cell>
        </row>
        <row r="1555">
          <cell r="K1555">
            <v>0</v>
          </cell>
          <cell r="AL1555">
            <v>0</v>
          </cell>
        </row>
        <row r="1556">
          <cell r="K1556">
            <v>0</v>
          </cell>
          <cell r="AL1556">
            <v>0</v>
          </cell>
        </row>
        <row r="1557">
          <cell r="K1557">
            <v>0</v>
          </cell>
          <cell r="AL1557">
            <v>0</v>
          </cell>
        </row>
        <row r="1558">
          <cell r="K1558">
            <v>0</v>
          </cell>
          <cell r="AL1558">
            <v>0</v>
          </cell>
        </row>
        <row r="1559">
          <cell r="K1559">
            <v>1</v>
          </cell>
          <cell r="AL1559">
            <v>31.633282716816836</v>
          </cell>
        </row>
        <row r="1560">
          <cell r="K1560">
            <v>0</v>
          </cell>
          <cell r="AL1560">
            <v>0</v>
          </cell>
        </row>
        <row r="1561">
          <cell r="K1561">
            <v>0</v>
          </cell>
          <cell r="AL1561">
            <v>0</v>
          </cell>
        </row>
        <row r="1562">
          <cell r="K1562">
            <v>0</v>
          </cell>
          <cell r="AL1562">
            <v>0</v>
          </cell>
        </row>
        <row r="1563">
          <cell r="K1563">
            <v>0</v>
          </cell>
          <cell r="AL1563">
            <v>0</v>
          </cell>
        </row>
        <row r="1564">
          <cell r="K1564">
            <v>0</v>
          </cell>
          <cell r="AL1564">
            <v>0</v>
          </cell>
        </row>
        <row r="1565">
          <cell r="K1565">
            <v>0</v>
          </cell>
          <cell r="AL1565">
            <v>0</v>
          </cell>
        </row>
        <row r="1566">
          <cell r="K1566">
            <v>0</v>
          </cell>
          <cell r="AL1566">
            <v>0</v>
          </cell>
        </row>
        <row r="1567">
          <cell r="K1567">
            <v>0</v>
          </cell>
          <cell r="AL1567">
            <v>0</v>
          </cell>
        </row>
        <row r="1568">
          <cell r="K1568">
            <v>0</v>
          </cell>
          <cell r="AL1568">
            <v>0</v>
          </cell>
        </row>
        <row r="1569">
          <cell r="K1569">
            <v>0</v>
          </cell>
          <cell r="AL1569">
            <v>0</v>
          </cell>
        </row>
        <row r="1570">
          <cell r="K1570">
            <v>0</v>
          </cell>
          <cell r="AL1570">
            <v>0</v>
          </cell>
        </row>
        <row r="1571">
          <cell r="K1571">
            <v>0</v>
          </cell>
          <cell r="AL1571">
            <v>0</v>
          </cell>
        </row>
        <row r="1572">
          <cell r="K1572">
            <v>0</v>
          </cell>
          <cell r="AL1572">
            <v>0</v>
          </cell>
        </row>
        <row r="1573">
          <cell r="K1573">
            <v>0</v>
          </cell>
          <cell r="AL1573">
            <v>0</v>
          </cell>
        </row>
        <row r="1574">
          <cell r="K1574">
            <v>0</v>
          </cell>
          <cell r="AL1574">
            <v>0</v>
          </cell>
        </row>
        <row r="1575">
          <cell r="K1575">
            <v>0</v>
          </cell>
          <cell r="AL1575">
            <v>0</v>
          </cell>
        </row>
        <row r="1576">
          <cell r="K1576">
            <v>0</v>
          </cell>
          <cell r="AL1576">
            <v>0</v>
          </cell>
        </row>
        <row r="1577">
          <cell r="K1577">
            <v>0</v>
          </cell>
          <cell r="AL1577">
            <v>0</v>
          </cell>
        </row>
        <row r="1578">
          <cell r="K1578">
            <v>0</v>
          </cell>
          <cell r="AL1578">
            <v>0</v>
          </cell>
        </row>
        <row r="1579">
          <cell r="K1579">
            <v>1</v>
          </cell>
          <cell r="AL1579">
            <v>31.633282716816836</v>
          </cell>
        </row>
        <row r="1580">
          <cell r="K1580">
            <v>0</v>
          </cell>
          <cell r="AL1580">
            <v>0</v>
          </cell>
        </row>
        <row r="1581">
          <cell r="K1581">
            <v>0</v>
          </cell>
          <cell r="AL1581">
            <v>0</v>
          </cell>
        </row>
        <row r="1582">
          <cell r="K1582">
            <v>1</v>
          </cell>
          <cell r="AL1582">
            <v>66.863785696423221</v>
          </cell>
        </row>
        <row r="1583">
          <cell r="K1583">
            <v>0</v>
          </cell>
          <cell r="AL1583">
            <v>0</v>
          </cell>
        </row>
        <row r="1584">
          <cell r="K1584">
            <v>0</v>
          </cell>
          <cell r="AL1584">
            <v>0</v>
          </cell>
        </row>
        <row r="1585">
          <cell r="K1585">
            <v>1</v>
          </cell>
          <cell r="AL1585">
            <v>31.633282716816836</v>
          </cell>
        </row>
        <row r="1586">
          <cell r="K1586">
            <v>0</v>
          </cell>
          <cell r="AL1586">
            <v>0</v>
          </cell>
        </row>
        <row r="1587">
          <cell r="K1587">
            <v>1</v>
          </cell>
          <cell r="AL1587">
            <v>31.633282716816836</v>
          </cell>
        </row>
        <row r="1588">
          <cell r="K1588">
            <v>0</v>
          </cell>
          <cell r="AL1588">
            <v>0</v>
          </cell>
        </row>
        <row r="1589">
          <cell r="K1589">
            <v>0</v>
          </cell>
          <cell r="AL1589">
            <v>0</v>
          </cell>
        </row>
        <row r="1590">
          <cell r="K1590">
            <v>0</v>
          </cell>
          <cell r="AL1590">
            <v>0</v>
          </cell>
        </row>
        <row r="1591">
          <cell r="K1591">
            <v>0</v>
          </cell>
          <cell r="AL1591">
            <v>0</v>
          </cell>
        </row>
        <row r="1592">
          <cell r="K1592">
            <v>0</v>
          </cell>
          <cell r="AL1592">
            <v>0</v>
          </cell>
        </row>
        <row r="1593">
          <cell r="K1593">
            <v>0</v>
          </cell>
          <cell r="AL1593">
            <v>0</v>
          </cell>
        </row>
        <row r="1594">
          <cell r="K1594">
            <v>0</v>
          </cell>
          <cell r="AL1594">
            <v>0</v>
          </cell>
        </row>
        <row r="1595">
          <cell r="K1595">
            <v>0</v>
          </cell>
          <cell r="AL1595">
            <v>0</v>
          </cell>
        </row>
        <row r="1596">
          <cell r="K1596">
            <v>0</v>
          </cell>
          <cell r="AL1596">
            <v>0</v>
          </cell>
        </row>
        <row r="1597">
          <cell r="K1597">
            <v>0</v>
          </cell>
          <cell r="AL1597">
            <v>0</v>
          </cell>
        </row>
        <row r="1598">
          <cell r="K1598">
            <v>0</v>
          </cell>
          <cell r="AL1598">
            <v>0</v>
          </cell>
        </row>
        <row r="1599">
          <cell r="K1599">
            <v>0</v>
          </cell>
          <cell r="AL1599">
            <v>0</v>
          </cell>
        </row>
        <row r="1600">
          <cell r="K1600">
            <v>1</v>
          </cell>
          <cell r="AL1600">
            <v>31.633282716816836</v>
          </cell>
        </row>
        <row r="1601">
          <cell r="K1601">
            <v>1</v>
          </cell>
          <cell r="AL1601">
            <v>31.633282716816836</v>
          </cell>
        </row>
        <row r="1602">
          <cell r="K1602">
            <v>0</v>
          </cell>
          <cell r="AL1602">
            <v>0</v>
          </cell>
        </row>
        <row r="1603">
          <cell r="K1603">
            <v>0</v>
          </cell>
          <cell r="AL1603">
            <v>0</v>
          </cell>
        </row>
        <row r="1604">
          <cell r="K1604">
            <v>0</v>
          </cell>
          <cell r="AL1604">
            <v>0</v>
          </cell>
        </row>
        <row r="1605">
          <cell r="K1605">
            <v>0</v>
          </cell>
          <cell r="AL1605">
            <v>0</v>
          </cell>
        </row>
        <row r="1606">
          <cell r="K1606">
            <v>0</v>
          </cell>
          <cell r="AL1606">
            <v>0</v>
          </cell>
        </row>
        <row r="1607">
          <cell r="K1607">
            <v>0</v>
          </cell>
          <cell r="AL1607">
            <v>0</v>
          </cell>
        </row>
        <row r="1608">
          <cell r="K1608">
            <v>0</v>
          </cell>
          <cell r="AL1608">
            <v>0</v>
          </cell>
        </row>
        <row r="1609">
          <cell r="K1609">
            <v>0</v>
          </cell>
          <cell r="AL1609">
            <v>0</v>
          </cell>
        </row>
        <row r="1610">
          <cell r="K1610">
            <v>0</v>
          </cell>
          <cell r="AL1610">
            <v>0</v>
          </cell>
        </row>
        <row r="1611">
          <cell r="K1611">
            <v>0</v>
          </cell>
          <cell r="AL1611">
            <v>0</v>
          </cell>
        </row>
        <row r="1612">
          <cell r="K1612">
            <v>0</v>
          </cell>
          <cell r="AL1612">
            <v>0</v>
          </cell>
        </row>
        <row r="1613">
          <cell r="K1613">
            <v>0</v>
          </cell>
          <cell r="AL1613">
            <v>0</v>
          </cell>
        </row>
        <row r="1614">
          <cell r="K1614">
            <v>0</v>
          </cell>
          <cell r="AL1614">
            <v>0</v>
          </cell>
        </row>
        <row r="1615">
          <cell r="K1615">
            <v>0</v>
          </cell>
          <cell r="AL1615">
            <v>0</v>
          </cell>
        </row>
        <row r="1616">
          <cell r="K1616">
            <v>0</v>
          </cell>
          <cell r="AL1616">
            <v>0</v>
          </cell>
        </row>
        <row r="1617">
          <cell r="K1617">
            <v>0</v>
          </cell>
          <cell r="AL1617">
            <v>0</v>
          </cell>
        </row>
        <row r="1618">
          <cell r="K1618">
            <v>0</v>
          </cell>
          <cell r="AL1618">
            <v>0</v>
          </cell>
        </row>
        <row r="1619">
          <cell r="K1619">
            <v>0</v>
          </cell>
          <cell r="AL1619">
            <v>0</v>
          </cell>
        </row>
        <row r="1620">
          <cell r="K1620">
            <v>0</v>
          </cell>
          <cell r="AL1620">
            <v>0</v>
          </cell>
        </row>
        <row r="1621">
          <cell r="K1621">
            <v>0</v>
          </cell>
          <cell r="AL1621">
            <v>0</v>
          </cell>
        </row>
        <row r="1622">
          <cell r="K1622">
            <v>0</v>
          </cell>
          <cell r="AL1622">
            <v>0</v>
          </cell>
        </row>
        <row r="1623">
          <cell r="K1623">
            <v>0</v>
          </cell>
          <cell r="AL1623">
            <v>0</v>
          </cell>
        </row>
        <row r="1624">
          <cell r="K1624">
            <v>0</v>
          </cell>
          <cell r="AL1624">
            <v>0</v>
          </cell>
        </row>
        <row r="1625">
          <cell r="K1625">
            <v>1</v>
          </cell>
          <cell r="AL1625">
            <v>8339.2516956063337</v>
          </cell>
        </row>
        <row r="1626">
          <cell r="K1626">
            <v>0</v>
          </cell>
          <cell r="AL1626">
            <v>0</v>
          </cell>
        </row>
        <row r="1627">
          <cell r="K1627">
            <v>0</v>
          </cell>
          <cell r="AL1627">
            <v>0</v>
          </cell>
        </row>
        <row r="1628">
          <cell r="K1628">
            <v>0</v>
          </cell>
          <cell r="AL1628">
            <v>0</v>
          </cell>
        </row>
        <row r="1629">
          <cell r="K1629">
            <v>0</v>
          </cell>
          <cell r="AL1629">
            <v>0</v>
          </cell>
        </row>
        <row r="1630">
          <cell r="K1630">
            <v>0</v>
          </cell>
          <cell r="AL1630">
            <v>0</v>
          </cell>
        </row>
        <row r="1631">
          <cell r="K1631">
            <v>0</v>
          </cell>
          <cell r="AL1631">
            <v>0</v>
          </cell>
        </row>
        <row r="1632">
          <cell r="K1632">
            <v>1</v>
          </cell>
          <cell r="AL1632">
            <v>45.287140519217246</v>
          </cell>
        </row>
        <row r="1633">
          <cell r="K1633">
            <v>0</v>
          </cell>
          <cell r="AL1633">
            <v>13.653857802400406</v>
          </cell>
        </row>
        <row r="1634">
          <cell r="K1634">
            <v>0</v>
          </cell>
          <cell r="AL1634">
            <v>13.653857802400406</v>
          </cell>
        </row>
        <row r="1635">
          <cell r="K1635">
            <v>0</v>
          </cell>
          <cell r="AL1635">
            <v>13.653857802400406</v>
          </cell>
        </row>
        <row r="1636">
          <cell r="K1636">
            <v>0</v>
          </cell>
          <cell r="AL1636">
            <v>13.653857802400406</v>
          </cell>
        </row>
        <row r="1637">
          <cell r="K1637">
            <v>1</v>
          </cell>
          <cell r="AL1637">
            <v>8352.9055534087347</v>
          </cell>
        </row>
        <row r="1638">
          <cell r="K1638">
            <v>0</v>
          </cell>
          <cell r="AL1638">
            <v>13.653857802400406</v>
          </cell>
        </row>
        <row r="1639">
          <cell r="K1639">
            <v>0</v>
          </cell>
          <cell r="AL1639">
            <v>13.653857802400406</v>
          </cell>
        </row>
        <row r="1640">
          <cell r="K1640">
            <v>0</v>
          </cell>
          <cell r="AL1640">
            <v>13.653857802400406</v>
          </cell>
        </row>
        <row r="1641">
          <cell r="K1641">
            <v>1</v>
          </cell>
          <cell r="AL1641">
            <v>45.287140519217246</v>
          </cell>
        </row>
        <row r="1642">
          <cell r="K1642">
            <v>0</v>
          </cell>
          <cell r="AL1642">
            <v>13.653857802400406</v>
          </cell>
        </row>
        <row r="1643">
          <cell r="K1643">
            <v>0</v>
          </cell>
          <cell r="AL1643">
            <v>13.653857802400406</v>
          </cell>
        </row>
        <row r="1644">
          <cell r="K1644">
            <v>0</v>
          </cell>
          <cell r="AL1644">
            <v>13.653857802400406</v>
          </cell>
        </row>
        <row r="1645">
          <cell r="K1645">
            <v>0</v>
          </cell>
          <cell r="AL1645">
            <v>13.653857802400406</v>
          </cell>
        </row>
        <row r="1646">
          <cell r="K1646">
            <v>0</v>
          </cell>
          <cell r="AL1646">
            <v>13.653857802400406</v>
          </cell>
        </row>
        <row r="1647">
          <cell r="K1647">
            <v>0</v>
          </cell>
          <cell r="AL1647">
            <v>13.653857802400406</v>
          </cell>
        </row>
        <row r="1648">
          <cell r="K1648">
            <v>0</v>
          </cell>
          <cell r="AL1648">
            <v>13.653857802400406</v>
          </cell>
        </row>
        <row r="1649">
          <cell r="K1649">
            <v>0</v>
          </cell>
          <cell r="AL1649">
            <v>13.653857802400406</v>
          </cell>
        </row>
        <row r="1650">
          <cell r="K1650">
            <v>1</v>
          </cell>
          <cell r="AL1650">
            <v>45.287140519217246</v>
          </cell>
        </row>
        <row r="1651">
          <cell r="K1651">
            <v>0</v>
          </cell>
          <cell r="AL1651">
            <v>13.653857802400406</v>
          </cell>
        </row>
        <row r="1652">
          <cell r="K1652">
            <v>1</v>
          </cell>
          <cell r="AL1652">
            <v>45.287140519217246</v>
          </cell>
        </row>
        <row r="1653">
          <cell r="K1653">
            <v>0</v>
          </cell>
          <cell r="AL1653">
            <v>13.653857802400406</v>
          </cell>
        </row>
        <row r="1654">
          <cell r="K1654">
            <v>0</v>
          </cell>
          <cell r="AL1654">
            <v>13.653857802400406</v>
          </cell>
        </row>
        <row r="1655">
          <cell r="K1655">
            <v>0</v>
          </cell>
          <cell r="AL1655">
            <v>13.653857802400406</v>
          </cell>
        </row>
        <row r="1656">
          <cell r="K1656">
            <v>0</v>
          </cell>
          <cell r="AL1656">
            <v>13.653857802400406</v>
          </cell>
        </row>
        <row r="1657">
          <cell r="K1657">
            <v>0</v>
          </cell>
          <cell r="AL1657">
            <v>13.653857802400406</v>
          </cell>
        </row>
        <row r="1658">
          <cell r="K1658">
            <v>0</v>
          </cell>
          <cell r="AL1658">
            <v>13.653857802400406</v>
          </cell>
        </row>
        <row r="1659">
          <cell r="K1659">
            <v>0</v>
          </cell>
          <cell r="AL1659">
            <v>13.653857802400406</v>
          </cell>
        </row>
        <row r="1660">
          <cell r="K1660">
            <v>0</v>
          </cell>
          <cell r="AL1660">
            <v>13.653857802400406</v>
          </cell>
        </row>
        <row r="1661">
          <cell r="K1661">
            <v>0</v>
          </cell>
          <cell r="AL1661">
            <v>13.653857802400406</v>
          </cell>
        </row>
        <row r="1662">
          <cell r="K1662">
            <v>0</v>
          </cell>
          <cell r="AL1662">
            <v>13.653857802400406</v>
          </cell>
        </row>
        <row r="1663">
          <cell r="K1663">
            <v>0</v>
          </cell>
          <cell r="AL1663">
            <v>13.653857802400406</v>
          </cell>
        </row>
        <row r="1664">
          <cell r="K1664">
            <v>0</v>
          </cell>
          <cell r="AL1664">
            <v>13.653857802400406</v>
          </cell>
        </row>
        <row r="1665">
          <cell r="K1665">
            <v>0</v>
          </cell>
          <cell r="AL1665">
            <v>13.653857802400406</v>
          </cell>
        </row>
        <row r="1666">
          <cell r="K1666">
            <v>1</v>
          </cell>
          <cell r="AL1666">
            <v>45.287140519217246</v>
          </cell>
        </row>
        <row r="1667">
          <cell r="K1667">
            <v>0</v>
          </cell>
          <cell r="AL1667">
            <v>13.653857802400406</v>
          </cell>
        </row>
        <row r="1668">
          <cell r="K1668">
            <v>0</v>
          </cell>
          <cell r="AL1668">
            <v>13.653857802400406</v>
          </cell>
        </row>
        <row r="1669">
          <cell r="K1669">
            <v>0</v>
          </cell>
          <cell r="AL1669">
            <v>13.653857802400406</v>
          </cell>
        </row>
        <row r="1670">
          <cell r="K1670">
            <v>0</v>
          </cell>
          <cell r="AL1670">
            <v>13.653857802400406</v>
          </cell>
        </row>
        <row r="1671">
          <cell r="K1671">
            <v>0</v>
          </cell>
          <cell r="AL1671">
            <v>13.653857802400406</v>
          </cell>
        </row>
        <row r="1672">
          <cell r="K1672">
            <v>0</v>
          </cell>
          <cell r="AL1672">
            <v>13.653857802400406</v>
          </cell>
        </row>
        <row r="1673">
          <cell r="K1673">
            <v>0</v>
          </cell>
          <cell r="AL1673">
            <v>13.653857802400406</v>
          </cell>
        </row>
        <row r="1674">
          <cell r="K1674">
            <v>0</v>
          </cell>
          <cell r="AL1674">
            <v>13.653857802400406</v>
          </cell>
        </row>
        <row r="1675">
          <cell r="K1675">
            <v>0</v>
          </cell>
          <cell r="AL1675">
            <v>13.653857802400406</v>
          </cell>
        </row>
        <row r="1676">
          <cell r="K1676">
            <v>0</v>
          </cell>
          <cell r="AL1676">
            <v>13.653857802400406</v>
          </cell>
        </row>
        <row r="1677">
          <cell r="K1677">
            <v>0</v>
          </cell>
          <cell r="AL1677">
            <v>13.653857802400406</v>
          </cell>
        </row>
        <row r="1678">
          <cell r="K1678">
            <v>0</v>
          </cell>
          <cell r="AL1678">
            <v>13.653857802400406</v>
          </cell>
        </row>
        <row r="1679">
          <cell r="K1679">
            <v>0</v>
          </cell>
          <cell r="AL1679">
            <v>13.653857802400406</v>
          </cell>
        </row>
        <row r="1680">
          <cell r="K1680">
            <v>0</v>
          </cell>
          <cell r="AL1680">
            <v>13.653857802400406</v>
          </cell>
        </row>
        <row r="1681">
          <cell r="K1681">
            <v>0</v>
          </cell>
          <cell r="AL1681">
            <v>13.653857802400406</v>
          </cell>
        </row>
        <row r="1682">
          <cell r="K1682">
            <v>1</v>
          </cell>
          <cell r="AL1682">
            <v>45.287140519217246</v>
          </cell>
        </row>
        <row r="1683">
          <cell r="K1683">
            <v>0</v>
          </cell>
          <cell r="AL1683">
            <v>13.653857802400406</v>
          </cell>
        </row>
        <row r="1684">
          <cell r="K1684">
            <v>0</v>
          </cell>
          <cell r="AL1684">
            <v>13.653857802400406</v>
          </cell>
        </row>
        <row r="1685">
          <cell r="K1685">
            <v>0</v>
          </cell>
          <cell r="AL1685">
            <v>13.653857802400406</v>
          </cell>
        </row>
        <row r="1686">
          <cell r="K1686">
            <v>0</v>
          </cell>
          <cell r="AL1686">
            <v>13.653857802400406</v>
          </cell>
        </row>
        <row r="1687">
          <cell r="K1687">
            <v>0</v>
          </cell>
          <cell r="AL1687">
            <v>13.653857802400406</v>
          </cell>
        </row>
        <row r="1688">
          <cell r="K1688">
            <v>0</v>
          </cell>
          <cell r="AL1688">
            <v>13.653857802400406</v>
          </cell>
        </row>
        <row r="1689">
          <cell r="K1689">
            <v>0</v>
          </cell>
          <cell r="AL1689">
            <v>13.653857802400406</v>
          </cell>
        </row>
        <row r="1690">
          <cell r="K1690">
            <v>0</v>
          </cell>
          <cell r="AL1690">
            <v>13.653857802400406</v>
          </cell>
        </row>
        <row r="1691">
          <cell r="K1691">
            <v>0</v>
          </cell>
          <cell r="AL1691">
            <v>13.653857802400406</v>
          </cell>
        </row>
        <row r="1692">
          <cell r="K1692">
            <v>0</v>
          </cell>
          <cell r="AL1692">
            <v>13.653857802400406</v>
          </cell>
        </row>
        <row r="1693">
          <cell r="K1693">
            <v>1</v>
          </cell>
          <cell r="AL1693">
            <v>45.287140519217246</v>
          </cell>
        </row>
        <row r="1694">
          <cell r="K1694">
            <v>0</v>
          </cell>
          <cell r="AL1694">
            <v>13.653857802400406</v>
          </cell>
        </row>
        <row r="1695">
          <cell r="K1695">
            <v>0</v>
          </cell>
          <cell r="AL1695">
            <v>13.653857802400406</v>
          </cell>
        </row>
        <row r="1696">
          <cell r="K1696">
            <v>0</v>
          </cell>
          <cell r="AL1696">
            <v>13.653857802400406</v>
          </cell>
        </row>
        <row r="1697">
          <cell r="K1697">
            <v>1</v>
          </cell>
          <cell r="AL1697">
            <v>45.287140519217246</v>
          </cell>
        </row>
        <row r="1698">
          <cell r="K1698">
            <v>0</v>
          </cell>
          <cell r="AL1698">
            <v>13.653857802400406</v>
          </cell>
        </row>
        <row r="1699">
          <cell r="K1699">
            <v>0</v>
          </cell>
          <cell r="AL1699">
            <v>13.653857802400406</v>
          </cell>
        </row>
        <row r="1700">
          <cell r="K1700">
            <v>1</v>
          </cell>
          <cell r="AL1700">
            <v>45.287140519217246</v>
          </cell>
        </row>
        <row r="1701">
          <cell r="K1701">
            <v>0</v>
          </cell>
          <cell r="AL1701">
            <v>13.653857802400406</v>
          </cell>
        </row>
        <row r="1702">
          <cell r="K1702">
            <v>0</v>
          </cell>
          <cell r="AL1702">
            <v>13.653857802400406</v>
          </cell>
        </row>
        <row r="1703">
          <cell r="K1703">
            <v>0</v>
          </cell>
          <cell r="AL1703">
            <v>13.653857802400406</v>
          </cell>
        </row>
        <row r="1704">
          <cell r="K1704">
            <v>0</v>
          </cell>
          <cell r="AL1704">
            <v>13.653857802400406</v>
          </cell>
        </row>
        <row r="1705">
          <cell r="K1705">
            <v>1</v>
          </cell>
          <cell r="AL1705">
            <v>45.287140519217246</v>
          </cell>
        </row>
        <row r="1706">
          <cell r="K1706">
            <v>0</v>
          </cell>
          <cell r="AL1706">
            <v>13.653857802400406</v>
          </cell>
        </row>
        <row r="1707">
          <cell r="K1707">
            <v>0</v>
          </cell>
          <cell r="AL1707">
            <v>13.653857802400406</v>
          </cell>
        </row>
        <row r="1708">
          <cell r="K1708">
            <v>0</v>
          </cell>
          <cell r="AL1708">
            <v>13.653857802400406</v>
          </cell>
        </row>
        <row r="1709">
          <cell r="K1709">
            <v>0</v>
          </cell>
          <cell r="AL1709">
            <v>13.653857802400406</v>
          </cell>
        </row>
        <row r="1710">
          <cell r="K1710">
            <v>0</v>
          </cell>
          <cell r="AL1710">
            <v>13.653857802400406</v>
          </cell>
        </row>
        <row r="1711">
          <cell r="K1711">
            <v>0</v>
          </cell>
          <cell r="AL1711">
            <v>13.653857802400406</v>
          </cell>
        </row>
        <row r="1712">
          <cell r="K1712">
            <v>0</v>
          </cell>
          <cell r="AL1712">
            <v>13.653857802400406</v>
          </cell>
        </row>
        <row r="1713">
          <cell r="K1713">
            <v>0</v>
          </cell>
          <cell r="AL1713">
            <v>13.653857802400406</v>
          </cell>
        </row>
        <row r="1714">
          <cell r="K1714">
            <v>0</v>
          </cell>
          <cell r="AL1714">
            <v>13.653857802400406</v>
          </cell>
        </row>
        <row r="1715">
          <cell r="K1715">
            <v>0</v>
          </cell>
          <cell r="AL1715">
            <v>13.653857802400406</v>
          </cell>
        </row>
        <row r="1716">
          <cell r="K1716">
            <v>0</v>
          </cell>
          <cell r="AL1716">
            <v>13.653857802400406</v>
          </cell>
        </row>
        <row r="1717">
          <cell r="K1717">
            <v>0</v>
          </cell>
          <cell r="AL1717">
            <v>13.653857802400406</v>
          </cell>
        </row>
        <row r="1718">
          <cell r="K1718">
            <v>0</v>
          </cell>
          <cell r="AL1718">
            <v>13.653857802400406</v>
          </cell>
        </row>
        <row r="1719">
          <cell r="K1719">
            <v>0</v>
          </cell>
          <cell r="AL1719">
            <v>13.653857802400406</v>
          </cell>
        </row>
        <row r="1720">
          <cell r="K1720">
            <v>1</v>
          </cell>
          <cell r="AL1720">
            <v>8352.9055534087347</v>
          </cell>
        </row>
        <row r="1721">
          <cell r="K1721">
            <v>1</v>
          </cell>
          <cell r="AL1721">
            <v>45.287140519217246</v>
          </cell>
        </row>
        <row r="1722">
          <cell r="K1722">
            <v>0</v>
          </cell>
          <cell r="AL1722">
            <v>13.653857802400406</v>
          </cell>
        </row>
        <row r="1723">
          <cell r="K1723">
            <v>0</v>
          </cell>
          <cell r="AL1723">
            <v>13.653857802400406</v>
          </cell>
        </row>
        <row r="1724">
          <cell r="K1724">
            <v>0</v>
          </cell>
          <cell r="AL1724">
            <v>13.653857802400406</v>
          </cell>
        </row>
        <row r="1725">
          <cell r="K1725">
            <v>0</v>
          </cell>
          <cell r="AL1725">
            <v>13.653857802400406</v>
          </cell>
        </row>
        <row r="1726">
          <cell r="K1726">
            <v>0</v>
          </cell>
          <cell r="AL1726">
            <v>13.653857802400406</v>
          </cell>
        </row>
        <row r="1727">
          <cell r="K1727">
            <v>0</v>
          </cell>
          <cell r="AL1727">
            <v>13.653857802400406</v>
          </cell>
        </row>
        <row r="1728">
          <cell r="K1728">
            <v>0</v>
          </cell>
          <cell r="AL1728">
            <v>13.653857802400406</v>
          </cell>
        </row>
        <row r="1729">
          <cell r="K1729">
            <v>0</v>
          </cell>
          <cell r="AL1729">
            <v>13.653857802400406</v>
          </cell>
        </row>
        <row r="1730">
          <cell r="K1730">
            <v>0</v>
          </cell>
          <cell r="AL1730">
            <v>13.653857802400406</v>
          </cell>
        </row>
        <row r="1731">
          <cell r="K1731">
            <v>0</v>
          </cell>
          <cell r="AL1731">
            <v>13.653857802400406</v>
          </cell>
        </row>
        <row r="1732">
          <cell r="K1732">
            <v>0</v>
          </cell>
          <cell r="AL1732">
            <v>13.653857802400406</v>
          </cell>
        </row>
        <row r="1733">
          <cell r="K1733">
            <v>0</v>
          </cell>
          <cell r="AL1733">
            <v>13.653857802400406</v>
          </cell>
        </row>
        <row r="1734">
          <cell r="K1734">
            <v>0</v>
          </cell>
          <cell r="AL1734">
            <v>13.653857802400406</v>
          </cell>
        </row>
        <row r="1735">
          <cell r="K1735">
            <v>0</v>
          </cell>
          <cell r="AL1735">
            <v>13.653857802400406</v>
          </cell>
        </row>
        <row r="1736">
          <cell r="K1736">
            <v>0</v>
          </cell>
          <cell r="AL1736">
            <v>13.653857802400406</v>
          </cell>
        </row>
        <row r="1737">
          <cell r="K1737">
            <v>1</v>
          </cell>
          <cell r="AL1737">
            <v>80.517643498823631</v>
          </cell>
        </row>
        <row r="1738">
          <cell r="K1738">
            <v>0</v>
          </cell>
          <cell r="AL1738">
            <v>13.653857802400406</v>
          </cell>
        </row>
        <row r="1739">
          <cell r="K1739">
            <v>0</v>
          </cell>
          <cell r="AL1739">
            <v>13.653857802400406</v>
          </cell>
        </row>
        <row r="1740">
          <cell r="K1740">
            <v>1</v>
          </cell>
          <cell r="AL1740">
            <v>102.08764349882364</v>
          </cell>
        </row>
        <row r="1741">
          <cell r="K1741">
            <v>0</v>
          </cell>
          <cell r="AL1741">
            <v>13.653857802400406</v>
          </cell>
        </row>
        <row r="1742">
          <cell r="K1742">
            <v>0</v>
          </cell>
          <cell r="AL1742">
            <v>13.653857802400406</v>
          </cell>
        </row>
        <row r="1743">
          <cell r="K1743">
            <v>0</v>
          </cell>
          <cell r="AL1743">
            <v>13.653857802400406</v>
          </cell>
        </row>
        <row r="1744">
          <cell r="K1744">
            <v>0</v>
          </cell>
          <cell r="AL1744">
            <v>13.653857802400406</v>
          </cell>
        </row>
        <row r="1745">
          <cell r="K1745">
            <v>0</v>
          </cell>
          <cell r="AL1745">
            <v>13.653857802400406</v>
          </cell>
        </row>
        <row r="1746">
          <cell r="K1746">
            <v>0</v>
          </cell>
          <cell r="AL1746">
            <v>13.653857802400406</v>
          </cell>
        </row>
        <row r="1747">
          <cell r="K1747">
            <v>0</v>
          </cell>
          <cell r="AL1747">
            <v>13.653857802400406</v>
          </cell>
        </row>
        <row r="1748">
          <cell r="K1748">
            <v>0</v>
          </cell>
          <cell r="AL1748">
            <v>13.653857802400406</v>
          </cell>
        </row>
        <row r="1749">
          <cell r="K1749">
            <v>0</v>
          </cell>
          <cell r="AL1749">
            <v>13.653857802400406</v>
          </cell>
        </row>
        <row r="1750">
          <cell r="K1750">
            <v>0</v>
          </cell>
          <cell r="AL1750">
            <v>13.653857802400406</v>
          </cell>
        </row>
        <row r="1751">
          <cell r="K1751">
            <v>0</v>
          </cell>
          <cell r="AL1751">
            <v>13.653857802400406</v>
          </cell>
        </row>
        <row r="1752">
          <cell r="K1752">
            <v>0</v>
          </cell>
          <cell r="AL1752">
            <v>13.653857802400406</v>
          </cell>
        </row>
        <row r="1753">
          <cell r="K1753">
            <v>0</v>
          </cell>
          <cell r="AL1753">
            <v>13.653857802400406</v>
          </cell>
        </row>
        <row r="1754">
          <cell r="K1754">
            <v>0</v>
          </cell>
          <cell r="AL1754">
            <v>13.653857802400406</v>
          </cell>
        </row>
        <row r="1755">
          <cell r="K1755">
            <v>0</v>
          </cell>
          <cell r="AL1755">
            <v>13.653857802400406</v>
          </cell>
        </row>
        <row r="1756">
          <cell r="K1756">
            <v>0</v>
          </cell>
          <cell r="AL1756">
            <v>13.653857802400406</v>
          </cell>
        </row>
        <row r="1757">
          <cell r="K1757">
            <v>0</v>
          </cell>
          <cell r="AL1757">
            <v>13.653857802400406</v>
          </cell>
        </row>
        <row r="1758">
          <cell r="K1758">
            <v>0</v>
          </cell>
          <cell r="AL1758">
            <v>13.653857802400406</v>
          </cell>
        </row>
        <row r="1759">
          <cell r="K1759">
            <v>0</v>
          </cell>
          <cell r="AL1759">
            <v>13.653857802400406</v>
          </cell>
        </row>
        <row r="1760">
          <cell r="K1760">
            <v>0</v>
          </cell>
          <cell r="AL1760">
            <v>13.653857802400406</v>
          </cell>
        </row>
        <row r="1761">
          <cell r="K1761">
            <v>0</v>
          </cell>
          <cell r="AL1761">
            <v>13.653857802400406</v>
          </cell>
        </row>
        <row r="1762">
          <cell r="K1762">
            <v>0</v>
          </cell>
          <cell r="AL1762">
            <v>13.653857802400406</v>
          </cell>
        </row>
        <row r="1763">
          <cell r="K1763">
            <v>0</v>
          </cell>
          <cell r="AL1763">
            <v>13.653857802400406</v>
          </cell>
        </row>
        <row r="1764">
          <cell r="K1764">
            <v>0</v>
          </cell>
          <cell r="AL1764">
            <v>13.653857802400406</v>
          </cell>
        </row>
        <row r="1765">
          <cell r="K1765">
            <v>0</v>
          </cell>
          <cell r="AL1765">
            <v>13.653857802400406</v>
          </cell>
        </row>
        <row r="1766">
          <cell r="K1766">
            <v>0</v>
          </cell>
          <cell r="AL1766">
            <v>13.653857802400406</v>
          </cell>
        </row>
        <row r="1767">
          <cell r="K1767">
            <v>0</v>
          </cell>
          <cell r="AL1767">
            <v>13.653857802400406</v>
          </cell>
        </row>
        <row r="1768">
          <cell r="K1768">
            <v>0</v>
          </cell>
          <cell r="AL1768">
            <v>13.653857802400406</v>
          </cell>
        </row>
        <row r="1769">
          <cell r="K1769">
            <v>0</v>
          </cell>
          <cell r="AL1769">
            <v>13.653857802400406</v>
          </cell>
        </row>
        <row r="1770">
          <cell r="K1770">
            <v>0</v>
          </cell>
          <cell r="AL1770">
            <v>13.653857802400406</v>
          </cell>
        </row>
        <row r="1771">
          <cell r="K1771">
            <v>0</v>
          </cell>
          <cell r="AL1771">
            <v>13.653857802400406</v>
          </cell>
        </row>
        <row r="1772">
          <cell r="K1772">
            <v>0</v>
          </cell>
          <cell r="AL1772">
            <v>13.653857802400406</v>
          </cell>
        </row>
        <row r="1773">
          <cell r="K1773">
            <v>1</v>
          </cell>
          <cell r="AL1773">
            <v>45.287140519217246</v>
          </cell>
        </row>
        <row r="1774">
          <cell r="K1774">
            <v>0</v>
          </cell>
          <cell r="AL1774">
            <v>13.653857802400406</v>
          </cell>
        </row>
        <row r="1775">
          <cell r="K1775">
            <v>1</v>
          </cell>
          <cell r="AL1775">
            <v>45.287140519217246</v>
          </cell>
        </row>
        <row r="1776">
          <cell r="K1776">
            <v>0</v>
          </cell>
          <cell r="AL1776">
            <v>13.653857802400406</v>
          </cell>
        </row>
        <row r="1777">
          <cell r="K1777">
            <v>0</v>
          </cell>
          <cell r="AL1777">
            <v>13.653857802400406</v>
          </cell>
        </row>
        <row r="1778">
          <cell r="K1778">
            <v>1</v>
          </cell>
          <cell r="AL1778">
            <v>80.517643498823631</v>
          </cell>
        </row>
        <row r="1779">
          <cell r="K1779">
            <v>0</v>
          </cell>
          <cell r="AL1779">
            <v>13.653857802400406</v>
          </cell>
        </row>
        <row r="1780">
          <cell r="K1780">
            <v>0</v>
          </cell>
          <cell r="AL1780">
            <v>13.653857802400406</v>
          </cell>
        </row>
        <row r="1781">
          <cell r="K1781">
            <v>0</v>
          </cell>
          <cell r="AL1781">
            <v>13.653857802400406</v>
          </cell>
        </row>
        <row r="1782">
          <cell r="K1782">
            <v>0</v>
          </cell>
          <cell r="AL1782">
            <v>13.653857802400406</v>
          </cell>
        </row>
        <row r="1783">
          <cell r="K1783">
            <v>0</v>
          </cell>
          <cell r="AL1783">
            <v>13.653857802400406</v>
          </cell>
        </row>
        <row r="1784">
          <cell r="K1784">
            <v>0</v>
          </cell>
          <cell r="AL1784">
            <v>13.653857802400406</v>
          </cell>
        </row>
        <row r="1785">
          <cell r="K1785">
            <v>0</v>
          </cell>
          <cell r="AL1785">
            <v>13.653857802400406</v>
          </cell>
        </row>
        <row r="1786">
          <cell r="K1786">
            <v>0</v>
          </cell>
          <cell r="AL1786">
            <v>13.653857802400406</v>
          </cell>
        </row>
        <row r="1787">
          <cell r="K1787">
            <v>0</v>
          </cell>
          <cell r="AL1787">
            <v>13.653857802400406</v>
          </cell>
        </row>
        <row r="1788">
          <cell r="K1788">
            <v>0</v>
          </cell>
          <cell r="AL1788">
            <v>13.653857802400406</v>
          </cell>
        </row>
        <row r="1789">
          <cell r="K1789">
            <v>0</v>
          </cell>
          <cell r="AL1789">
            <v>13.653857802400406</v>
          </cell>
        </row>
        <row r="1790">
          <cell r="K1790">
            <v>0</v>
          </cell>
          <cell r="AL1790">
            <v>13.653857802400406</v>
          </cell>
        </row>
        <row r="1791">
          <cell r="K1791">
            <v>1</v>
          </cell>
          <cell r="AL1791">
            <v>8352.9055534087347</v>
          </cell>
        </row>
        <row r="1792">
          <cell r="K1792">
            <v>0</v>
          </cell>
          <cell r="AL1792">
            <v>13.653857802400406</v>
          </cell>
        </row>
        <row r="1793">
          <cell r="K1793">
            <v>0</v>
          </cell>
          <cell r="AL1793">
            <v>13.653857802400406</v>
          </cell>
        </row>
        <row r="1794">
          <cell r="K1794">
            <v>0</v>
          </cell>
          <cell r="AL1794">
            <v>13.653857802400406</v>
          </cell>
        </row>
        <row r="1795">
          <cell r="K1795">
            <v>0</v>
          </cell>
          <cell r="AL1795">
            <v>13.653857802400406</v>
          </cell>
        </row>
        <row r="1796">
          <cell r="K1796">
            <v>0</v>
          </cell>
          <cell r="AL1796">
            <v>13.653857802400406</v>
          </cell>
        </row>
        <row r="1797">
          <cell r="K1797">
            <v>0</v>
          </cell>
          <cell r="AL1797">
            <v>13.653857802400406</v>
          </cell>
        </row>
        <row r="1798">
          <cell r="K1798">
            <v>0</v>
          </cell>
          <cell r="AL1798">
            <v>13.653857802400406</v>
          </cell>
        </row>
        <row r="1799">
          <cell r="K1799">
            <v>0</v>
          </cell>
          <cell r="AL1799">
            <v>13.653857802400406</v>
          </cell>
        </row>
        <row r="1800">
          <cell r="K1800">
            <v>0</v>
          </cell>
          <cell r="AL1800">
            <v>13.653857802400406</v>
          </cell>
        </row>
        <row r="1801">
          <cell r="K1801">
            <v>0</v>
          </cell>
          <cell r="AL1801">
            <v>13.653857802400406</v>
          </cell>
        </row>
        <row r="1802">
          <cell r="K1802">
            <v>0</v>
          </cell>
          <cell r="AL1802">
            <v>13.653857802400406</v>
          </cell>
        </row>
        <row r="1803">
          <cell r="K1803">
            <v>0</v>
          </cell>
          <cell r="AL1803">
            <v>13.653857802400406</v>
          </cell>
        </row>
        <row r="1804">
          <cell r="K1804">
            <v>1</v>
          </cell>
          <cell r="AL1804">
            <v>45.287140519217246</v>
          </cell>
        </row>
        <row r="1805">
          <cell r="K1805">
            <v>0</v>
          </cell>
          <cell r="AL1805">
            <v>13.653857802400406</v>
          </cell>
        </row>
        <row r="1806">
          <cell r="K1806">
            <v>1</v>
          </cell>
          <cell r="AL1806">
            <v>80.517643498823631</v>
          </cell>
        </row>
        <row r="1807">
          <cell r="K1807">
            <v>0</v>
          </cell>
          <cell r="AL1807">
            <v>13.653857802400406</v>
          </cell>
        </row>
        <row r="1808">
          <cell r="K1808">
            <v>0</v>
          </cell>
          <cell r="AL1808">
            <v>13.653857802400406</v>
          </cell>
        </row>
        <row r="1809">
          <cell r="K1809">
            <v>0</v>
          </cell>
          <cell r="AL1809">
            <v>13.653857802400406</v>
          </cell>
        </row>
        <row r="1810">
          <cell r="K1810">
            <v>0</v>
          </cell>
          <cell r="AL1810">
            <v>13.653857802400406</v>
          </cell>
        </row>
        <row r="1811">
          <cell r="K1811">
            <v>0</v>
          </cell>
          <cell r="AL1811">
            <v>13.653857802400406</v>
          </cell>
        </row>
        <row r="1812">
          <cell r="K1812">
            <v>0</v>
          </cell>
          <cell r="AL1812">
            <v>13.653857802400406</v>
          </cell>
        </row>
        <row r="1813">
          <cell r="K1813">
            <v>0</v>
          </cell>
          <cell r="AL1813">
            <v>13.653857802400406</v>
          </cell>
        </row>
        <row r="1814">
          <cell r="K1814">
            <v>0</v>
          </cell>
          <cell r="AL1814">
            <v>13.653857802400406</v>
          </cell>
        </row>
        <row r="1815">
          <cell r="K1815">
            <v>0</v>
          </cell>
          <cell r="AL1815">
            <v>13.653857802400406</v>
          </cell>
        </row>
        <row r="1816">
          <cell r="K1816">
            <v>0</v>
          </cell>
          <cell r="AL1816">
            <v>13.653857802400406</v>
          </cell>
        </row>
        <row r="1817">
          <cell r="K1817">
            <v>0</v>
          </cell>
          <cell r="AL1817">
            <v>13.653857802400406</v>
          </cell>
        </row>
        <row r="1818">
          <cell r="K1818">
            <v>1</v>
          </cell>
          <cell r="AL1818">
            <v>45.287140519217246</v>
          </cell>
        </row>
        <row r="1819">
          <cell r="K1819">
            <v>0</v>
          </cell>
          <cell r="AL1819">
            <v>13.653857802400406</v>
          </cell>
        </row>
        <row r="1820">
          <cell r="K1820">
            <v>0</v>
          </cell>
          <cell r="AL1820">
            <v>13.653857802400406</v>
          </cell>
        </row>
        <row r="1821">
          <cell r="K1821">
            <v>0</v>
          </cell>
          <cell r="AL1821">
            <v>13.653857802400406</v>
          </cell>
        </row>
        <row r="1822">
          <cell r="K1822">
            <v>0</v>
          </cell>
          <cell r="AL1822">
            <v>13.653857802400406</v>
          </cell>
        </row>
        <row r="1823">
          <cell r="K1823">
            <v>0</v>
          </cell>
          <cell r="AL1823">
            <v>13.653857802400406</v>
          </cell>
        </row>
        <row r="1824">
          <cell r="K1824">
            <v>0</v>
          </cell>
          <cell r="AL1824">
            <v>13.653857802400406</v>
          </cell>
        </row>
        <row r="1825">
          <cell r="K1825">
            <v>0</v>
          </cell>
          <cell r="AL1825">
            <v>13.653857802400406</v>
          </cell>
        </row>
        <row r="1826">
          <cell r="K1826">
            <v>0</v>
          </cell>
          <cell r="AL1826">
            <v>13.653857802400406</v>
          </cell>
        </row>
        <row r="1827">
          <cell r="K1827">
            <v>0</v>
          </cell>
          <cell r="AL1827">
            <v>13.653857802400406</v>
          </cell>
        </row>
        <row r="1828">
          <cell r="K1828">
            <v>0</v>
          </cell>
          <cell r="AL1828">
            <v>13.653857802400406</v>
          </cell>
        </row>
        <row r="1829">
          <cell r="K1829">
            <v>0</v>
          </cell>
          <cell r="AL1829">
            <v>13.653857802400406</v>
          </cell>
        </row>
        <row r="1830">
          <cell r="K1830">
            <v>0</v>
          </cell>
          <cell r="AL1830">
            <v>13.653857802400406</v>
          </cell>
        </row>
        <row r="1831">
          <cell r="K1831">
            <v>0</v>
          </cell>
          <cell r="AL1831">
            <v>13.653857802400406</v>
          </cell>
        </row>
        <row r="1832">
          <cell r="K1832">
            <v>0</v>
          </cell>
          <cell r="AL1832">
            <v>13.653857802400406</v>
          </cell>
        </row>
        <row r="1833">
          <cell r="K1833">
            <v>0</v>
          </cell>
          <cell r="AL1833">
            <v>13.653857802400406</v>
          </cell>
        </row>
        <row r="1834">
          <cell r="K1834">
            <v>0</v>
          </cell>
          <cell r="AL1834">
            <v>13.653857802400406</v>
          </cell>
        </row>
        <row r="1835">
          <cell r="K1835">
            <v>1</v>
          </cell>
          <cell r="AL1835">
            <v>45.287140519217246</v>
          </cell>
        </row>
        <row r="1836">
          <cell r="K1836">
            <v>0</v>
          </cell>
          <cell r="AL1836">
            <v>13.653857802400406</v>
          </cell>
        </row>
        <row r="1837">
          <cell r="K1837">
            <v>0</v>
          </cell>
          <cell r="AL1837">
            <v>13.653857802400406</v>
          </cell>
        </row>
        <row r="1838">
          <cell r="K1838">
            <v>0</v>
          </cell>
          <cell r="AL1838">
            <v>13.653857802400406</v>
          </cell>
        </row>
        <row r="1839">
          <cell r="K1839">
            <v>0</v>
          </cell>
          <cell r="AL1839">
            <v>13.653857802400406</v>
          </cell>
        </row>
        <row r="1840">
          <cell r="K1840">
            <v>0</v>
          </cell>
          <cell r="AL1840">
            <v>13.653857802400406</v>
          </cell>
        </row>
        <row r="1841">
          <cell r="K1841">
            <v>0</v>
          </cell>
          <cell r="AL1841">
            <v>13.653857802400406</v>
          </cell>
        </row>
        <row r="1842">
          <cell r="K1842">
            <v>0</v>
          </cell>
          <cell r="AL1842">
            <v>13.653857802400406</v>
          </cell>
        </row>
        <row r="1843">
          <cell r="K1843">
            <v>0</v>
          </cell>
          <cell r="AL1843">
            <v>13.653857802400406</v>
          </cell>
        </row>
        <row r="1844">
          <cell r="K1844">
            <v>0</v>
          </cell>
          <cell r="AL1844">
            <v>13.653857802400406</v>
          </cell>
        </row>
        <row r="1845">
          <cell r="K1845">
            <v>0</v>
          </cell>
          <cell r="AL1845">
            <v>13.653857802400406</v>
          </cell>
        </row>
        <row r="1846">
          <cell r="K1846">
            <v>0</v>
          </cell>
          <cell r="AL1846">
            <v>13.653857802400406</v>
          </cell>
        </row>
        <row r="1847">
          <cell r="K1847">
            <v>0</v>
          </cell>
          <cell r="AL1847">
            <v>13.653857802400406</v>
          </cell>
        </row>
        <row r="1848">
          <cell r="K1848">
            <v>1</v>
          </cell>
          <cell r="AL1848">
            <v>8352.9055534087347</v>
          </cell>
        </row>
        <row r="1849">
          <cell r="K1849">
            <v>0</v>
          </cell>
          <cell r="AL1849">
            <v>13.653857802400406</v>
          </cell>
        </row>
        <row r="1850">
          <cell r="K1850">
            <v>0</v>
          </cell>
          <cell r="AL1850">
            <v>13.653857802400406</v>
          </cell>
        </row>
        <row r="1851">
          <cell r="K1851">
            <v>0</v>
          </cell>
          <cell r="AL1851">
            <v>13.653857802400406</v>
          </cell>
        </row>
        <row r="1852">
          <cell r="K1852">
            <v>1</v>
          </cell>
          <cell r="AL1852">
            <v>80.517643498823631</v>
          </cell>
        </row>
        <row r="1853">
          <cell r="K1853">
            <v>0</v>
          </cell>
          <cell r="AL1853">
            <v>13.653857802400406</v>
          </cell>
        </row>
        <row r="1854">
          <cell r="K1854">
            <v>0</v>
          </cell>
          <cell r="AL1854">
            <v>13.653857802400406</v>
          </cell>
        </row>
        <row r="1855">
          <cell r="K1855">
            <v>0</v>
          </cell>
          <cell r="AL1855">
            <v>13.653857802400406</v>
          </cell>
        </row>
        <row r="1856">
          <cell r="K1856">
            <v>0</v>
          </cell>
          <cell r="AL1856">
            <v>13.653857802400406</v>
          </cell>
        </row>
        <row r="1857">
          <cell r="K1857">
            <v>0</v>
          </cell>
          <cell r="AL1857">
            <v>13.653857802400406</v>
          </cell>
        </row>
        <row r="1858">
          <cell r="K1858">
            <v>0</v>
          </cell>
          <cell r="AL1858">
            <v>13.653857802400406</v>
          </cell>
        </row>
        <row r="1859">
          <cell r="K1859">
            <v>0</v>
          </cell>
          <cell r="AL1859">
            <v>13.653857802400406</v>
          </cell>
        </row>
        <row r="1860">
          <cell r="K1860">
            <v>1</v>
          </cell>
          <cell r="AL1860">
            <v>45.287140519217246</v>
          </cell>
        </row>
        <row r="1861">
          <cell r="K1861">
            <v>0</v>
          </cell>
          <cell r="AL1861">
            <v>13.653857802400406</v>
          </cell>
        </row>
        <row r="1862">
          <cell r="K1862">
            <v>1</v>
          </cell>
          <cell r="AL1862">
            <v>45.287140519217246</v>
          </cell>
        </row>
        <row r="1863">
          <cell r="K1863">
            <v>0</v>
          </cell>
          <cell r="AL1863">
            <v>13.653857802400406</v>
          </cell>
        </row>
        <row r="1864">
          <cell r="K1864">
            <v>0</v>
          </cell>
          <cell r="AL1864">
            <v>13.653857802400406</v>
          </cell>
        </row>
        <row r="1865">
          <cell r="K1865">
            <v>0</v>
          </cell>
          <cell r="AL1865">
            <v>13.653857802400406</v>
          </cell>
        </row>
        <row r="1866">
          <cell r="K1866">
            <v>0</v>
          </cell>
          <cell r="AL1866">
            <v>13.653857802400406</v>
          </cell>
        </row>
        <row r="1867">
          <cell r="K1867">
            <v>0</v>
          </cell>
          <cell r="AL1867">
            <v>13.653857802400406</v>
          </cell>
        </row>
        <row r="1868">
          <cell r="K1868">
            <v>0</v>
          </cell>
          <cell r="AL1868">
            <v>13.653857802400406</v>
          </cell>
        </row>
        <row r="1869">
          <cell r="K1869">
            <v>0</v>
          </cell>
          <cell r="AL1869">
            <v>13.653857802400406</v>
          </cell>
        </row>
        <row r="1870">
          <cell r="K1870">
            <v>0</v>
          </cell>
          <cell r="AL1870">
            <v>13.653857802400406</v>
          </cell>
        </row>
        <row r="1871">
          <cell r="K1871">
            <v>0</v>
          </cell>
          <cell r="AL1871">
            <v>13.653857802400406</v>
          </cell>
        </row>
        <row r="1872">
          <cell r="K1872">
            <v>0</v>
          </cell>
          <cell r="AL1872">
            <v>13.653857802400406</v>
          </cell>
        </row>
        <row r="1873">
          <cell r="K1873">
            <v>1</v>
          </cell>
          <cell r="AL1873">
            <v>45.287140519217246</v>
          </cell>
        </row>
        <row r="1874">
          <cell r="K1874">
            <v>0</v>
          </cell>
          <cell r="AL1874">
            <v>13.653857802400406</v>
          </cell>
        </row>
        <row r="1875">
          <cell r="K1875">
            <v>0</v>
          </cell>
          <cell r="AL1875">
            <v>13.653857802400406</v>
          </cell>
        </row>
        <row r="1876">
          <cell r="K1876">
            <v>0</v>
          </cell>
          <cell r="AL1876">
            <v>13.653857802400406</v>
          </cell>
        </row>
        <row r="1877">
          <cell r="K1877">
            <v>0</v>
          </cell>
          <cell r="AL1877">
            <v>13.653857802400406</v>
          </cell>
        </row>
        <row r="1878">
          <cell r="K1878">
            <v>0</v>
          </cell>
          <cell r="AL1878">
            <v>13.653857802400406</v>
          </cell>
        </row>
        <row r="1879">
          <cell r="K1879">
            <v>0</v>
          </cell>
          <cell r="AL1879">
            <v>13.653857802400406</v>
          </cell>
        </row>
        <row r="1880">
          <cell r="K1880">
            <v>0</v>
          </cell>
          <cell r="AL1880">
            <v>13.653857802400406</v>
          </cell>
        </row>
        <row r="1881">
          <cell r="K1881">
            <v>0</v>
          </cell>
          <cell r="AL1881">
            <v>13.653857802400406</v>
          </cell>
        </row>
        <row r="1882">
          <cell r="K1882">
            <v>0</v>
          </cell>
          <cell r="AL1882">
            <v>13.653857802400406</v>
          </cell>
        </row>
        <row r="1883">
          <cell r="K1883">
            <v>0</v>
          </cell>
          <cell r="AL1883">
            <v>13.653857802400406</v>
          </cell>
        </row>
        <row r="1884">
          <cell r="K1884">
            <v>0</v>
          </cell>
          <cell r="AL1884">
            <v>13.653857802400406</v>
          </cell>
        </row>
        <row r="1885">
          <cell r="K1885">
            <v>0</v>
          </cell>
          <cell r="AL1885">
            <v>13.653857802400406</v>
          </cell>
        </row>
        <row r="1886">
          <cell r="K1886">
            <v>0</v>
          </cell>
          <cell r="AL1886">
            <v>13.653857802400406</v>
          </cell>
        </row>
        <row r="1887">
          <cell r="K1887">
            <v>0</v>
          </cell>
          <cell r="AL1887">
            <v>13.653857802400406</v>
          </cell>
        </row>
        <row r="1888">
          <cell r="K1888">
            <v>0</v>
          </cell>
          <cell r="AL1888">
            <v>13.653857802400406</v>
          </cell>
        </row>
        <row r="1889">
          <cell r="K1889">
            <v>0</v>
          </cell>
          <cell r="AL1889">
            <v>13.653857802400406</v>
          </cell>
        </row>
        <row r="1890">
          <cell r="K1890">
            <v>0</v>
          </cell>
          <cell r="AL1890">
            <v>13.653857802400406</v>
          </cell>
        </row>
        <row r="1891">
          <cell r="K1891">
            <v>0</v>
          </cell>
          <cell r="AL1891">
            <v>13.653857802400406</v>
          </cell>
        </row>
        <row r="1892">
          <cell r="K1892">
            <v>0</v>
          </cell>
          <cell r="AL1892">
            <v>13.653857802400406</v>
          </cell>
        </row>
        <row r="1893">
          <cell r="K1893">
            <v>0</v>
          </cell>
          <cell r="AL1893">
            <v>13.653857802400406</v>
          </cell>
        </row>
        <row r="1894">
          <cell r="K1894">
            <v>0</v>
          </cell>
          <cell r="AL1894">
            <v>13.653857802400406</v>
          </cell>
        </row>
        <row r="1895">
          <cell r="K1895">
            <v>1</v>
          </cell>
          <cell r="AL1895">
            <v>80.517643498823631</v>
          </cell>
        </row>
        <row r="1896">
          <cell r="K1896">
            <v>0</v>
          </cell>
          <cell r="AL1896">
            <v>13.653857802400406</v>
          </cell>
        </row>
        <row r="1897">
          <cell r="K1897">
            <v>0</v>
          </cell>
          <cell r="AL1897">
            <v>13.653857802400406</v>
          </cell>
        </row>
        <row r="1898">
          <cell r="K1898">
            <v>0</v>
          </cell>
          <cell r="AL1898">
            <v>13.653857802400406</v>
          </cell>
        </row>
        <row r="1899">
          <cell r="K1899">
            <v>1</v>
          </cell>
          <cell r="AL1899">
            <v>63.557140519217242</v>
          </cell>
        </row>
        <row r="1900">
          <cell r="K1900">
            <v>0</v>
          </cell>
          <cell r="AL1900">
            <v>13.653857802400406</v>
          </cell>
        </row>
        <row r="1901">
          <cell r="K1901">
            <v>0</v>
          </cell>
          <cell r="AL1901">
            <v>13.653857802400406</v>
          </cell>
        </row>
        <row r="1902">
          <cell r="K1902">
            <v>0</v>
          </cell>
          <cell r="AL1902">
            <v>13.653857802400406</v>
          </cell>
        </row>
        <row r="1903">
          <cell r="K1903">
            <v>0</v>
          </cell>
          <cell r="AL1903">
            <v>13.653857802400406</v>
          </cell>
        </row>
        <row r="1904">
          <cell r="K1904">
            <v>0</v>
          </cell>
          <cell r="AL1904">
            <v>13.653857802400406</v>
          </cell>
        </row>
        <row r="1905">
          <cell r="K1905">
            <v>0</v>
          </cell>
          <cell r="AL1905">
            <v>13.653857802400406</v>
          </cell>
        </row>
        <row r="1906">
          <cell r="K1906">
            <v>0</v>
          </cell>
          <cell r="AL1906">
            <v>13.653857802400406</v>
          </cell>
        </row>
        <row r="1907">
          <cell r="K1907">
            <v>0</v>
          </cell>
          <cell r="AL1907">
            <v>13.653857802400406</v>
          </cell>
        </row>
        <row r="1908">
          <cell r="K1908">
            <v>0</v>
          </cell>
          <cell r="AL1908">
            <v>13.653857802400406</v>
          </cell>
        </row>
        <row r="1909">
          <cell r="K1909">
            <v>0</v>
          </cell>
          <cell r="AL1909">
            <v>13.653857802400406</v>
          </cell>
        </row>
        <row r="1910">
          <cell r="K1910">
            <v>0</v>
          </cell>
          <cell r="AL1910">
            <v>13.653857802400406</v>
          </cell>
        </row>
        <row r="1911">
          <cell r="K1911">
            <v>0</v>
          </cell>
          <cell r="AL1911">
            <v>13.653857802400406</v>
          </cell>
        </row>
        <row r="1912">
          <cell r="K1912">
            <v>0</v>
          </cell>
          <cell r="AL1912">
            <v>13.653857802400406</v>
          </cell>
        </row>
        <row r="1913">
          <cell r="K1913">
            <v>0</v>
          </cell>
          <cell r="AL1913">
            <v>13.653857802400406</v>
          </cell>
        </row>
        <row r="1914">
          <cell r="K1914">
            <v>0</v>
          </cell>
          <cell r="AL1914">
            <v>13.653857802400406</v>
          </cell>
        </row>
        <row r="1915">
          <cell r="K1915">
            <v>0</v>
          </cell>
          <cell r="AL1915">
            <v>13.653857802400406</v>
          </cell>
        </row>
        <row r="1916">
          <cell r="K1916">
            <v>0</v>
          </cell>
          <cell r="AL1916">
            <v>13.653857802400406</v>
          </cell>
        </row>
        <row r="1917">
          <cell r="K1917">
            <v>0</v>
          </cell>
          <cell r="AL1917">
            <v>13.653857802400406</v>
          </cell>
        </row>
        <row r="1918">
          <cell r="K1918">
            <v>0</v>
          </cell>
          <cell r="AL1918">
            <v>13.653857802400406</v>
          </cell>
        </row>
        <row r="1919">
          <cell r="K1919">
            <v>0</v>
          </cell>
          <cell r="AL1919">
            <v>13.653857802400406</v>
          </cell>
        </row>
        <row r="1920">
          <cell r="K1920">
            <v>0</v>
          </cell>
          <cell r="AL1920">
            <v>13.653857802400406</v>
          </cell>
        </row>
        <row r="1921">
          <cell r="K1921">
            <v>0</v>
          </cell>
          <cell r="AL1921">
            <v>13.653857802400406</v>
          </cell>
        </row>
        <row r="1922">
          <cell r="K1922">
            <v>0</v>
          </cell>
          <cell r="AL1922">
            <v>13.653857802400406</v>
          </cell>
        </row>
        <row r="1923">
          <cell r="K1923">
            <v>0</v>
          </cell>
          <cell r="AL1923">
            <v>13.653857802400406</v>
          </cell>
        </row>
        <row r="1924">
          <cell r="K1924">
            <v>0</v>
          </cell>
          <cell r="AL1924">
            <v>13.653857802400406</v>
          </cell>
        </row>
        <row r="1925">
          <cell r="K1925">
            <v>0</v>
          </cell>
          <cell r="AL1925">
            <v>13.653857802400406</v>
          </cell>
        </row>
        <row r="1926">
          <cell r="K1926">
            <v>0</v>
          </cell>
          <cell r="AL1926">
            <v>13.653857802400406</v>
          </cell>
        </row>
        <row r="1927">
          <cell r="K1927">
            <v>0</v>
          </cell>
          <cell r="AL1927">
            <v>13.653857802400406</v>
          </cell>
        </row>
        <row r="1928">
          <cell r="K1928">
            <v>0</v>
          </cell>
          <cell r="AL1928">
            <v>13.653857802400406</v>
          </cell>
        </row>
        <row r="1929">
          <cell r="K1929">
            <v>1</v>
          </cell>
          <cell r="AL1929">
            <v>61.727140519217244</v>
          </cell>
        </row>
        <row r="1930">
          <cell r="K1930">
            <v>0</v>
          </cell>
          <cell r="AL1930">
            <v>13.653857802400406</v>
          </cell>
        </row>
        <row r="1931">
          <cell r="K1931">
            <v>0</v>
          </cell>
          <cell r="AL1931">
            <v>13.653857802400406</v>
          </cell>
        </row>
        <row r="1932">
          <cell r="K1932">
            <v>1</v>
          </cell>
          <cell r="AL1932">
            <v>45.287140519217246</v>
          </cell>
        </row>
        <row r="1933">
          <cell r="K1933">
            <v>0</v>
          </cell>
          <cell r="AL1933">
            <v>13.653857802400406</v>
          </cell>
        </row>
        <row r="1934">
          <cell r="K1934">
            <v>0</v>
          </cell>
          <cell r="AL1934">
            <v>13.653857802400406</v>
          </cell>
        </row>
        <row r="1935">
          <cell r="K1935">
            <v>0</v>
          </cell>
          <cell r="AL1935">
            <v>13.653857802400406</v>
          </cell>
        </row>
        <row r="1936">
          <cell r="K1936">
            <v>0</v>
          </cell>
          <cell r="AL1936">
            <v>13.653857802400406</v>
          </cell>
        </row>
        <row r="1937">
          <cell r="K1937">
            <v>0</v>
          </cell>
          <cell r="AL1937">
            <v>13.653857802400406</v>
          </cell>
        </row>
        <row r="1938">
          <cell r="K1938">
            <v>0</v>
          </cell>
          <cell r="AL1938">
            <v>13.653857802400406</v>
          </cell>
        </row>
        <row r="1939">
          <cell r="K1939">
            <v>0</v>
          </cell>
          <cell r="AL1939">
            <v>13.653857802400406</v>
          </cell>
        </row>
        <row r="1940">
          <cell r="K1940">
            <v>0</v>
          </cell>
          <cell r="AL1940">
            <v>13.653857802400406</v>
          </cell>
        </row>
        <row r="1941">
          <cell r="K1941">
            <v>0</v>
          </cell>
          <cell r="AL1941">
            <v>13.653857802400406</v>
          </cell>
        </row>
        <row r="1942">
          <cell r="K1942">
            <v>0</v>
          </cell>
          <cell r="AL1942">
            <v>13.653857802400406</v>
          </cell>
        </row>
        <row r="1943">
          <cell r="K1943">
            <v>0</v>
          </cell>
          <cell r="AL1943">
            <v>13.653857802400406</v>
          </cell>
        </row>
        <row r="1944">
          <cell r="K1944">
            <v>0</v>
          </cell>
          <cell r="AL1944">
            <v>13.653857802400406</v>
          </cell>
        </row>
        <row r="1945">
          <cell r="K1945">
            <v>0</v>
          </cell>
          <cell r="AL1945">
            <v>13.653857802400406</v>
          </cell>
        </row>
        <row r="1946">
          <cell r="K1946">
            <v>0</v>
          </cell>
          <cell r="AL1946">
            <v>13.653857802400406</v>
          </cell>
        </row>
        <row r="1947">
          <cell r="K1947">
            <v>0</v>
          </cell>
          <cell r="AL1947">
            <v>13.653857802400406</v>
          </cell>
        </row>
        <row r="1948">
          <cell r="K1948">
            <v>0</v>
          </cell>
          <cell r="AL1948">
            <v>13.653857802400406</v>
          </cell>
        </row>
        <row r="1949">
          <cell r="K1949">
            <v>0</v>
          </cell>
          <cell r="AL1949">
            <v>13.653857802400406</v>
          </cell>
        </row>
        <row r="1950">
          <cell r="K1950">
            <v>0</v>
          </cell>
          <cell r="AL1950">
            <v>13.653857802400406</v>
          </cell>
        </row>
        <row r="1951">
          <cell r="K1951">
            <v>0</v>
          </cell>
          <cell r="AL1951">
            <v>13.653857802400406</v>
          </cell>
        </row>
        <row r="1952">
          <cell r="K1952">
            <v>0</v>
          </cell>
          <cell r="AL1952">
            <v>13.653857802400406</v>
          </cell>
        </row>
        <row r="1953">
          <cell r="K1953">
            <v>0</v>
          </cell>
          <cell r="AL1953">
            <v>13.653857802400406</v>
          </cell>
        </row>
        <row r="1954">
          <cell r="K1954">
            <v>0</v>
          </cell>
          <cell r="AL1954">
            <v>13.653857802400406</v>
          </cell>
        </row>
        <row r="1955">
          <cell r="K1955">
            <v>1</v>
          </cell>
          <cell r="AL1955">
            <v>45.287140519217246</v>
          </cell>
        </row>
        <row r="1956">
          <cell r="K1956">
            <v>0</v>
          </cell>
          <cell r="AL1956">
            <v>13.653857802400406</v>
          </cell>
        </row>
        <row r="1957">
          <cell r="K1957">
            <v>0</v>
          </cell>
          <cell r="AL1957">
            <v>13.653857802400406</v>
          </cell>
        </row>
        <row r="1958">
          <cell r="K1958">
            <v>1</v>
          </cell>
          <cell r="AL1958">
            <v>45.287140519217246</v>
          </cell>
        </row>
        <row r="1959">
          <cell r="K1959">
            <v>0</v>
          </cell>
          <cell r="AL1959">
            <v>13.653857802400406</v>
          </cell>
        </row>
        <row r="1960">
          <cell r="K1960">
            <v>0</v>
          </cell>
          <cell r="AL1960">
            <v>13.653857802400406</v>
          </cell>
        </row>
        <row r="1961">
          <cell r="K1961">
            <v>0</v>
          </cell>
          <cell r="AL1961">
            <v>13.653857802400406</v>
          </cell>
        </row>
        <row r="1962">
          <cell r="K1962">
            <v>0</v>
          </cell>
          <cell r="AL1962">
            <v>13.653857802400406</v>
          </cell>
        </row>
        <row r="1963">
          <cell r="K1963">
            <v>0</v>
          </cell>
          <cell r="AL1963">
            <v>13.653857802400406</v>
          </cell>
        </row>
        <row r="1964">
          <cell r="K1964">
            <v>0</v>
          </cell>
          <cell r="AL1964">
            <v>13.653857802400406</v>
          </cell>
        </row>
        <row r="1965">
          <cell r="K1965">
            <v>0</v>
          </cell>
          <cell r="AL1965">
            <v>13.653857802400406</v>
          </cell>
        </row>
        <row r="1966">
          <cell r="K1966">
            <v>0</v>
          </cell>
          <cell r="AL1966">
            <v>13.653857802400406</v>
          </cell>
        </row>
        <row r="1967">
          <cell r="K1967">
            <v>0</v>
          </cell>
          <cell r="AL1967">
            <v>13.653857802400406</v>
          </cell>
        </row>
        <row r="1968">
          <cell r="K1968">
            <v>0</v>
          </cell>
          <cell r="AL1968">
            <v>13.653857802400406</v>
          </cell>
        </row>
        <row r="1969">
          <cell r="K1969">
            <v>1</v>
          </cell>
          <cell r="AL1969">
            <v>80.517643498823631</v>
          </cell>
        </row>
        <row r="1970">
          <cell r="K1970">
            <v>1</v>
          </cell>
          <cell r="AL1970">
            <v>45.287140519217246</v>
          </cell>
        </row>
        <row r="1971">
          <cell r="K1971">
            <v>0</v>
          </cell>
          <cell r="AL1971">
            <v>13.653857802400406</v>
          </cell>
        </row>
        <row r="1972">
          <cell r="K1972">
            <v>0</v>
          </cell>
          <cell r="AL1972">
            <v>13.653857802400406</v>
          </cell>
        </row>
        <row r="1973">
          <cell r="K1973">
            <v>0</v>
          </cell>
          <cell r="AL1973">
            <v>13.653857802400406</v>
          </cell>
        </row>
        <row r="1974">
          <cell r="K1974">
            <v>1</v>
          </cell>
          <cell r="AL1974">
            <v>61.727140519217244</v>
          </cell>
        </row>
        <row r="1975">
          <cell r="K1975">
            <v>0</v>
          </cell>
          <cell r="AL1975">
            <v>13.653857802400406</v>
          </cell>
        </row>
        <row r="1976">
          <cell r="K1976">
            <v>0</v>
          </cell>
          <cell r="AL1976">
            <v>13.653857802400406</v>
          </cell>
        </row>
        <row r="1977">
          <cell r="K1977">
            <v>0</v>
          </cell>
          <cell r="AL1977">
            <v>13.653857802400406</v>
          </cell>
        </row>
        <row r="1978">
          <cell r="K1978">
            <v>1</v>
          </cell>
          <cell r="AL1978">
            <v>45.287140519217246</v>
          </cell>
        </row>
        <row r="1979">
          <cell r="K1979">
            <v>0</v>
          </cell>
          <cell r="AL1979">
            <v>13.653857802400406</v>
          </cell>
        </row>
        <row r="1980">
          <cell r="K1980">
            <v>1</v>
          </cell>
          <cell r="AL1980">
            <v>45.287140519217246</v>
          </cell>
        </row>
        <row r="1981">
          <cell r="K1981">
            <v>0</v>
          </cell>
          <cell r="AL1981">
            <v>13.653857802400406</v>
          </cell>
        </row>
        <row r="1982">
          <cell r="K1982">
            <v>0</v>
          </cell>
          <cell r="AL1982">
            <v>13.653857802400406</v>
          </cell>
        </row>
        <row r="1983">
          <cell r="K1983">
            <v>0</v>
          </cell>
          <cell r="AL1983">
            <v>13.653857802400406</v>
          </cell>
        </row>
        <row r="1984">
          <cell r="K1984">
            <v>0</v>
          </cell>
          <cell r="AL1984">
            <v>13.653857802400406</v>
          </cell>
        </row>
        <row r="1985">
          <cell r="K1985">
            <v>0</v>
          </cell>
          <cell r="AL1985">
            <v>13.653857802400406</v>
          </cell>
        </row>
        <row r="1986">
          <cell r="K1986">
            <v>0</v>
          </cell>
          <cell r="AL1986">
            <v>13.653857802400406</v>
          </cell>
        </row>
        <row r="1987">
          <cell r="K1987">
            <v>0</v>
          </cell>
          <cell r="AL1987">
            <v>13.653857802400406</v>
          </cell>
        </row>
        <row r="1988">
          <cell r="K1988">
            <v>0</v>
          </cell>
          <cell r="AL1988">
            <v>13.653857802400406</v>
          </cell>
        </row>
        <row r="1989">
          <cell r="K1989">
            <v>1</v>
          </cell>
          <cell r="AL1989">
            <v>45.287140519217246</v>
          </cell>
        </row>
        <row r="1990">
          <cell r="K1990">
            <v>0</v>
          </cell>
          <cell r="AL1990">
            <v>13.653857802400406</v>
          </cell>
        </row>
        <row r="1991">
          <cell r="K1991">
            <v>0</v>
          </cell>
          <cell r="AL1991">
            <v>13.653857802400406</v>
          </cell>
        </row>
        <row r="1992">
          <cell r="K1992">
            <v>0</v>
          </cell>
          <cell r="AL1992">
            <v>13.653857802400406</v>
          </cell>
        </row>
        <row r="1993">
          <cell r="K1993">
            <v>0</v>
          </cell>
          <cell r="AL1993">
            <v>13.653857802400406</v>
          </cell>
        </row>
        <row r="1994">
          <cell r="K1994">
            <v>0</v>
          </cell>
          <cell r="AL1994">
            <v>13.653857802400406</v>
          </cell>
        </row>
        <row r="1995">
          <cell r="K1995">
            <v>0</v>
          </cell>
          <cell r="AL1995">
            <v>13.653857802400406</v>
          </cell>
        </row>
        <row r="1996">
          <cell r="K1996">
            <v>0</v>
          </cell>
          <cell r="AL1996">
            <v>13.653857802400406</v>
          </cell>
        </row>
        <row r="1997">
          <cell r="K1997">
            <v>0</v>
          </cell>
          <cell r="AL1997">
            <v>13.653857802400406</v>
          </cell>
        </row>
        <row r="1998">
          <cell r="K1998">
            <v>0</v>
          </cell>
          <cell r="AL1998">
            <v>13.653857802400406</v>
          </cell>
        </row>
        <row r="1999">
          <cell r="K1999">
            <v>0</v>
          </cell>
          <cell r="AL1999">
            <v>13.653857802400406</v>
          </cell>
        </row>
        <row r="2000">
          <cell r="K2000">
            <v>0</v>
          </cell>
          <cell r="AL2000">
            <v>13.653857802400406</v>
          </cell>
        </row>
        <row r="2001">
          <cell r="K2001">
            <v>0</v>
          </cell>
          <cell r="AL2001">
            <v>13.653857802400406</v>
          </cell>
        </row>
        <row r="2002">
          <cell r="K2002">
            <v>0</v>
          </cell>
          <cell r="AL2002">
            <v>13.653857802400406</v>
          </cell>
        </row>
        <row r="2003">
          <cell r="K2003">
            <v>0</v>
          </cell>
          <cell r="AL2003">
            <v>13.653857802400406</v>
          </cell>
        </row>
        <row r="2004">
          <cell r="K2004">
            <v>1</v>
          </cell>
          <cell r="AL2004">
            <v>45.287140519217246</v>
          </cell>
        </row>
        <row r="2005">
          <cell r="K2005">
            <v>0</v>
          </cell>
          <cell r="AL2005">
            <v>13.653857802400406</v>
          </cell>
        </row>
        <row r="2006">
          <cell r="K2006">
            <v>0</v>
          </cell>
          <cell r="AL2006">
            <v>13.653857802400406</v>
          </cell>
        </row>
        <row r="2007">
          <cell r="K2007">
            <v>0</v>
          </cell>
          <cell r="AL2007">
            <v>13.653857802400406</v>
          </cell>
        </row>
        <row r="2008">
          <cell r="K2008">
            <v>1</v>
          </cell>
          <cell r="AL2008">
            <v>80.517643498823631</v>
          </cell>
        </row>
        <row r="2009">
          <cell r="K2009">
            <v>0</v>
          </cell>
          <cell r="AL2009">
            <v>13.653857802400406</v>
          </cell>
        </row>
        <row r="2010">
          <cell r="K2010">
            <v>0</v>
          </cell>
          <cell r="AL2010">
            <v>13.653857802400406</v>
          </cell>
        </row>
        <row r="2011">
          <cell r="K2011">
            <v>1</v>
          </cell>
          <cell r="AL2011">
            <v>45.287140519217246</v>
          </cell>
        </row>
        <row r="2012">
          <cell r="K2012">
            <v>0</v>
          </cell>
          <cell r="AL2012">
            <v>13.653857802400406</v>
          </cell>
        </row>
        <row r="2013">
          <cell r="K2013">
            <v>0</v>
          </cell>
          <cell r="AL2013">
            <v>13.653857802400406</v>
          </cell>
        </row>
        <row r="2014">
          <cell r="K2014">
            <v>0</v>
          </cell>
          <cell r="AL2014">
            <v>13.653857802400406</v>
          </cell>
        </row>
        <row r="2015">
          <cell r="K2015">
            <v>0</v>
          </cell>
          <cell r="AL2015">
            <v>13.653857802400406</v>
          </cell>
        </row>
        <row r="2016">
          <cell r="K2016">
            <v>1</v>
          </cell>
          <cell r="AL2016">
            <v>45.287140519217246</v>
          </cell>
        </row>
        <row r="2017">
          <cell r="K2017">
            <v>0</v>
          </cell>
          <cell r="AL2017">
            <v>13.653857802400406</v>
          </cell>
        </row>
        <row r="2018">
          <cell r="K2018">
            <v>0</v>
          </cell>
          <cell r="AL2018">
            <v>13.653857802400406</v>
          </cell>
        </row>
        <row r="2019">
          <cell r="K2019">
            <v>0</v>
          </cell>
          <cell r="AL2019">
            <v>13.653857802400406</v>
          </cell>
        </row>
        <row r="2020">
          <cell r="K2020">
            <v>0</v>
          </cell>
          <cell r="AL2020">
            <v>13.653857802400406</v>
          </cell>
        </row>
        <row r="2021">
          <cell r="K2021">
            <v>0</v>
          </cell>
          <cell r="AL2021">
            <v>13.653857802400406</v>
          </cell>
        </row>
        <row r="2022">
          <cell r="K2022">
            <v>1</v>
          </cell>
          <cell r="AL2022">
            <v>45.287140519217246</v>
          </cell>
        </row>
        <row r="2023">
          <cell r="K2023">
            <v>0</v>
          </cell>
          <cell r="AL2023">
            <v>13.653857802400406</v>
          </cell>
        </row>
        <row r="2024">
          <cell r="K2024">
            <v>0</v>
          </cell>
          <cell r="AL2024">
            <v>13.653857802400406</v>
          </cell>
        </row>
        <row r="2025">
          <cell r="K2025">
            <v>0</v>
          </cell>
          <cell r="AL2025">
            <v>13.653857802400406</v>
          </cell>
        </row>
        <row r="2026">
          <cell r="K2026">
            <v>0</v>
          </cell>
          <cell r="AL2026">
            <v>13.653857802400406</v>
          </cell>
        </row>
        <row r="2027">
          <cell r="K2027">
            <v>0</v>
          </cell>
          <cell r="AL2027">
            <v>13.653857802400406</v>
          </cell>
        </row>
        <row r="2028">
          <cell r="K2028">
            <v>0</v>
          </cell>
          <cell r="AL2028">
            <v>13.653857802400406</v>
          </cell>
        </row>
        <row r="2029">
          <cell r="K2029">
            <v>0</v>
          </cell>
          <cell r="AL2029">
            <v>13.653857802400406</v>
          </cell>
        </row>
        <row r="2030">
          <cell r="K2030">
            <v>0</v>
          </cell>
          <cell r="AL2030">
            <v>13.653857802400406</v>
          </cell>
        </row>
        <row r="2031">
          <cell r="K2031">
            <v>0</v>
          </cell>
          <cell r="AL2031">
            <v>13.653857802400406</v>
          </cell>
        </row>
        <row r="2032">
          <cell r="K2032">
            <v>0</v>
          </cell>
          <cell r="AL2032">
            <v>13.653857802400406</v>
          </cell>
        </row>
        <row r="2033">
          <cell r="K2033">
            <v>0</v>
          </cell>
          <cell r="AL2033">
            <v>13.653857802400406</v>
          </cell>
        </row>
        <row r="2034">
          <cell r="K2034">
            <v>0</v>
          </cell>
          <cell r="AL2034">
            <v>13.653857802400406</v>
          </cell>
        </row>
        <row r="2035">
          <cell r="K2035">
            <v>0</v>
          </cell>
          <cell r="AL2035">
            <v>13.653857802400406</v>
          </cell>
        </row>
        <row r="2036">
          <cell r="K2036">
            <v>0</v>
          </cell>
          <cell r="AL2036">
            <v>13.653857802400406</v>
          </cell>
        </row>
        <row r="2037">
          <cell r="K2037">
            <v>0</v>
          </cell>
          <cell r="AL2037">
            <v>13.653857802400406</v>
          </cell>
        </row>
        <row r="2038">
          <cell r="K2038">
            <v>0</v>
          </cell>
          <cell r="AL2038">
            <v>13.653857802400406</v>
          </cell>
        </row>
        <row r="2039">
          <cell r="K2039">
            <v>0</v>
          </cell>
          <cell r="AL2039">
            <v>13.653857802400406</v>
          </cell>
        </row>
        <row r="2040">
          <cell r="K2040">
            <v>0</v>
          </cell>
          <cell r="AL2040">
            <v>13.653857802400406</v>
          </cell>
        </row>
        <row r="2041">
          <cell r="K2041">
            <v>0</v>
          </cell>
          <cell r="AL2041">
            <v>13.653857802400406</v>
          </cell>
        </row>
        <row r="2042">
          <cell r="K2042">
            <v>0</v>
          </cell>
          <cell r="AL2042">
            <v>13.653857802400406</v>
          </cell>
        </row>
        <row r="2043">
          <cell r="K2043">
            <v>0</v>
          </cell>
          <cell r="AL2043">
            <v>13.653857802400406</v>
          </cell>
        </row>
        <row r="2044">
          <cell r="K2044">
            <v>1</v>
          </cell>
          <cell r="AL2044">
            <v>119.80764349882364</v>
          </cell>
        </row>
        <row r="2045">
          <cell r="K2045">
            <v>0</v>
          </cell>
          <cell r="AL2045">
            <v>13.653857802400406</v>
          </cell>
        </row>
        <row r="2046">
          <cell r="K2046">
            <v>0</v>
          </cell>
          <cell r="AL2046">
            <v>13.653857802400406</v>
          </cell>
        </row>
        <row r="2047">
          <cell r="K2047">
            <v>0</v>
          </cell>
          <cell r="AL2047">
            <v>13.653857802400406</v>
          </cell>
        </row>
        <row r="2048">
          <cell r="K2048">
            <v>0</v>
          </cell>
          <cell r="AL2048">
            <v>13.653857802400406</v>
          </cell>
        </row>
        <row r="2049">
          <cell r="K2049">
            <v>0</v>
          </cell>
          <cell r="AL2049">
            <v>13.653857802400406</v>
          </cell>
        </row>
        <row r="2050">
          <cell r="K2050">
            <v>1</v>
          </cell>
          <cell r="AL2050">
            <v>80.517643498823631</v>
          </cell>
        </row>
        <row r="2051">
          <cell r="K2051">
            <v>0</v>
          </cell>
          <cell r="AL2051">
            <v>13.653857802400406</v>
          </cell>
        </row>
        <row r="2052">
          <cell r="K2052">
            <v>0</v>
          </cell>
          <cell r="AL2052">
            <v>13.653857802400406</v>
          </cell>
        </row>
        <row r="2053">
          <cell r="K2053">
            <v>0</v>
          </cell>
          <cell r="AL2053">
            <v>13.653857802400406</v>
          </cell>
        </row>
        <row r="2054">
          <cell r="K2054">
            <v>0</v>
          </cell>
          <cell r="AL2054">
            <v>13.653857802400406</v>
          </cell>
        </row>
        <row r="2055">
          <cell r="K2055">
            <v>0</v>
          </cell>
          <cell r="AL2055">
            <v>13.653857802400406</v>
          </cell>
        </row>
        <row r="2056">
          <cell r="K2056">
            <v>0</v>
          </cell>
          <cell r="AL2056">
            <v>13.653857802400406</v>
          </cell>
        </row>
        <row r="2057">
          <cell r="K2057">
            <v>0</v>
          </cell>
          <cell r="AL2057">
            <v>13.653857802400406</v>
          </cell>
        </row>
        <row r="2058">
          <cell r="K2058">
            <v>0</v>
          </cell>
          <cell r="AL2058">
            <v>13.653857802400406</v>
          </cell>
        </row>
        <row r="2059">
          <cell r="K2059">
            <v>0</v>
          </cell>
          <cell r="AL2059">
            <v>13.653857802400406</v>
          </cell>
        </row>
        <row r="2060">
          <cell r="K2060">
            <v>0</v>
          </cell>
          <cell r="AL2060">
            <v>13.653857802400406</v>
          </cell>
        </row>
        <row r="2061">
          <cell r="K2061">
            <v>0</v>
          </cell>
          <cell r="AL2061">
            <v>13.653857802400406</v>
          </cell>
        </row>
        <row r="2062">
          <cell r="K2062">
            <v>0</v>
          </cell>
          <cell r="AL2062">
            <v>13.653857802400406</v>
          </cell>
        </row>
        <row r="2063">
          <cell r="K2063">
            <v>0</v>
          </cell>
          <cell r="AL2063">
            <v>13.653857802400406</v>
          </cell>
        </row>
        <row r="2064">
          <cell r="K2064">
            <v>0</v>
          </cell>
          <cell r="AL2064">
            <v>13.653857802400406</v>
          </cell>
        </row>
        <row r="2065">
          <cell r="K2065">
            <v>0</v>
          </cell>
          <cell r="AL2065">
            <v>13.653857802400406</v>
          </cell>
        </row>
        <row r="2066">
          <cell r="K2066">
            <v>1</v>
          </cell>
          <cell r="AL2066">
            <v>8352.9055534087347</v>
          </cell>
        </row>
        <row r="2067">
          <cell r="K2067">
            <v>0</v>
          </cell>
          <cell r="AL2067">
            <v>13.653857802400406</v>
          </cell>
        </row>
        <row r="2068">
          <cell r="K2068">
            <v>0</v>
          </cell>
          <cell r="AL2068">
            <v>13.653857802400406</v>
          </cell>
        </row>
        <row r="2069">
          <cell r="K2069">
            <v>0</v>
          </cell>
          <cell r="AL2069">
            <v>13.653857802400406</v>
          </cell>
        </row>
        <row r="2070">
          <cell r="K2070">
            <v>0</v>
          </cell>
          <cell r="AL2070">
            <v>13.653857802400406</v>
          </cell>
        </row>
        <row r="2071">
          <cell r="K2071">
            <v>0</v>
          </cell>
          <cell r="AL2071">
            <v>13.653857802400406</v>
          </cell>
        </row>
        <row r="2072">
          <cell r="K2072">
            <v>0</v>
          </cell>
          <cell r="AL2072">
            <v>13.653857802400406</v>
          </cell>
        </row>
        <row r="2073">
          <cell r="K2073">
            <v>0</v>
          </cell>
          <cell r="AL2073">
            <v>13.653857802400406</v>
          </cell>
        </row>
        <row r="2074">
          <cell r="K2074">
            <v>0</v>
          </cell>
          <cell r="AL2074">
            <v>13.653857802400406</v>
          </cell>
        </row>
        <row r="2075">
          <cell r="K2075">
            <v>1</v>
          </cell>
          <cell r="AL2075">
            <v>102.08764349882364</v>
          </cell>
        </row>
        <row r="2076">
          <cell r="K2076">
            <v>0</v>
          </cell>
          <cell r="AL2076">
            <v>13.653857802400406</v>
          </cell>
        </row>
        <row r="2077">
          <cell r="K2077">
            <v>0</v>
          </cell>
          <cell r="AL2077">
            <v>13.653857802400406</v>
          </cell>
        </row>
        <row r="2078">
          <cell r="K2078">
            <v>0</v>
          </cell>
          <cell r="AL2078">
            <v>13.653857802400406</v>
          </cell>
        </row>
        <row r="2079">
          <cell r="K2079">
            <v>0</v>
          </cell>
          <cell r="AL2079">
            <v>13.653857802400406</v>
          </cell>
        </row>
        <row r="2080">
          <cell r="K2080">
            <v>0</v>
          </cell>
          <cell r="AL2080">
            <v>13.653857802400406</v>
          </cell>
        </row>
        <row r="2081">
          <cell r="K2081">
            <v>0</v>
          </cell>
          <cell r="AL2081">
            <v>13.653857802400406</v>
          </cell>
        </row>
        <row r="2082">
          <cell r="K2082">
            <v>0</v>
          </cell>
          <cell r="AL2082">
            <v>13.653857802400406</v>
          </cell>
        </row>
        <row r="2083">
          <cell r="K2083">
            <v>0</v>
          </cell>
          <cell r="AL2083">
            <v>13.653857802400406</v>
          </cell>
        </row>
        <row r="2084">
          <cell r="K2084">
            <v>0</v>
          </cell>
          <cell r="AL2084">
            <v>13.653857802400406</v>
          </cell>
        </row>
        <row r="2085">
          <cell r="K2085">
            <v>0</v>
          </cell>
          <cell r="AL2085">
            <v>13.653857802400406</v>
          </cell>
        </row>
        <row r="2086">
          <cell r="K2086">
            <v>1</v>
          </cell>
          <cell r="AL2086">
            <v>45.287140519217246</v>
          </cell>
        </row>
        <row r="2087">
          <cell r="K2087">
            <v>0</v>
          </cell>
          <cell r="AL2087">
            <v>13.653857802400406</v>
          </cell>
        </row>
        <row r="2088">
          <cell r="K2088">
            <v>0</v>
          </cell>
          <cell r="AL2088">
            <v>13.653857802400406</v>
          </cell>
        </row>
        <row r="2089">
          <cell r="K2089">
            <v>0</v>
          </cell>
          <cell r="AL2089">
            <v>13.653857802400406</v>
          </cell>
        </row>
        <row r="2090">
          <cell r="K2090">
            <v>0</v>
          </cell>
          <cell r="AL2090">
            <v>13.653857802400406</v>
          </cell>
        </row>
        <row r="2091">
          <cell r="K2091">
            <v>0</v>
          </cell>
          <cell r="AL2091">
            <v>13.653857802400406</v>
          </cell>
        </row>
        <row r="2092">
          <cell r="K2092">
            <v>0</v>
          </cell>
          <cell r="AL2092">
            <v>13.653857802400406</v>
          </cell>
        </row>
        <row r="2093">
          <cell r="K2093">
            <v>0</v>
          </cell>
          <cell r="AL2093">
            <v>13.653857802400406</v>
          </cell>
        </row>
        <row r="2094">
          <cell r="K2094">
            <v>0</v>
          </cell>
          <cell r="AL2094">
            <v>13.653857802400406</v>
          </cell>
        </row>
        <row r="2095">
          <cell r="K2095">
            <v>0</v>
          </cell>
          <cell r="AL2095">
            <v>13.653857802400406</v>
          </cell>
        </row>
        <row r="2096">
          <cell r="K2096">
            <v>0</v>
          </cell>
          <cell r="AL2096">
            <v>13.653857802400406</v>
          </cell>
        </row>
        <row r="2097">
          <cell r="K2097">
            <v>1</v>
          </cell>
          <cell r="AL2097">
            <v>80.517643498823631</v>
          </cell>
        </row>
        <row r="2098">
          <cell r="K2098">
            <v>0</v>
          </cell>
          <cell r="AL2098">
            <v>13.653857802400406</v>
          </cell>
        </row>
        <row r="2099">
          <cell r="K2099">
            <v>0</v>
          </cell>
          <cell r="AL2099">
            <v>13.653857802400406</v>
          </cell>
        </row>
        <row r="2100">
          <cell r="K2100">
            <v>0</v>
          </cell>
          <cell r="AL2100">
            <v>13.653857802400406</v>
          </cell>
        </row>
        <row r="2101">
          <cell r="K2101">
            <v>0</v>
          </cell>
          <cell r="AL2101">
            <v>13.653857802400406</v>
          </cell>
        </row>
        <row r="2102">
          <cell r="K2102">
            <v>0</v>
          </cell>
          <cell r="AL2102">
            <v>13.653857802400406</v>
          </cell>
        </row>
        <row r="2103">
          <cell r="K2103">
            <v>0</v>
          </cell>
          <cell r="AL2103">
            <v>13.653857802400406</v>
          </cell>
        </row>
        <row r="2104">
          <cell r="K2104">
            <v>0</v>
          </cell>
          <cell r="AL2104">
            <v>13.653857802400406</v>
          </cell>
        </row>
        <row r="2105">
          <cell r="K2105">
            <v>0</v>
          </cell>
          <cell r="AL2105">
            <v>13.653857802400406</v>
          </cell>
        </row>
        <row r="2106">
          <cell r="K2106">
            <v>0</v>
          </cell>
          <cell r="AL2106">
            <v>13.653857802400406</v>
          </cell>
        </row>
        <row r="2107">
          <cell r="K2107">
            <v>0</v>
          </cell>
          <cell r="AL2107">
            <v>13.653857802400406</v>
          </cell>
        </row>
        <row r="2108">
          <cell r="K2108">
            <v>0</v>
          </cell>
          <cell r="AL2108">
            <v>13.653857802400406</v>
          </cell>
        </row>
        <row r="2109">
          <cell r="K2109">
            <v>0</v>
          </cell>
          <cell r="AL2109">
            <v>13.653857802400406</v>
          </cell>
        </row>
        <row r="2110">
          <cell r="K2110">
            <v>0</v>
          </cell>
          <cell r="AL2110">
            <v>13.653857802400406</v>
          </cell>
        </row>
        <row r="2111">
          <cell r="K2111">
            <v>0</v>
          </cell>
          <cell r="AL2111">
            <v>13.653857802400406</v>
          </cell>
        </row>
        <row r="2112">
          <cell r="K2112">
            <v>0</v>
          </cell>
          <cell r="AL2112">
            <v>13.653857802400406</v>
          </cell>
        </row>
        <row r="2113">
          <cell r="K2113">
            <v>0</v>
          </cell>
          <cell r="AL2113">
            <v>13.653857802400406</v>
          </cell>
        </row>
        <row r="2114">
          <cell r="K2114">
            <v>0</v>
          </cell>
          <cell r="AL2114">
            <v>13.653857802400406</v>
          </cell>
        </row>
        <row r="2115">
          <cell r="K2115">
            <v>0</v>
          </cell>
          <cell r="AL2115">
            <v>13.653857802400406</v>
          </cell>
        </row>
        <row r="2116">
          <cell r="K2116">
            <v>0</v>
          </cell>
          <cell r="AL2116">
            <v>13.653857802400406</v>
          </cell>
        </row>
        <row r="2117">
          <cell r="K2117">
            <v>0</v>
          </cell>
          <cell r="AL2117">
            <v>13.653857802400406</v>
          </cell>
        </row>
        <row r="2118">
          <cell r="K2118">
            <v>0</v>
          </cell>
          <cell r="AL2118">
            <v>13.653857802400406</v>
          </cell>
        </row>
        <row r="2119">
          <cell r="K2119">
            <v>0</v>
          </cell>
          <cell r="AL2119">
            <v>13.653857802400406</v>
          </cell>
        </row>
        <row r="2120">
          <cell r="K2120">
            <v>0</v>
          </cell>
          <cell r="AL2120">
            <v>13.653857802400406</v>
          </cell>
        </row>
        <row r="2121">
          <cell r="K2121">
            <v>0</v>
          </cell>
          <cell r="AL2121">
            <v>13.653857802400406</v>
          </cell>
        </row>
        <row r="2122">
          <cell r="K2122">
            <v>0</v>
          </cell>
          <cell r="AL2122">
            <v>13.653857802400406</v>
          </cell>
        </row>
        <row r="2123">
          <cell r="K2123">
            <v>0</v>
          </cell>
          <cell r="AL2123">
            <v>13.653857802400406</v>
          </cell>
        </row>
        <row r="2124">
          <cell r="K2124">
            <v>0</v>
          </cell>
          <cell r="AL2124">
            <v>13.653857802400406</v>
          </cell>
        </row>
        <row r="2125">
          <cell r="K2125">
            <v>0</v>
          </cell>
          <cell r="AL2125">
            <v>13.653857802400406</v>
          </cell>
        </row>
        <row r="2126">
          <cell r="K2126">
            <v>0</v>
          </cell>
          <cell r="AL2126">
            <v>13.653857802400406</v>
          </cell>
        </row>
        <row r="2127">
          <cell r="K2127">
            <v>0</v>
          </cell>
          <cell r="AL2127">
            <v>13.653857802400406</v>
          </cell>
        </row>
        <row r="2128">
          <cell r="K2128">
            <v>0</v>
          </cell>
          <cell r="AL2128">
            <v>13.653857802400406</v>
          </cell>
        </row>
        <row r="2129">
          <cell r="K2129">
            <v>0</v>
          </cell>
          <cell r="AL2129">
            <v>13.653857802400406</v>
          </cell>
        </row>
        <row r="2130">
          <cell r="K2130">
            <v>0</v>
          </cell>
          <cell r="AL2130">
            <v>13.653857802400406</v>
          </cell>
        </row>
        <row r="2131">
          <cell r="K2131">
            <v>0</v>
          </cell>
          <cell r="AL2131">
            <v>13.653857802400406</v>
          </cell>
        </row>
        <row r="2132">
          <cell r="K2132">
            <v>0</v>
          </cell>
          <cell r="AL2132">
            <v>13.653857802400406</v>
          </cell>
        </row>
        <row r="2133">
          <cell r="K2133">
            <v>0</v>
          </cell>
          <cell r="AL2133">
            <v>13.653857802400406</v>
          </cell>
        </row>
        <row r="2134">
          <cell r="K2134">
            <v>0</v>
          </cell>
          <cell r="AL2134">
            <v>13.653857802400406</v>
          </cell>
        </row>
        <row r="2135">
          <cell r="K2135">
            <v>0</v>
          </cell>
          <cell r="AL2135">
            <v>13.653857802400406</v>
          </cell>
        </row>
        <row r="2136">
          <cell r="K2136">
            <v>0</v>
          </cell>
          <cell r="AL2136">
            <v>13.653857802400406</v>
          </cell>
        </row>
        <row r="2137">
          <cell r="K2137">
            <v>0</v>
          </cell>
          <cell r="AL2137">
            <v>13.653857802400406</v>
          </cell>
        </row>
        <row r="2138">
          <cell r="K2138">
            <v>0</v>
          </cell>
          <cell r="AL2138">
            <v>13.653857802400406</v>
          </cell>
        </row>
        <row r="2139">
          <cell r="K2139">
            <v>0</v>
          </cell>
          <cell r="AL2139">
            <v>13.653857802400406</v>
          </cell>
        </row>
        <row r="2140">
          <cell r="K2140">
            <v>0</v>
          </cell>
          <cell r="AL2140">
            <v>13.653857802400406</v>
          </cell>
        </row>
        <row r="2141">
          <cell r="K2141">
            <v>0</v>
          </cell>
          <cell r="AL2141">
            <v>13.653857802400406</v>
          </cell>
        </row>
        <row r="2142">
          <cell r="K2142">
            <v>0</v>
          </cell>
          <cell r="AL2142">
            <v>13.653857802400406</v>
          </cell>
        </row>
        <row r="2143">
          <cell r="K2143">
            <v>0</v>
          </cell>
          <cell r="AL2143">
            <v>13.653857802400406</v>
          </cell>
        </row>
        <row r="2144">
          <cell r="K2144">
            <v>0</v>
          </cell>
          <cell r="AL2144">
            <v>13.653857802400406</v>
          </cell>
        </row>
        <row r="2145">
          <cell r="K2145">
            <v>0</v>
          </cell>
          <cell r="AL2145">
            <v>13.653857802400406</v>
          </cell>
        </row>
        <row r="2146">
          <cell r="K2146">
            <v>0</v>
          </cell>
          <cell r="AL2146">
            <v>13.653857802400406</v>
          </cell>
        </row>
        <row r="2147">
          <cell r="K2147">
            <v>0</v>
          </cell>
          <cell r="AL2147">
            <v>13.653857802400406</v>
          </cell>
        </row>
        <row r="2148">
          <cell r="K2148">
            <v>0</v>
          </cell>
          <cell r="AL2148">
            <v>13.653857802400406</v>
          </cell>
        </row>
        <row r="2149">
          <cell r="K2149">
            <v>0</v>
          </cell>
          <cell r="AL2149">
            <v>13.653857802400406</v>
          </cell>
        </row>
        <row r="2150">
          <cell r="K2150">
            <v>0</v>
          </cell>
          <cell r="AL2150">
            <v>13.653857802400406</v>
          </cell>
        </row>
        <row r="2151">
          <cell r="K2151">
            <v>0</v>
          </cell>
          <cell r="AL2151">
            <v>13.653857802400406</v>
          </cell>
        </row>
        <row r="2152">
          <cell r="K2152">
            <v>0</v>
          </cell>
          <cell r="AL2152">
            <v>13.653857802400406</v>
          </cell>
        </row>
        <row r="2153">
          <cell r="K2153">
            <v>0</v>
          </cell>
          <cell r="AL2153">
            <v>13.653857802400406</v>
          </cell>
        </row>
        <row r="2154">
          <cell r="K2154">
            <v>0</v>
          </cell>
          <cell r="AL2154">
            <v>13.653857802400406</v>
          </cell>
        </row>
        <row r="2155">
          <cell r="K2155">
            <v>0</v>
          </cell>
          <cell r="AL2155">
            <v>13.653857802400406</v>
          </cell>
        </row>
        <row r="2156">
          <cell r="K2156">
            <v>0</v>
          </cell>
          <cell r="AL2156">
            <v>13.653857802400406</v>
          </cell>
        </row>
        <row r="2157">
          <cell r="K2157">
            <v>0</v>
          </cell>
          <cell r="AL2157">
            <v>13.653857802400406</v>
          </cell>
        </row>
        <row r="2158">
          <cell r="K2158">
            <v>0</v>
          </cell>
          <cell r="AL2158">
            <v>13.653857802400406</v>
          </cell>
        </row>
        <row r="2159">
          <cell r="K2159">
            <v>0</v>
          </cell>
          <cell r="AL2159">
            <v>13.653857802400406</v>
          </cell>
        </row>
        <row r="2160">
          <cell r="K2160">
            <v>0</v>
          </cell>
          <cell r="AL2160">
            <v>13.653857802400406</v>
          </cell>
        </row>
        <row r="2161">
          <cell r="K2161">
            <v>1</v>
          </cell>
          <cell r="AL2161">
            <v>100.95764349882363</v>
          </cell>
        </row>
        <row r="2162">
          <cell r="K2162">
            <v>0</v>
          </cell>
          <cell r="AL2162">
            <v>13.653857802400406</v>
          </cell>
        </row>
        <row r="2163">
          <cell r="K2163">
            <v>0</v>
          </cell>
          <cell r="AL2163">
            <v>13.653857802400406</v>
          </cell>
        </row>
        <row r="2164">
          <cell r="K2164">
            <v>0</v>
          </cell>
          <cell r="AL2164">
            <v>13.653857802400406</v>
          </cell>
        </row>
        <row r="2165">
          <cell r="K2165">
            <v>0</v>
          </cell>
          <cell r="AL2165">
            <v>13.653857802400406</v>
          </cell>
        </row>
        <row r="2166">
          <cell r="K2166">
            <v>1</v>
          </cell>
          <cell r="AL2166">
            <v>45.287140519217246</v>
          </cell>
        </row>
        <row r="2167">
          <cell r="K2167">
            <v>1</v>
          </cell>
          <cell r="AL2167">
            <v>45.287140519217246</v>
          </cell>
        </row>
        <row r="2168">
          <cell r="K2168">
            <v>0</v>
          </cell>
          <cell r="AL2168">
            <v>13.653857802400406</v>
          </cell>
        </row>
        <row r="2169">
          <cell r="K2169">
            <v>0</v>
          </cell>
          <cell r="AL2169">
            <v>13.653857802400406</v>
          </cell>
        </row>
        <row r="2170">
          <cell r="K2170">
            <v>0</v>
          </cell>
          <cell r="AL2170">
            <v>13.653857802400406</v>
          </cell>
        </row>
        <row r="2171">
          <cell r="K2171">
            <v>0</v>
          </cell>
          <cell r="AL2171">
            <v>13.653857802400406</v>
          </cell>
        </row>
        <row r="2172">
          <cell r="K2172">
            <v>0</v>
          </cell>
          <cell r="AL2172">
            <v>13.653857802400406</v>
          </cell>
        </row>
        <row r="2173">
          <cell r="K2173">
            <v>0</v>
          </cell>
          <cell r="AL2173">
            <v>13.653857802400406</v>
          </cell>
        </row>
        <row r="2174">
          <cell r="K2174">
            <v>0</v>
          </cell>
          <cell r="AL2174">
            <v>13.653857802400406</v>
          </cell>
        </row>
        <row r="2175">
          <cell r="K2175">
            <v>1</v>
          </cell>
          <cell r="AL2175">
            <v>45.287140519217246</v>
          </cell>
        </row>
        <row r="2176">
          <cell r="K2176">
            <v>0</v>
          </cell>
          <cell r="AL2176">
            <v>13.653857802400406</v>
          </cell>
        </row>
        <row r="2177">
          <cell r="K2177">
            <v>0</v>
          </cell>
          <cell r="AL2177">
            <v>13.653857802400406</v>
          </cell>
        </row>
        <row r="2178">
          <cell r="K2178">
            <v>0</v>
          </cell>
          <cell r="AL2178">
            <v>13.653857802400406</v>
          </cell>
        </row>
        <row r="2179">
          <cell r="K2179">
            <v>1</v>
          </cell>
          <cell r="AL2179">
            <v>45.287140519217246</v>
          </cell>
        </row>
        <row r="2180">
          <cell r="K2180">
            <v>0</v>
          </cell>
          <cell r="AL2180">
            <v>13.653857802400406</v>
          </cell>
        </row>
        <row r="2181">
          <cell r="K2181">
            <v>0</v>
          </cell>
          <cell r="AL2181">
            <v>13.653857802400406</v>
          </cell>
        </row>
        <row r="2182">
          <cell r="K2182">
            <v>0</v>
          </cell>
          <cell r="AL2182">
            <v>13.653857802400406</v>
          </cell>
        </row>
        <row r="2183">
          <cell r="K2183">
            <v>0</v>
          </cell>
          <cell r="AL2183">
            <v>13.653857802400406</v>
          </cell>
        </row>
        <row r="2184">
          <cell r="K2184">
            <v>0</v>
          </cell>
          <cell r="AL2184">
            <v>13.653857802400406</v>
          </cell>
        </row>
        <row r="2185">
          <cell r="K2185">
            <v>0</v>
          </cell>
          <cell r="AL2185">
            <v>13.653857802400406</v>
          </cell>
        </row>
        <row r="2186">
          <cell r="K2186">
            <v>0</v>
          </cell>
          <cell r="AL2186">
            <v>13.653857802400406</v>
          </cell>
        </row>
        <row r="2187">
          <cell r="K2187">
            <v>0</v>
          </cell>
          <cell r="AL2187">
            <v>13.653857802400406</v>
          </cell>
        </row>
        <row r="2188">
          <cell r="K2188">
            <v>0</v>
          </cell>
          <cell r="AL2188">
            <v>13.653857802400406</v>
          </cell>
        </row>
        <row r="2189">
          <cell r="K2189">
            <v>0</v>
          </cell>
          <cell r="AL2189">
            <v>13.653857802400406</v>
          </cell>
        </row>
        <row r="2190">
          <cell r="K2190">
            <v>1</v>
          </cell>
          <cell r="AL2190">
            <v>80.517643498823631</v>
          </cell>
        </row>
        <row r="2191">
          <cell r="K2191">
            <v>0</v>
          </cell>
          <cell r="AL2191">
            <v>13.653857802400406</v>
          </cell>
        </row>
        <row r="2192">
          <cell r="K2192">
            <v>1</v>
          </cell>
          <cell r="AL2192">
            <v>45.287140519217246</v>
          </cell>
        </row>
        <row r="2193">
          <cell r="K2193">
            <v>0</v>
          </cell>
          <cell r="AL2193">
            <v>13.653857802400406</v>
          </cell>
        </row>
        <row r="2194">
          <cell r="K2194">
            <v>0</v>
          </cell>
          <cell r="AL2194">
            <v>13.653857802400406</v>
          </cell>
        </row>
        <row r="2195">
          <cell r="K2195">
            <v>0</v>
          </cell>
          <cell r="AL2195">
            <v>13.653857802400406</v>
          </cell>
        </row>
        <row r="2196">
          <cell r="K2196">
            <v>0</v>
          </cell>
          <cell r="AL2196">
            <v>13.653857802400406</v>
          </cell>
        </row>
        <row r="2197">
          <cell r="K2197">
            <v>1</v>
          </cell>
          <cell r="AL2197">
            <v>45.287140519217246</v>
          </cell>
        </row>
        <row r="2198">
          <cell r="K2198">
            <v>0</v>
          </cell>
          <cell r="AL2198">
            <v>13.653857802400406</v>
          </cell>
        </row>
        <row r="2199">
          <cell r="K2199">
            <v>1</v>
          </cell>
          <cell r="AL2199">
            <v>45.287140519217246</v>
          </cell>
        </row>
        <row r="2200">
          <cell r="K2200">
            <v>0</v>
          </cell>
          <cell r="AL2200">
            <v>13.653857802400406</v>
          </cell>
        </row>
        <row r="2201">
          <cell r="K2201">
            <v>0</v>
          </cell>
          <cell r="AL2201">
            <v>13.653857802400406</v>
          </cell>
        </row>
        <row r="2202">
          <cell r="K2202">
            <v>0</v>
          </cell>
          <cell r="AL2202">
            <v>13.653857802400406</v>
          </cell>
        </row>
        <row r="2203">
          <cell r="K2203">
            <v>0</v>
          </cell>
          <cell r="AL2203">
            <v>13.653857802400406</v>
          </cell>
        </row>
        <row r="2204">
          <cell r="K2204">
            <v>0</v>
          </cell>
          <cell r="AL2204">
            <v>13.653857802400406</v>
          </cell>
        </row>
        <row r="2205">
          <cell r="K2205">
            <v>0</v>
          </cell>
          <cell r="AL2205">
            <v>13.653857802400406</v>
          </cell>
        </row>
        <row r="2206">
          <cell r="K2206">
            <v>0</v>
          </cell>
          <cell r="AL2206">
            <v>13.653857802400406</v>
          </cell>
        </row>
        <row r="2207">
          <cell r="K2207">
            <v>0</v>
          </cell>
          <cell r="AL2207">
            <v>13.653857802400406</v>
          </cell>
        </row>
        <row r="2208">
          <cell r="K2208">
            <v>0</v>
          </cell>
          <cell r="AL2208">
            <v>13.653857802400406</v>
          </cell>
        </row>
        <row r="2209">
          <cell r="K2209">
            <v>0</v>
          </cell>
          <cell r="AL2209">
            <v>13.653857802400406</v>
          </cell>
        </row>
        <row r="2210">
          <cell r="K2210">
            <v>0</v>
          </cell>
          <cell r="AL2210">
            <v>13.653857802400406</v>
          </cell>
        </row>
        <row r="2211">
          <cell r="K2211">
            <v>0</v>
          </cell>
          <cell r="AL2211">
            <v>13.653857802400406</v>
          </cell>
        </row>
        <row r="2212">
          <cell r="K2212">
            <v>0</v>
          </cell>
          <cell r="AL2212">
            <v>13.653857802400406</v>
          </cell>
        </row>
        <row r="2213">
          <cell r="K2213">
            <v>0</v>
          </cell>
          <cell r="AL2213">
            <v>13.653857802400406</v>
          </cell>
        </row>
        <row r="2214">
          <cell r="K2214">
            <v>0</v>
          </cell>
          <cell r="AL2214">
            <v>13.653857802400406</v>
          </cell>
        </row>
        <row r="2215">
          <cell r="K2215">
            <v>1</v>
          </cell>
          <cell r="AL2215">
            <v>45.287140519217246</v>
          </cell>
        </row>
        <row r="2216">
          <cell r="K2216">
            <v>0</v>
          </cell>
          <cell r="AL2216">
            <v>13.653857802400406</v>
          </cell>
        </row>
        <row r="2217">
          <cell r="K2217">
            <v>0</v>
          </cell>
          <cell r="AL2217">
            <v>13.653857802400406</v>
          </cell>
        </row>
        <row r="2218">
          <cell r="K2218">
            <v>0</v>
          </cell>
          <cell r="AL2218">
            <v>13.653857802400406</v>
          </cell>
        </row>
        <row r="2219">
          <cell r="K2219">
            <v>0</v>
          </cell>
          <cell r="AL2219">
            <v>13.653857802400406</v>
          </cell>
        </row>
        <row r="2220">
          <cell r="K2220">
            <v>0</v>
          </cell>
          <cell r="AL2220">
            <v>13.653857802400406</v>
          </cell>
        </row>
        <row r="2221">
          <cell r="K2221">
            <v>0</v>
          </cell>
          <cell r="AL2221">
            <v>13.653857802400406</v>
          </cell>
        </row>
        <row r="2222">
          <cell r="K2222">
            <v>0</v>
          </cell>
          <cell r="AL2222">
            <v>13.653857802400406</v>
          </cell>
        </row>
        <row r="2223">
          <cell r="K2223">
            <v>0</v>
          </cell>
          <cell r="AL2223">
            <v>13.653857802400406</v>
          </cell>
        </row>
        <row r="2224">
          <cell r="K2224">
            <v>0</v>
          </cell>
          <cell r="AL2224">
            <v>13.653857802400406</v>
          </cell>
        </row>
        <row r="2225">
          <cell r="K2225">
            <v>0</v>
          </cell>
          <cell r="AL2225">
            <v>13.653857802400406</v>
          </cell>
        </row>
        <row r="2226">
          <cell r="K2226">
            <v>0</v>
          </cell>
          <cell r="AL2226">
            <v>13.653857802400406</v>
          </cell>
        </row>
        <row r="2227">
          <cell r="K2227">
            <v>0</v>
          </cell>
          <cell r="AL2227">
            <v>13.653857802400406</v>
          </cell>
        </row>
        <row r="2228">
          <cell r="K2228">
            <v>0</v>
          </cell>
          <cell r="AL2228">
            <v>13.653857802400406</v>
          </cell>
        </row>
        <row r="2229">
          <cell r="K2229">
            <v>0</v>
          </cell>
          <cell r="AL2229">
            <v>13.653857802400406</v>
          </cell>
        </row>
        <row r="2230">
          <cell r="K2230">
            <v>0</v>
          </cell>
          <cell r="AL2230">
            <v>13.653857802400406</v>
          </cell>
        </row>
        <row r="2231">
          <cell r="K2231">
            <v>0</v>
          </cell>
          <cell r="AL2231">
            <v>13.653857802400406</v>
          </cell>
        </row>
        <row r="2232">
          <cell r="K2232">
            <v>1</v>
          </cell>
          <cell r="AL2232">
            <v>45.287140519217246</v>
          </cell>
        </row>
        <row r="2233">
          <cell r="K2233">
            <v>0</v>
          </cell>
          <cell r="AL2233">
            <v>13.653857802400406</v>
          </cell>
        </row>
        <row r="2234">
          <cell r="K2234">
            <v>0</v>
          </cell>
          <cell r="AL2234">
            <v>13.653857802400406</v>
          </cell>
        </row>
        <row r="2235">
          <cell r="K2235">
            <v>0</v>
          </cell>
          <cell r="AL2235">
            <v>13.653857802400406</v>
          </cell>
        </row>
        <row r="2236">
          <cell r="K2236">
            <v>0</v>
          </cell>
          <cell r="AL2236">
            <v>13.653857802400406</v>
          </cell>
        </row>
        <row r="2237">
          <cell r="K2237">
            <v>1</v>
          </cell>
          <cell r="AL2237">
            <v>8352.9055534087347</v>
          </cell>
        </row>
        <row r="2238">
          <cell r="K2238">
            <v>0</v>
          </cell>
          <cell r="AL2238">
            <v>13.653857802400406</v>
          </cell>
        </row>
        <row r="2239">
          <cell r="K2239">
            <v>0</v>
          </cell>
          <cell r="AL2239">
            <v>13.653857802400406</v>
          </cell>
        </row>
        <row r="2240">
          <cell r="K2240">
            <v>0</v>
          </cell>
          <cell r="AL2240">
            <v>13.653857802400406</v>
          </cell>
        </row>
        <row r="2241">
          <cell r="K2241">
            <v>0</v>
          </cell>
          <cell r="AL2241">
            <v>13.653857802400406</v>
          </cell>
        </row>
        <row r="2242">
          <cell r="K2242">
            <v>0</v>
          </cell>
          <cell r="AL2242">
            <v>13.653857802400406</v>
          </cell>
        </row>
        <row r="2243">
          <cell r="K2243">
            <v>0</v>
          </cell>
          <cell r="AL2243">
            <v>13.653857802400406</v>
          </cell>
        </row>
        <row r="2244">
          <cell r="K2244">
            <v>0</v>
          </cell>
          <cell r="AL2244">
            <v>13.653857802400406</v>
          </cell>
        </row>
        <row r="2245">
          <cell r="K2245">
            <v>0</v>
          </cell>
          <cell r="AL2245">
            <v>13.653857802400406</v>
          </cell>
        </row>
        <row r="2246">
          <cell r="K2246">
            <v>0</v>
          </cell>
          <cell r="AL2246">
            <v>13.653857802400406</v>
          </cell>
        </row>
        <row r="2247">
          <cell r="K2247">
            <v>0</v>
          </cell>
          <cell r="AL2247">
            <v>13.653857802400406</v>
          </cell>
        </row>
        <row r="2248">
          <cell r="K2248">
            <v>0</v>
          </cell>
          <cell r="AL2248">
            <v>13.653857802400406</v>
          </cell>
        </row>
        <row r="2249">
          <cell r="K2249">
            <v>0</v>
          </cell>
          <cell r="AL2249">
            <v>13.653857802400406</v>
          </cell>
        </row>
        <row r="2250">
          <cell r="K2250">
            <v>0</v>
          </cell>
          <cell r="AL2250">
            <v>13.653857802400406</v>
          </cell>
        </row>
        <row r="2251">
          <cell r="K2251">
            <v>0</v>
          </cell>
          <cell r="AL2251">
            <v>13.653857802400406</v>
          </cell>
        </row>
        <row r="2252">
          <cell r="K2252">
            <v>0</v>
          </cell>
          <cell r="AL2252">
            <v>13.653857802400406</v>
          </cell>
        </row>
        <row r="2253">
          <cell r="K2253">
            <v>0</v>
          </cell>
          <cell r="AL2253">
            <v>13.653857802400406</v>
          </cell>
        </row>
        <row r="2254">
          <cell r="K2254">
            <v>0</v>
          </cell>
          <cell r="AL2254">
            <v>13.653857802400406</v>
          </cell>
        </row>
        <row r="2255">
          <cell r="K2255">
            <v>0</v>
          </cell>
          <cell r="AL2255">
            <v>13.653857802400406</v>
          </cell>
        </row>
        <row r="2256">
          <cell r="K2256">
            <v>1</v>
          </cell>
          <cell r="AL2256">
            <v>45.287140519217246</v>
          </cell>
        </row>
        <row r="2257">
          <cell r="K2257">
            <v>0</v>
          </cell>
          <cell r="AL2257">
            <v>13.653857802400406</v>
          </cell>
        </row>
        <row r="2258">
          <cell r="K2258">
            <v>0</v>
          </cell>
          <cell r="AL2258">
            <v>13.653857802400406</v>
          </cell>
        </row>
        <row r="2259">
          <cell r="K2259">
            <v>0</v>
          </cell>
          <cell r="AL2259">
            <v>13.653857802400406</v>
          </cell>
        </row>
        <row r="2260">
          <cell r="K2260">
            <v>0</v>
          </cell>
          <cell r="AL2260">
            <v>13.653857802400406</v>
          </cell>
        </row>
        <row r="2261">
          <cell r="K2261">
            <v>0</v>
          </cell>
          <cell r="AL2261">
            <v>13.653857802400406</v>
          </cell>
        </row>
        <row r="2262">
          <cell r="K2262">
            <v>0</v>
          </cell>
          <cell r="AL2262">
            <v>13.653857802400406</v>
          </cell>
        </row>
        <row r="2263">
          <cell r="K2263">
            <v>0</v>
          </cell>
          <cell r="AL2263">
            <v>13.653857802400406</v>
          </cell>
        </row>
        <row r="2264">
          <cell r="K2264">
            <v>0</v>
          </cell>
          <cell r="AL2264">
            <v>13.653857802400406</v>
          </cell>
        </row>
        <row r="2265">
          <cell r="K2265">
            <v>0</v>
          </cell>
          <cell r="AL2265">
            <v>13.653857802400406</v>
          </cell>
        </row>
        <row r="2266">
          <cell r="K2266">
            <v>0</v>
          </cell>
          <cell r="AL2266">
            <v>13.653857802400406</v>
          </cell>
        </row>
        <row r="2267">
          <cell r="K2267">
            <v>0</v>
          </cell>
          <cell r="AL2267">
            <v>13.653857802400406</v>
          </cell>
        </row>
        <row r="2268">
          <cell r="K2268">
            <v>0</v>
          </cell>
          <cell r="AL2268">
            <v>13.653857802400406</v>
          </cell>
        </row>
        <row r="2269">
          <cell r="K2269">
            <v>0</v>
          </cell>
          <cell r="AL2269">
            <v>13.653857802400406</v>
          </cell>
        </row>
        <row r="2270">
          <cell r="K2270">
            <v>0</v>
          </cell>
          <cell r="AL2270">
            <v>13.653857802400406</v>
          </cell>
        </row>
        <row r="2271">
          <cell r="K2271">
            <v>0</v>
          </cell>
          <cell r="AL2271">
            <v>13.653857802400406</v>
          </cell>
        </row>
        <row r="2272">
          <cell r="K2272">
            <v>0</v>
          </cell>
          <cell r="AL2272">
            <v>13.653857802400406</v>
          </cell>
        </row>
        <row r="2273">
          <cell r="K2273">
            <v>0</v>
          </cell>
          <cell r="AL2273">
            <v>13.653857802400406</v>
          </cell>
        </row>
        <row r="2274">
          <cell r="K2274">
            <v>0</v>
          </cell>
          <cell r="AL2274">
            <v>13.653857802400406</v>
          </cell>
        </row>
        <row r="2275">
          <cell r="K2275">
            <v>0</v>
          </cell>
          <cell r="AL2275">
            <v>13.653857802400406</v>
          </cell>
        </row>
        <row r="2276">
          <cell r="K2276">
            <v>0</v>
          </cell>
          <cell r="AL2276">
            <v>13.653857802400406</v>
          </cell>
        </row>
        <row r="2277">
          <cell r="K2277">
            <v>0</v>
          </cell>
          <cell r="AL2277">
            <v>13.653857802400406</v>
          </cell>
        </row>
        <row r="2278">
          <cell r="K2278">
            <v>0</v>
          </cell>
          <cell r="AL2278">
            <v>13.653857802400406</v>
          </cell>
        </row>
        <row r="2279">
          <cell r="K2279">
            <v>0</v>
          </cell>
          <cell r="AL2279">
            <v>13.653857802400406</v>
          </cell>
        </row>
        <row r="2280">
          <cell r="K2280">
            <v>0</v>
          </cell>
          <cell r="AL2280">
            <v>13.653857802400406</v>
          </cell>
        </row>
        <row r="2281">
          <cell r="K2281">
            <v>0</v>
          </cell>
          <cell r="AL2281">
            <v>13.653857802400406</v>
          </cell>
        </row>
        <row r="2282">
          <cell r="K2282">
            <v>1</v>
          </cell>
          <cell r="AL2282">
            <v>45.287140519217246</v>
          </cell>
        </row>
        <row r="2283">
          <cell r="K2283">
            <v>0</v>
          </cell>
          <cell r="AL2283">
            <v>13.653857802400406</v>
          </cell>
        </row>
        <row r="2284">
          <cell r="K2284">
            <v>1</v>
          </cell>
          <cell r="AL2284">
            <v>80.517643498823631</v>
          </cell>
        </row>
        <row r="2285">
          <cell r="K2285">
            <v>0</v>
          </cell>
          <cell r="AL2285">
            <v>13.653857802400406</v>
          </cell>
        </row>
        <row r="2286">
          <cell r="K2286">
            <v>0</v>
          </cell>
          <cell r="AL2286">
            <v>13.653857802400406</v>
          </cell>
        </row>
        <row r="2287">
          <cell r="K2287">
            <v>0</v>
          </cell>
          <cell r="AL2287">
            <v>13.653857802400406</v>
          </cell>
        </row>
        <row r="2288">
          <cell r="K2288">
            <v>0</v>
          </cell>
          <cell r="AL2288">
            <v>13.653857802400406</v>
          </cell>
        </row>
        <row r="2289">
          <cell r="K2289">
            <v>0</v>
          </cell>
          <cell r="AL2289">
            <v>13.653857802400406</v>
          </cell>
        </row>
        <row r="2290">
          <cell r="K2290">
            <v>0</v>
          </cell>
          <cell r="AL2290">
            <v>13.653857802400406</v>
          </cell>
        </row>
        <row r="2291">
          <cell r="K2291">
            <v>0</v>
          </cell>
          <cell r="AL2291">
            <v>13.653857802400406</v>
          </cell>
        </row>
        <row r="2292">
          <cell r="K2292">
            <v>0</v>
          </cell>
          <cell r="AL2292">
            <v>13.653857802400406</v>
          </cell>
        </row>
        <row r="2293">
          <cell r="K2293">
            <v>0</v>
          </cell>
          <cell r="AL2293">
            <v>13.653857802400406</v>
          </cell>
        </row>
        <row r="2294">
          <cell r="K2294">
            <v>1</v>
          </cell>
          <cell r="AL2294">
            <v>80.517643498823631</v>
          </cell>
        </row>
        <row r="2295">
          <cell r="K2295">
            <v>0</v>
          </cell>
          <cell r="AL2295">
            <v>13.653857802400406</v>
          </cell>
        </row>
        <row r="2296">
          <cell r="K2296">
            <v>0</v>
          </cell>
          <cell r="AL2296">
            <v>13.653857802400406</v>
          </cell>
        </row>
        <row r="2297">
          <cell r="K2297">
            <v>0</v>
          </cell>
          <cell r="AL2297">
            <v>13.653857802400406</v>
          </cell>
        </row>
        <row r="2298">
          <cell r="K2298">
            <v>0</v>
          </cell>
          <cell r="AL2298">
            <v>13.653857802400406</v>
          </cell>
        </row>
        <row r="2299">
          <cell r="K2299">
            <v>0</v>
          </cell>
          <cell r="AL2299">
            <v>13.653857802400406</v>
          </cell>
        </row>
        <row r="2300">
          <cell r="K2300">
            <v>0</v>
          </cell>
          <cell r="AL2300">
            <v>13.653857802400406</v>
          </cell>
        </row>
        <row r="2301">
          <cell r="K2301">
            <v>0</v>
          </cell>
          <cell r="AL2301">
            <v>13.653857802400406</v>
          </cell>
        </row>
        <row r="2302">
          <cell r="K2302">
            <v>0</v>
          </cell>
          <cell r="AL2302">
            <v>13.653857802400406</v>
          </cell>
        </row>
        <row r="2303">
          <cell r="K2303">
            <v>0</v>
          </cell>
          <cell r="AL2303">
            <v>13.653857802400406</v>
          </cell>
        </row>
        <row r="2304">
          <cell r="K2304">
            <v>0</v>
          </cell>
          <cell r="AL2304">
            <v>13.653857802400406</v>
          </cell>
        </row>
        <row r="2305">
          <cell r="K2305">
            <v>0</v>
          </cell>
          <cell r="AL2305">
            <v>13.653857802400406</v>
          </cell>
        </row>
        <row r="2306">
          <cell r="K2306">
            <v>0</v>
          </cell>
          <cell r="AL2306">
            <v>13.653857802400406</v>
          </cell>
        </row>
        <row r="2307">
          <cell r="K2307">
            <v>0</v>
          </cell>
          <cell r="AL2307">
            <v>13.653857802400406</v>
          </cell>
        </row>
        <row r="2308">
          <cell r="K2308">
            <v>0</v>
          </cell>
          <cell r="AL2308">
            <v>13.653857802400406</v>
          </cell>
        </row>
        <row r="2309">
          <cell r="K2309">
            <v>0</v>
          </cell>
          <cell r="AL2309">
            <v>13.653857802400406</v>
          </cell>
        </row>
        <row r="2310">
          <cell r="K2310">
            <v>0</v>
          </cell>
          <cell r="AL2310">
            <v>13.653857802400406</v>
          </cell>
        </row>
        <row r="2311">
          <cell r="K2311">
            <v>1</v>
          </cell>
          <cell r="AL2311">
            <v>45.287140519217246</v>
          </cell>
        </row>
        <row r="2312">
          <cell r="K2312">
            <v>0</v>
          </cell>
          <cell r="AL2312">
            <v>13.653857802400406</v>
          </cell>
        </row>
        <row r="2313">
          <cell r="K2313">
            <v>0</v>
          </cell>
          <cell r="AL2313">
            <v>13.653857802400406</v>
          </cell>
        </row>
        <row r="2314">
          <cell r="K2314">
            <v>0</v>
          </cell>
          <cell r="AL2314">
            <v>13.653857802400406</v>
          </cell>
        </row>
        <row r="2315">
          <cell r="K2315">
            <v>1</v>
          </cell>
          <cell r="AL2315">
            <v>80.517643498823631</v>
          </cell>
        </row>
        <row r="2316">
          <cell r="K2316">
            <v>0</v>
          </cell>
          <cell r="AL2316">
            <v>13.653857802400406</v>
          </cell>
        </row>
        <row r="2317">
          <cell r="K2317">
            <v>0</v>
          </cell>
          <cell r="AL2317">
            <v>13.653857802400406</v>
          </cell>
        </row>
        <row r="2318">
          <cell r="K2318">
            <v>0</v>
          </cell>
          <cell r="AL2318">
            <v>13.653857802400406</v>
          </cell>
        </row>
        <row r="2319">
          <cell r="K2319">
            <v>0</v>
          </cell>
          <cell r="AL2319">
            <v>13.653857802400406</v>
          </cell>
        </row>
        <row r="2320">
          <cell r="K2320">
            <v>0</v>
          </cell>
          <cell r="AL2320">
            <v>13.653857802400406</v>
          </cell>
        </row>
        <row r="2321">
          <cell r="K2321">
            <v>0</v>
          </cell>
          <cell r="AL2321">
            <v>13.653857802400406</v>
          </cell>
        </row>
        <row r="2322">
          <cell r="K2322">
            <v>0</v>
          </cell>
          <cell r="AL2322">
            <v>13.653857802400406</v>
          </cell>
        </row>
        <row r="2323">
          <cell r="K2323">
            <v>0</v>
          </cell>
          <cell r="AL2323">
            <v>13.653857802400406</v>
          </cell>
        </row>
        <row r="2324">
          <cell r="K2324">
            <v>0</v>
          </cell>
          <cell r="AL2324">
            <v>13.653857802400406</v>
          </cell>
        </row>
        <row r="2325">
          <cell r="K2325">
            <v>0</v>
          </cell>
          <cell r="AL2325">
            <v>13.653857802400406</v>
          </cell>
        </row>
        <row r="2326">
          <cell r="K2326">
            <v>0</v>
          </cell>
          <cell r="AL2326">
            <v>13.653857802400406</v>
          </cell>
        </row>
        <row r="2327">
          <cell r="K2327">
            <v>0</v>
          </cell>
          <cell r="AL2327">
            <v>13.653857802400406</v>
          </cell>
        </row>
        <row r="2328">
          <cell r="K2328">
            <v>0</v>
          </cell>
          <cell r="AL2328">
            <v>13.653857802400406</v>
          </cell>
        </row>
        <row r="2329">
          <cell r="K2329">
            <v>0</v>
          </cell>
          <cell r="AL2329">
            <v>13.653857802400406</v>
          </cell>
        </row>
        <row r="2330">
          <cell r="K2330">
            <v>1</v>
          </cell>
          <cell r="AL2330">
            <v>45.287140519217246</v>
          </cell>
        </row>
        <row r="2331">
          <cell r="K2331">
            <v>0</v>
          </cell>
          <cell r="AL2331">
            <v>13.653857802400406</v>
          </cell>
        </row>
        <row r="2332">
          <cell r="K2332">
            <v>0</v>
          </cell>
          <cell r="AL2332">
            <v>13.653857802400406</v>
          </cell>
        </row>
        <row r="2333">
          <cell r="K2333">
            <v>0</v>
          </cell>
          <cell r="AL2333">
            <v>13.653857802400406</v>
          </cell>
        </row>
        <row r="2334">
          <cell r="K2334">
            <v>0</v>
          </cell>
          <cell r="AL2334">
            <v>13.653857802400406</v>
          </cell>
        </row>
        <row r="2335">
          <cell r="K2335">
            <v>0</v>
          </cell>
          <cell r="AL2335">
            <v>13.653857802400406</v>
          </cell>
        </row>
        <row r="2336">
          <cell r="K2336">
            <v>0</v>
          </cell>
          <cell r="AL2336">
            <v>13.653857802400406</v>
          </cell>
        </row>
        <row r="2337">
          <cell r="K2337">
            <v>0</v>
          </cell>
          <cell r="AL2337">
            <v>13.653857802400406</v>
          </cell>
        </row>
        <row r="2338">
          <cell r="K2338">
            <v>1</v>
          </cell>
          <cell r="AL2338">
            <v>45.287140519217246</v>
          </cell>
        </row>
        <row r="2339">
          <cell r="K2339">
            <v>0</v>
          </cell>
          <cell r="AL2339">
            <v>13.653857802400406</v>
          </cell>
        </row>
        <row r="2340">
          <cell r="K2340">
            <v>0</v>
          </cell>
          <cell r="AL2340">
            <v>13.653857802400406</v>
          </cell>
        </row>
        <row r="2341">
          <cell r="K2341">
            <v>0</v>
          </cell>
          <cell r="AL2341">
            <v>13.653857802400406</v>
          </cell>
        </row>
        <row r="2342">
          <cell r="K2342">
            <v>0</v>
          </cell>
          <cell r="AL2342">
            <v>13.653857802400406</v>
          </cell>
        </row>
        <row r="2343">
          <cell r="K2343">
            <v>0</v>
          </cell>
          <cell r="AL2343">
            <v>13.653857802400406</v>
          </cell>
        </row>
        <row r="2344">
          <cell r="K2344">
            <v>0</v>
          </cell>
          <cell r="AL2344">
            <v>13.653857802400406</v>
          </cell>
        </row>
        <row r="2345">
          <cell r="K2345">
            <v>0</v>
          </cell>
          <cell r="AL2345">
            <v>13.653857802400406</v>
          </cell>
        </row>
        <row r="2346">
          <cell r="K2346">
            <v>0</v>
          </cell>
          <cell r="AL2346">
            <v>13.653857802400406</v>
          </cell>
        </row>
        <row r="2347">
          <cell r="K2347">
            <v>0</v>
          </cell>
          <cell r="AL2347">
            <v>13.653857802400406</v>
          </cell>
        </row>
        <row r="2348">
          <cell r="K2348">
            <v>0</v>
          </cell>
          <cell r="AL2348">
            <v>13.653857802400406</v>
          </cell>
        </row>
        <row r="2349">
          <cell r="K2349">
            <v>0</v>
          </cell>
          <cell r="AL2349">
            <v>13.653857802400406</v>
          </cell>
        </row>
        <row r="2350">
          <cell r="K2350">
            <v>1</v>
          </cell>
          <cell r="AL2350">
            <v>45.287140519217246</v>
          </cell>
        </row>
        <row r="2351">
          <cell r="K2351">
            <v>0</v>
          </cell>
          <cell r="AL2351">
            <v>13.653857802400406</v>
          </cell>
        </row>
        <row r="2352">
          <cell r="K2352">
            <v>0</v>
          </cell>
          <cell r="AL2352">
            <v>13.653857802400406</v>
          </cell>
        </row>
        <row r="2353">
          <cell r="K2353">
            <v>0</v>
          </cell>
          <cell r="AL2353">
            <v>15.568548570522164</v>
          </cell>
        </row>
        <row r="2354">
          <cell r="K2354">
            <v>0</v>
          </cell>
          <cell r="AL2354">
            <v>15.568548570522164</v>
          </cell>
        </row>
        <row r="2355">
          <cell r="K2355">
            <v>0</v>
          </cell>
          <cell r="AL2355">
            <v>15.568548570522164</v>
          </cell>
        </row>
        <row r="2356">
          <cell r="K2356">
            <v>0</v>
          </cell>
          <cell r="AL2356">
            <v>15.568548570522164</v>
          </cell>
        </row>
        <row r="2357">
          <cell r="K2357">
            <v>0</v>
          </cell>
          <cell r="AL2357">
            <v>15.568548570522164</v>
          </cell>
        </row>
        <row r="2358">
          <cell r="K2358">
            <v>0</v>
          </cell>
          <cell r="AL2358">
            <v>15.568548570522164</v>
          </cell>
        </row>
        <row r="2359">
          <cell r="K2359">
            <v>0</v>
          </cell>
          <cell r="AL2359">
            <v>15.568548570522164</v>
          </cell>
        </row>
        <row r="2360">
          <cell r="K2360">
            <v>0</v>
          </cell>
          <cell r="AL2360">
            <v>15.568548570522164</v>
          </cell>
        </row>
        <row r="2361">
          <cell r="K2361">
            <v>0</v>
          </cell>
          <cell r="AL2361">
            <v>15.568548570522164</v>
          </cell>
        </row>
        <row r="2362">
          <cell r="K2362">
            <v>0</v>
          </cell>
          <cell r="AL2362">
            <v>15.568548570522164</v>
          </cell>
        </row>
        <row r="2363">
          <cell r="K2363">
            <v>0</v>
          </cell>
          <cell r="AL2363">
            <v>15.568548570522164</v>
          </cell>
        </row>
        <row r="2364">
          <cell r="K2364">
            <v>0</v>
          </cell>
          <cell r="AL2364">
            <v>15.568548570522164</v>
          </cell>
        </row>
        <row r="2365">
          <cell r="K2365">
            <v>0</v>
          </cell>
          <cell r="AL2365">
            <v>15.568548570522164</v>
          </cell>
        </row>
        <row r="2366">
          <cell r="K2366">
            <v>0</v>
          </cell>
          <cell r="AL2366">
            <v>15.568548570522164</v>
          </cell>
        </row>
        <row r="2367">
          <cell r="K2367">
            <v>1</v>
          </cell>
          <cell r="AL2367">
            <v>47.201831287339004</v>
          </cell>
        </row>
        <row r="2368">
          <cell r="K2368">
            <v>1</v>
          </cell>
          <cell r="AL2368">
            <v>82.432334266945389</v>
          </cell>
        </row>
        <row r="2369">
          <cell r="K2369">
            <v>0</v>
          </cell>
          <cell r="AL2369">
            <v>15.568548570522164</v>
          </cell>
        </row>
        <row r="2370">
          <cell r="K2370">
            <v>0</v>
          </cell>
          <cell r="AL2370">
            <v>15.568548570522164</v>
          </cell>
        </row>
        <row r="2371">
          <cell r="K2371">
            <v>0</v>
          </cell>
          <cell r="AL2371">
            <v>15.568548570522164</v>
          </cell>
        </row>
        <row r="2372">
          <cell r="K2372">
            <v>0</v>
          </cell>
          <cell r="AL2372">
            <v>15.568548570522164</v>
          </cell>
        </row>
        <row r="2373">
          <cell r="K2373">
            <v>0</v>
          </cell>
          <cell r="AL2373">
            <v>15.568548570522164</v>
          </cell>
        </row>
        <row r="2374">
          <cell r="K2374">
            <v>0</v>
          </cell>
          <cell r="AL2374">
            <v>15.568548570522164</v>
          </cell>
        </row>
        <row r="2375">
          <cell r="K2375">
            <v>0</v>
          </cell>
          <cell r="AL2375">
            <v>15.568548570522164</v>
          </cell>
        </row>
        <row r="2376">
          <cell r="K2376">
            <v>0</v>
          </cell>
          <cell r="AL2376">
            <v>15.568548570522164</v>
          </cell>
        </row>
        <row r="2377">
          <cell r="K2377">
            <v>0</v>
          </cell>
          <cell r="AL2377">
            <v>15.568548570522164</v>
          </cell>
        </row>
        <row r="2378">
          <cell r="K2378">
            <v>0</v>
          </cell>
          <cell r="AL2378">
            <v>15.568548570522164</v>
          </cell>
        </row>
        <row r="2379">
          <cell r="K2379">
            <v>1</v>
          </cell>
          <cell r="AL2379">
            <v>47.201831287339004</v>
          </cell>
        </row>
        <row r="2380">
          <cell r="K2380">
            <v>1</v>
          </cell>
          <cell r="AL2380">
            <v>82.432334266945389</v>
          </cell>
        </row>
        <row r="2381">
          <cell r="K2381">
            <v>0</v>
          </cell>
          <cell r="AL2381">
            <v>15.568548570522164</v>
          </cell>
        </row>
        <row r="2382">
          <cell r="K2382">
            <v>0</v>
          </cell>
          <cell r="AL2382">
            <v>15.568548570522164</v>
          </cell>
        </row>
        <row r="2383">
          <cell r="K2383">
            <v>0</v>
          </cell>
          <cell r="AL2383">
            <v>15.568548570522164</v>
          </cell>
        </row>
        <row r="2384">
          <cell r="K2384">
            <v>0</v>
          </cell>
          <cell r="AL2384">
            <v>15.568548570522164</v>
          </cell>
        </row>
        <row r="2385">
          <cell r="K2385">
            <v>0</v>
          </cell>
          <cell r="AL2385">
            <v>15.568548570522164</v>
          </cell>
        </row>
        <row r="2386">
          <cell r="K2386">
            <v>0</v>
          </cell>
          <cell r="AL2386">
            <v>15.568548570522164</v>
          </cell>
        </row>
        <row r="2387">
          <cell r="K2387">
            <v>0</v>
          </cell>
          <cell r="AL2387">
            <v>15.568548570522164</v>
          </cell>
        </row>
        <row r="2388">
          <cell r="K2388">
            <v>0</v>
          </cell>
          <cell r="AL2388">
            <v>15.568548570522164</v>
          </cell>
        </row>
        <row r="2389">
          <cell r="K2389">
            <v>0</v>
          </cell>
          <cell r="AL2389">
            <v>15.568548570522164</v>
          </cell>
        </row>
        <row r="2390">
          <cell r="K2390">
            <v>0</v>
          </cell>
          <cell r="AL2390">
            <v>15.568548570522164</v>
          </cell>
        </row>
        <row r="2391">
          <cell r="K2391">
            <v>1</v>
          </cell>
          <cell r="AL2391">
            <v>47.201831287339004</v>
          </cell>
        </row>
        <row r="2392">
          <cell r="K2392">
            <v>0</v>
          </cell>
          <cell r="AL2392">
            <v>15.568548570522164</v>
          </cell>
        </row>
        <row r="2393">
          <cell r="K2393">
            <v>0</v>
          </cell>
          <cell r="AL2393">
            <v>15.568548570522164</v>
          </cell>
        </row>
        <row r="2394">
          <cell r="K2394">
            <v>0</v>
          </cell>
          <cell r="AL2394">
            <v>15.568548570522164</v>
          </cell>
        </row>
        <row r="2395">
          <cell r="K2395">
            <v>0</v>
          </cell>
          <cell r="AL2395">
            <v>15.568548570522164</v>
          </cell>
        </row>
        <row r="2396">
          <cell r="K2396">
            <v>0</v>
          </cell>
          <cell r="AL2396">
            <v>15.568548570522164</v>
          </cell>
        </row>
        <row r="2397">
          <cell r="K2397">
            <v>0</v>
          </cell>
          <cell r="AL2397">
            <v>15.568548570522164</v>
          </cell>
        </row>
        <row r="2398">
          <cell r="K2398">
            <v>0</v>
          </cell>
          <cell r="AL2398">
            <v>15.568548570522164</v>
          </cell>
        </row>
        <row r="2399">
          <cell r="K2399">
            <v>1</v>
          </cell>
          <cell r="AL2399">
            <v>47.201831287339004</v>
          </cell>
        </row>
        <row r="2400">
          <cell r="K2400">
            <v>0</v>
          </cell>
          <cell r="AL2400">
            <v>15.568548570522164</v>
          </cell>
        </row>
        <row r="2401">
          <cell r="K2401">
            <v>0</v>
          </cell>
          <cell r="AL2401">
            <v>15.568548570522164</v>
          </cell>
        </row>
        <row r="2402">
          <cell r="K2402">
            <v>0</v>
          </cell>
          <cell r="AL2402">
            <v>15.568548570522164</v>
          </cell>
        </row>
        <row r="2403">
          <cell r="K2403">
            <v>0</v>
          </cell>
          <cell r="AL2403">
            <v>15.568548570522164</v>
          </cell>
        </row>
        <row r="2404">
          <cell r="K2404">
            <v>0</v>
          </cell>
          <cell r="AL2404">
            <v>15.568548570522164</v>
          </cell>
        </row>
        <row r="2405">
          <cell r="K2405">
            <v>0</v>
          </cell>
          <cell r="AL2405">
            <v>15.568548570522164</v>
          </cell>
        </row>
        <row r="2406">
          <cell r="K2406">
            <v>0</v>
          </cell>
          <cell r="AL2406">
            <v>15.568548570522164</v>
          </cell>
        </row>
        <row r="2407">
          <cell r="K2407">
            <v>0</v>
          </cell>
          <cell r="AL2407">
            <v>15.568548570522164</v>
          </cell>
        </row>
        <row r="2408">
          <cell r="K2408">
            <v>0</v>
          </cell>
          <cell r="AL2408">
            <v>15.568548570522164</v>
          </cell>
        </row>
        <row r="2409">
          <cell r="K2409">
            <v>0</v>
          </cell>
          <cell r="AL2409">
            <v>15.568548570522164</v>
          </cell>
        </row>
        <row r="2410">
          <cell r="K2410">
            <v>1</v>
          </cell>
          <cell r="AL2410">
            <v>82.432334266945389</v>
          </cell>
        </row>
        <row r="2411">
          <cell r="K2411">
            <v>0</v>
          </cell>
          <cell r="AL2411">
            <v>15.568548570522164</v>
          </cell>
        </row>
        <row r="2412">
          <cell r="K2412">
            <v>0</v>
          </cell>
          <cell r="AL2412">
            <v>15.568548570522164</v>
          </cell>
        </row>
        <row r="2413">
          <cell r="K2413">
            <v>0</v>
          </cell>
          <cell r="AL2413">
            <v>15.568548570522164</v>
          </cell>
        </row>
        <row r="2414">
          <cell r="K2414">
            <v>0</v>
          </cell>
          <cell r="AL2414">
            <v>15.568548570522164</v>
          </cell>
        </row>
        <row r="2415">
          <cell r="K2415">
            <v>0</v>
          </cell>
          <cell r="AL2415">
            <v>15.568548570522164</v>
          </cell>
        </row>
        <row r="2416">
          <cell r="K2416">
            <v>0</v>
          </cell>
          <cell r="AL2416">
            <v>15.568548570522164</v>
          </cell>
        </row>
        <row r="2417">
          <cell r="K2417">
            <v>0</v>
          </cell>
          <cell r="AL2417">
            <v>15.568548570522164</v>
          </cell>
        </row>
        <row r="2418">
          <cell r="K2418">
            <v>0</v>
          </cell>
          <cell r="AL2418">
            <v>15.568548570522164</v>
          </cell>
        </row>
        <row r="2419">
          <cell r="K2419">
            <v>0</v>
          </cell>
          <cell r="AL2419">
            <v>15.568548570522164</v>
          </cell>
        </row>
        <row r="2420">
          <cell r="K2420">
            <v>0</v>
          </cell>
          <cell r="AL2420">
            <v>15.568548570522164</v>
          </cell>
        </row>
        <row r="2421">
          <cell r="K2421">
            <v>0</v>
          </cell>
          <cell r="AL2421">
            <v>15.568548570522164</v>
          </cell>
        </row>
        <row r="2422">
          <cell r="K2422">
            <v>0</v>
          </cell>
          <cell r="AL2422">
            <v>15.568548570522164</v>
          </cell>
        </row>
        <row r="2423">
          <cell r="K2423">
            <v>0</v>
          </cell>
          <cell r="AL2423">
            <v>15.568548570522164</v>
          </cell>
        </row>
        <row r="2424">
          <cell r="K2424">
            <v>1</v>
          </cell>
          <cell r="AL2424">
            <v>47.201831287339004</v>
          </cell>
        </row>
        <row r="2425">
          <cell r="K2425">
            <v>0</v>
          </cell>
          <cell r="AL2425">
            <v>15.568548570522164</v>
          </cell>
        </row>
        <row r="2426">
          <cell r="K2426">
            <v>0</v>
          </cell>
          <cell r="AL2426">
            <v>15.568548570522164</v>
          </cell>
        </row>
        <row r="2427">
          <cell r="K2427">
            <v>0</v>
          </cell>
          <cell r="AL2427">
            <v>15.568548570522164</v>
          </cell>
        </row>
        <row r="2428">
          <cell r="K2428">
            <v>0</v>
          </cell>
          <cell r="AL2428">
            <v>15.568548570522164</v>
          </cell>
        </row>
        <row r="2429">
          <cell r="K2429">
            <v>0</v>
          </cell>
          <cell r="AL2429">
            <v>15.568548570522164</v>
          </cell>
        </row>
        <row r="2430">
          <cell r="K2430">
            <v>0</v>
          </cell>
          <cell r="AL2430">
            <v>15.568548570522164</v>
          </cell>
        </row>
        <row r="2431">
          <cell r="K2431">
            <v>1</v>
          </cell>
          <cell r="AL2431">
            <v>82.432334266945389</v>
          </cell>
        </row>
        <row r="2432">
          <cell r="K2432">
            <v>0</v>
          </cell>
          <cell r="AL2432">
            <v>15.568548570522164</v>
          </cell>
        </row>
        <row r="2433">
          <cell r="K2433">
            <v>0</v>
          </cell>
          <cell r="AL2433">
            <v>15.568548570522164</v>
          </cell>
        </row>
        <row r="2434">
          <cell r="K2434">
            <v>0</v>
          </cell>
          <cell r="AL2434">
            <v>15.568548570522164</v>
          </cell>
        </row>
        <row r="2435">
          <cell r="K2435">
            <v>0</v>
          </cell>
          <cell r="AL2435">
            <v>15.568548570522164</v>
          </cell>
        </row>
        <row r="2436">
          <cell r="K2436">
            <v>0</v>
          </cell>
          <cell r="AL2436">
            <v>15.568548570522164</v>
          </cell>
        </row>
        <row r="2437">
          <cell r="K2437">
            <v>0</v>
          </cell>
          <cell r="AL2437">
            <v>15.568548570522164</v>
          </cell>
        </row>
        <row r="2438">
          <cell r="K2438">
            <v>0</v>
          </cell>
          <cell r="AL2438">
            <v>15.568548570522164</v>
          </cell>
        </row>
        <row r="2439">
          <cell r="K2439">
            <v>0</v>
          </cell>
          <cell r="AL2439">
            <v>15.568548570522164</v>
          </cell>
        </row>
        <row r="2440">
          <cell r="K2440">
            <v>0</v>
          </cell>
          <cell r="AL2440">
            <v>15.568548570522164</v>
          </cell>
        </row>
        <row r="2441">
          <cell r="K2441">
            <v>0</v>
          </cell>
          <cell r="AL2441">
            <v>15.568548570522164</v>
          </cell>
        </row>
        <row r="2442">
          <cell r="K2442">
            <v>1</v>
          </cell>
          <cell r="AL2442">
            <v>47.201831287339004</v>
          </cell>
        </row>
        <row r="2443">
          <cell r="K2443">
            <v>0</v>
          </cell>
          <cell r="AL2443">
            <v>15.568548570522164</v>
          </cell>
        </row>
        <row r="2444">
          <cell r="K2444">
            <v>0</v>
          </cell>
          <cell r="AL2444">
            <v>15.568548570522164</v>
          </cell>
        </row>
        <row r="2445">
          <cell r="K2445">
            <v>0</v>
          </cell>
          <cell r="AL2445">
            <v>15.568548570522164</v>
          </cell>
        </row>
        <row r="2446">
          <cell r="K2446">
            <v>0</v>
          </cell>
          <cell r="AL2446">
            <v>15.568548570522164</v>
          </cell>
        </row>
        <row r="2447">
          <cell r="K2447">
            <v>0</v>
          </cell>
          <cell r="AL2447">
            <v>15.568548570522164</v>
          </cell>
        </row>
        <row r="2448">
          <cell r="K2448">
            <v>0</v>
          </cell>
          <cell r="AL2448">
            <v>15.568548570522164</v>
          </cell>
        </row>
        <row r="2449">
          <cell r="K2449">
            <v>0</v>
          </cell>
          <cell r="AL2449">
            <v>15.568548570522164</v>
          </cell>
        </row>
        <row r="2450">
          <cell r="K2450">
            <v>0</v>
          </cell>
          <cell r="AL2450">
            <v>15.568548570522164</v>
          </cell>
        </row>
        <row r="2451">
          <cell r="K2451">
            <v>0</v>
          </cell>
          <cell r="AL2451">
            <v>15.568548570522164</v>
          </cell>
        </row>
        <row r="2452">
          <cell r="K2452">
            <v>0</v>
          </cell>
          <cell r="AL2452">
            <v>15.568548570522164</v>
          </cell>
        </row>
        <row r="2453">
          <cell r="K2453">
            <v>0</v>
          </cell>
          <cell r="AL2453">
            <v>15.568548570522164</v>
          </cell>
        </row>
        <row r="2454">
          <cell r="K2454">
            <v>0</v>
          </cell>
          <cell r="AL2454">
            <v>15.568548570522164</v>
          </cell>
        </row>
        <row r="2455">
          <cell r="K2455">
            <v>0</v>
          </cell>
          <cell r="AL2455">
            <v>15.568548570522164</v>
          </cell>
        </row>
        <row r="2456">
          <cell r="K2456">
            <v>0</v>
          </cell>
          <cell r="AL2456">
            <v>15.568548570522164</v>
          </cell>
        </row>
        <row r="2457">
          <cell r="K2457">
            <v>1</v>
          </cell>
          <cell r="AL2457">
            <v>82.432334266945389</v>
          </cell>
        </row>
        <row r="2458">
          <cell r="K2458">
            <v>0</v>
          </cell>
          <cell r="AL2458">
            <v>15.568548570522164</v>
          </cell>
        </row>
        <row r="2459">
          <cell r="K2459">
            <v>0</v>
          </cell>
          <cell r="AL2459">
            <v>15.568548570522164</v>
          </cell>
        </row>
        <row r="2460">
          <cell r="K2460">
            <v>0</v>
          </cell>
          <cell r="AL2460">
            <v>15.568548570522164</v>
          </cell>
        </row>
        <row r="2461">
          <cell r="K2461">
            <v>0</v>
          </cell>
          <cell r="AL2461">
            <v>15.568548570522164</v>
          </cell>
        </row>
        <row r="2462">
          <cell r="K2462">
            <v>0</v>
          </cell>
          <cell r="AL2462">
            <v>15.568548570522164</v>
          </cell>
        </row>
        <row r="2463">
          <cell r="K2463">
            <v>1</v>
          </cell>
          <cell r="AL2463">
            <v>8354.8202441768553</v>
          </cell>
        </row>
        <row r="2464">
          <cell r="K2464">
            <v>0</v>
          </cell>
          <cell r="AL2464">
            <v>15.568548570522164</v>
          </cell>
        </row>
        <row r="2465">
          <cell r="K2465">
            <v>0</v>
          </cell>
          <cell r="AL2465">
            <v>15.568548570522164</v>
          </cell>
        </row>
        <row r="2466">
          <cell r="K2466">
            <v>0</v>
          </cell>
          <cell r="AL2466">
            <v>15.568548570522164</v>
          </cell>
        </row>
        <row r="2467">
          <cell r="K2467">
            <v>1</v>
          </cell>
          <cell r="AL2467">
            <v>47.201831287339004</v>
          </cell>
        </row>
        <row r="2468">
          <cell r="K2468">
            <v>0</v>
          </cell>
          <cell r="AL2468">
            <v>15.568548570522164</v>
          </cell>
        </row>
        <row r="2469">
          <cell r="K2469">
            <v>0</v>
          </cell>
          <cell r="AL2469">
            <v>15.568548570522164</v>
          </cell>
        </row>
        <row r="2470">
          <cell r="K2470">
            <v>0</v>
          </cell>
          <cell r="AL2470">
            <v>15.568548570522164</v>
          </cell>
        </row>
        <row r="2471">
          <cell r="K2471">
            <v>0</v>
          </cell>
          <cell r="AL2471">
            <v>15.568548570522164</v>
          </cell>
        </row>
        <row r="2472">
          <cell r="K2472">
            <v>0</v>
          </cell>
          <cell r="AL2472">
            <v>15.568548570522164</v>
          </cell>
        </row>
        <row r="2473">
          <cell r="K2473">
            <v>0</v>
          </cell>
          <cell r="AL2473">
            <v>15.568548570522164</v>
          </cell>
        </row>
        <row r="2474">
          <cell r="K2474">
            <v>0</v>
          </cell>
          <cell r="AL2474">
            <v>15.568548570522164</v>
          </cell>
        </row>
        <row r="2475">
          <cell r="K2475">
            <v>0</v>
          </cell>
          <cell r="AL2475">
            <v>15.568548570522164</v>
          </cell>
        </row>
        <row r="2476">
          <cell r="K2476">
            <v>0</v>
          </cell>
          <cell r="AL2476">
            <v>15.568548570522164</v>
          </cell>
        </row>
        <row r="2477">
          <cell r="K2477">
            <v>0</v>
          </cell>
          <cell r="AL2477">
            <v>15.568548570522164</v>
          </cell>
        </row>
        <row r="2478">
          <cell r="K2478">
            <v>1</v>
          </cell>
          <cell r="AL2478">
            <v>47.201831287339004</v>
          </cell>
        </row>
        <row r="2479">
          <cell r="K2479">
            <v>0</v>
          </cell>
          <cell r="AL2479">
            <v>15.568548570522164</v>
          </cell>
        </row>
        <row r="2480">
          <cell r="K2480">
            <v>0</v>
          </cell>
          <cell r="AL2480">
            <v>15.568548570522164</v>
          </cell>
        </row>
        <row r="2481">
          <cell r="K2481">
            <v>0</v>
          </cell>
          <cell r="AL2481">
            <v>15.568548570522164</v>
          </cell>
        </row>
        <row r="2482">
          <cell r="K2482">
            <v>1</v>
          </cell>
          <cell r="AL2482">
            <v>47.201831287339004</v>
          </cell>
        </row>
        <row r="2483">
          <cell r="K2483">
            <v>0</v>
          </cell>
          <cell r="AL2483">
            <v>15.568548570522164</v>
          </cell>
        </row>
        <row r="2484">
          <cell r="K2484">
            <v>0</v>
          </cell>
          <cell r="AL2484">
            <v>15.568548570522164</v>
          </cell>
        </row>
        <row r="2485">
          <cell r="K2485">
            <v>0</v>
          </cell>
          <cell r="AL2485">
            <v>15.568548570522164</v>
          </cell>
        </row>
        <row r="2486">
          <cell r="K2486">
            <v>0</v>
          </cell>
          <cell r="AL2486">
            <v>15.568548570522164</v>
          </cell>
        </row>
        <row r="2487">
          <cell r="K2487">
            <v>0</v>
          </cell>
          <cell r="AL2487">
            <v>15.568548570522164</v>
          </cell>
        </row>
        <row r="2488">
          <cell r="K2488">
            <v>0</v>
          </cell>
          <cell r="AL2488">
            <v>15.568548570522164</v>
          </cell>
        </row>
        <row r="2489">
          <cell r="K2489">
            <v>0</v>
          </cell>
          <cell r="AL2489">
            <v>15.568548570522164</v>
          </cell>
        </row>
        <row r="2490">
          <cell r="K2490">
            <v>0</v>
          </cell>
          <cell r="AL2490">
            <v>15.568548570522164</v>
          </cell>
        </row>
        <row r="2491">
          <cell r="K2491">
            <v>1</v>
          </cell>
          <cell r="AL2491">
            <v>47.201831287339004</v>
          </cell>
        </row>
        <row r="2492">
          <cell r="K2492">
            <v>0</v>
          </cell>
          <cell r="AL2492">
            <v>15.568548570522164</v>
          </cell>
        </row>
        <row r="2493">
          <cell r="K2493">
            <v>1</v>
          </cell>
          <cell r="AL2493">
            <v>82.432334266945389</v>
          </cell>
        </row>
        <row r="2494">
          <cell r="K2494">
            <v>0</v>
          </cell>
          <cell r="AL2494">
            <v>15.568548570522164</v>
          </cell>
        </row>
        <row r="2495">
          <cell r="K2495">
            <v>0</v>
          </cell>
          <cell r="AL2495">
            <v>15.568548570522164</v>
          </cell>
        </row>
        <row r="2496">
          <cell r="K2496">
            <v>0</v>
          </cell>
          <cell r="AL2496">
            <v>15.568548570522164</v>
          </cell>
        </row>
        <row r="2497">
          <cell r="K2497">
            <v>0</v>
          </cell>
          <cell r="AL2497">
            <v>15.568548570522164</v>
          </cell>
        </row>
        <row r="2498">
          <cell r="K2498">
            <v>0</v>
          </cell>
          <cell r="AL2498">
            <v>15.568548570522164</v>
          </cell>
        </row>
        <row r="2499">
          <cell r="K2499">
            <v>0</v>
          </cell>
          <cell r="AL2499">
            <v>15.568548570522164</v>
          </cell>
        </row>
        <row r="2500">
          <cell r="K2500">
            <v>1</v>
          </cell>
          <cell r="AL2500">
            <v>47.201831287339004</v>
          </cell>
        </row>
        <row r="2501">
          <cell r="K2501">
            <v>0</v>
          </cell>
          <cell r="AL2501">
            <v>15.568548570522164</v>
          </cell>
        </row>
        <row r="2502">
          <cell r="K2502">
            <v>0</v>
          </cell>
          <cell r="AL2502">
            <v>15.568548570522164</v>
          </cell>
        </row>
        <row r="2503">
          <cell r="K2503">
            <v>0</v>
          </cell>
          <cell r="AL2503">
            <v>15.568548570522164</v>
          </cell>
        </row>
        <row r="2504">
          <cell r="K2504">
            <v>0</v>
          </cell>
          <cell r="AL2504">
            <v>15.568548570522164</v>
          </cell>
        </row>
        <row r="2505">
          <cell r="K2505">
            <v>0</v>
          </cell>
          <cell r="AL2505">
            <v>15.568548570522164</v>
          </cell>
        </row>
        <row r="2506">
          <cell r="K2506">
            <v>0</v>
          </cell>
          <cell r="AL2506">
            <v>15.568548570522164</v>
          </cell>
        </row>
        <row r="2507">
          <cell r="K2507">
            <v>0</v>
          </cell>
          <cell r="AL2507">
            <v>15.568548570522164</v>
          </cell>
        </row>
        <row r="2508">
          <cell r="K2508">
            <v>0</v>
          </cell>
          <cell r="AL2508">
            <v>15.568548570522164</v>
          </cell>
        </row>
        <row r="2509">
          <cell r="K2509">
            <v>0</v>
          </cell>
          <cell r="AL2509">
            <v>15.568548570522164</v>
          </cell>
        </row>
        <row r="2510">
          <cell r="K2510">
            <v>0</v>
          </cell>
          <cell r="AL2510">
            <v>15.568548570522164</v>
          </cell>
        </row>
        <row r="2511">
          <cell r="K2511">
            <v>1</v>
          </cell>
          <cell r="AL2511">
            <v>47.201831287339004</v>
          </cell>
        </row>
        <row r="2512">
          <cell r="K2512">
            <v>0</v>
          </cell>
          <cell r="AL2512">
            <v>15.568548570522164</v>
          </cell>
        </row>
        <row r="2513">
          <cell r="K2513">
            <v>0</v>
          </cell>
          <cell r="AL2513">
            <v>15.568548570522164</v>
          </cell>
        </row>
        <row r="2514">
          <cell r="K2514">
            <v>0</v>
          </cell>
          <cell r="AL2514">
            <v>15.568548570522164</v>
          </cell>
        </row>
        <row r="2515">
          <cell r="K2515">
            <v>0</v>
          </cell>
          <cell r="AL2515">
            <v>15.568548570522164</v>
          </cell>
        </row>
        <row r="2516">
          <cell r="K2516">
            <v>0</v>
          </cell>
          <cell r="AL2516">
            <v>15.568548570522164</v>
          </cell>
        </row>
        <row r="2517">
          <cell r="K2517">
            <v>1</v>
          </cell>
          <cell r="AL2517">
            <v>47.201831287339004</v>
          </cell>
        </row>
        <row r="2518">
          <cell r="K2518">
            <v>0</v>
          </cell>
          <cell r="AL2518">
            <v>15.568548570522164</v>
          </cell>
        </row>
        <row r="2519">
          <cell r="K2519">
            <v>0</v>
          </cell>
          <cell r="AL2519">
            <v>15.568548570522164</v>
          </cell>
        </row>
        <row r="2520">
          <cell r="K2520">
            <v>0</v>
          </cell>
          <cell r="AL2520">
            <v>15.568548570522164</v>
          </cell>
        </row>
        <row r="2521">
          <cell r="K2521">
            <v>0</v>
          </cell>
          <cell r="AL2521">
            <v>15.568548570522164</v>
          </cell>
        </row>
        <row r="2522">
          <cell r="K2522">
            <v>0</v>
          </cell>
          <cell r="AL2522">
            <v>15.568548570522164</v>
          </cell>
        </row>
        <row r="2523">
          <cell r="K2523">
            <v>0</v>
          </cell>
          <cell r="AL2523">
            <v>15.568548570522164</v>
          </cell>
        </row>
        <row r="2524">
          <cell r="K2524">
            <v>0</v>
          </cell>
          <cell r="AL2524">
            <v>15.568548570522164</v>
          </cell>
        </row>
        <row r="2525">
          <cell r="K2525">
            <v>0</v>
          </cell>
          <cell r="AL2525">
            <v>15.568548570522164</v>
          </cell>
        </row>
        <row r="2526">
          <cell r="K2526">
            <v>0</v>
          </cell>
          <cell r="AL2526">
            <v>15.568548570522164</v>
          </cell>
        </row>
        <row r="2527">
          <cell r="K2527">
            <v>0</v>
          </cell>
          <cell r="AL2527">
            <v>15.568548570522164</v>
          </cell>
        </row>
        <row r="2528">
          <cell r="K2528">
            <v>0</v>
          </cell>
          <cell r="AL2528">
            <v>15.568548570522164</v>
          </cell>
        </row>
        <row r="2529">
          <cell r="K2529">
            <v>1</v>
          </cell>
          <cell r="AL2529">
            <v>47.201831287339004</v>
          </cell>
        </row>
        <row r="2530">
          <cell r="K2530">
            <v>0</v>
          </cell>
          <cell r="AL2530">
            <v>15.568548570522164</v>
          </cell>
        </row>
        <row r="2531">
          <cell r="K2531">
            <v>0</v>
          </cell>
          <cell r="AL2531">
            <v>15.568548570522164</v>
          </cell>
        </row>
        <row r="2532">
          <cell r="K2532">
            <v>0</v>
          </cell>
          <cell r="AL2532">
            <v>15.568548570522164</v>
          </cell>
        </row>
        <row r="2533">
          <cell r="K2533">
            <v>0</v>
          </cell>
          <cell r="AL2533">
            <v>15.568548570522164</v>
          </cell>
        </row>
        <row r="2534">
          <cell r="K2534">
            <v>0</v>
          </cell>
          <cell r="AL2534">
            <v>15.568548570522164</v>
          </cell>
        </row>
        <row r="2535">
          <cell r="K2535">
            <v>0</v>
          </cell>
          <cell r="AL2535">
            <v>15.568548570522164</v>
          </cell>
        </row>
        <row r="2536">
          <cell r="K2536">
            <v>0</v>
          </cell>
          <cell r="AL2536">
            <v>15.568548570522164</v>
          </cell>
        </row>
        <row r="2537">
          <cell r="K2537">
            <v>0</v>
          </cell>
          <cell r="AL2537">
            <v>15.568548570522164</v>
          </cell>
        </row>
        <row r="2538">
          <cell r="K2538">
            <v>0</v>
          </cell>
          <cell r="AL2538">
            <v>15.568548570522164</v>
          </cell>
        </row>
        <row r="2539">
          <cell r="K2539">
            <v>0</v>
          </cell>
          <cell r="AL2539">
            <v>15.568548570522164</v>
          </cell>
        </row>
        <row r="2540">
          <cell r="K2540">
            <v>0</v>
          </cell>
          <cell r="AL2540">
            <v>15.568548570522164</v>
          </cell>
        </row>
        <row r="2541">
          <cell r="K2541">
            <v>0</v>
          </cell>
          <cell r="AL2541">
            <v>15.568548570522164</v>
          </cell>
        </row>
        <row r="2542">
          <cell r="K2542">
            <v>0</v>
          </cell>
          <cell r="AL2542">
            <v>15.568548570522164</v>
          </cell>
        </row>
        <row r="2543">
          <cell r="K2543">
            <v>0</v>
          </cell>
          <cell r="AL2543">
            <v>15.568548570522164</v>
          </cell>
        </row>
        <row r="2544">
          <cell r="K2544">
            <v>1</v>
          </cell>
          <cell r="AL2544">
            <v>47.201831287339004</v>
          </cell>
        </row>
        <row r="2545">
          <cell r="K2545">
            <v>0</v>
          </cell>
          <cell r="AL2545">
            <v>15.568548570522164</v>
          </cell>
        </row>
        <row r="2546">
          <cell r="K2546">
            <v>0</v>
          </cell>
          <cell r="AL2546">
            <v>15.568548570522164</v>
          </cell>
        </row>
        <row r="2547">
          <cell r="K2547">
            <v>0</v>
          </cell>
          <cell r="AL2547">
            <v>15.568548570522164</v>
          </cell>
        </row>
        <row r="2548">
          <cell r="K2548">
            <v>0</v>
          </cell>
          <cell r="AL2548">
            <v>15.568548570522164</v>
          </cell>
        </row>
        <row r="2549">
          <cell r="K2549">
            <v>0</v>
          </cell>
          <cell r="AL2549">
            <v>15.568548570522164</v>
          </cell>
        </row>
        <row r="2550">
          <cell r="K2550">
            <v>0</v>
          </cell>
          <cell r="AL2550">
            <v>15.568548570522164</v>
          </cell>
        </row>
        <row r="2551">
          <cell r="K2551">
            <v>0</v>
          </cell>
          <cell r="AL2551">
            <v>15.568548570522164</v>
          </cell>
        </row>
        <row r="2552">
          <cell r="K2552">
            <v>0</v>
          </cell>
          <cell r="AL2552">
            <v>15.568548570522164</v>
          </cell>
        </row>
        <row r="2553">
          <cell r="K2553">
            <v>1</v>
          </cell>
          <cell r="AL2553">
            <v>47.201831287339004</v>
          </cell>
        </row>
        <row r="2554">
          <cell r="K2554">
            <v>0</v>
          </cell>
          <cell r="AL2554">
            <v>15.568548570522164</v>
          </cell>
        </row>
        <row r="2555">
          <cell r="K2555">
            <v>0</v>
          </cell>
          <cell r="AL2555">
            <v>15.568548570522164</v>
          </cell>
        </row>
        <row r="2556">
          <cell r="K2556">
            <v>0</v>
          </cell>
          <cell r="AL2556">
            <v>15.568548570522164</v>
          </cell>
        </row>
        <row r="2557">
          <cell r="K2557">
            <v>0</v>
          </cell>
          <cell r="AL2557">
            <v>15.568548570522164</v>
          </cell>
        </row>
        <row r="2558">
          <cell r="K2558">
            <v>1</v>
          </cell>
          <cell r="AL2558">
            <v>82.432334266945389</v>
          </cell>
        </row>
        <row r="2559">
          <cell r="K2559">
            <v>0</v>
          </cell>
          <cell r="AL2559">
            <v>15.568548570522164</v>
          </cell>
        </row>
        <row r="2560">
          <cell r="K2560">
            <v>0</v>
          </cell>
          <cell r="AL2560">
            <v>15.568548570522164</v>
          </cell>
        </row>
        <row r="2561">
          <cell r="K2561">
            <v>0</v>
          </cell>
          <cell r="AL2561">
            <v>15.568548570522164</v>
          </cell>
        </row>
        <row r="2562">
          <cell r="K2562">
            <v>0</v>
          </cell>
          <cell r="AL2562">
            <v>15.568548570522164</v>
          </cell>
        </row>
        <row r="2563">
          <cell r="K2563">
            <v>0</v>
          </cell>
          <cell r="AL2563">
            <v>15.568548570522164</v>
          </cell>
        </row>
        <row r="2564">
          <cell r="K2564">
            <v>0</v>
          </cell>
          <cell r="AL2564">
            <v>15.568548570522164</v>
          </cell>
        </row>
        <row r="2565">
          <cell r="K2565">
            <v>1</v>
          </cell>
          <cell r="AL2565">
            <v>82.432334266945389</v>
          </cell>
        </row>
        <row r="2566">
          <cell r="K2566">
            <v>0</v>
          </cell>
          <cell r="AL2566">
            <v>15.568548570522164</v>
          </cell>
        </row>
        <row r="2567">
          <cell r="K2567">
            <v>0</v>
          </cell>
          <cell r="AL2567">
            <v>15.568548570522164</v>
          </cell>
        </row>
        <row r="2568">
          <cell r="K2568">
            <v>0</v>
          </cell>
          <cell r="AL2568">
            <v>15.568548570522164</v>
          </cell>
        </row>
        <row r="2569">
          <cell r="K2569">
            <v>0</v>
          </cell>
          <cell r="AL2569">
            <v>15.568548570522164</v>
          </cell>
        </row>
        <row r="2570">
          <cell r="K2570">
            <v>0</v>
          </cell>
          <cell r="AL2570">
            <v>15.568548570522164</v>
          </cell>
        </row>
        <row r="2571">
          <cell r="K2571">
            <v>0</v>
          </cell>
          <cell r="AL2571">
            <v>15.568548570522164</v>
          </cell>
        </row>
        <row r="2572">
          <cell r="K2572">
            <v>0</v>
          </cell>
          <cell r="AL2572">
            <v>15.568548570522164</v>
          </cell>
        </row>
        <row r="2573">
          <cell r="K2573">
            <v>0</v>
          </cell>
          <cell r="AL2573">
            <v>15.568548570522164</v>
          </cell>
        </row>
        <row r="2574">
          <cell r="K2574">
            <v>0</v>
          </cell>
          <cell r="AL2574">
            <v>15.568548570522164</v>
          </cell>
        </row>
        <row r="2575">
          <cell r="K2575">
            <v>0</v>
          </cell>
          <cell r="AL2575">
            <v>15.568548570522164</v>
          </cell>
        </row>
        <row r="2576">
          <cell r="K2576">
            <v>0</v>
          </cell>
          <cell r="AL2576">
            <v>15.568548570522164</v>
          </cell>
        </row>
        <row r="2577">
          <cell r="K2577">
            <v>0</v>
          </cell>
          <cell r="AL2577">
            <v>15.568548570522164</v>
          </cell>
        </row>
        <row r="2578">
          <cell r="K2578">
            <v>0</v>
          </cell>
          <cell r="AL2578">
            <v>15.568548570522164</v>
          </cell>
        </row>
        <row r="2579">
          <cell r="K2579">
            <v>0</v>
          </cell>
          <cell r="AL2579">
            <v>15.568548570522164</v>
          </cell>
        </row>
        <row r="2580">
          <cell r="K2580">
            <v>0</v>
          </cell>
          <cell r="AL2580">
            <v>15.568548570522164</v>
          </cell>
        </row>
        <row r="2581">
          <cell r="K2581">
            <v>0</v>
          </cell>
          <cell r="AL2581">
            <v>15.568548570522164</v>
          </cell>
        </row>
        <row r="2582">
          <cell r="K2582">
            <v>0</v>
          </cell>
          <cell r="AL2582">
            <v>15.568548570522164</v>
          </cell>
        </row>
        <row r="2583">
          <cell r="K2583">
            <v>0</v>
          </cell>
          <cell r="AL2583">
            <v>15.568548570522164</v>
          </cell>
        </row>
        <row r="2584">
          <cell r="K2584">
            <v>0</v>
          </cell>
          <cell r="AL2584">
            <v>15.568548570522164</v>
          </cell>
        </row>
        <row r="2585">
          <cell r="K2585">
            <v>0</v>
          </cell>
          <cell r="AL2585">
            <v>15.568548570522164</v>
          </cell>
        </row>
        <row r="2586">
          <cell r="K2586">
            <v>0</v>
          </cell>
          <cell r="AL2586">
            <v>15.568548570522164</v>
          </cell>
        </row>
        <row r="2587">
          <cell r="K2587">
            <v>0</v>
          </cell>
          <cell r="AL2587">
            <v>15.568548570522164</v>
          </cell>
        </row>
        <row r="2588">
          <cell r="K2588">
            <v>0</v>
          </cell>
          <cell r="AL2588">
            <v>15.568548570522164</v>
          </cell>
        </row>
        <row r="2589">
          <cell r="K2589">
            <v>0</v>
          </cell>
          <cell r="AL2589">
            <v>15.568548570522164</v>
          </cell>
        </row>
        <row r="2590">
          <cell r="K2590">
            <v>0</v>
          </cell>
          <cell r="AL2590">
            <v>15.568548570522164</v>
          </cell>
        </row>
        <row r="2591">
          <cell r="K2591">
            <v>0</v>
          </cell>
          <cell r="AL2591">
            <v>15.568548570522164</v>
          </cell>
        </row>
        <row r="2592">
          <cell r="K2592">
            <v>0</v>
          </cell>
          <cell r="AL2592">
            <v>15.568548570522164</v>
          </cell>
        </row>
        <row r="2593">
          <cell r="K2593">
            <v>0</v>
          </cell>
          <cell r="AL2593">
            <v>15.568548570522164</v>
          </cell>
        </row>
        <row r="2594">
          <cell r="K2594">
            <v>0</v>
          </cell>
          <cell r="AL2594">
            <v>15.568548570522164</v>
          </cell>
        </row>
        <row r="2595">
          <cell r="K2595">
            <v>0</v>
          </cell>
          <cell r="AL2595">
            <v>15.568548570522164</v>
          </cell>
        </row>
        <row r="2596">
          <cell r="K2596">
            <v>0</v>
          </cell>
          <cell r="AL2596">
            <v>15.568548570522164</v>
          </cell>
        </row>
        <row r="2597">
          <cell r="K2597">
            <v>0</v>
          </cell>
          <cell r="AL2597">
            <v>15.568548570522164</v>
          </cell>
        </row>
        <row r="2598">
          <cell r="K2598">
            <v>1</v>
          </cell>
          <cell r="AL2598">
            <v>82.432334266945389</v>
          </cell>
        </row>
        <row r="2599">
          <cell r="K2599">
            <v>0</v>
          </cell>
          <cell r="AL2599">
            <v>15.568548570522164</v>
          </cell>
        </row>
        <row r="2600">
          <cell r="K2600">
            <v>0</v>
          </cell>
          <cell r="AL2600">
            <v>15.568548570522164</v>
          </cell>
        </row>
        <row r="2601">
          <cell r="K2601">
            <v>0</v>
          </cell>
          <cell r="AL2601">
            <v>15.568548570522164</v>
          </cell>
        </row>
        <row r="2602">
          <cell r="K2602">
            <v>0</v>
          </cell>
          <cell r="AL2602">
            <v>15.568548570522164</v>
          </cell>
        </row>
        <row r="2603">
          <cell r="K2603">
            <v>0</v>
          </cell>
          <cell r="AL2603">
            <v>22.840694185819402</v>
          </cell>
        </row>
        <row r="2604">
          <cell r="K2604">
            <v>0</v>
          </cell>
          <cell r="AL2604">
            <v>22.840694185819402</v>
          </cell>
        </row>
        <row r="2605">
          <cell r="K2605">
            <v>0</v>
          </cell>
          <cell r="AL2605">
            <v>22.840694185819402</v>
          </cell>
        </row>
        <row r="2606">
          <cell r="K2606">
            <v>0</v>
          </cell>
          <cell r="AL2606">
            <v>22.840694185819402</v>
          </cell>
        </row>
        <row r="2607">
          <cell r="K2607">
            <v>0</v>
          </cell>
          <cell r="AL2607">
            <v>22.840694185819402</v>
          </cell>
        </row>
        <row r="2608">
          <cell r="K2608">
            <v>0</v>
          </cell>
          <cell r="AL2608">
            <v>22.840694185819402</v>
          </cell>
        </row>
        <row r="2609">
          <cell r="K2609">
            <v>1</v>
          </cell>
          <cell r="AL2609">
            <v>54.473976902636238</v>
          </cell>
        </row>
        <row r="2610">
          <cell r="K2610">
            <v>0</v>
          </cell>
          <cell r="AL2610">
            <v>22.840694185819402</v>
          </cell>
        </row>
        <row r="2611">
          <cell r="K2611">
            <v>0</v>
          </cell>
          <cell r="AL2611">
            <v>22.840694185819402</v>
          </cell>
        </row>
        <row r="2612">
          <cell r="K2612">
            <v>0</v>
          </cell>
          <cell r="AL2612">
            <v>22.840694185819402</v>
          </cell>
        </row>
        <row r="2613">
          <cell r="K2613">
            <v>0</v>
          </cell>
          <cell r="AL2613">
            <v>22.840694185819402</v>
          </cell>
        </row>
        <row r="2614">
          <cell r="K2614">
            <v>0</v>
          </cell>
          <cell r="AL2614">
            <v>22.840694185819402</v>
          </cell>
        </row>
        <row r="2615">
          <cell r="K2615">
            <v>0</v>
          </cell>
          <cell r="AL2615">
            <v>22.840694185819402</v>
          </cell>
        </row>
        <row r="2616">
          <cell r="K2616">
            <v>0</v>
          </cell>
          <cell r="AL2616">
            <v>22.840694185819402</v>
          </cell>
        </row>
        <row r="2617">
          <cell r="K2617">
            <v>0</v>
          </cell>
          <cell r="AL2617">
            <v>22.840694185819402</v>
          </cell>
        </row>
        <row r="2618">
          <cell r="K2618">
            <v>0</v>
          </cell>
          <cell r="AL2618">
            <v>22.840694185819402</v>
          </cell>
        </row>
        <row r="2619">
          <cell r="K2619">
            <v>0</v>
          </cell>
          <cell r="AL2619">
            <v>22.840694185819402</v>
          </cell>
        </row>
        <row r="2620">
          <cell r="K2620">
            <v>0</v>
          </cell>
          <cell r="AL2620">
            <v>22.840694185819402</v>
          </cell>
        </row>
        <row r="2621">
          <cell r="K2621">
            <v>0</v>
          </cell>
          <cell r="AL2621">
            <v>22.840694185819402</v>
          </cell>
        </row>
        <row r="2622">
          <cell r="K2622">
            <v>0</v>
          </cell>
          <cell r="AL2622">
            <v>22.840694185819402</v>
          </cell>
        </row>
        <row r="2623">
          <cell r="K2623">
            <v>0</v>
          </cell>
          <cell r="AL2623">
            <v>22.840694185819402</v>
          </cell>
        </row>
        <row r="2624">
          <cell r="K2624">
            <v>0</v>
          </cell>
          <cell r="AL2624">
            <v>22.840694185819402</v>
          </cell>
        </row>
        <row r="2625">
          <cell r="K2625">
            <v>0</v>
          </cell>
          <cell r="AL2625">
            <v>22.840694185819402</v>
          </cell>
        </row>
        <row r="2626">
          <cell r="K2626">
            <v>1</v>
          </cell>
          <cell r="AL2626">
            <v>89.704479882242623</v>
          </cell>
        </row>
        <row r="2627">
          <cell r="K2627">
            <v>1</v>
          </cell>
          <cell r="AL2627">
            <v>54.473976902636238</v>
          </cell>
        </row>
        <row r="2628">
          <cell r="K2628">
            <v>0</v>
          </cell>
          <cell r="AL2628">
            <v>22.840694185819402</v>
          </cell>
        </row>
        <row r="2629">
          <cell r="K2629">
            <v>0</v>
          </cell>
          <cell r="AL2629">
            <v>22.840694185819402</v>
          </cell>
        </row>
        <row r="2630">
          <cell r="K2630">
            <v>0</v>
          </cell>
          <cell r="AL2630">
            <v>22.840694185819402</v>
          </cell>
        </row>
        <row r="2631">
          <cell r="K2631">
            <v>1</v>
          </cell>
          <cell r="AL2631">
            <v>8362.092389792153</v>
          </cell>
        </row>
        <row r="2632">
          <cell r="K2632">
            <v>0</v>
          </cell>
          <cell r="AL2632">
            <v>22.840694185819402</v>
          </cell>
        </row>
        <row r="2633">
          <cell r="K2633">
            <v>0</v>
          </cell>
          <cell r="AL2633">
            <v>22.840694185819402</v>
          </cell>
        </row>
        <row r="2634">
          <cell r="K2634">
            <v>0</v>
          </cell>
          <cell r="AL2634">
            <v>22.840694185819402</v>
          </cell>
        </row>
        <row r="2635">
          <cell r="K2635">
            <v>0</v>
          </cell>
          <cell r="AL2635">
            <v>22.840694185819402</v>
          </cell>
        </row>
        <row r="2636">
          <cell r="K2636">
            <v>1</v>
          </cell>
          <cell r="AL2636">
            <v>89.704479882242623</v>
          </cell>
        </row>
        <row r="2637">
          <cell r="K2637">
            <v>0</v>
          </cell>
          <cell r="AL2637">
            <v>22.840694185819402</v>
          </cell>
        </row>
        <row r="2638">
          <cell r="K2638">
            <v>0</v>
          </cell>
          <cell r="AL2638">
            <v>22.840694185819402</v>
          </cell>
        </row>
        <row r="2639">
          <cell r="K2639">
            <v>0</v>
          </cell>
          <cell r="AL2639">
            <v>22.840694185819402</v>
          </cell>
        </row>
        <row r="2640">
          <cell r="K2640">
            <v>0</v>
          </cell>
          <cell r="AL2640">
            <v>22.840694185819402</v>
          </cell>
        </row>
        <row r="2641">
          <cell r="K2641">
            <v>1</v>
          </cell>
          <cell r="AL2641">
            <v>54.473976902636238</v>
          </cell>
        </row>
        <row r="2642">
          <cell r="K2642">
            <v>0</v>
          </cell>
          <cell r="AL2642">
            <v>22.840694185819402</v>
          </cell>
        </row>
        <row r="2643">
          <cell r="K2643">
            <v>0</v>
          </cell>
          <cell r="AL2643">
            <v>22.840694185819402</v>
          </cell>
        </row>
        <row r="2644">
          <cell r="K2644">
            <v>1</v>
          </cell>
          <cell r="AL2644">
            <v>54.473976902636238</v>
          </cell>
        </row>
        <row r="2645">
          <cell r="K2645">
            <v>0</v>
          </cell>
          <cell r="AL2645">
            <v>22.840694185819402</v>
          </cell>
        </row>
        <row r="2646">
          <cell r="K2646">
            <v>0</v>
          </cell>
          <cell r="AL2646">
            <v>22.840694185819402</v>
          </cell>
        </row>
        <row r="2647">
          <cell r="K2647">
            <v>0</v>
          </cell>
          <cell r="AL2647">
            <v>22.840694185819402</v>
          </cell>
        </row>
        <row r="2648">
          <cell r="K2648">
            <v>0</v>
          </cell>
          <cell r="AL2648">
            <v>22.840694185819402</v>
          </cell>
        </row>
        <row r="2649">
          <cell r="K2649">
            <v>0</v>
          </cell>
          <cell r="AL2649">
            <v>22.840694185819402</v>
          </cell>
        </row>
        <row r="2650">
          <cell r="K2650">
            <v>0</v>
          </cell>
          <cell r="AL2650">
            <v>22.840694185819402</v>
          </cell>
        </row>
        <row r="2651">
          <cell r="K2651">
            <v>0</v>
          </cell>
          <cell r="AL2651">
            <v>22.840694185819402</v>
          </cell>
        </row>
        <row r="2652">
          <cell r="K2652">
            <v>0</v>
          </cell>
          <cell r="AL2652">
            <v>22.840694185819402</v>
          </cell>
        </row>
        <row r="2653">
          <cell r="K2653">
            <v>1</v>
          </cell>
          <cell r="AL2653">
            <v>54.473976902636238</v>
          </cell>
        </row>
        <row r="2654">
          <cell r="K2654">
            <v>0</v>
          </cell>
          <cell r="AL2654">
            <v>22.840694185819402</v>
          </cell>
        </row>
        <row r="2655">
          <cell r="K2655">
            <v>0</v>
          </cell>
          <cell r="AL2655">
            <v>22.840694185819402</v>
          </cell>
        </row>
        <row r="2656">
          <cell r="K2656">
            <v>0</v>
          </cell>
          <cell r="AL2656">
            <v>22.840694185819402</v>
          </cell>
        </row>
        <row r="2657">
          <cell r="K2657">
            <v>0</v>
          </cell>
          <cell r="AL2657">
            <v>22.840694185819402</v>
          </cell>
        </row>
        <row r="2658">
          <cell r="K2658">
            <v>0</v>
          </cell>
          <cell r="AL2658">
            <v>22.840694185819402</v>
          </cell>
        </row>
        <row r="2659">
          <cell r="K2659">
            <v>0</v>
          </cell>
          <cell r="AL2659">
            <v>22.840694185819402</v>
          </cell>
        </row>
        <row r="2660">
          <cell r="K2660">
            <v>0</v>
          </cell>
          <cell r="AL2660">
            <v>22.840694185819402</v>
          </cell>
        </row>
        <row r="2661">
          <cell r="K2661">
            <v>0</v>
          </cell>
          <cell r="AL2661">
            <v>22.840694185819402</v>
          </cell>
        </row>
        <row r="2662">
          <cell r="K2662">
            <v>0</v>
          </cell>
          <cell r="AL2662">
            <v>22.840694185819402</v>
          </cell>
        </row>
        <row r="2663">
          <cell r="K2663">
            <v>0</v>
          </cell>
          <cell r="AL2663">
            <v>22.840694185819402</v>
          </cell>
        </row>
        <row r="2664">
          <cell r="K2664">
            <v>0</v>
          </cell>
          <cell r="AL2664">
            <v>22.840694185819402</v>
          </cell>
        </row>
        <row r="2665">
          <cell r="K2665">
            <v>0</v>
          </cell>
          <cell r="AL2665">
            <v>22.840694185819402</v>
          </cell>
        </row>
        <row r="2666">
          <cell r="K2666">
            <v>0</v>
          </cell>
          <cell r="AL2666">
            <v>22.840694185819402</v>
          </cell>
        </row>
        <row r="2667">
          <cell r="K2667">
            <v>0</v>
          </cell>
          <cell r="AL2667">
            <v>22.840694185819402</v>
          </cell>
        </row>
        <row r="2668">
          <cell r="K2668">
            <v>0</v>
          </cell>
          <cell r="AL2668">
            <v>22.840694185819402</v>
          </cell>
        </row>
        <row r="2669">
          <cell r="K2669">
            <v>0</v>
          </cell>
          <cell r="AL2669">
            <v>22.840694185819402</v>
          </cell>
        </row>
        <row r="2670">
          <cell r="K2670">
            <v>0</v>
          </cell>
          <cell r="AL2670">
            <v>22.840694185819402</v>
          </cell>
        </row>
        <row r="2671">
          <cell r="K2671">
            <v>1</v>
          </cell>
          <cell r="AL2671">
            <v>54.473976902636238</v>
          </cell>
        </row>
        <row r="2672">
          <cell r="K2672">
            <v>1</v>
          </cell>
          <cell r="AL2672">
            <v>54.473976902636238</v>
          </cell>
        </row>
        <row r="2673">
          <cell r="K2673">
            <v>0</v>
          </cell>
          <cell r="AL2673">
            <v>22.840694185819402</v>
          </cell>
        </row>
        <row r="2674">
          <cell r="K2674">
            <v>1</v>
          </cell>
          <cell r="AL2674">
            <v>54.473976902636238</v>
          </cell>
        </row>
        <row r="2675">
          <cell r="K2675">
            <v>0</v>
          </cell>
          <cell r="AL2675">
            <v>22.840694185819402</v>
          </cell>
        </row>
        <row r="2676">
          <cell r="K2676">
            <v>0</v>
          </cell>
          <cell r="AL2676">
            <v>22.840694185819402</v>
          </cell>
        </row>
        <row r="2677">
          <cell r="K2677">
            <v>1</v>
          </cell>
          <cell r="AL2677">
            <v>54.473976902636238</v>
          </cell>
        </row>
        <row r="2678">
          <cell r="K2678">
            <v>0</v>
          </cell>
          <cell r="AL2678">
            <v>22.840694185819402</v>
          </cell>
        </row>
        <row r="2679">
          <cell r="K2679">
            <v>0</v>
          </cell>
          <cell r="AL2679">
            <v>22.840694185819402</v>
          </cell>
        </row>
        <row r="2680">
          <cell r="K2680">
            <v>0</v>
          </cell>
          <cell r="AL2680">
            <v>22.840694185819402</v>
          </cell>
        </row>
        <row r="2681">
          <cell r="K2681">
            <v>0</v>
          </cell>
          <cell r="AL2681">
            <v>22.840694185819402</v>
          </cell>
        </row>
        <row r="2682">
          <cell r="K2682">
            <v>0</v>
          </cell>
          <cell r="AL2682">
            <v>22.840694185819402</v>
          </cell>
        </row>
        <row r="2683">
          <cell r="K2683">
            <v>0</v>
          </cell>
          <cell r="AL2683">
            <v>22.840694185819402</v>
          </cell>
        </row>
        <row r="2684">
          <cell r="K2684">
            <v>0</v>
          </cell>
          <cell r="AL2684">
            <v>22.840694185819402</v>
          </cell>
        </row>
        <row r="2685">
          <cell r="K2685">
            <v>0</v>
          </cell>
          <cell r="AL2685">
            <v>22.840694185819402</v>
          </cell>
        </row>
        <row r="2686">
          <cell r="K2686">
            <v>1</v>
          </cell>
          <cell r="AL2686">
            <v>54.473976902636238</v>
          </cell>
        </row>
        <row r="2687">
          <cell r="K2687">
            <v>0</v>
          </cell>
          <cell r="AL2687">
            <v>22.840694185819402</v>
          </cell>
        </row>
        <row r="2688">
          <cell r="K2688">
            <v>0</v>
          </cell>
          <cell r="AL2688">
            <v>22.840694185819402</v>
          </cell>
        </row>
        <row r="2689">
          <cell r="K2689">
            <v>0</v>
          </cell>
          <cell r="AL2689">
            <v>22.840694185819402</v>
          </cell>
        </row>
        <row r="2690">
          <cell r="K2690">
            <v>1</v>
          </cell>
          <cell r="AL2690">
            <v>54.473976902636238</v>
          </cell>
        </row>
        <row r="2691">
          <cell r="K2691">
            <v>0</v>
          </cell>
          <cell r="AL2691">
            <v>22.840694185819402</v>
          </cell>
        </row>
        <row r="2692">
          <cell r="K2692">
            <v>0</v>
          </cell>
          <cell r="AL2692">
            <v>22.840694185819402</v>
          </cell>
        </row>
        <row r="2693">
          <cell r="K2693">
            <v>0</v>
          </cell>
          <cell r="AL2693">
            <v>22.840694185819402</v>
          </cell>
        </row>
        <row r="2694">
          <cell r="K2694">
            <v>0</v>
          </cell>
          <cell r="AL2694">
            <v>22.840694185819402</v>
          </cell>
        </row>
        <row r="2695">
          <cell r="K2695">
            <v>0</v>
          </cell>
          <cell r="AL2695">
            <v>22.840694185819402</v>
          </cell>
        </row>
        <row r="2696">
          <cell r="K2696">
            <v>0</v>
          </cell>
          <cell r="AL2696">
            <v>22.840694185819402</v>
          </cell>
        </row>
        <row r="2697">
          <cell r="K2697">
            <v>0</v>
          </cell>
          <cell r="AL2697">
            <v>22.840694185819402</v>
          </cell>
        </row>
        <row r="2698">
          <cell r="K2698">
            <v>0</v>
          </cell>
          <cell r="AL2698">
            <v>22.840694185819402</v>
          </cell>
        </row>
        <row r="2699">
          <cell r="K2699">
            <v>0</v>
          </cell>
          <cell r="AL2699">
            <v>22.840694185819402</v>
          </cell>
        </row>
        <row r="2700">
          <cell r="K2700">
            <v>0</v>
          </cell>
          <cell r="AL2700">
            <v>22.840694185819402</v>
          </cell>
        </row>
        <row r="2701">
          <cell r="K2701">
            <v>0</v>
          </cell>
          <cell r="AL2701">
            <v>22.840694185819402</v>
          </cell>
        </row>
        <row r="2702">
          <cell r="K2702">
            <v>0</v>
          </cell>
          <cell r="AL2702">
            <v>22.840694185819402</v>
          </cell>
        </row>
        <row r="2703">
          <cell r="K2703">
            <v>0</v>
          </cell>
          <cell r="AL2703">
            <v>22.840694185819402</v>
          </cell>
        </row>
        <row r="2704">
          <cell r="K2704">
            <v>0</v>
          </cell>
          <cell r="AL2704">
            <v>22.840694185819402</v>
          </cell>
        </row>
        <row r="2705">
          <cell r="K2705">
            <v>0</v>
          </cell>
          <cell r="AL2705">
            <v>22.840694185819402</v>
          </cell>
        </row>
        <row r="2706">
          <cell r="K2706">
            <v>0</v>
          </cell>
          <cell r="AL2706">
            <v>22.840694185819402</v>
          </cell>
        </row>
        <row r="2707">
          <cell r="K2707">
            <v>0</v>
          </cell>
          <cell r="AL2707">
            <v>22.840694185819402</v>
          </cell>
        </row>
        <row r="2708">
          <cell r="K2708">
            <v>1</v>
          </cell>
          <cell r="AL2708">
            <v>54.473976902636238</v>
          </cell>
        </row>
        <row r="2709">
          <cell r="K2709">
            <v>0</v>
          </cell>
          <cell r="AL2709">
            <v>22.840694185819402</v>
          </cell>
        </row>
        <row r="2710">
          <cell r="K2710">
            <v>0</v>
          </cell>
          <cell r="AL2710">
            <v>22.840694185819402</v>
          </cell>
        </row>
        <row r="2711">
          <cell r="K2711">
            <v>1</v>
          </cell>
          <cell r="AL2711">
            <v>54.473976902636238</v>
          </cell>
        </row>
        <row r="2712">
          <cell r="K2712">
            <v>0</v>
          </cell>
          <cell r="AL2712">
            <v>22.840694185819402</v>
          </cell>
        </row>
        <row r="2713">
          <cell r="K2713">
            <v>0</v>
          </cell>
          <cell r="AL2713">
            <v>22.840694185819402</v>
          </cell>
        </row>
        <row r="2714">
          <cell r="K2714">
            <v>0</v>
          </cell>
          <cell r="AL2714">
            <v>22.840694185819402</v>
          </cell>
        </row>
        <row r="2715">
          <cell r="K2715">
            <v>0</v>
          </cell>
          <cell r="AL2715">
            <v>22.840694185819402</v>
          </cell>
        </row>
        <row r="2716">
          <cell r="K2716">
            <v>0</v>
          </cell>
          <cell r="AL2716">
            <v>22.840694185819402</v>
          </cell>
        </row>
        <row r="2717">
          <cell r="K2717">
            <v>0</v>
          </cell>
          <cell r="AL2717">
            <v>22.840694185819402</v>
          </cell>
        </row>
        <row r="2718">
          <cell r="K2718">
            <v>0</v>
          </cell>
          <cell r="AL2718">
            <v>22.840694185819402</v>
          </cell>
        </row>
        <row r="2719">
          <cell r="K2719">
            <v>0</v>
          </cell>
          <cell r="AL2719">
            <v>22.840694185819402</v>
          </cell>
        </row>
        <row r="2720">
          <cell r="K2720">
            <v>0</v>
          </cell>
          <cell r="AL2720">
            <v>22.840694185819402</v>
          </cell>
        </row>
        <row r="2721">
          <cell r="K2721">
            <v>0</v>
          </cell>
          <cell r="AL2721">
            <v>22.840694185819402</v>
          </cell>
        </row>
        <row r="2722">
          <cell r="K2722">
            <v>0</v>
          </cell>
          <cell r="AL2722">
            <v>22.840694185819402</v>
          </cell>
        </row>
        <row r="2723">
          <cell r="K2723">
            <v>0</v>
          </cell>
          <cell r="AL2723">
            <v>22.840694185819402</v>
          </cell>
        </row>
        <row r="2724">
          <cell r="K2724">
            <v>0</v>
          </cell>
          <cell r="AL2724">
            <v>22.840694185819402</v>
          </cell>
        </row>
        <row r="2725">
          <cell r="K2725">
            <v>0</v>
          </cell>
          <cell r="AL2725">
            <v>22.840694185819402</v>
          </cell>
        </row>
        <row r="2726">
          <cell r="K2726">
            <v>0</v>
          </cell>
          <cell r="AL2726">
            <v>22.840694185819402</v>
          </cell>
        </row>
        <row r="2727">
          <cell r="K2727">
            <v>0</v>
          </cell>
          <cell r="AL2727">
            <v>22.840694185819402</v>
          </cell>
        </row>
        <row r="2728">
          <cell r="K2728">
            <v>0</v>
          </cell>
          <cell r="AL2728">
            <v>22.840694185819402</v>
          </cell>
        </row>
        <row r="2729">
          <cell r="K2729">
            <v>0</v>
          </cell>
          <cell r="AL2729">
            <v>22.840694185819402</v>
          </cell>
        </row>
        <row r="2730">
          <cell r="K2730">
            <v>0</v>
          </cell>
          <cell r="AL2730">
            <v>22.840694185819402</v>
          </cell>
        </row>
        <row r="2731">
          <cell r="K2731">
            <v>0</v>
          </cell>
          <cell r="AL2731">
            <v>22.840694185819402</v>
          </cell>
        </row>
        <row r="2732">
          <cell r="K2732">
            <v>0</v>
          </cell>
          <cell r="AL2732">
            <v>22.840694185819402</v>
          </cell>
        </row>
        <row r="2733">
          <cell r="K2733">
            <v>1</v>
          </cell>
          <cell r="AL2733">
            <v>89.704479882242623</v>
          </cell>
        </row>
        <row r="2734">
          <cell r="K2734">
            <v>0</v>
          </cell>
          <cell r="AL2734">
            <v>22.840694185819402</v>
          </cell>
        </row>
        <row r="2735">
          <cell r="K2735">
            <v>0</v>
          </cell>
          <cell r="AL2735">
            <v>22.840694185819402</v>
          </cell>
        </row>
        <row r="2736">
          <cell r="K2736">
            <v>1</v>
          </cell>
          <cell r="AL2736">
            <v>54.473976902636238</v>
          </cell>
        </row>
        <row r="2737">
          <cell r="K2737">
            <v>0</v>
          </cell>
          <cell r="AL2737">
            <v>22.840694185819402</v>
          </cell>
        </row>
        <row r="2738">
          <cell r="K2738">
            <v>0</v>
          </cell>
          <cell r="AL2738">
            <v>22.840694185819402</v>
          </cell>
        </row>
        <row r="2739">
          <cell r="K2739">
            <v>0</v>
          </cell>
          <cell r="AL2739">
            <v>22.840694185819402</v>
          </cell>
        </row>
        <row r="2740">
          <cell r="K2740">
            <v>0</v>
          </cell>
          <cell r="AL2740">
            <v>22.840694185819402</v>
          </cell>
        </row>
        <row r="2741">
          <cell r="K2741">
            <v>0</v>
          </cell>
          <cell r="AL2741">
            <v>22.840694185819402</v>
          </cell>
        </row>
        <row r="2742">
          <cell r="K2742">
            <v>0</v>
          </cell>
          <cell r="AL2742">
            <v>22.840694185819402</v>
          </cell>
        </row>
        <row r="2743">
          <cell r="K2743">
            <v>0</v>
          </cell>
          <cell r="AL2743">
            <v>22.840694185819402</v>
          </cell>
        </row>
        <row r="2744">
          <cell r="K2744">
            <v>0</v>
          </cell>
          <cell r="AL2744">
            <v>22.840694185819402</v>
          </cell>
        </row>
        <row r="2745">
          <cell r="K2745">
            <v>0</v>
          </cell>
          <cell r="AL2745">
            <v>22.840694185819402</v>
          </cell>
        </row>
        <row r="2746">
          <cell r="K2746">
            <v>1</v>
          </cell>
          <cell r="AL2746">
            <v>54.473976902636238</v>
          </cell>
        </row>
        <row r="2747">
          <cell r="K2747">
            <v>0</v>
          </cell>
          <cell r="AL2747">
            <v>22.840694185819402</v>
          </cell>
        </row>
        <row r="2748">
          <cell r="K2748">
            <v>0</v>
          </cell>
          <cell r="AL2748">
            <v>22.840694185819402</v>
          </cell>
        </row>
        <row r="2749">
          <cell r="K2749">
            <v>0</v>
          </cell>
          <cell r="AL2749">
            <v>22.840694185819402</v>
          </cell>
        </row>
        <row r="2750">
          <cell r="K2750">
            <v>0</v>
          </cell>
          <cell r="AL2750">
            <v>22.840694185819402</v>
          </cell>
        </row>
        <row r="2751">
          <cell r="K2751">
            <v>0</v>
          </cell>
          <cell r="AL2751">
            <v>22.840694185819402</v>
          </cell>
        </row>
        <row r="2752">
          <cell r="K2752">
            <v>0</v>
          </cell>
          <cell r="AL2752">
            <v>22.840694185819402</v>
          </cell>
        </row>
        <row r="2753">
          <cell r="K2753">
            <v>0</v>
          </cell>
          <cell r="AL2753">
            <v>22.840694185819402</v>
          </cell>
        </row>
        <row r="2754">
          <cell r="K2754">
            <v>0</v>
          </cell>
          <cell r="AL2754">
            <v>22.840694185819402</v>
          </cell>
        </row>
        <row r="2755">
          <cell r="K2755">
            <v>0</v>
          </cell>
          <cell r="AL2755">
            <v>22.840694185819402</v>
          </cell>
        </row>
        <row r="2756">
          <cell r="K2756">
            <v>0</v>
          </cell>
          <cell r="AL2756">
            <v>22.840694185819402</v>
          </cell>
        </row>
        <row r="2757">
          <cell r="K2757">
            <v>0</v>
          </cell>
          <cell r="AL2757">
            <v>22.840694185819402</v>
          </cell>
        </row>
        <row r="2758">
          <cell r="K2758">
            <v>0</v>
          </cell>
          <cell r="AL2758">
            <v>22.840694185819402</v>
          </cell>
        </row>
        <row r="2759">
          <cell r="K2759">
            <v>0</v>
          </cell>
          <cell r="AL2759">
            <v>22.840694185819402</v>
          </cell>
        </row>
        <row r="2760">
          <cell r="K2760">
            <v>0</v>
          </cell>
          <cell r="AL2760">
            <v>22.840694185819402</v>
          </cell>
        </row>
        <row r="2761">
          <cell r="K2761">
            <v>0</v>
          </cell>
          <cell r="AL2761">
            <v>22.840694185819402</v>
          </cell>
        </row>
        <row r="2762">
          <cell r="K2762">
            <v>0</v>
          </cell>
          <cell r="AL2762">
            <v>22.840694185819402</v>
          </cell>
        </row>
        <row r="2763">
          <cell r="K2763">
            <v>0</v>
          </cell>
          <cell r="AL2763">
            <v>22.840694185819402</v>
          </cell>
        </row>
        <row r="2764">
          <cell r="K2764">
            <v>0</v>
          </cell>
          <cell r="AL2764">
            <v>22.840694185819402</v>
          </cell>
        </row>
        <row r="2765">
          <cell r="K2765">
            <v>0</v>
          </cell>
          <cell r="AL2765">
            <v>22.840694185819402</v>
          </cell>
        </row>
        <row r="2766">
          <cell r="K2766">
            <v>0</v>
          </cell>
          <cell r="AL2766">
            <v>22.840694185819402</v>
          </cell>
        </row>
        <row r="2767">
          <cell r="K2767">
            <v>0</v>
          </cell>
          <cell r="AL2767">
            <v>22.840694185819402</v>
          </cell>
        </row>
        <row r="2768">
          <cell r="K2768">
            <v>0</v>
          </cell>
          <cell r="AL2768">
            <v>22.840694185819402</v>
          </cell>
        </row>
        <row r="2769">
          <cell r="K2769">
            <v>0</v>
          </cell>
          <cell r="AL2769">
            <v>22.840694185819402</v>
          </cell>
        </row>
        <row r="2770">
          <cell r="K2770">
            <v>0</v>
          </cell>
          <cell r="AL2770">
            <v>22.840694185819402</v>
          </cell>
        </row>
        <row r="2771">
          <cell r="K2771">
            <v>0</v>
          </cell>
          <cell r="AL2771">
            <v>22.840694185819402</v>
          </cell>
        </row>
        <row r="2772">
          <cell r="K2772">
            <v>0</v>
          </cell>
          <cell r="AL2772">
            <v>22.840694185819402</v>
          </cell>
        </row>
        <row r="2773">
          <cell r="K2773">
            <v>0</v>
          </cell>
          <cell r="AL2773">
            <v>22.840694185819402</v>
          </cell>
        </row>
        <row r="2774">
          <cell r="K2774">
            <v>0</v>
          </cell>
          <cell r="AL2774">
            <v>22.840694185819402</v>
          </cell>
        </row>
        <row r="2775">
          <cell r="K2775">
            <v>0</v>
          </cell>
          <cell r="AL2775">
            <v>22.840694185819402</v>
          </cell>
        </row>
        <row r="2776">
          <cell r="K2776">
            <v>0</v>
          </cell>
          <cell r="AL2776">
            <v>22.840694185819402</v>
          </cell>
        </row>
        <row r="2777">
          <cell r="K2777">
            <v>0</v>
          </cell>
          <cell r="AL2777">
            <v>22.840694185819402</v>
          </cell>
        </row>
        <row r="2778">
          <cell r="K2778">
            <v>1</v>
          </cell>
          <cell r="AL2778">
            <v>8362.092389792153</v>
          </cell>
        </row>
        <row r="2779">
          <cell r="K2779">
            <v>0</v>
          </cell>
          <cell r="AL2779">
            <v>22.840694185819402</v>
          </cell>
        </row>
        <row r="2780">
          <cell r="K2780">
            <v>1</v>
          </cell>
          <cell r="AL2780">
            <v>54.473976902636238</v>
          </cell>
        </row>
        <row r="2781">
          <cell r="K2781">
            <v>0</v>
          </cell>
          <cell r="AL2781">
            <v>22.840694185819402</v>
          </cell>
        </row>
        <row r="2782">
          <cell r="K2782">
            <v>0</v>
          </cell>
          <cell r="AL2782">
            <v>22.840694185819402</v>
          </cell>
        </row>
        <row r="2783">
          <cell r="K2783">
            <v>0</v>
          </cell>
          <cell r="AL2783">
            <v>22.840694185819402</v>
          </cell>
        </row>
        <row r="2784">
          <cell r="K2784">
            <v>0</v>
          </cell>
          <cell r="AL2784">
            <v>22.840694185819402</v>
          </cell>
        </row>
        <row r="2785">
          <cell r="K2785">
            <v>0</v>
          </cell>
          <cell r="AL2785">
            <v>22.840694185819402</v>
          </cell>
        </row>
        <row r="2786">
          <cell r="K2786">
            <v>0</v>
          </cell>
          <cell r="AL2786">
            <v>22.840694185819402</v>
          </cell>
        </row>
        <row r="2787">
          <cell r="K2787">
            <v>0</v>
          </cell>
          <cell r="AL2787">
            <v>22.840694185819402</v>
          </cell>
        </row>
        <row r="2788">
          <cell r="K2788">
            <v>0</v>
          </cell>
          <cell r="AL2788">
            <v>22.840694185819402</v>
          </cell>
        </row>
        <row r="2789">
          <cell r="K2789">
            <v>0</v>
          </cell>
          <cell r="AL2789">
            <v>22.840694185819402</v>
          </cell>
        </row>
        <row r="2790">
          <cell r="K2790">
            <v>0</v>
          </cell>
          <cell r="AL2790">
            <v>22.840694185819402</v>
          </cell>
        </row>
        <row r="2791">
          <cell r="K2791">
            <v>0</v>
          </cell>
          <cell r="AL2791">
            <v>22.840694185819402</v>
          </cell>
        </row>
        <row r="2792">
          <cell r="K2792">
            <v>0</v>
          </cell>
          <cell r="AL2792">
            <v>22.840694185819402</v>
          </cell>
        </row>
        <row r="2793">
          <cell r="K2793">
            <v>1</v>
          </cell>
          <cell r="AL2793">
            <v>54.473976902636238</v>
          </cell>
        </row>
        <row r="2794">
          <cell r="K2794">
            <v>0</v>
          </cell>
          <cell r="AL2794">
            <v>22.840694185819402</v>
          </cell>
        </row>
        <row r="2795">
          <cell r="K2795">
            <v>0</v>
          </cell>
          <cell r="AL2795">
            <v>22.840694185819402</v>
          </cell>
        </row>
        <row r="2796">
          <cell r="K2796">
            <v>0</v>
          </cell>
          <cell r="AL2796">
            <v>22.840694185819402</v>
          </cell>
        </row>
        <row r="2797">
          <cell r="K2797">
            <v>0</v>
          </cell>
          <cell r="AL2797">
            <v>22.840694185819402</v>
          </cell>
        </row>
        <row r="2798">
          <cell r="K2798">
            <v>0</v>
          </cell>
          <cell r="AL2798">
            <v>22.840694185819402</v>
          </cell>
        </row>
        <row r="2799">
          <cell r="K2799">
            <v>0</v>
          </cell>
          <cell r="AL2799">
            <v>22.840694185819402</v>
          </cell>
        </row>
        <row r="2800">
          <cell r="K2800">
            <v>0</v>
          </cell>
          <cell r="AL2800">
            <v>22.840694185819402</v>
          </cell>
        </row>
        <row r="2801">
          <cell r="K2801">
            <v>0</v>
          </cell>
          <cell r="AL2801">
            <v>22.840694185819402</v>
          </cell>
        </row>
        <row r="2802">
          <cell r="K2802">
            <v>0</v>
          </cell>
          <cell r="AL2802">
            <v>22.840694185819402</v>
          </cell>
        </row>
        <row r="2803">
          <cell r="K2803">
            <v>0</v>
          </cell>
          <cell r="AL2803">
            <v>22.840694185819402</v>
          </cell>
        </row>
        <row r="2804">
          <cell r="K2804">
            <v>0</v>
          </cell>
          <cell r="AL2804">
            <v>22.840694185819402</v>
          </cell>
        </row>
        <row r="2805">
          <cell r="K2805">
            <v>0</v>
          </cell>
          <cell r="AL2805">
            <v>22.840694185819402</v>
          </cell>
        </row>
        <row r="2806">
          <cell r="K2806">
            <v>1</v>
          </cell>
          <cell r="AL2806">
            <v>54.473976902636238</v>
          </cell>
        </row>
        <row r="2807">
          <cell r="K2807">
            <v>0</v>
          </cell>
          <cell r="AL2807">
            <v>22.840694185819402</v>
          </cell>
        </row>
        <row r="2808">
          <cell r="K2808">
            <v>0</v>
          </cell>
          <cell r="AL2808">
            <v>22.840694185819402</v>
          </cell>
        </row>
        <row r="2809">
          <cell r="K2809">
            <v>0</v>
          </cell>
          <cell r="AL2809">
            <v>22.840694185819402</v>
          </cell>
        </row>
        <row r="2810">
          <cell r="K2810">
            <v>0</v>
          </cell>
          <cell r="AL2810">
            <v>22.840694185819402</v>
          </cell>
        </row>
        <row r="2811">
          <cell r="K2811">
            <v>0</v>
          </cell>
          <cell r="AL2811">
            <v>22.840694185819402</v>
          </cell>
        </row>
        <row r="2812">
          <cell r="K2812">
            <v>0</v>
          </cell>
          <cell r="AL2812">
            <v>22.840694185819402</v>
          </cell>
        </row>
        <row r="2813">
          <cell r="K2813">
            <v>1</v>
          </cell>
          <cell r="AL2813">
            <v>54.473976902636238</v>
          </cell>
        </row>
        <row r="2814">
          <cell r="K2814">
            <v>0</v>
          </cell>
          <cell r="AL2814">
            <v>22.840694185819402</v>
          </cell>
        </row>
        <row r="2815">
          <cell r="K2815">
            <v>0</v>
          </cell>
          <cell r="AL2815">
            <v>22.840694185819402</v>
          </cell>
        </row>
        <row r="2816">
          <cell r="K2816">
            <v>0</v>
          </cell>
          <cell r="AL2816">
            <v>22.840694185819402</v>
          </cell>
        </row>
        <row r="2817">
          <cell r="K2817">
            <v>0</v>
          </cell>
          <cell r="AL2817">
            <v>22.840694185819402</v>
          </cell>
        </row>
        <row r="2818">
          <cell r="K2818">
            <v>1</v>
          </cell>
          <cell r="AL2818">
            <v>54.473976902636238</v>
          </cell>
        </row>
        <row r="2819">
          <cell r="K2819">
            <v>0</v>
          </cell>
          <cell r="AL2819">
            <v>22.840694185819402</v>
          </cell>
        </row>
        <row r="2820">
          <cell r="K2820">
            <v>0</v>
          </cell>
          <cell r="AL2820">
            <v>22.840694185819402</v>
          </cell>
        </row>
        <row r="2821">
          <cell r="K2821">
            <v>0</v>
          </cell>
          <cell r="AL2821">
            <v>22.840694185819402</v>
          </cell>
        </row>
        <row r="2822">
          <cell r="K2822">
            <v>0</v>
          </cell>
          <cell r="AL2822">
            <v>22.840694185819402</v>
          </cell>
        </row>
        <row r="2823">
          <cell r="K2823">
            <v>0</v>
          </cell>
          <cell r="AL2823">
            <v>22.840694185819402</v>
          </cell>
        </row>
        <row r="2824">
          <cell r="K2824">
            <v>0</v>
          </cell>
          <cell r="AL2824">
            <v>22.840694185819402</v>
          </cell>
        </row>
        <row r="2825">
          <cell r="K2825">
            <v>0</v>
          </cell>
          <cell r="AL2825">
            <v>22.840694185819402</v>
          </cell>
        </row>
        <row r="2826">
          <cell r="K2826">
            <v>1</v>
          </cell>
          <cell r="AL2826">
            <v>54.473976902636238</v>
          </cell>
        </row>
        <row r="2827">
          <cell r="K2827">
            <v>1</v>
          </cell>
          <cell r="AL2827">
            <v>54.473976902636238</v>
          </cell>
        </row>
        <row r="2828">
          <cell r="K2828">
            <v>0</v>
          </cell>
          <cell r="AL2828">
            <v>22.840694185819402</v>
          </cell>
        </row>
        <row r="2829">
          <cell r="K2829">
            <v>0</v>
          </cell>
          <cell r="AL2829">
            <v>22.840694185819402</v>
          </cell>
        </row>
        <row r="2830">
          <cell r="K2830">
            <v>0</v>
          </cell>
          <cell r="AL2830">
            <v>22.840694185819402</v>
          </cell>
        </row>
        <row r="2831">
          <cell r="K2831">
            <v>1</v>
          </cell>
          <cell r="AL2831">
            <v>89.704479882242623</v>
          </cell>
        </row>
        <row r="2832">
          <cell r="K2832">
            <v>0</v>
          </cell>
          <cell r="AL2832">
            <v>22.840694185819402</v>
          </cell>
        </row>
        <row r="2833">
          <cell r="K2833">
            <v>0</v>
          </cell>
          <cell r="AL2833">
            <v>22.840694185819402</v>
          </cell>
        </row>
        <row r="2834">
          <cell r="K2834">
            <v>0</v>
          </cell>
          <cell r="AL2834">
            <v>22.840694185819402</v>
          </cell>
        </row>
        <row r="2835">
          <cell r="K2835">
            <v>0</v>
          </cell>
          <cell r="AL2835">
            <v>22.840694185819402</v>
          </cell>
        </row>
        <row r="2836">
          <cell r="K2836">
            <v>0</v>
          </cell>
          <cell r="AL2836">
            <v>22.840694185819402</v>
          </cell>
        </row>
        <row r="2837">
          <cell r="K2837">
            <v>0</v>
          </cell>
          <cell r="AL2837">
            <v>22.840694185819402</v>
          </cell>
        </row>
        <row r="2838">
          <cell r="K2838">
            <v>0</v>
          </cell>
          <cell r="AL2838">
            <v>22.840694185819402</v>
          </cell>
        </row>
        <row r="2839">
          <cell r="K2839">
            <v>0</v>
          </cell>
          <cell r="AL2839">
            <v>22.840694185819402</v>
          </cell>
        </row>
        <row r="2840">
          <cell r="K2840">
            <v>0</v>
          </cell>
          <cell r="AL2840">
            <v>22.840694185819402</v>
          </cell>
        </row>
        <row r="2841">
          <cell r="K2841">
            <v>0</v>
          </cell>
          <cell r="AL2841">
            <v>22.840694185819402</v>
          </cell>
        </row>
        <row r="2842">
          <cell r="K2842">
            <v>0</v>
          </cell>
          <cell r="AL2842">
            <v>22.840694185819402</v>
          </cell>
        </row>
        <row r="2843">
          <cell r="K2843">
            <v>0</v>
          </cell>
          <cell r="AL2843">
            <v>22.840694185819402</v>
          </cell>
        </row>
        <row r="2844">
          <cell r="K2844">
            <v>0</v>
          </cell>
          <cell r="AL2844">
            <v>22.840694185819402</v>
          </cell>
        </row>
        <row r="2845">
          <cell r="K2845">
            <v>0</v>
          </cell>
          <cell r="AL2845">
            <v>22.840694185819402</v>
          </cell>
        </row>
        <row r="2846">
          <cell r="K2846">
            <v>0</v>
          </cell>
          <cell r="AL2846">
            <v>22.840694185819402</v>
          </cell>
        </row>
        <row r="2847">
          <cell r="K2847">
            <v>0</v>
          </cell>
          <cell r="AL2847">
            <v>22.840694185819402</v>
          </cell>
        </row>
        <row r="2848">
          <cell r="K2848">
            <v>0</v>
          </cell>
          <cell r="AL2848">
            <v>22.840694185819402</v>
          </cell>
        </row>
        <row r="2849">
          <cell r="K2849">
            <v>0</v>
          </cell>
          <cell r="AL2849">
            <v>22.840694185819402</v>
          </cell>
        </row>
        <row r="2850">
          <cell r="K2850">
            <v>0</v>
          </cell>
          <cell r="AL2850">
            <v>22.840694185819402</v>
          </cell>
        </row>
        <row r="2851">
          <cell r="K2851">
            <v>0</v>
          </cell>
          <cell r="AL2851">
            <v>22.840694185819402</v>
          </cell>
        </row>
        <row r="2852">
          <cell r="K2852">
            <v>1</v>
          </cell>
          <cell r="AL2852">
            <v>54.473976902636238</v>
          </cell>
        </row>
        <row r="2853">
          <cell r="K2853">
            <v>0</v>
          </cell>
          <cell r="AL2853">
            <v>22.840694185819402</v>
          </cell>
        </row>
        <row r="2854">
          <cell r="K2854">
            <v>0</v>
          </cell>
          <cell r="AL2854">
            <v>22.840694185819402</v>
          </cell>
        </row>
        <row r="2855">
          <cell r="K2855">
            <v>0</v>
          </cell>
          <cell r="AL2855">
            <v>22.840694185819402</v>
          </cell>
        </row>
        <row r="2856">
          <cell r="K2856">
            <v>0</v>
          </cell>
          <cell r="AL2856">
            <v>22.840694185819402</v>
          </cell>
        </row>
        <row r="2857">
          <cell r="K2857">
            <v>0</v>
          </cell>
          <cell r="AL2857">
            <v>22.840694185819402</v>
          </cell>
        </row>
        <row r="2858">
          <cell r="K2858">
            <v>0</v>
          </cell>
          <cell r="AL2858">
            <v>22.840694185819402</v>
          </cell>
        </row>
        <row r="2859">
          <cell r="K2859">
            <v>1</v>
          </cell>
          <cell r="AL2859">
            <v>54.473976902636238</v>
          </cell>
        </row>
        <row r="2860">
          <cell r="K2860">
            <v>0</v>
          </cell>
          <cell r="AL2860">
            <v>22.840694185819402</v>
          </cell>
        </row>
        <row r="2861">
          <cell r="K2861">
            <v>0</v>
          </cell>
          <cell r="AL2861">
            <v>22.840694185819402</v>
          </cell>
        </row>
        <row r="2862">
          <cell r="K2862">
            <v>0</v>
          </cell>
          <cell r="AL2862">
            <v>22.840694185819402</v>
          </cell>
        </row>
        <row r="2863">
          <cell r="K2863">
            <v>0</v>
          </cell>
          <cell r="AL2863">
            <v>22.840694185819402</v>
          </cell>
        </row>
        <row r="2864">
          <cell r="K2864">
            <v>0</v>
          </cell>
          <cell r="AL2864">
            <v>22.840694185819402</v>
          </cell>
        </row>
        <row r="2865">
          <cell r="K2865">
            <v>0</v>
          </cell>
          <cell r="AL2865">
            <v>22.840694185819402</v>
          </cell>
        </row>
        <row r="2866">
          <cell r="K2866">
            <v>0</v>
          </cell>
          <cell r="AL2866">
            <v>22.840694185819402</v>
          </cell>
        </row>
        <row r="2867">
          <cell r="K2867">
            <v>0</v>
          </cell>
          <cell r="AL2867">
            <v>22.840694185819402</v>
          </cell>
        </row>
        <row r="2868">
          <cell r="K2868">
            <v>0</v>
          </cell>
          <cell r="AL2868">
            <v>22.840694185819402</v>
          </cell>
        </row>
        <row r="2869">
          <cell r="K2869">
            <v>0</v>
          </cell>
          <cell r="AL2869">
            <v>22.840694185819402</v>
          </cell>
        </row>
        <row r="2870">
          <cell r="K2870">
            <v>0</v>
          </cell>
          <cell r="AL2870">
            <v>22.840694185819402</v>
          </cell>
        </row>
        <row r="2871">
          <cell r="K2871">
            <v>0</v>
          </cell>
          <cell r="AL2871">
            <v>22.840694185819402</v>
          </cell>
        </row>
        <row r="2872">
          <cell r="K2872">
            <v>1</v>
          </cell>
          <cell r="AL2872">
            <v>89.704479882242623</v>
          </cell>
        </row>
        <row r="2873">
          <cell r="K2873">
            <v>0</v>
          </cell>
          <cell r="AL2873">
            <v>22.840694185819402</v>
          </cell>
        </row>
        <row r="2874">
          <cell r="K2874">
            <v>0</v>
          </cell>
          <cell r="AL2874">
            <v>22.840694185819402</v>
          </cell>
        </row>
        <row r="2875">
          <cell r="K2875">
            <v>1</v>
          </cell>
          <cell r="AL2875">
            <v>54.473976902636238</v>
          </cell>
        </row>
        <row r="2876">
          <cell r="K2876">
            <v>0</v>
          </cell>
          <cell r="AL2876">
            <v>22.840694185819402</v>
          </cell>
        </row>
        <row r="2877">
          <cell r="K2877">
            <v>0</v>
          </cell>
          <cell r="AL2877">
            <v>22.840694185819402</v>
          </cell>
        </row>
        <row r="2878">
          <cell r="K2878">
            <v>0</v>
          </cell>
          <cell r="AL2878">
            <v>22.840694185819402</v>
          </cell>
        </row>
        <row r="2879">
          <cell r="K2879">
            <v>0</v>
          </cell>
          <cell r="AL2879">
            <v>22.840694185819402</v>
          </cell>
        </row>
        <row r="2880">
          <cell r="K2880">
            <v>0</v>
          </cell>
          <cell r="AL2880">
            <v>22.840694185819402</v>
          </cell>
        </row>
        <row r="2881">
          <cell r="K2881">
            <v>0</v>
          </cell>
          <cell r="AL2881">
            <v>11.422290056626444</v>
          </cell>
        </row>
        <row r="2882">
          <cell r="K2882">
            <v>0</v>
          </cell>
          <cell r="AL2882">
            <v>11.422290056626444</v>
          </cell>
        </row>
        <row r="2883">
          <cell r="K2883">
            <v>0</v>
          </cell>
          <cell r="AL2883">
            <v>11.422290056626444</v>
          </cell>
        </row>
        <row r="2884">
          <cell r="K2884">
            <v>0</v>
          </cell>
          <cell r="AL2884">
            <v>11.422290056626444</v>
          </cell>
        </row>
        <row r="2885">
          <cell r="K2885">
            <v>0</v>
          </cell>
          <cell r="AL2885">
            <v>11.422290056626444</v>
          </cell>
        </row>
        <row r="2886">
          <cell r="K2886">
            <v>0</v>
          </cell>
          <cell r="AL2886">
            <v>11.422290056626444</v>
          </cell>
        </row>
        <row r="2887">
          <cell r="K2887">
            <v>0</v>
          </cell>
          <cell r="AL2887">
            <v>11.422290056626444</v>
          </cell>
        </row>
        <row r="2888">
          <cell r="K2888">
            <v>0</v>
          </cell>
          <cell r="AL2888">
            <v>11.422290056626444</v>
          </cell>
        </row>
        <row r="2889">
          <cell r="K2889">
            <v>0</v>
          </cell>
          <cell r="AL2889">
            <v>11.422290056626444</v>
          </cell>
        </row>
        <row r="2890">
          <cell r="K2890">
            <v>0</v>
          </cell>
          <cell r="AL2890">
            <v>11.422290056626444</v>
          </cell>
        </row>
        <row r="2891">
          <cell r="K2891">
            <v>0</v>
          </cell>
          <cell r="AL2891">
            <v>11.422290056626444</v>
          </cell>
        </row>
        <row r="2892">
          <cell r="K2892">
            <v>0</v>
          </cell>
          <cell r="AL2892">
            <v>11.422290056626444</v>
          </cell>
        </row>
        <row r="2893">
          <cell r="K2893">
            <v>0</v>
          </cell>
          <cell r="AL2893">
            <v>11.422290056626444</v>
          </cell>
        </row>
        <row r="2894">
          <cell r="K2894">
            <v>0</v>
          </cell>
          <cell r="AL2894">
            <v>11.422290056626444</v>
          </cell>
        </row>
        <row r="2895">
          <cell r="K2895">
            <v>0</v>
          </cell>
          <cell r="AL2895">
            <v>11.422290056626444</v>
          </cell>
        </row>
        <row r="2896">
          <cell r="K2896">
            <v>1</v>
          </cell>
          <cell r="AL2896">
            <v>43.055572773443281</v>
          </cell>
        </row>
        <row r="2897">
          <cell r="K2897">
            <v>0</v>
          </cell>
          <cell r="AL2897">
            <v>11.422290056626444</v>
          </cell>
        </row>
        <row r="2898">
          <cell r="K2898">
            <v>0</v>
          </cell>
          <cell r="AL2898">
            <v>11.422290056626444</v>
          </cell>
        </row>
        <row r="2899">
          <cell r="K2899">
            <v>0</v>
          </cell>
          <cell r="AL2899">
            <v>11.422290056626444</v>
          </cell>
        </row>
        <row r="2900">
          <cell r="K2900">
            <v>1</v>
          </cell>
          <cell r="AL2900">
            <v>78.286075753049658</v>
          </cell>
        </row>
        <row r="2901">
          <cell r="K2901">
            <v>0</v>
          </cell>
          <cell r="AL2901">
            <v>11.422290056626444</v>
          </cell>
        </row>
        <row r="2902">
          <cell r="K2902">
            <v>0</v>
          </cell>
          <cell r="AL2902">
            <v>11.422290056626444</v>
          </cell>
        </row>
        <row r="2903">
          <cell r="K2903">
            <v>0</v>
          </cell>
          <cell r="AL2903">
            <v>11.422290056626444</v>
          </cell>
        </row>
        <row r="2904">
          <cell r="K2904">
            <v>0</v>
          </cell>
          <cell r="AL2904">
            <v>11.422290056626444</v>
          </cell>
        </row>
        <row r="2905">
          <cell r="K2905">
            <v>0</v>
          </cell>
          <cell r="AL2905">
            <v>11.422290056626444</v>
          </cell>
        </row>
        <row r="2906">
          <cell r="K2906">
            <v>0</v>
          </cell>
          <cell r="AL2906">
            <v>11.422290056626444</v>
          </cell>
        </row>
        <row r="2907">
          <cell r="K2907">
            <v>0</v>
          </cell>
          <cell r="AL2907">
            <v>11.422290056626444</v>
          </cell>
        </row>
        <row r="2908">
          <cell r="K2908">
            <v>0</v>
          </cell>
          <cell r="AL2908">
            <v>11.422290056626444</v>
          </cell>
        </row>
        <row r="2909">
          <cell r="K2909">
            <v>0</v>
          </cell>
          <cell r="AL2909">
            <v>11.422290056626444</v>
          </cell>
        </row>
        <row r="2910">
          <cell r="K2910">
            <v>0</v>
          </cell>
          <cell r="AL2910">
            <v>11.422290056626444</v>
          </cell>
        </row>
        <row r="2911">
          <cell r="K2911">
            <v>0</v>
          </cell>
          <cell r="AL2911">
            <v>11.422290056626444</v>
          </cell>
        </row>
        <row r="2912">
          <cell r="K2912">
            <v>0</v>
          </cell>
          <cell r="AL2912">
            <v>11.422290056626444</v>
          </cell>
        </row>
        <row r="2913">
          <cell r="K2913">
            <v>0</v>
          </cell>
          <cell r="AL2913">
            <v>11.422290056626444</v>
          </cell>
        </row>
        <row r="2914">
          <cell r="K2914">
            <v>0</v>
          </cell>
          <cell r="AL2914">
            <v>11.422290056626444</v>
          </cell>
        </row>
        <row r="2915">
          <cell r="K2915">
            <v>0</v>
          </cell>
          <cell r="AL2915">
            <v>11.422290056626444</v>
          </cell>
        </row>
        <row r="2916">
          <cell r="K2916">
            <v>0</v>
          </cell>
          <cell r="AL2916">
            <v>11.422290056626444</v>
          </cell>
        </row>
        <row r="2917">
          <cell r="K2917">
            <v>0</v>
          </cell>
          <cell r="AL2917">
            <v>11.422290056626444</v>
          </cell>
        </row>
        <row r="2918">
          <cell r="K2918">
            <v>0</v>
          </cell>
          <cell r="AL2918">
            <v>11.422290056626444</v>
          </cell>
        </row>
        <row r="2919">
          <cell r="K2919">
            <v>0</v>
          </cell>
          <cell r="AL2919">
            <v>11.422290056626444</v>
          </cell>
        </row>
        <row r="2920">
          <cell r="K2920">
            <v>0</v>
          </cell>
          <cell r="AL2920">
            <v>11.422290056626444</v>
          </cell>
        </row>
        <row r="2921">
          <cell r="K2921">
            <v>0</v>
          </cell>
          <cell r="AL2921">
            <v>11.422290056626444</v>
          </cell>
        </row>
        <row r="2922">
          <cell r="K2922">
            <v>0</v>
          </cell>
          <cell r="AL2922">
            <v>11.422290056626444</v>
          </cell>
        </row>
        <row r="2923">
          <cell r="K2923">
            <v>0</v>
          </cell>
          <cell r="AL2923">
            <v>11.422290056626444</v>
          </cell>
        </row>
        <row r="2924">
          <cell r="K2924">
            <v>0</v>
          </cell>
          <cell r="AL2924">
            <v>11.422290056626444</v>
          </cell>
        </row>
        <row r="2925">
          <cell r="K2925">
            <v>1</v>
          </cell>
          <cell r="AL2925">
            <v>93.496075753049666</v>
          </cell>
        </row>
        <row r="2926">
          <cell r="K2926">
            <v>0</v>
          </cell>
          <cell r="AL2926">
            <v>11.422290056626444</v>
          </cell>
        </row>
        <row r="2927">
          <cell r="K2927">
            <v>0</v>
          </cell>
          <cell r="AL2927">
            <v>11.422290056626444</v>
          </cell>
        </row>
        <row r="2928">
          <cell r="K2928">
            <v>0</v>
          </cell>
          <cell r="AL2928">
            <v>11.422290056626444</v>
          </cell>
        </row>
        <row r="2929">
          <cell r="K2929">
            <v>0</v>
          </cell>
          <cell r="AL2929">
            <v>11.422290056626444</v>
          </cell>
        </row>
        <row r="2930">
          <cell r="K2930">
            <v>0</v>
          </cell>
          <cell r="AL2930">
            <v>11.422290056626444</v>
          </cell>
        </row>
        <row r="2931">
          <cell r="K2931">
            <v>0</v>
          </cell>
          <cell r="AL2931">
            <v>11.422290056626444</v>
          </cell>
        </row>
        <row r="2932">
          <cell r="K2932">
            <v>0</v>
          </cell>
          <cell r="AL2932">
            <v>11.422290056626444</v>
          </cell>
        </row>
        <row r="2933">
          <cell r="K2933">
            <v>0</v>
          </cell>
          <cell r="AL2933">
            <v>11.422290056626444</v>
          </cell>
        </row>
        <row r="2934">
          <cell r="K2934">
            <v>0</v>
          </cell>
          <cell r="AL2934">
            <v>11.422290056626444</v>
          </cell>
        </row>
        <row r="2935">
          <cell r="K2935">
            <v>0</v>
          </cell>
          <cell r="AL2935">
            <v>11.422290056626444</v>
          </cell>
        </row>
        <row r="2936">
          <cell r="K2936">
            <v>0</v>
          </cell>
          <cell r="AL2936">
            <v>11.422290056626444</v>
          </cell>
        </row>
        <row r="2937">
          <cell r="K2937">
            <v>0</v>
          </cell>
          <cell r="AL2937">
            <v>11.422290056626444</v>
          </cell>
        </row>
        <row r="2938">
          <cell r="K2938">
            <v>0</v>
          </cell>
          <cell r="AL2938">
            <v>11.422290056626444</v>
          </cell>
        </row>
        <row r="2939">
          <cell r="K2939">
            <v>0</v>
          </cell>
          <cell r="AL2939">
            <v>11.422290056626444</v>
          </cell>
        </row>
        <row r="2940">
          <cell r="K2940">
            <v>0</v>
          </cell>
          <cell r="AL2940">
            <v>11.422290056626444</v>
          </cell>
        </row>
        <row r="2941">
          <cell r="K2941">
            <v>1</v>
          </cell>
          <cell r="AL2941">
            <v>43.055572773443281</v>
          </cell>
        </row>
        <row r="2942">
          <cell r="K2942">
            <v>1</v>
          </cell>
          <cell r="AL2942">
            <v>43.055572773443281</v>
          </cell>
        </row>
        <row r="2943">
          <cell r="K2943">
            <v>0</v>
          </cell>
          <cell r="AL2943">
            <v>11.422290056626444</v>
          </cell>
        </row>
        <row r="2944">
          <cell r="K2944">
            <v>0</v>
          </cell>
          <cell r="AL2944">
            <v>11.422290056626444</v>
          </cell>
        </row>
        <row r="2945">
          <cell r="K2945">
            <v>0</v>
          </cell>
          <cell r="AL2945">
            <v>11.422290056626444</v>
          </cell>
        </row>
        <row r="2946">
          <cell r="K2946">
            <v>0</v>
          </cell>
          <cell r="AL2946">
            <v>11.422290056626444</v>
          </cell>
        </row>
        <row r="2947">
          <cell r="K2947">
            <v>0</v>
          </cell>
          <cell r="AL2947">
            <v>11.422290056626444</v>
          </cell>
        </row>
        <row r="2948">
          <cell r="K2948">
            <v>0</v>
          </cell>
          <cell r="AL2948">
            <v>11.422290056626444</v>
          </cell>
        </row>
        <row r="2949">
          <cell r="K2949">
            <v>0</v>
          </cell>
          <cell r="AL2949">
            <v>11.422290056626444</v>
          </cell>
        </row>
        <row r="2950">
          <cell r="K2950">
            <v>0</v>
          </cell>
          <cell r="AL2950">
            <v>11.422290056626444</v>
          </cell>
        </row>
        <row r="2951">
          <cell r="K2951">
            <v>1</v>
          </cell>
          <cell r="AL2951">
            <v>43.055572773443281</v>
          </cell>
        </row>
        <row r="2952">
          <cell r="K2952">
            <v>0</v>
          </cell>
          <cell r="AL2952">
            <v>11.422290056626444</v>
          </cell>
        </row>
        <row r="2953">
          <cell r="K2953">
            <v>0</v>
          </cell>
          <cell r="AL2953">
            <v>11.422290056626444</v>
          </cell>
        </row>
        <row r="2954">
          <cell r="K2954">
            <v>0</v>
          </cell>
          <cell r="AL2954">
            <v>11.422290056626444</v>
          </cell>
        </row>
        <row r="2955">
          <cell r="K2955">
            <v>0</v>
          </cell>
          <cell r="AL2955">
            <v>11.422290056626444</v>
          </cell>
        </row>
        <row r="2956">
          <cell r="K2956">
            <v>0</v>
          </cell>
          <cell r="AL2956">
            <v>11.422290056626444</v>
          </cell>
        </row>
        <row r="2957">
          <cell r="K2957">
            <v>0</v>
          </cell>
          <cell r="AL2957">
            <v>11.422290056626444</v>
          </cell>
        </row>
        <row r="2958">
          <cell r="K2958">
            <v>0</v>
          </cell>
          <cell r="AL2958">
            <v>11.422290056626444</v>
          </cell>
        </row>
        <row r="2959">
          <cell r="K2959">
            <v>0</v>
          </cell>
          <cell r="AL2959">
            <v>11.422290056626444</v>
          </cell>
        </row>
        <row r="2960">
          <cell r="K2960">
            <v>0</v>
          </cell>
          <cell r="AL2960">
            <v>11.422290056626444</v>
          </cell>
        </row>
        <row r="2961">
          <cell r="K2961">
            <v>0</v>
          </cell>
          <cell r="AL2961">
            <v>11.422290056626444</v>
          </cell>
        </row>
        <row r="2962">
          <cell r="K2962">
            <v>0</v>
          </cell>
          <cell r="AL2962">
            <v>11.422290056626444</v>
          </cell>
        </row>
        <row r="2963">
          <cell r="K2963">
            <v>0</v>
          </cell>
          <cell r="AL2963">
            <v>11.422290056626444</v>
          </cell>
        </row>
        <row r="2964">
          <cell r="K2964">
            <v>0</v>
          </cell>
          <cell r="AL2964">
            <v>11.422290056626444</v>
          </cell>
        </row>
        <row r="2965">
          <cell r="K2965">
            <v>0</v>
          </cell>
          <cell r="AL2965">
            <v>11.422290056626444</v>
          </cell>
        </row>
        <row r="2966">
          <cell r="K2966">
            <v>1</v>
          </cell>
          <cell r="AL2966">
            <v>43.055572773443281</v>
          </cell>
        </row>
        <row r="2967">
          <cell r="K2967">
            <v>0</v>
          </cell>
          <cell r="AL2967">
            <v>11.422290056626444</v>
          </cell>
        </row>
        <row r="2968">
          <cell r="K2968">
            <v>0</v>
          </cell>
          <cell r="AL2968">
            <v>11.422290056626444</v>
          </cell>
        </row>
        <row r="2969">
          <cell r="K2969">
            <v>0</v>
          </cell>
          <cell r="AL2969">
            <v>11.422290056626444</v>
          </cell>
        </row>
        <row r="2970">
          <cell r="K2970">
            <v>0</v>
          </cell>
          <cell r="AL2970">
            <v>11.422290056626444</v>
          </cell>
        </row>
        <row r="2971">
          <cell r="K2971">
            <v>0</v>
          </cell>
          <cell r="AL2971">
            <v>11.422290056626444</v>
          </cell>
        </row>
        <row r="2972">
          <cell r="K2972">
            <v>0</v>
          </cell>
          <cell r="AL2972">
            <v>11.422290056626444</v>
          </cell>
        </row>
        <row r="2973">
          <cell r="K2973">
            <v>0</v>
          </cell>
          <cell r="AL2973">
            <v>11.422290056626444</v>
          </cell>
        </row>
        <row r="2974">
          <cell r="K2974">
            <v>0</v>
          </cell>
          <cell r="AL2974">
            <v>11.422290056626444</v>
          </cell>
        </row>
        <row r="2975">
          <cell r="K2975">
            <v>0</v>
          </cell>
          <cell r="AL2975">
            <v>11.422290056626444</v>
          </cell>
        </row>
        <row r="2976">
          <cell r="K2976">
            <v>0</v>
          </cell>
          <cell r="AL2976">
            <v>11.422290056626444</v>
          </cell>
        </row>
        <row r="2977">
          <cell r="K2977">
            <v>0</v>
          </cell>
          <cell r="AL2977">
            <v>11.422290056626444</v>
          </cell>
        </row>
        <row r="2978">
          <cell r="K2978">
            <v>0</v>
          </cell>
          <cell r="AL2978">
            <v>11.422290056626444</v>
          </cell>
        </row>
        <row r="2979">
          <cell r="K2979">
            <v>0</v>
          </cell>
          <cell r="AL2979">
            <v>11.422290056626444</v>
          </cell>
        </row>
        <row r="2980">
          <cell r="K2980">
            <v>0</v>
          </cell>
          <cell r="AL2980">
            <v>11.422290056626444</v>
          </cell>
        </row>
        <row r="2981">
          <cell r="K2981">
            <v>1</v>
          </cell>
          <cell r="AL2981">
            <v>43.055572773443281</v>
          </cell>
        </row>
        <row r="2982">
          <cell r="K2982">
            <v>0</v>
          </cell>
          <cell r="AL2982">
            <v>11.422290056626444</v>
          </cell>
        </row>
        <row r="2983">
          <cell r="K2983">
            <v>0</v>
          </cell>
          <cell r="AL2983">
            <v>11.422290056626444</v>
          </cell>
        </row>
        <row r="2984">
          <cell r="K2984">
            <v>0</v>
          </cell>
          <cell r="AL2984">
            <v>11.422290056626444</v>
          </cell>
        </row>
        <row r="2985">
          <cell r="K2985">
            <v>0</v>
          </cell>
          <cell r="AL2985">
            <v>11.422290056626444</v>
          </cell>
        </row>
        <row r="2986">
          <cell r="K2986">
            <v>0</v>
          </cell>
          <cell r="AL2986">
            <v>11.422290056626444</v>
          </cell>
        </row>
        <row r="2987">
          <cell r="K2987">
            <v>0</v>
          </cell>
          <cell r="AL2987">
            <v>11.422290056626444</v>
          </cell>
        </row>
        <row r="2988">
          <cell r="K2988">
            <v>0</v>
          </cell>
          <cell r="AL2988">
            <v>11.422290056626444</v>
          </cell>
        </row>
        <row r="2989">
          <cell r="K2989">
            <v>0</v>
          </cell>
          <cell r="AL2989">
            <v>11.422290056626444</v>
          </cell>
        </row>
        <row r="2990">
          <cell r="K2990">
            <v>0</v>
          </cell>
          <cell r="AL2990">
            <v>11.422290056626444</v>
          </cell>
        </row>
        <row r="2991">
          <cell r="K2991">
            <v>0</v>
          </cell>
          <cell r="AL2991">
            <v>11.422290056626444</v>
          </cell>
        </row>
        <row r="2992">
          <cell r="K2992">
            <v>0</v>
          </cell>
          <cell r="AL2992">
            <v>11.422290056626444</v>
          </cell>
        </row>
        <row r="2993">
          <cell r="K2993">
            <v>0</v>
          </cell>
          <cell r="AL2993">
            <v>11.422290056626444</v>
          </cell>
        </row>
        <row r="2994">
          <cell r="K2994">
            <v>0</v>
          </cell>
          <cell r="AL2994">
            <v>11.422290056626444</v>
          </cell>
        </row>
        <row r="2995">
          <cell r="K2995">
            <v>1</v>
          </cell>
          <cell r="AL2995">
            <v>43.055572773443281</v>
          </cell>
        </row>
        <row r="2996">
          <cell r="K2996">
            <v>0</v>
          </cell>
          <cell r="AL2996">
            <v>11.422290056626444</v>
          </cell>
        </row>
        <row r="2997">
          <cell r="K2997">
            <v>0</v>
          </cell>
          <cell r="AL2997">
            <v>11.422290056626444</v>
          </cell>
        </row>
        <row r="2998">
          <cell r="K2998">
            <v>1</v>
          </cell>
          <cell r="AL2998">
            <v>43.055572773443281</v>
          </cell>
        </row>
        <row r="2999">
          <cell r="K2999">
            <v>0</v>
          </cell>
          <cell r="AL2999">
            <v>11.422290056626444</v>
          </cell>
        </row>
        <row r="3000">
          <cell r="K3000">
            <v>0</v>
          </cell>
          <cell r="AL3000">
            <v>11.422290056626444</v>
          </cell>
        </row>
        <row r="3001">
          <cell r="K3001">
            <v>0</v>
          </cell>
          <cell r="AL3001">
            <v>11.422290056626444</v>
          </cell>
        </row>
        <row r="3002">
          <cell r="K3002">
            <v>1</v>
          </cell>
          <cell r="AL3002">
            <v>78.286075753049658</v>
          </cell>
        </row>
        <row r="3003">
          <cell r="K3003">
            <v>0</v>
          </cell>
          <cell r="AL3003">
            <v>11.422290056626444</v>
          </cell>
        </row>
        <row r="3004">
          <cell r="K3004">
            <v>0</v>
          </cell>
          <cell r="AL3004">
            <v>11.422290056626444</v>
          </cell>
        </row>
        <row r="3005">
          <cell r="K3005">
            <v>0</v>
          </cell>
          <cell r="AL3005">
            <v>11.422290056626444</v>
          </cell>
        </row>
        <row r="3006">
          <cell r="K3006">
            <v>0</v>
          </cell>
          <cell r="AL3006">
            <v>11.422290056626444</v>
          </cell>
        </row>
        <row r="3007">
          <cell r="K3007">
            <v>1</v>
          </cell>
          <cell r="AL3007">
            <v>8350.6739856629592</v>
          </cell>
        </row>
        <row r="3008">
          <cell r="K3008">
            <v>0</v>
          </cell>
          <cell r="AL3008">
            <v>11.422290056626444</v>
          </cell>
        </row>
        <row r="3009">
          <cell r="K3009">
            <v>0</v>
          </cell>
          <cell r="AL3009">
            <v>11.422290056626444</v>
          </cell>
        </row>
        <row r="3010">
          <cell r="K3010">
            <v>0</v>
          </cell>
          <cell r="AL3010">
            <v>11.422290056626444</v>
          </cell>
        </row>
        <row r="3011">
          <cell r="K3011">
            <v>0</v>
          </cell>
          <cell r="AL3011">
            <v>11.422290056626444</v>
          </cell>
        </row>
        <row r="3012">
          <cell r="K3012">
            <v>0</v>
          </cell>
          <cell r="AL3012">
            <v>11.422290056626444</v>
          </cell>
        </row>
        <row r="3013">
          <cell r="K3013">
            <v>0</v>
          </cell>
          <cell r="AL3013">
            <v>11.422290056626444</v>
          </cell>
        </row>
        <row r="3014">
          <cell r="K3014">
            <v>0</v>
          </cell>
          <cell r="AL3014">
            <v>11.422290056626444</v>
          </cell>
        </row>
        <row r="3015">
          <cell r="K3015">
            <v>1</v>
          </cell>
          <cell r="AL3015">
            <v>43.055572773443281</v>
          </cell>
        </row>
        <row r="3016">
          <cell r="K3016">
            <v>0</v>
          </cell>
          <cell r="AL3016">
            <v>11.422290056626444</v>
          </cell>
        </row>
        <row r="3017">
          <cell r="K3017">
            <v>0</v>
          </cell>
          <cell r="AL3017">
            <v>11.422290056626444</v>
          </cell>
        </row>
        <row r="3018">
          <cell r="K3018">
            <v>1</v>
          </cell>
          <cell r="AL3018">
            <v>78.286075753049658</v>
          </cell>
        </row>
        <row r="3019">
          <cell r="K3019">
            <v>0</v>
          </cell>
          <cell r="AL3019">
            <v>11.422290056626444</v>
          </cell>
        </row>
        <row r="3020">
          <cell r="K3020">
            <v>0</v>
          </cell>
          <cell r="AL3020">
            <v>11.422290056626444</v>
          </cell>
        </row>
        <row r="3021">
          <cell r="K3021">
            <v>0</v>
          </cell>
          <cell r="AL3021">
            <v>11.422290056626444</v>
          </cell>
        </row>
        <row r="3022">
          <cell r="K3022">
            <v>0</v>
          </cell>
          <cell r="AL3022">
            <v>11.422290056626444</v>
          </cell>
        </row>
        <row r="3023">
          <cell r="K3023">
            <v>0</v>
          </cell>
          <cell r="AL3023">
            <v>11.422290056626444</v>
          </cell>
        </row>
        <row r="3024">
          <cell r="K3024">
            <v>0</v>
          </cell>
          <cell r="AL3024">
            <v>11.422290056626444</v>
          </cell>
        </row>
        <row r="3025">
          <cell r="K3025">
            <v>0</v>
          </cell>
          <cell r="AL3025">
            <v>11.422290056626444</v>
          </cell>
        </row>
        <row r="3026">
          <cell r="K3026">
            <v>0</v>
          </cell>
          <cell r="AL3026">
            <v>11.422290056626444</v>
          </cell>
        </row>
        <row r="3027">
          <cell r="K3027">
            <v>0</v>
          </cell>
          <cell r="AL3027">
            <v>11.422290056626444</v>
          </cell>
        </row>
        <row r="3028">
          <cell r="K3028">
            <v>0</v>
          </cell>
          <cell r="AL3028">
            <v>11.422290056626444</v>
          </cell>
        </row>
        <row r="3029">
          <cell r="K3029">
            <v>0</v>
          </cell>
          <cell r="AL3029">
            <v>11.422290056626444</v>
          </cell>
        </row>
        <row r="3030">
          <cell r="K3030">
            <v>0</v>
          </cell>
          <cell r="AL3030">
            <v>11.422290056626444</v>
          </cell>
        </row>
        <row r="3031">
          <cell r="K3031">
            <v>0</v>
          </cell>
          <cell r="AL3031">
            <v>11.422290056626444</v>
          </cell>
        </row>
        <row r="3032">
          <cell r="K3032">
            <v>0</v>
          </cell>
          <cell r="AL3032">
            <v>11.422290056626444</v>
          </cell>
        </row>
        <row r="3033">
          <cell r="K3033">
            <v>0</v>
          </cell>
          <cell r="AL3033">
            <v>11.422290056626444</v>
          </cell>
        </row>
        <row r="3034">
          <cell r="K3034">
            <v>0</v>
          </cell>
          <cell r="AL3034">
            <v>11.422290056626444</v>
          </cell>
        </row>
        <row r="3035">
          <cell r="K3035">
            <v>0</v>
          </cell>
          <cell r="AL3035">
            <v>11.422290056626444</v>
          </cell>
        </row>
        <row r="3036">
          <cell r="K3036">
            <v>0</v>
          </cell>
          <cell r="AL3036">
            <v>11.422290056626444</v>
          </cell>
        </row>
        <row r="3037">
          <cell r="K3037">
            <v>1</v>
          </cell>
          <cell r="AL3037">
            <v>43.055572773443281</v>
          </cell>
        </row>
        <row r="3038">
          <cell r="K3038">
            <v>1</v>
          </cell>
          <cell r="AL3038">
            <v>43.055572773443281</v>
          </cell>
        </row>
        <row r="3039">
          <cell r="K3039">
            <v>0</v>
          </cell>
          <cell r="AL3039">
            <v>11.422290056626444</v>
          </cell>
        </row>
        <row r="3040">
          <cell r="K3040">
            <v>0</v>
          </cell>
          <cell r="AL3040">
            <v>11.422290056626444</v>
          </cell>
        </row>
        <row r="3041">
          <cell r="K3041">
            <v>0</v>
          </cell>
          <cell r="AL3041">
            <v>11.422290056626444</v>
          </cell>
        </row>
        <row r="3042">
          <cell r="K3042">
            <v>0</v>
          </cell>
          <cell r="AL3042">
            <v>11.422290056626444</v>
          </cell>
        </row>
        <row r="3043">
          <cell r="K3043">
            <v>0</v>
          </cell>
          <cell r="AL3043">
            <v>11.422290056626444</v>
          </cell>
        </row>
        <row r="3044">
          <cell r="K3044">
            <v>0</v>
          </cell>
          <cell r="AL3044">
            <v>11.422290056626444</v>
          </cell>
        </row>
        <row r="3045">
          <cell r="K3045">
            <v>0</v>
          </cell>
          <cell r="AL3045">
            <v>11.422290056626444</v>
          </cell>
        </row>
        <row r="3046">
          <cell r="K3046">
            <v>0</v>
          </cell>
          <cell r="AL3046">
            <v>11.422290056626444</v>
          </cell>
        </row>
        <row r="3047">
          <cell r="K3047">
            <v>0</v>
          </cell>
          <cell r="AL3047">
            <v>11.422290056626444</v>
          </cell>
        </row>
        <row r="3048">
          <cell r="K3048">
            <v>0</v>
          </cell>
          <cell r="AL3048">
            <v>11.422290056626444</v>
          </cell>
        </row>
        <row r="3049">
          <cell r="K3049">
            <v>0</v>
          </cell>
          <cell r="AL3049">
            <v>11.422290056626444</v>
          </cell>
        </row>
        <row r="3050">
          <cell r="K3050">
            <v>0</v>
          </cell>
          <cell r="AL3050">
            <v>11.422290056626444</v>
          </cell>
        </row>
        <row r="3051">
          <cell r="K3051">
            <v>1</v>
          </cell>
          <cell r="AL3051">
            <v>94.726075753049656</v>
          </cell>
        </row>
        <row r="3052">
          <cell r="K3052">
            <v>0</v>
          </cell>
          <cell r="AL3052">
            <v>11.422290056626444</v>
          </cell>
        </row>
        <row r="3053">
          <cell r="K3053">
            <v>0</v>
          </cell>
          <cell r="AL3053">
            <v>11.422290056626444</v>
          </cell>
        </row>
        <row r="3054">
          <cell r="K3054">
            <v>1</v>
          </cell>
          <cell r="AL3054">
            <v>43.055572773443281</v>
          </cell>
        </row>
        <row r="3055">
          <cell r="K3055">
            <v>0</v>
          </cell>
          <cell r="AL3055">
            <v>11.422290056626444</v>
          </cell>
        </row>
        <row r="3056">
          <cell r="K3056">
            <v>0</v>
          </cell>
          <cell r="AL3056">
            <v>11.422290056626444</v>
          </cell>
        </row>
        <row r="3057">
          <cell r="K3057">
            <v>0</v>
          </cell>
          <cell r="AL3057">
            <v>11.422290056626444</v>
          </cell>
        </row>
        <row r="3058">
          <cell r="K3058">
            <v>0</v>
          </cell>
          <cell r="AL3058">
            <v>11.422290056626444</v>
          </cell>
        </row>
        <row r="3059">
          <cell r="K3059">
            <v>0</v>
          </cell>
          <cell r="AL3059">
            <v>11.422290056626444</v>
          </cell>
        </row>
        <row r="3060">
          <cell r="K3060">
            <v>0</v>
          </cell>
          <cell r="AL3060">
            <v>11.422290056626444</v>
          </cell>
        </row>
        <row r="3061">
          <cell r="K3061">
            <v>0</v>
          </cell>
          <cell r="AL3061">
            <v>11.422290056626444</v>
          </cell>
        </row>
        <row r="3062">
          <cell r="K3062">
            <v>0</v>
          </cell>
          <cell r="AL3062">
            <v>11.422290056626444</v>
          </cell>
        </row>
        <row r="3063">
          <cell r="K3063">
            <v>0</v>
          </cell>
          <cell r="AL3063">
            <v>11.422290056626444</v>
          </cell>
        </row>
        <row r="3064">
          <cell r="K3064">
            <v>0</v>
          </cell>
          <cell r="AL3064">
            <v>11.422290056626444</v>
          </cell>
        </row>
        <row r="3065">
          <cell r="K3065">
            <v>0</v>
          </cell>
          <cell r="AL3065">
            <v>11.422290056626444</v>
          </cell>
        </row>
        <row r="3066">
          <cell r="K3066">
            <v>0</v>
          </cell>
          <cell r="AL3066">
            <v>11.422290056626444</v>
          </cell>
        </row>
        <row r="3067">
          <cell r="K3067">
            <v>0</v>
          </cell>
          <cell r="AL3067">
            <v>11.422290056626444</v>
          </cell>
        </row>
        <row r="3068">
          <cell r="K3068">
            <v>0</v>
          </cell>
          <cell r="AL3068">
            <v>11.422290056626444</v>
          </cell>
        </row>
        <row r="3069">
          <cell r="K3069">
            <v>0</v>
          </cell>
          <cell r="AL3069">
            <v>11.422290056626444</v>
          </cell>
        </row>
        <row r="3070">
          <cell r="K3070">
            <v>0</v>
          </cell>
          <cell r="AL3070">
            <v>11.422290056626444</v>
          </cell>
        </row>
        <row r="3071">
          <cell r="K3071">
            <v>0</v>
          </cell>
          <cell r="AL3071">
            <v>11.422290056626444</v>
          </cell>
        </row>
        <row r="3072">
          <cell r="K3072">
            <v>0</v>
          </cell>
          <cell r="AL3072">
            <v>11.422290056626444</v>
          </cell>
        </row>
        <row r="3073">
          <cell r="K3073">
            <v>0</v>
          </cell>
          <cell r="AL3073">
            <v>11.422290056626444</v>
          </cell>
        </row>
        <row r="3074">
          <cell r="K3074">
            <v>0</v>
          </cell>
          <cell r="AL3074">
            <v>11.422290056626444</v>
          </cell>
        </row>
        <row r="3075">
          <cell r="K3075">
            <v>0</v>
          </cell>
          <cell r="AL3075">
            <v>11.422290056626444</v>
          </cell>
        </row>
        <row r="3076">
          <cell r="K3076">
            <v>0</v>
          </cell>
          <cell r="AL3076">
            <v>11.422290056626444</v>
          </cell>
        </row>
        <row r="3077">
          <cell r="K3077">
            <v>0</v>
          </cell>
          <cell r="AL3077">
            <v>11.422290056626444</v>
          </cell>
        </row>
        <row r="3078">
          <cell r="K3078">
            <v>0</v>
          </cell>
          <cell r="AL3078">
            <v>11.422290056626444</v>
          </cell>
        </row>
        <row r="3079">
          <cell r="K3079">
            <v>0</v>
          </cell>
          <cell r="AL3079">
            <v>11.422290056626444</v>
          </cell>
        </row>
        <row r="3080">
          <cell r="K3080">
            <v>0</v>
          </cell>
          <cell r="AL3080">
            <v>11.422290056626444</v>
          </cell>
        </row>
        <row r="3081">
          <cell r="K3081">
            <v>0</v>
          </cell>
          <cell r="AL3081">
            <v>11.422290056626444</v>
          </cell>
        </row>
        <row r="3082">
          <cell r="K3082">
            <v>0</v>
          </cell>
          <cell r="AL3082">
            <v>11.422290056626444</v>
          </cell>
        </row>
        <row r="3083">
          <cell r="K3083">
            <v>0</v>
          </cell>
          <cell r="AL3083">
            <v>11.422290056626444</v>
          </cell>
        </row>
        <row r="3084">
          <cell r="K3084">
            <v>0</v>
          </cell>
          <cell r="AL3084">
            <v>11.422290056626444</v>
          </cell>
        </row>
        <row r="3085">
          <cell r="K3085">
            <v>1</v>
          </cell>
          <cell r="AL3085">
            <v>78.286075753049658</v>
          </cell>
        </row>
        <row r="3086">
          <cell r="K3086">
            <v>0</v>
          </cell>
          <cell r="AL3086">
            <v>11.422290056626444</v>
          </cell>
        </row>
        <row r="3087">
          <cell r="K3087">
            <v>0</v>
          </cell>
          <cell r="AL3087">
            <v>11.422290056626444</v>
          </cell>
        </row>
        <row r="3088">
          <cell r="K3088">
            <v>0</v>
          </cell>
          <cell r="AL3088">
            <v>11.422290056626444</v>
          </cell>
        </row>
        <row r="3089">
          <cell r="K3089">
            <v>0</v>
          </cell>
          <cell r="AL3089">
            <v>11.422290056626444</v>
          </cell>
        </row>
        <row r="3090">
          <cell r="K3090">
            <v>0</v>
          </cell>
          <cell r="AL3090">
            <v>11.422290056626444</v>
          </cell>
        </row>
        <row r="3091">
          <cell r="K3091">
            <v>0</v>
          </cell>
          <cell r="AL3091">
            <v>11.422290056626444</v>
          </cell>
        </row>
        <row r="3092">
          <cell r="K3092">
            <v>0</v>
          </cell>
          <cell r="AL3092">
            <v>11.422290056626444</v>
          </cell>
        </row>
        <row r="3093">
          <cell r="K3093">
            <v>0</v>
          </cell>
          <cell r="AL3093">
            <v>11.422290056626444</v>
          </cell>
        </row>
        <row r="3094">
          <cell r="K3094">
            <v>0</v>
          </cell>
          <cell r="AL3094">
            <v>11.422290056626444</v>
          </cell>
        </row>
        <row r="3095">
          <cell r="K3095">
            <v>0</v>
          </cell>
          <cell r="AL3095">
            <v>11.422290056626444</v>
          </cell>
        </row>
        <row r="3096">
          <cell r="K3096">
            <v>0</v>
          </cell>
          <cell r="AL3096">
            <v>11.422290056626444</v>
          </cell>
        </row>
        <row r="3097">
          <cell r="K3097">
            <v>0</v>
          </cell>
          <cell r="AL3097">
            <v>11.422290056626444</v>
          </cell>
        </row>
        <row r="3098">
          <cell r="K3098">
            <v>0</v>
          </cell>
          <cell r="AL3098">
            <v>11.422290056626444</v>
          </cell>
        </row>
        <row r="3099">
          <cell r="K3099">
            <v>0</v>
          </cell>
          <cell r="AL3099">
            <v>11.422290056626444</v>
          </cell>
        </row>
        <row r="3100">
          <cell r="K3100">
            <v>0</v>
          </cell>
          <cell r="AL3100">
            <v>11.422290056626444</v>
          </cell>
        </row>
        <row r="3101">
          <cell r="K3101">
            <v>0</v>
          </cell>
          <cell r="AL3101">
            <v>11.422290056626444</v>
          </cell>
        </row>
        <row r="3102">
          <cell r="K3102">
            <v>0</v>
          </cell>
          <cell r="AL3102">
            <v>11.422290056626444</v>
          </cell>
        </row>
        <row r="3103">
          <cell r="K3103">
            <v>0</v>
          </cell>
          <cell r="AL3103">
            <v>11.422290056626444</v>
          </cell>
        </row>
        <row r="3104">
          <cell r="K3104">
            <v>0</v>
          </cell>
          <cell r="AL3104">
            <v>11.422290056626444</v>
          </cell>
        </row>
        <row r="3105">
          <cell r="K3105">
            <v>0</v>
          </cell>
          <cell r="AL3105">
            <v>11.422290056626444</v>
          </cell>
        </row>
        <row r="3106">
          <cell r="K3106">
            <v>0</v>
          </cell>
          <cell r="AL3106">
            <v>11.422290056626444</v>
          </cell>
        </row>
        <row r="3107">
          <cell r="K3107">
            <v>0</v>
          </cell>
          <cell r="AL3107">
            <v>11.422290056626444</v>
          </cell>
        </row>
        <row r="3108">
          <cell r="K3108">
            <v>1</v>
          </cell>
          <cell r="AL3108">
            <v>78.286075753049658</v>
          </cell>
        </row>
        <row r="3109">
          <cell r="K3109">
            <v>0</v>
          </cell>
          <cell r="AL3109">
            <v>11.422290056626444</v>
          </cell>
        </row>
        <row r="3110">
          <cell r="K3110">
            <v>0</v>
          </cell>
          <cell r="AL3110">
            <v>11.422290056626444</v>
          </cell>
        </row>
        <row r="3111">
          <cell r="K3111">
            <v>0</v>
          </cell>
          <cell r="AL3111">
            <v>11.422290056626444</v>
          </cell>
        </row>
        <row r="3112">
          <cell r="K3112">
            <v>0</v>
          </cell>
          <cell r="AL3112">
            <v>11.422290056626444</v>
          </cell>
        </row>
        <row r="3113">
          <cell r="K3113">
            <v>0</v>
          </cell>
          <cell r="AL3113">
            <v>11.422290056626444</v>
          </cell>
        </row>
        <row r="3114">
          <cell r="K3114">
            <v>0</v>
          </cell>
          <cell r="AL3114">
            <v>11.422290056626444</v>
          </cell>
        </row>
        <row r="3115">
          <cell r="K3115">
            <v>1</v>
          </cell>
          <cell r="AL3115">
            <v>78.286075753049658</v>
          </cell>
        </row>
        <row r="3116">
          <cell r="K3116">
            <v>0</v>
          </cell>
          <cell r="AL3116">
            <v>11.422290056626444</v>
          </cell>
        </row>
        <row r="3117">
          <cell r="K3117">
            <v>0</v>
          </cell>
          <cell r="AL3117">
            <v>11.422290056626444</v>
          </cell>
        </row>
        <row r="3118">
          <cell r="K3118">
            <v>0</v>
          </cell>
          <cell r="AL3118">
            <v>11.422290056626444</v>
          </cell>
        </row>
        <row r="3119">
          <cell r="K3119">
            <v>0</v>
          </cell>
          <cell r="AL3119">
            <v>11.422290056626444</v>
          </cell>
        </row>
        <row r="3120">
          <cell r="K3120">
            <v>0</v>
          </cell>
          <cell r="AL3120">
            <v>11.422290056626444</v>
          </cell>
        </row>
        <row r="3121">
          <cell r="K3121">
            <v>0</v>
          </cell>
          <cell r="AL3121">
            <v>11.422290056626444</v>
          </cell>
        </row>
        <row r="3122">
          <cell r="K3122">
            <v>0</v>
          </cell>
          <cell r="AL3122">
            <v>11.422290056626444</v>
          </cell>
        </row>
        <row r="3123">
          <cell r="K3123">
            <v>0</v>
          </cell>
          <cell r="AL3123">
            <v>11.422290056626444</v>
          </cell>
        </row>
        <row r="3124">
          <cell r="K3124">
            <v>0</v>
          </cell>
          <cell r="AL3124">
            <v>11.422290056626444</v>
          </cell>
        </row>
        <row r="3125">
          <cell r="K3125">
            <v>0</v>
          </cell>
          <cell r="AL3125">
            <v>11.422290056626444</v>
          </cell>
        </row>
        <row r="3126">
          <cell r="K3126">
            <v>0</v>
          </cell>
          <cell r="AL3126">
            <v>11.422290056626444</v>
          </cell>
        </row>
        <row r="3127">
          <cell r="K3127">
            <v>0</v>
          </cell>
          <cell r="AL3127">
            <v>11.422290056626444</v>
          </cell>
        </row>
        <row r="3128">
          <cell r="K3128">
            <v>0</v>
          </cell>
          <cell r="AL3128">
            <v>11.422290056626444</v>
          </cell>
        </row>
        <row r="3129">
          <cell r="K3129">
            <v>0</v>
          </cell>
          <cell r="AL3129">
            <v>11.422290056626444</v>
          </cell>
        </row>
        <row r="3130">
          <cell r="K3130">
            <v>1</v>
          </cell>
          <cell r="AL3130">
            <v>78.286075753049658</v>
          </cell>
        </row>
        <row r="3131">
          <cell r="K3131">
            <v>0</v>
          </cell>
          <cell r="AL3131">
            <v>11.422290056626444</v>
          </cell>
        </row>
        <row r="3132">
          <cell r="K3132">
            <v>0</v>
          </cell>
          <cell r="AL3132">
            <v>11.422290056626444</v>
          </cell>
        </row>
        <row r="3133">
          <cell r="K3133">
            <v>0</v>
          </cell>
          <cell r="AL3133">
            <v>11.422290056626444</v>
          </cell>
        </row>
        <row r="3134">
          <cell r="K3134">
            <v>0</v>
          </cell>
          <cell r="AL3134">
            <v>11.422290056626444</v>
          </cell>
        </row>
        <row r="3135">
          <cell r="K3135">
            <v>0</v>
          </cell>
          <cell r="AL3135">
            <v>11.422290056626444</v>
          </cell>
        </row>
        <row r="3136">
          <cell r="K3136">
            <v>0</v>
          </cell>
          <cell r="AL3136">
            <v>11.422290056626444</v>
          </cell>
        </row>
        <row r="3137">
          <cell r="K3137">
            <v>0</v>
          </cell>
          <cell r="AL3137">
            <v>11.422290056626444</v>
          </cell>
        </row>
        <row r="3138">
          <cell r="K3138">
            <v>0</v>
          </cell>
          <cell r="AL3138">
            <v>11.422290056626444</v>
          </cell>
        </row>
        <row r="3139">
          <cell r="K3139">
            <v>0</v>
          </cell>
          <cell r="AL3139">
            <v>11.422290056626444</v>
          </cell>
        </row>
        <row r="3140">
          <cell r="K3140">
            <v>0</v>
          </cell>
          <cell r="AL3140">
            <v>11.422290056626444</v>
          </cell>
        </row>
        <row r="3141">
          <cell r="K3141">
            <v>0</v>
          </cell>
          <cell r="AL3141">
            <v>11.422290056626444</v>
          </cell>
        </row>
        <row r="3142">
          <cell r="K3142">
            <v>0</v>
          </cell>
          <cell r="AL3142">
            <v>11.422290056626444</v>
          </cell>
        </row>
        <row r="3143">
          <cell r="K3143">
            <v>0</v>
          </cell>
          <cell r="AL3143">
            <v>11.422290056626444</v>
          </cell>
        </row>
        <row r="3144">
          <cell r="K3144">
            <v>1</v>
          </cell>
          <cell r="AL3144">
            <v>43.055572773443281</v>
          </cell>
        </row>
        <row r="3145">
          <cell r="K3145">
            <v>0</v>
          </cell>
          <cell r="AL3145">
            <v>11.422290056626444</v>
          </cell>
        </row>
        <row r="3146">
          <cell r="K3146">
            <v>0</v>
          </cell>
          <cell r="AL3146">
            <v>11.422290056626444</v>
          </cell>
        </row>
        <row r="3147">
          <cell r="K3147">
            <v>0</v>
          </cell>
          <cell r="AL3147">
            <v>11.422290056626444</v>
          </cell>
        </row>
        <row r="3148">
          <cell r="K3148">
            <v>0</v>
          </cell>
          <cell r="AL3148">
            <v>11.422290056626444</v>
          </cell>
        </row>
        <row r="3149">
          <cell r="K3149">
            <v>0</v>
          </cell>
          <cell r="AL3149">
            <v>11.422290056626444</v>
          </cell>
        </row>
        <row r="3150">
          <cell r="K3150">
            <v>0</v>
          </cell>
          <cell r="AL3150">
            <v>11.422290056626444</v>
          </cell>
        </row>
        <row r="3151">
          <cell r="K3151">
            <v>0</v>
          </cell>
          <cell r="AL3151">
            <v>11.422290056626444</v>
          </cell>
        </row>
        <row r="3152">
          <cell r="K3152">
            <v>1</v>
          </cell>
          <cell r="AL3152">
            <v>8350.6739856629592</v>
          </cell>
        </row>
        <row r="3153">
          <cell r="K3153">
            <v>0</v>
          </cell>
          <cell r="AL3153">
            <v>11.422290056626444</v>
          </cell>
        </row>
        <row r="3154">
          <cell r="K3154">
            <v>0</v>
          </cell>
          <cell r="AL3154">
            <v>11.422290056626444</v>
          </cell>
        </row>
        <row r="3155">
          <cell r="K3155">
            <v>0</v>
          </cell>
          <cell r="AL3155">
            <v>11.422290056626444</v>
          </cell>
        </row>
        <row r="3156">
          <cell r="K3156">
            <v>0</v>
          </cell>
          <cell r="AL3156">
            <v>11.422290056626444</v>
          </cell>
        </row>
        <row r="3157">
          <cell r="K3157">
            <v>0</v>
          </cell>
          <cell r="AL3157">
            <v>11.422290056626444</v>
          </cell>
        </row>
        <row r="3158">
          <cell r="K3158">
            <v>0</v>
          </cell>
          <cell r="AL3158">
            <v>11.422290056626444</v>
          </cell>
        </row>
        <row r="3159">
          <cell r="K3159">
            <v>0</v>
          </cell>
          <cell r="AL3159">
            <v>11.422290056626444</v>
          </cell>
        </row>
        <row r="3160">
          <cell r="K3160">
            <v>0</v>
          </cell>
          <cell r="AL3160">
            <v>11.422290056626444</v>
          </cell>
        </row>
        <row r="3161">
          <cell r="K3161">
            <v>0</v>
          </cell>
          <cell r="AL3161">
            <v>11.422290056626444</v>
          </cell>
        </row>
        <row r="3162">
          <cell r="K3162">
            <v>0</v>
          </cell>
          <cell r="AL3162">
            <v>11.422290056626444</v>
          </cell>
        </row>
        <row r="3163">
          <cell r="K3163">
            <v>0</v>
          </cell>
          <cell r="AL3163">
            <v>11.422290056626444</v>
          </cell>
        </row>
        <row r="3164">
          <cell r="K3164">
            <v>0</v>
          </cell>
          <cell r="AL3164">
            <v>11.422290056626444</v>
          </cell>
        </row>
        <row r="3165">
          <cell r="K3165">
            <v>0</v>
          </cell>
          <cell r="AL3165">
            <v>11.422290056626444</v>
          </cell>
        </row>
        <row r="3166">
          <cell r="K3166">
            <v>0</v>
          </cell>
          <cell r="AL3166">
            <v>11.422290056626444</v>
          </cell>
        </row>
        <row r="3167">
          <cell r="K3167">
            <v>0</v>
          </cell>
          <cell r="AL3167">
            <v>11.422290056626444</v>
          </cell>
        </row>
        <row r="3168">
          <cell r="K3168">
            <v>0</v>
          </cell>
          <cell r="AL3168">
            <v>11.422290056626444</v>
          </cell>
        </row>
        <row r="3169">
          <cell r="K3169">
            <v>0</v>
          </cell>
          <cell r="AL3169">
            <v>11.422290056626444</v>
          </cell>
        </row>
        <row r="3170">
          <cell r="K3170">
            <v>0</v>
          </cell>
          <cell r="AL3170">
            <v>11.422290056626444</v>
          </cell>
        </row>
        <row r="3171">
          <cell r="K3171">
            <v>0</v>
          </cell>
          <cell r="AL3171">
            <v>11.422290056626444</v>
          </cell>
        </row>
        <row r="3172">
          <cell r="K3172">
            <v>0</v>
          </cell>
          <cell r="AL3172">
            <v>11.422290056626444</v>
          </cell>
        </row>
        <row r="3173">
          <cell r="K3173">
            <v>0</v>
          </cell>
          <cell r="AL3173">
            <v>11.422290056626444</v>
          </cell>
        </row>
        <row r="3174">
          <cell r="K3174">
            <v>0</v>
          </cell>
          <cell r="AL3174">
            <v>11.422290056626444</v>
          </cell>
        </row>
        <row r="3175">
          <cell r="K3175">
            <v>0</v>
          </cell>
          <cell r="AL3175">
            <v>11.422290056626444</v>
          </cell>
        </row>
        <row r="3176">
          <cell r="K3176">
            <v>0</v>
          </cell>
          <cell r="AL3176">
            <v>11.422290056626444</v>
          </cell>
        </row>
        <row r="3177">
          <cell r="K3177">
            <v>0</v>
          </cell>
          <cell r="AL3177">
            <v>11.422290056626444</v>
          </cell>
        </row>
        <row r="3178">
          <cell r="K3178">
            <v>0</v>
          </cell>
          <cell r="AL3178">
            <v>11.422290056626444</v>
          </cell>
        </row>
        <row r="3179">
          <cell r="K3179">
            <v>0</v>
          </cell>
          <cell r="AL3179">
            <v>11.422290056626444</v>
          </cell>
        </row>
        <row r="3180">
          <cell r="K3180">
            <v>0</v>
          </cell>
          <cell r="AL3180">
            <v>11.422290056626444</v>
          </cell>
        </row>
        <row r="3181">
          <cell r="K3181">
            <v>0</v>
          </cell>
          <cell r="AL3181">
            <v>11.422290056626444</v>
          </cell>
        </row>
        <row r="3182">
          <cell r="K3182">
            <v>1</v>
          </cell>
          <cell r="AL3182">
            <v>43.055572773443281</v>
          </cell>
        </row>
        <row r="3183">
          <cell r="K3183">
            <v>0</v>
          </cell>
          <cell r="AL3183">
            <v>11.422290056626444</v>
          </cell>
        </row>
        <row r="3184">
          <cell r="K3184">
            <v>0</v>
          </cell>
          <cell r="AL3184">
            <v>11.422290056626444</v>
          </cell>
        </row>
        <row r="3185">
          <cell r="K3185">
            <v>0</v>
          </cell>
          <cell r="AL3185">
            <v>11.422290056626444</v>
          </cell>
        </row>
        <row r="3186">
          <cell r="K3186">
            <v>0</v>
          </cell>
          <cell r="AL3186">
            <v>11.422290056626444</v>
          </cell>
        </row>
        <row r="3187">
          <cell r="K3187">
            <v>0</v>
          </cell>
          <cell r="AL3187">
            <v>11.422290056626444</v>
          </cell>
        </row>
        <row r="3188">
          <cell r="K3188">
            <v>0</v>
          </cell>
          <cell r="AL3188">
            <v>11.422290056626444</v>
          </cell>
        </row>
        <row r="3189">
          <cell r="K3189">
            <v>0</v>
          </cell>
          <cell r="AL3189">
            <v>11.422290056626444</v>
          </cell>
        </row>
        <row r="3190">
          <cell r="K3190">
            <v>0</v>
          </cell>
          <cell r="AL3190">
            <v>11.422290056626444</v>
          </cell>
        </row>
        <row r="3191">
          <cell r="K3191">
            <v>0</v>
          </cell>
          <cell r="AL3191">
            <v>11.422290056626444</v>
          </cell>
        </row>
        <row r="3192">
          <cell r="K3192">
            <v>0</v>
          </cell>
          <cell r="AL3192">
            <v>11.422290056626444</v>
          </cell>
        </row>
        <row r="3193">
          <cell r="K3193">
            <v>0</v>
          </cell>
          <cell r="AL3193">
            <v>11.422290056626444</v>
          </cell>
        </row>
        <row r="3194">
          <cell r="K3194">
            <v>0</v>
          </cell>
          <cell r="AL3194">
            <v>11.422290056626444</v>
          </cell>
        </row>
        <row r="3195">
          <cell r="K3195">
            <v>0</v>
          </cell>
          <cell r="AL3195">
            <v>11.422290056626444</v>
          </cell>
        </row>
        <row r="3196">
          <cell r="K3196">
            <v>0</v>
          </cell>
          <cell r="AL3196">
            <v>11.422290056626444</v>
          </cell>
        </row>
        <row r="3197">
          <cell r="K3197">
            <v>0</v>
          </cell>
          <cell r="AL3197">
            <v>11.422290056626444</v>
          </cell>
        </row>
        <row r="3198">
          <cell r="K3198">
            <v>0</v>
          </cell>
          <cell r="AL3198">
            <v>11.422290056626444</v>
          </cell>
        </row>
        <row r="3199">
          <cell r="K3199">
            <v>0</v>
          </cell>
          <cell r="AL3199">
            <v>11.422290056626444</v>
          </cell>
        </row>
        <row r="3200">
          <cell r="K3200">
            <v>0</v>
          </cell>
          <cell r="AL3200">
            <v>11.422290056626444</v>
          </cell>
        </row>
        <row r="3201">
          <cell r="K3201">
            <v>0</v>
          </cell>
          <cell r="AL3201">
            <v>11.422290056626444</v>
          </cell>
        </row>
        <row r="3202">
          <cell r="K3202">
            <v>1</v>
          </cell>
          <cell r="AL3202">
            <v>43.055572773443281</v>
          </cell>
        </row>
        <row r="3203">
          <cell r="K3203">
            <v>0</v>
          </cell>
          <cell r="AL3203">
            <v>11.422290056626444</v>
          </cell>
        </row>
        <row r="3204">
          <cell r="K3204">
            <v>1</v>
          </cell>
          <cell r="AL3204">
            <v>78.286075753049658</v>
          </cell>
        </row>
        <row r="3205">
          <cell r="K3205">
            <v>0</v>
          </cell>
          <cell r="AL3205">
            <v>11.422290056626444</v>
          </cell>
        </row>
        <row r="3206">
          <cell r="K3206">
            <v>0</v>
          </cell>
          <cell r="AL3206">
            <v>11.422290056626444</v>
          </cell>
        </row>
        <row r="3207">
          <cell r="K3207">
            <v>0</v>
          </cell>
          <cell r="AL3207">
            <v>11.422290056626444</v>
          </cell>
        </row>
        <row r="3208">
          <cell r="K3208">
            <v>0</v>
          </cell>
          <cell r="AL3208">
            <v>11.422290056626444</v>
          </cell>
        </row>
        <row r="3209">
          <cell r="K3209">
            <v>1</v>
          </cell>
          <cell r="AL3209">
            <v>43.055572773443281</v>
          </cell>
        </row>
        <row r="3210">
          <cell r="K3210">
            <v>0</v>
          </cell>
          <cell r="AL3210">
            <v>11.422290056626444</v>
          </cell>
        </row>
        <row r="3211">
          <cell r="K3211">
            <v>0</v>
          </cell>
          <cell r="AL3211">
            <v>11.422290056626444</v>
          </cell>
        </row>
        <row r="3212">
          <cell r="K3212">
            <v>1</v>
          </cell>
          <cell r="AL3212">
            <v>8350.6739856629592</v>
          </cell>
        </row>
        <row r="3213">
          <cell r="K3213">
            <v>0</v>
          </cell>
          <cell r="AL3213">
            <v>11.422290056626444</v>
          </cell>
        </row>
        <row r="3214">
          <cell r="K3214">
            <v>0</v>
          </cell>
          <cell r="AL3214">
            <v>11.422290056626444</v>
          </cell>
        </row>
        <row r="3215">
          <cell r="K3215">
            <v>0</v>
          </cell>
          <cell r="AL3215">
            <v>11.422290056626444</v>
          </cell>
        </row>
        <row r="3216">
          <cell r="K3216">
            <v>0</v>
          </cell>
          <cell r="AL3216">
            <v>11.422290056626444</v>
          </cell>
        </row>
        <row r="3217">
          <cell r="K3217">
            <v>0</v>
          </cell>
          <cell r="AL3217">
            <v>11.422290056626444</v>
          </cell>
        </row>
        <row r="3218">
          <cell r="K3218">
            <v>0</v>
          </cell>
          <cell r="AL3218">
            <v>11.422290056626444</v>
          </cell>
        </row>
        <row r="3219">
          <cell r="K3219">
            <v>0</v>
          </cell>
          <cell r="AL3219">
            <v>11.422290056626444</v>
          </cell>
        </row>
        <row r="3220">
          <cell r="K3220">
            <v>0</v>
          </cell>
          <cell r="AL3220">
            <v>11.422290056626444</v>
          </cell>
        </row>
        <row r="3221">
          <cell r="K3221">
            <v>0</v>
          </cell>
          <cell r="AL3221">
            <v>11.422290056626444</v>
          </cell>
        </row>
        <row r="3222">
          <cell r="K3222">
            <v>0</v>
          </cell>
          <cell r="AL3222">
            <v>11.422290056626444</v>
          </cell>
        </row>
        <row r="3223">
          <cell r="K3223">
            <v>0</v>
          </cell>
          <cell r="AL3223">
            <v>11.422290056626444</v>
          </cell>
        </row>
        <row r="3224">
          <cell r="K3224">
            <v>0</v>
          </cell>
          <cell r="AL3224">
            <v>11.422290056626444</v>
          </cell>
        </row>
        <row r="3225">
          <cell r="K3225">
            <v>0</v>
          </cell>
          <cell r="AL3225">
            <v>11.422290056626444</v>
          </cell>
        </row>
        <row r="3226">
          <cell r="K3226">
            <v>0</v>
          </cell>
          <cell r="AL3226">
            <v>11.422290056626444</v>
          </cell>
        </row>
        <row r="3227">
          <cell r="K3227">
            <v>0</v>
          </cell>
          <cell r="AL3227">
            <v>11.422290056626444</v>
          </cell>
        </row>
        <row r="3228">
          <cell r="K3228">
            <v>0</v>
          </cell>
          <cell r="AL3228">
            <v>11.422290056626444</v>
          </cell>
        </row>
        <row r="3229">
          <cell r="K3229">
            <v>0</v>
          </cell>
          <cell r="AL3229">
            <v>11.422290056626444</v>
          </cell>
        </row>
        <row r="3230">
          <cell r="K3230">
            <v>0</v>
          </cell>
          <cell r="AL3230">
            <v>11.422290056626444</v>
          </cell>
        </row>
        <row r="3231">
          <cell r="K3231">
            <v>0</v>
          </cell>
          <cell r="AL3231">
            <v>11.422290056626444</v>
          </cell>
        </row>
        <row r="3232">
          <cell r="K3232">
            <v>1</v>
          </cell>
          <cell r="AL3232">
            <v>43.055572773443281</v>
          </cell>
        </row>
        <row r="3233">
          <cell r="K3233">
            <v>0</v>
          </cell>
          <cell r="AL3233">
            <v>11.422290056626444</v>
          </cell>
        </row>
        <row r="3234">
          <cell r="K3234">
            <v>0</v>
          </cell>
          <cell r="AL3234">
            <v>11.422290056626444</v>
          </cell>
        </row>
        <row r="3235">
          <cell r="K3235">
            <v>0</v>
          </cell>
          <cell r="AL3235">
            <v>11.422290056626444</v>
          </cell>
        </row>
        <row r="3236">
          <cell r="K3236">
            <v>0</v>
          </cell>
          <cell r="AL3236">
            <v>11.422290056626444</v>
          </cell>
        </row>
        <row r="3237">
          <cell r="K3237">
            <v>0</v>
          </cell>
          <cell r="AL3237">
            <v>11.422290056626444</v>
          </cell>
        </row>
        <row r="3238">
          <cell r="K3238">
            <v>0</v>
          </cell>
          <cell r="AL3238">
            <v>11.422290056626444</v>
          </cell>
        </row>
        <row r="3239">
          <cell r="K3239">
            <v>0</v>
          </cell>
          <cell r="AL3239">
            <v>11.422290056626444</v>
          </cell>
        </row>
        <row r="3240">
          <cell r="K3240">
            <v>0</v>
          </cell>
          <cell r="AL3240">
            <v>11.422290056626444</v>
          </cell>
        </row>
        <row r="3241">
          <cell r="K3241">
            <v>0</v>
          </cell>
          <cell r="AL3241">
            <v>11.422290056626444</v>
          </cell>
        </row>
        <row r="3242">
          <cell r="K3242">
            <v>0</v>
          </cell>
          <cell r="AL3242">
            <v>11.422290056626444</v>
          </cell>
        </row>
        <row r="3243">
          <cell r="K3243">
            <v>0</v>
          </cell>
          <cell r="AL3243">
            <v>11.422290056626444</v>
          </cell>
        </row>
        <row r="3244">
          <cell r="K3244">
            <v>0</v>
          </cell>
          <cell r="AL3244">
            <v>11.422290056626444</v>
          </cell>
        </row>
        <row r="3245">
          <cell r="K3245">
            <v>0</v>
          </cell>
          <cell r="AL3245">
            <v>11.422290056626444</v>
          </cell>
        </row>
        <row r="3246">
          <cell r="K3246">
            <v>0</v>
          </cell>
          <cell r="AL3246">
            <v>11.422290056626444</v>
          </cell>
        </row>
        <row r="3247">
          <cell r="K3247">
            <v>0</v>
          </cell>
          <cell r="AL3247">
            <v>11.422290056626444</v>
          </cell>
        </row>
        <row r="3248">
          <cell r="K3248">
            <v>0</v>
          </cell>
          <cell r="AL3248">
            <v>11.422290056626444</v>
          </cell>
        </row>
        <row r="3249">
          <cell r="K3249">
            <v>0</v>
          </cell>
          <cell r="AL3249">
            <v>11.422290056626444</v>
          </cell>
        </row>
        <row r="3250">
          <cell r="K3250">
            <v>0</v>
          </cell>
          <cell r="AL3250">
            <v>11.422290056626444</v>
          </cell>
        </row>
        <row r="3251">
          <cell r="K3251">
            <v>0</v>
          </cell>
          <cell r="AL3251">
            <v>11.422290056626444</v>
          </cell>
        </row>
        <row r="3252">
          <cell r="K3252">
            <v>0</v>
          </cell>
          <cell r="AL3252">
            <v>11.422290056626444</v>
          </cell>
        </row>
        <row r="3253">
          <cell r="K3253">
            <v>0</v>
          </cell>
          <cell r="AL3253">
            <v>11.422290056626444</v>
          </cell>
        </row>
        <row r="3254">
          <cell r="K3254">
            <v>0</v>
          </cell>
          <cell r="AL3254">
            <v>11.422290056626444</v>
          </cell>
        </row>
        <row r="3255">
          <cell r="K3255">
            <v>0</v>
          </cell>
          <cell r="AL3255">
            <v>11.422290056626444</v>
          </cell>
        </row>
        <row r="3256">
          <cell r="K3256">
            <v>0</v>
          </cell>
          <cell r="AL3256">
            <v>11.422290056626444</v>
          </cell>
        </row>
        <row r="3257">
          <cell r="K3257">
            <v>0</v>
          </cell>
          <cell r="AL3257">
            <v>11.422290056626444</v>
          </cell>
        </row>
        <row r="3258">
          <cell r="K3258">
            <v>0</v>
          </cell>
          <cell r="AL3258">
            <v>11.422290056626444</v>
          </cell>
        </row>
        <row r="3259">
          <cell r="K3259">
            <v>1</v>
          </cell>
          <cell r="AL3259">
            <v>43.055572773443281</v>
          </cell>
        </row>
        <row r="3260">
          <cell r="K3260">
            <v>0</v>
          </cell>
          <cell r="AL3260">
            <v>11.422290056626444</v>
          </cell>
        </row>
        <row r="3261">
          <cell r="K3261">
            <v>0</v>
          </cell>
          <cell r="AL3261">
            <v>11.422290056626444</v>
          </cell>
        </row>
        <row r="3262">
          <cell r="K3262">
            <v>1</v>
          </cell>
          <cell r="AL3262">
            <v>94.726075753049656</v>
          </cell>
        </row>
        <row r="3263">
          <cell r="K3263">
            <v>1</v>
          </cell>
          <cell r="AL3263">
            <v>78.286075753049658</v>
          </cell>
        </row>
        <row r="3264">
          <cell r="K3264">
            <v>0</v>
          </cell>
          <cell r="AL3264">
            <v>11.422290056626444</v>
          </cell>
        </row>
        <row r="3265">
          <cell r="K3265">
            <v>0</v>
          </cell>
          <cell r="AL3265">
            <v>11.422290056626444</v>
          </cell>
        </row>
        <row r="3266">
          <cell r="K3266">
            <v>0</v>
          </cell>
          <cell r="AL3266">
            <v>11.422290056626444</v>
          </cell>
        </row>
        <row r="3267">
          <cell r="K3267">
            <v>0</v>
          </cell>
          <cell r="AL3267">
            <v>11.422290056626444</v>
          </cell>
        </row>
        <row r="3268">
          <cell r="K3268">
            <v>0</v>
          </cell>
          <cell r="AL3268">
            <v>11.422290056626444</v>
          </cell>
        </row>
        <row r="3269">
          <cell r="K3269">
            <v>0</v>
          </cell>
          <cell r="AL3269">
            <v>11.422290056626444</v>
          </cell>
        </row>
        <row r="3270">
          <cell r="K3270">
            <v>0</v>
          </cell>
          <cell r="AL3270">
            <v>11.422290056626444</v>
          </cell>
        </row>
        <row r="3271">
          <cell r="K3271">
            <v>0</v>
          </cell>
          <cell r="AL3271">
            <v>11.422290056626444</v>
          </cell>
        </row>
        <row r="3272">
          <cell r="K3272">
            <v>0</v>
          </cell>
          <cell r="AL3272">
            <v>11.422290056626444</v>
          </cell>
        </row>
        <row r="3273">
          <cell r="K3273">
            <v>0</v>
          </cell>
          <cell r="AL3273">
            <v>11.422290056626444</v>
          </cell>
        </row>
        <row r="3274">
          <cell r="K3274">
            <v>0</v>
          </cell>
          <cell r="AL3274">
            <v>11.422290056626444</v>
          </cell>
        </row>
        <row r="3275">
          <cell r="K3275">
            <v>1</v>
          </cell>
          <cell r="AL3275">
            <v>78.286075753049658</v>
          </cell>
        </row>
        <row r="3276">
          <cell r="K3276">
            <v>0</v>
          </cell>
          <cell r="AL3276">
            <v>11.422290056626444</v>
          </cell>
        </row>
        <row r="3277">
          <cell r="K3277">
            <v>0</v>
          </cell>
          <cell r="AL3277">
            <v>11.422290056626444</v>
          </cell>
        </row>
        <row r="3278">
          <cell r="K3278">
            <v>0</v>
          </cell>
          <cell r="AL3278">
            <v>11.422290056626444</v>
          </cell>
        </row>
        <row r="3279">
          <cell r="K3279">
            <v>0</v>
          </cell>
          <cell r="AL3279">
            <v>11.422290056626444</v>
          </cell>
        </row>
        <row r="3280">
          <cell r="K3280">
            <v>0</v>
          </cell>
          <cell r="AL3280">
            <v>11.422290056626444</v>
          </cell>
        </row>
        <row r="3281">
          <cell r="K3281">
            <v>0</v>
          </cell>
          <cell r="AL3281">
            <v>11.422290056626444</v>
          </cell>
        </row>
        <row r="3282">
          <cell r="K3282">
            <v>0</v>
          </cell>
          <cell r="AL3282">
            <v>11.422290056626444</v>
          </cell>
        </row>
        <row r="3283">
          <cell r="K3283">
            <v>0</v>
          </cell>
          <cell r="AL3283">
            <v>11.422290056626444</v>
          </cell>
        </row>
        <row r="3284">
          <cell r="K3284">
            <v>0</v>
          </cell>
          <cell r="AL3284">
            <v>11.422290056626444</v>
          </cell>
        </row>
        <row r="3285">
          <cell r="K3285">
            <v>0</v>
          </cell>
          <cell r="AL3285">
            <v>11.422290056626444</v>
          </cell>
        </row>
        <row r="3286">
          <cell r="K3286">
            <v>1</v>
          </cell>
          <cell r="AL3286">
            <v>78.286075753049658</v>
          </cell>
        </row>
        <row r="3287">
          <cell r="K3287">
            <v>0</v>
          </cell>
          <cell r="AL3287">
            <v>11.422290056626444</v>
          </cell>
        </row>
        <row r="3288">
          <cell r="K3288">
            <v>0</v>
          </cell>
          <cell r="AL3288">
            <v>11.422290056626444</v>
          </cell>
        </row>
        <row r="3289">
          <cell r="K3289">
            <v>0</v>
          </cell>
          <cell r="AL3289">
            <v>11.422290056626444</v>
          </cell>
        </row>
        <row r="3290">
          <cell r="K3290">
            <v>0</v>
          </cell>
          <cell r="AL3290">
            <v>11.422290056626444</v>
          </cell>
        </row>
        <row r="3291">
          <cell r="K3291">
            <v>0</v>
          </cell>
          <cell r="AL3291">
            <v>11.422290056626444</v>
          </cell>
        </row>
        <row r="3292">
          <cell r="K3292">
            <v>0</v>
          </cell>
          <cell r="AL3292">
            <v>11.422290056626444</v>
          </cell>
        </row>
        <row r="3293">
          <cell r="K3293">
            <v>0</v>
          </cell>
          <cell r="AL3293">
            <v>11.422290056626444</v>
          </cell>
        </row>
        <row r="3294">
          <cell r="K3294">
            <v>0</v>
          </cell>
          <cell r="AL3294">
            <v>11.422290056626444</v>
          </cell>
        </row>
        <row r="3295">
          <cell r="K3295">
            <v>0</v>
          </cell>
          <cell r="AL3295">
            <v>11.422290056626444</v>
          </cell>
        </row>
        <row r="3296">
          <cell r="K3296">
            <v>0</v>
          </cell>
          <cell r="AL3296">
            <v>11.422290056626444</v>
          </cell>
        </row>
        <row r="3297">
          <cell r="K3297">
            <v>0</v>
          </cell>
          <cell r="AL3297">
            <v>11.422290056626444</v>
          </cell>
        </row>
        <row r="3298">
          <cell r="K3298">
            <v>0</v>
          </cell>
          <cell r="AL3298">
            <v>11.422290056626444</v>
          </cell>
        </row>
        <row r="3299">
          <cell r="K3299">
            <v>0</v>
          </cell>
          <cell r="AL3299">
            <v>11.422290056626444</v>
          </cell>
        </row>
        <row r="3300">
          <cell r="K3300">
            <v>1</v>
          </cell>
          <cell r="AL3300">
            <v>43.055572773443281</v>
          </cell>
        </row>
        <row r="3301">
          <cell r="K3301">
            <v>0</v>
          </cell>
          <cell r="AL3301">
            <v>11.422290056626444</v>
          </cell>
        </row>
        <row r="3302">
          <cell r="K3302">
            <v>0</v>
          </cell>
          <cell r="AL3302">
            <v>11.422290056626444</v>
          </cell>
        </row>
        <row r="3303">
          <cell r="K3303">
            <v>0</v>
          </cell>
          <cell r="AL3303">
            <v>11.422290056626444</v>
          </cell>
        </row>
        <row r="3304">
          <cell r="K3304">
            <v>0</v>
          </cell>
          <cell r="AL3304">
            <v>11.422290056626444</v>
          </cell>
        </row>
        <row r="3305">
          <cell r="K3305">
            <v>0</v>
          </cell>
          <cell r="AL3305">
            <v>11.422290056626444</v>
          </cell>
        </row>
        <row r="3306">
          <cell r="K3306">
            <v>0</v>
          </cell>
          <cell r="AL3306">
            <v>11.422290056626444</v>
          </cell>
        </row>
        <row r="3307">
          <cell r="K3307">
            <v>0</v>
          </cell>
          <cell r="AL3307">
            <v>11.422290056626444</v>
          </cell>
        </row>
        <row r="3308">
          <cell r="K3308">
            <v>0</v>
          </cell>
          <cell r="AL3308">
            <v>11.422290056626444</v>
          </cell>
        </row>
        <row r="3309">
          <cell r="K3309">
            <v>0</v>
          </cell>
          <cell r="AL3309">
            <v>14.566342883731133</v>
          </cell>
        </row>
        <row r="3310">
          <cell r="K3310">
            <v>0</v>
          </cell>
          <cell r="AL3310">
            <v>14.566342883731133</v>
          </cell>
        </row>
        <row r="3311">
          <cell r="K3311">
            <v>0</v>
          </cell>
          <cell r="AL3311">
            <v>14.566342883731133</v>
          </cell>
        </row>
        <row r="3312">
          <cell r="K3312">
            <v>0</v>
          </cell>
          <cell r="AL3312">
            <v>14.566342883731133</v>
          </cell>
        </row>
        <row r="3313">
          <cell r="K3313">
            <v>0</v>
          </cell>
          <cell r="AL3313">
            <v>14.566342883731133</v>
          </cell>
        </row>
        <row r="3314">
          <cell r="K3314">
            <v>0</v>
          </cell>
          <cell r="AL3314">
            <v>14.566342883731133</v>
          </cell>
        </row>
        <row r="3315">
          <cell r="K3315">
            <v>0</v>
          </cell>
          <cell r="AL3315">
            <v>14.566342883731133</v>
          </cell>
        </row>
        <row r="3316">
          <cell r="K3316">
            <v>0</v>
          </cell>
          <cell r="AL3316">
            <v>14.566342883731133</v>
          </cell>
        </row>
        <row r="3317">
          <cell r="K3317">
            <v>0</v>
          </cell>
          <cell r="AL3317">
            <v>14.566342883731133</v>
          </cell>
        </row>
        <row r="3318">
          <cell r="K3318">
            <v>1</v>
          </cell>
          <cell r="AL3318">
            <v>46.199625600547968</v>
          </cell>
        </row>
        <row r="3319">
          <cell r="K3319">
            <v>0</v>
          </cell>
          <cell r="AL3319">
            <v>14.566342883731133</v>
          </cell>
        </row>
        <row r="3320">
          <cell r="K3320">
            <v>0</v>
          </cell>
          <cell r="AL3320">
            <v>14.566342883731133</v>
          </cell>
        </row>
        <row r="3321">
          <cell r="K3321">
            <v>0</v>
          </cell>
          <cell r="AL3321">
            <v>14.566342883731133</v>
          </cell>
        </row>
        <row r="3322">
          <cell r="K3322">
            <v>1</v>
          </cell>
          <cell r="AL3322">
            <v>81.43012858015436</v>
          </cell>
        </row>
        <row r="3323">
          <cell r="K3323">
            <v>0</v>
          </cell>
          <cell r="AL3323">
            <v>14.566342883731133</v>
          </cell>
        </row>
        <row r="3324">
          <cell r="K3324">
            <v>0</v>
          </cell>
          <cell r="AL3324">
            <v>14.566342883731133</v>
          </cell>
        </row>
        <row r="3325">
          <cell r="K3325">
            <v>0</v>
          </cell>
          <cell r="AL3325">
            <v>14.566342883731133</v>
          </cell>
        </row>
        <row r="3326">
          <cell r="K3326">
            <v>1</v>
          </cell>
          <cell r="AL3326">
            <v>81.43012858015436</v>
          </cell>
        </row>
        <row r="3327">
          <cell r="K3327">
            <v>0</v>
          </cell>
          <cell r="AL3327">
            <v>14.566342883731133</v>
          </cell>
        </row>
        <row r="3328">
          <cell r="K3328">
            <v>0</v>
          </cell>
          <cell r="AL3328">
            <v>14.566342883731133</v>
          </cell>
        </row>
        <row r="3329">
          <cell r="K3329">
            <v>0</v>
          </cell>
          <cell r="AL3329">
            <v>14.566342883731133</v>
          </cell>
        </row>
        <row r="3330">
          <cell r="K3330">
            <v>1</v>
          </cell>
          <cell r="AL3330">
            <v>81.43012858015436</v>
          </cell>
        </row>
        <row r="3331">
          <cell r="K3331">
            <v>0</v>
          </cell>
          <cell r="AL3331">
            <v>14.566342883731133</v>
          </cell>
        </row>
        <row r="3332">
          <cell r="K3332">
            <v>0</v>
          </cell>
          <cell r="AL3332">
            <v>14.566342883731133</v>
          </cell>
        </row>
        <row r="3333">
          <cell r="K3333">
            <v>0</v>
          </cell>
          <cell r="AL3333">
            <v>14.566342883731133</v>
          </cell>
        </row>
        <row r="3334">
          <cell r="K3334">
            <v>0</v>
          </cell>
          <cell r="AL3334">
            <v>14.566342883731133</v>
          </cell>
        </row>
        <row r="3335">
          <cell r="K3335">
            <v>0</v>
          </cell>
          <cell r="AL3335">
            <v>14.566342883731133</v>
          </cell>
        </row>
        <row r="3336">
          <cell r="K3336">
            <v>0</v>
          </cell>
          <cell r="AL3336">
            <v>14.566342883731133</v>
          </cell>
        </row>
        <row r="3337">
          <cell r="K3337">
            <v>1</v>
          </cell>
          <cell r="AL3337">
            <v>46.199625600547968</v>
          </cell>
        </row>
        <row r="3338">
          <cell r="K3338">
            <v>0</v>
          </cell>
          <cell r="AL3338">
            <v>14.566342883731133</v>
          </cell>
        </row>
        <row r="3339">
          <cell r="K3339">
            <v>0</v>
          </cell>
          <cell r="AL3339">
            <v>14.566342883731133</v>
          </cell>
        </row>
        <row r="3340">
          <cell r="K3340">
            <v>0</v>
          </cell>
          <cell r="AL3340">
            <v>14.566342883731133</v>
          </cell>
        </row>
        <row r="3341">
          <cell r="K3341">
            <v>0</v>
          </cell>
          <cell r="AL3341">
            <v>14.566342883731133</v>
          </cell>
        </row>
        <row r="3342">
          <cell r="K3342">
            <v>0</v>
          </cell>
          <cell r="AL3342">
            <v>14.566342883731133</v>
          </cell>
        </row>
        <row r="3343">
          <cell r="K3343">
            <v>0</v>
          </cell>
          <cell r="AL3343">
            <v>14.566342883731133</v>
          </cell>
        </row>
        <row r="3344">
          <cell r="K3344">
            <v>0</v>
          </cell>
          <cell r="AL3344">
            <v>14.566342883731133</v>
          </cell>
        </row>
        <row r="3345">
          <cell r="K3345">
            <v>0</v>
          </cell>
          <cell r="AL3345">
            <v>14.566342883731133</v>
          </cell>
        </row>
        <row r="3346">
          <cell r="K3346">
            <v>0</v>
          </cell>
          <cell r="AL3346">
            <v>14.566342883731133</v>
          </cell>
        </row>
        <row r="3347">
          <cell r="K3347">
            <v>0</v>
          </cell>
          <cell r="AL3347">
            <v>14.566342883731133</v>
          </cell>
        </row>
        <row r="3348">
          <cell r="K3348">
            <v>0</v>
          </cell>
          <cell r="AL3348">
            <v>14.566342883731133</v>
          </cell>
        </row>
        <row r="3349">
          <cell r="K3349">
            <v>0</v>
          </cell>
          <cell r="AL3349">
            <v>14.566342883731133</v>
          </cell>
        </row>
        <row r="3350">
          <cell r="K3350">
            <v>0</v>
          </cell>
          <cell r="AL3350">
            <v>14.566342883731133</v>
          </cell>
        </row>
        <row r="3351">
          <cell r="K3351">
            <v>1</v>
          </cell>
          <cell r="AL3351">
            <v>81.43012858015436</v>
          </cell>
        </row>
        <row r="3352">
          <cell r="K3352">
            <v>0</v>
          </cell>
          <cell r="AL3352">
            <v>14.566342883731133</v>
          </cell>
        </row>
        <row r="3353">
          <cell r="K3353">
            <v>0</v>
          </cell>
          <cell r="AL3353">
            <v>14.566342883731133</v>
          </cell>
        </row>
        <row r="3354">
          <cell r="K3354">
            <v>0</v>
          </cell>
          <cell r="AL3354">
            <v>14.566342883731133</v>
          </cell>
        </row>
        <row r="3355">
          <cell r="K3355">
            <v>0</v>
          </cell>
          <cell r="AL3355">
            <v>14.566342883731133</v>
          </cell>
        </row>
        <row r="3356">
          <cell r="K3356">
            <v>1</v>
          </cell>
          <cell r="AL3356">
            <v>46.199625600547968</v>
          </cell>
        </row>
        <row r="3357">
          <cell r="K3357">
            <v>0</v>
          </cell>
          <cell r="AL3357">
            <v>14.566342883731133</v>
          </cell>
        </row>
        <row r="3358">
          <cell r="K3358">
            <v>0</v>
          </cell>
          <cell r="AL3358">
            <v>14.566342883731133</v>
          </cell>
        </row>
        <row r="3359">
          <cell r="K3359">
            <v>0</v>
          </cell>
          <cell r="AL3359">
            <v>14.566342883731133</v>
          </cell>
        </row>
        <row r="3360">
          <cell r="K3360">
            <v>0</v>
          </cell>
          <cell r="AL3360">
            <v>14.566342883731133</v>
          </cell>
        </row>
        <row r="3361">
          <cell r="K3361">
            <v>0</v>
          </cell>
          <cell r="AL3361">
            <v>14.566342883731133</v>
          </cell>
        </row>
        <row r="3362">
          <cell r="K3362">
            <v>0</v>
          </cell>
          <cell r="AL3362">
            <v>14.566342883731133</v>
          </cell>
        </row>
        <row r="3363">
          <cell r="K3363">
            <v>0</v>
          </cell>
          <cell r="AL3363">
            <v>14.566342883731133</v>
          </cell>
        </row>
        <row r="3364">
          <cell r="K3364">
            <v>0</v>
          </cell>
          <cell r="AL3364">
            <v>14.566342883731133</v>
          </cell>
        </row>
        <row r="3365">
          <cell r="K3365">
            <v>0</v>
          </cell>
          <cell r="AL3365">
            <v>14.566342883731133</v>
          </cell>
        </row>
        <row r="3366">
          <cell r="K3366">
            <v>0</v>
          </cell>
          <cell r="AL3366">
            <v>14.566342883731133</v>
          </cell>
        </row>
        <row r="3367">
          <cell r="K3367">
            <v>0</v>
          </cell>
          <cell r="AL3367">
            <v>14.566342883731133</v>
          </cell>
        </row>
        <row r="3368">
          <cell r="K3368">
            <v>0</v>
          </cell>
          <cell r="AL3368">
            <v>14.566342883731133</v>
          </cell>
        </row>
        <row r="3369">
          <cell r="K3369">
            <v>0</v>
          </cell>
          <cell r="AL3369">
            <v>14.566342883731133</v>
          </cell>
        </row>
        <row r="3370">
          <cell r="K3370">
            <v>0</v>
          </cell>
          <cell r="AL3370">
            <v>14.566342883731133</v>
          </cell>
        </row>
        <row r="3371">
          <cell r="K3371">
            <v>0</v>
          </cell>
          <cell r="AL3371">
            <v>14.566342883731133</v>
          </cell>
        </row>
        <row r="3372">
          <cell r="K3372">
            <v>0</v>
          </cell>
          <cell r="AL3372">
            <v>14.566342883731133</v>
          </cell>
        </row>
        <row r="3373">
          <cell r="K3373">
            <v>0</v>
          </cell>
          <cell r="AL3373">
            <v>14.566342883731133</v>
          </cell>
        </row>
        <row r="3374">
          <cell r="K3374">
            <v>0</v>
          </cell>
          <cell r="AL3374">
            <v>14.566342883731133</v>
          </cell>
        </row>
        <row r="3375">
          <cell r="K3375">
            <v>0</v>
          </cell>
          <cell r="AL3375">
            <v>14.566342883731133</v>
          </cell>
        </row>
        <row r="3376">
          <cell r="K3376">
            <v>0</v>
          </cell>
          <cell r="AL3376">
            <v>14.566342883731133</v>
          </cell>
        </row>
        <row r="3377">
          <cell r="K3377">
            <v>1</v>
          </cell>
          <cell r="AL3377">
            <v>8353.8180384900643</v>
          </cell>
        </row>
        <row r="3378">
          <cell r="K3378">
            <v>0</v>
          </cell>
          <cell r="AL3378">
            <v>14.566342883731133</v>
          </cell>
        </row>
        <row r="3379">
          <cell r="K3379">
            <v>0</v>
          </cell>
          <cell r="AL3379">
            <v>14.566342883731133</v>
          </cell>
        </row>
        <row r="3380">
          <cell r="K3380">
            <v>0</v>
          </cell>
          <cell r="AL3380">
            <v>14.566342883731133</v>
          </cell>
        </row>
        <row r="3381">
          <cell r="K3381">
            <v>0</v>
          </cell>
          <cell r="AL3381">
            <v>14.566342883731133</v>
          </cell>
        </row>
        <row r="3382">
          <cell r="K3382">
            <v>0</v>
          </cell>
          <cell r="AL3382">
            <v>14.566342883731133</v>
          </cell>
        </row>
        <row r="3383">
          <cell r="K3383">
            <v>0</v>
          </cell>
          <cell r="AL3383">
            <v>14.566342883731133</v>
          </cell>
        </row>
        <row r="3384">
          <cell r="K3384">
            <v>0</v>
          </cell>
          <cell r="AL3384">
            <v>14.566342883731133</v>
          </cell>
        </row>
        <row r="3385">
          <cell r="K3385">
            <v>0</v>
          </cell>
          <cell r="AL3385">
            <v>14.566342883731133</v>
          </cell>
        </row>
        <row r="3386">
          <cell r="K3386">
            <v>1</v>
          </cell>
          <cell r="AL3386">
            <v>81.43012858015436</v>
          </cell>
        </row>
        <row r="3387">
          <cell r="K3387">
            <v>0</v>
          </cell>
          <cell r="AL3387">
            <v>14.566342883731133</v>
          </cell>
        </row>
        <row r="3388">
          <cell r="K3388">
            <v>0</v>
          </cell>
          <cell r="AL3388">
            <v>14.566342883731133</v>
          </cell>
        </row>
        <row r="3389">
          <cell r="K3389">
            <v>0</v>
          </cell>
          <cell r="AL3389">
            <v>14.566342883731133</v>
          </cell>
        </row>
        <row r="3390">
          <cell r="K3390">
            <v>0</v>
          </cell>
          <cell r="AL3390">
            <v>14.566342883731133</v>
          </cell>
        </row>
        <row r="3391">
          <cell r="K3391">
            <v>0</v>
          </cell>
          <cell r="AL3391">
            <v>14.566342883731133</v>
          </cell>
        </row>
        <row r="3392">
          <cell r="K3392">
            <v>0</v>
          </cell>
          <cell r="AL3392">
            <v>14.566342883731133</v>
          </cell>
        </row>
        <row r="3393">
          <cell r="K3393">
            <v>0</v>
          </cell>
          <cell r="AL3393">
            <v>14.566342883731133</v>
          </cell>
        </row>
        <row r="3394">
          <cell r="K3394">
            <v>0</v>
          </cell>
          <cell r="AL3394">
            <v>14.566342883731133</v>
          </cell>
        </row>
        <row r="3395">
          <cell r="K3395">
            <v>0</v>
          </cell>
          <cell r="AL3395">
            <v>14.566342883731133</v>
          </cell>
        </row>
        <row r="3396">
          <cell r="K3396">
            <v>1</v>
          </cell>
          <cell r="AL3396">
            <v>46.199625600547968</v>
          </cell>
        </row>
        <row r="3397">
          <cell r="K3397">
            <v>0</v>
          </cell>
          <cell r="AL3397">
            <v>14.566342883731133</v>
          </cell>
        </row>
        <row r="3398">
          <cell r="K3398">
            <v>0</v>
          </cell>
          <cell r="AL3398">
            <v>14.566342883731133</v>
          </cell>
        </row>
        <row r="3399">
          <cell r="K3399">
            <v>0</v>
          </cell>
          <cell r="AL3399">
            <v>14.566342883731133</v>
          </cell>
        </row>
        <row r="3400">
          <cell r="K3400">
            <v>0</v>
          </cell>
          <cell r="AL3400">
            <v>14.566342883731133</v>
          </cell>
        </row>
        <row r="3401">
          <cell r="K3401">
            <v>0</v>
          </cell>
          <cell r="AL3401">
            <v>14.566342883731133</v>
          </cell>
        </row>
        <row r="3402">
          <cell r="K3402">
            <v>0</v>
          </cell>
          <cell r="AL3402">
            <v>14.566342883731133</v>
          </cell>
        </row>
        <row r="3403">
          <cell r="K3403">
            <v>0</v>
          </cell>
          <cell r="AL3403">
            <v>14.566342883731133</v>
          </cell>
        </row>
        <row r="3404">
          <cell r="K3404">
            <v>0</v>
          </cell>
          <cell r="AL3404">
            <v>14.566342883731133</v>
          </cell>
        </row>
        <row r="3405">
          <cell r="K3405">
            <v>0</v>
          </cell>
          <cell r="AL3405">
            <v>14.566342883731133</v>
          </cell>
        </row>
        <row r="3406">
          <cell r="K3406">
            <v>0</v>
          </cell>
          <cell r="AL3406">
            <v>14.566342883731133</v>
          </cell>
        </row>
        <row r="3407">
          <cell r="K3407">
            <v>0</v>
          </cell>
          <cell r="AL3407">
            <v>14.566342883731133</v>
          </cell>
        </row>
        <row r="3408">
          <cell r="K3408">
            <v>1</v>
          </cell>
          <cell r="AL3408">
            <v>46.199625600547968</v>
          </cell>
        </row>
        <row r="3409">
          <cell r="K3409">
            <v>0</v>
          </cell>
          <cell r="AL3409">
            <v>14.566342883731133</v>
          </cell>
        </row>
        <row r="3410">
          <cell r="K3410">
            <v>0</v>
          </cell>
          <cell r="AL3410">
            <v>14.566342883731133</v>
          </cell>
        </row>
        <row r="3411">
          <cell r="K3411">
            <v>0</v>
          </cell>
          <cell r="AL3411">
            <v>14.566342883731133</v>
          </cell>
        </row>
        <row r="3412">
          <cell r="K3412">
            <v>0</v>
          </cell>
          <cell r="AL3412">
            <v>14.566342883731133</v>
          </cell>
        </row>
        <row r="3413">
          <cell r="K3413">
            <v>0</v>
          </cell>
          <cell r="AL3413">
            <v>14.566342883731133</v>
          </cell>
        </row>
        <row r="3414">
          <cell r="K3414">
            <v>0</v>
          </cell>
          <cell r="AL3414">
            <v>14.566342883731133</v>
          </cell>
        </row>
        <row r="3415">
          <cell r="K3415">
            <v>0</v>
          </cell>
          <cell r="AL3415">
            <v>14.566342883731133</v>
          </cell>
        </row>
        <row r="3416">
          <cell r="K3416">
            <v>0</v>
          </cell>
          <cell r="AL3416">
            <v>14.566342883731133</v>
          </cell>
        </row>
        <row r="3417">
          <cell r="K3417">
            <v>0</v>
          </cell>
          <cell r="AL3417">
            <v>14.566342883731133</v>
          </cell>
        </row>
        <row r="3418">
          <cell r="K3418">
            <v>0</v>
          </cell>
          <cell r="AL3418">
            <v>14.566342883731133</v>
          </cell>
        </row>
        <row r="3419">
          <cell r="K3419">
            <v>1</v>
          </cell>
          <cell r="AL3419">
            <v>8353.8180384900643</v>
          </cell>
        </row>
        <row r="3420">
          <cell r="K3420">
            <v>0</v>
          </cell>
          <cell r="AL3420">
            <v>14.566342883731133</v>
          </cell>
        </row>
        <row r="3421">
          <cell r="K3421">
            <v>0</v>
          </cell>
          <cell r="AL3421">
            <v>14.566342883731133</v>
          </cell>
        </row>
        <row r="3422">
          <cell r="K3422">
            <v>0</v>
          </cell>
          <cell r="AL3422">
            <v>14.566342883731133</v>
          </cell>
        </row>
        <row r="3423">
          <cell r="K3423">
            <v>1</v>
          </cell>
          <cell r="AL3423">
            <v>46.199625600547968</v>
          </cell>
        </row>
        <row r="3424">
          <cell r="K3424">
            <v>0</v>
          </cell>
          <cell r="AL3424">
            <v>14.566342883731133</v>
          </cell>
        </row>
        <row r="3425">
          <cell r="K3425">
            <v>0</v>
          </cell>
          <cell r="AL3425">
            <v>14.566342883731133</v>
          </cell>
        </row>
        <row r="3426">
          <cell r="K3426">
            <v>0</v>
          </cell>
          <cell r="AL3426">
            <v>14.566342883731133</v>
          </cell>
        </row>
        <row r="3427">
          <cell r="K3427">
            <v>0</v>
          </cell>
          <cell r="AL3427">
            <v>14.566342883731133</v>
          </cell>
        </row>
        <row r="3428">
          <cell r="K3428">
            <v>0</v>
          </cell>
          <cell r="AL3428">
            <v>14.566342883731133</v>
          </cell>
        </row>
        <row r="3429">
          <cell r="K3429">
            <v>0</v>
          </cell>
          <cell r="AL3429">
            <v>14.566342883731133</v>
          </cell>
        </row>
        <row r="3430">
          <cell r="K3430">
            <v>0</v>
          </cell>
          <cell r="AL3430">
            <v>14.566342883731133</v>
          </cell>
        </row>
        <row r="3431">
          <cell r="K3431">
            <v>0</v>
          </cell>
          <cell r="AL3431">
            <v>14.566342883731133</v>
          </cell>
        </row>
        <row r="3432">
          <cell r="K3432">
            <v>0</v>
          </cell>
          <cell r="AL3432">
            <v>14.566342883731133</v>
          </cell>
        </row>
        <row r="3433">
          <cell r="K3433">
            <v>0</v>
          </cell>
          <cell r="AL3433">
            <v>14.566342883731133</v>
          </cell>
        </row>
        <row r="3434">
          <cell r="K3434">
            <v>0</v>
          </cell>
          <cell r="AL3434">
            <v>14.566342883731133</v>
          </cell>
        </row>
        <row r="3435">
          <cell r="K3435">
            <v>0</v>
          </cell>
          <cell r="AL3435">
            <v>14.566342883731133</v>
          </cell>
        </row>
        <row r="3436">
          <cell r="K3436">
            <v>0</v>
          </cell>
          <cell r="AL3436">
            <v>14.566342883731133</v>
          </cell>
        </row>
        <row r="3437">
          <cell r="K3437">
            <v>0</v>
          </cell>
          <cell r="AL3437">
            <v>14.566342883731133</v>
          </cell>
        </row>
        <row r="3438">
          <cell r="K3438">
            <v>0</v>
          </cell>
          <cell r="AL3438">
            <v>14.566342883731133</v>
          </cell>
        </row>
        <row r="3439">
          <cell r="K3439">
            <v>0</v>
          </cell>
          <cell r="AL3439">
            <v>14.566342883731133</v>
          </cell>
        </row>
        <row r="3440">
          <cell r="K3440">
            <v>0</v>
          </cell>
          <cell r="AL3440">
            <v>14.566342883731133</v>
          </cell>
        </row>
        <row r="3441">
          <cell r="K3441">
            <v>0</v>
          </cell>
          <cell r="AL3441">
            <v>14.566342883731133</v>
          </cell>
        </row>
        <row r="3442">
          <cell r="K3442">
            <v>0</v>
          </cell>
          <cell r="AL3442">
            <v>14.566342883731133</v>
          </cell>
        </row>
        <row r="3443">
          <cell r="K3443">
            <v>0</v>
          </cell>
          <cell r="AL3443">
            <v>14.566342883731133</v>
          </cell>
        </row>
        <row r="3444">
          <cell r="K3444">
            <v>0</v>
          </cell>
          <cell r="AL3444">
            <v>14.566342883731133</v>
          </cell>
        </row>
        <row r="3445">
          <cell r="K3445">
            <v>0</v>
          </cell>
          <cell r="AL3445">
            <v>14.566342883731133</v>
          </cell>
        </row>
        <row r="3446">
          <cell r="K3446">
            <v>0</v>
          </cell>
          <cell r="AL3446">
            <v>14.566342883731133</v>
          </cell>
        </row>
        <row r="3447">
          <cell r="K3447">
            <v>0</v>
          </cell>
          <cell r="AL3447">
            <v>14.566342883731133</v>
          </cell>
        </row>
        <row r="3448">
          <cell r="K3448">
            <v>0</v>
          </cell>
          <cell r="AL3448">
            <v>14.566342883731133</v>
          </cell>
        </row>
        <row r="3449">
          <cell r="K3449">
            <v>0</v>
          </cell>
          <cell r="AL3449">
            <v>14.566342883731133</v>
          </cell>
        </row>
        <row r="3450">
          <cell r="K3450">
            <v>0</v>
          </cell>
          <cell r="AL3450">
            <v>14.566342883731133</v>
          </cell>
        </row>
        <row r="3451">
          <cell r="K3451">
            <v>0</v>
          </cell>
          <cell r="AL3451">
            <v>14.566342883731133</v>
          </cell>
        </row>
        <row r="3452">
          <cell r="K3452">
            <v>0</v>
          </cell>
          <cell r="AL3452">
            <v>14.566342883731133</v>
          </cell>
        </row>
        <row r="3453">
          <cell r="K3453">
            <v>0</v>
          </cell>
          <cell r="AL3453">
            <v>14.566342883731133</v>
          </cell>
        </row>
        <row r="3454">
          <cell r="K3454">
            <v>0</v>
          </cell>
          <cell r="AL3454">
            <v>14.566342883731133</v>
          </cell>
        </row>
        <row r="3455">
          <cell r="K3455">
            <v>0</v>
          </cell>
          <cell r="AL3455">
            <v>14.566342883731133</v>
          </cell>
        </row>
        <row r="3456">
          <cell r="K3456">
            <v>0</v>
          </cell>
          <cell r="AL3456">
            <v>14.566342883731133</v>
          </cell>
        </row>
        <row r="3457">
          <cell r="K3457">
            <v>0</v>
          </cell>
          <cell r="AL3457">
            <v>14.566342883731133</v>
          </cell>
        </row>
        <row r="3458">
          <cell r="K3458">
            <v>0</v>
          </cell>
          <cell r="AL3458">
            <v>14.566342883731133</v>
          </cell>
        </row>
        <row r="3459">
          <cell r="K3459">
            <v>0</v>
          </cell>
          <cell r="AL3459">
            <v>14.566342883731133</v>
          </cell>
        </row>
        <row r="3460">
          <cell r="K3460">
            <v>1</v>
          </cell>
          <cell r="AL3460">
            <v>8353.8180384900643</v>
          </cell>
        </row>
        <row r="3461">
          <cell r="K3461">
            <v>0</v>
          </cell>
          <cell r="AL3461">
            <v>14.566342883731133</v>
          </cell>
        </row>
        <row r="3462">
          <cell r="K3462">
            <v>0</v>
          </cell>
          <cell r="AL3462">
            <v>14.566342883731133</v>
          </cell>
        </row>
        <row r="3463">
          <cell r="K3463">
            <v>0</v>
          </cell>
          <cell r="AL3463">
            <v>14.566342883731133</v>
          </cell>
        </row>
        <row r="3464">
          <cell r="K3464">
            <v>0</v>
          </cell>
          <cell r="AL3464">
            <v>14.566342883731133</v>
          </cell>
        </row>
        <row r="3465">
          <cell r="K3465">
            <v>0</v>
          </cell>
          <cell r="AL3465">
            <v>14.566342883731133</v>
          </cell>
        </row>
        <row r="3466">
          <cell r="K3466">
            <v>0</v>
          </cell>
          <cell r="AL3466">
            <v>14.566342883731133</v>
          </cell>
        </row>
        <row r="3467">
          <cell r="K3467">
            <v>0</v>
          </cell>
          <cell r="AL3467">
            <v>14.566342883731133</v>
          </cell>
        </row>
        <row r="3468">
          <cell r="K3468">
            <v>0</v>
          </cell>
          <cell r="AL3468">
            <v>14.566342883731133</v>
          </cell>
        </row>
        <row r="3469">
          <cell r="K3469">
            <v>0</v>
          </cell>
          <cell r="AL3469">
            <v>14.566342883731133</v>
          </cell>
        </row>
        <row r="3470">
          <cell r="K3470">
            <v>0</v>
          </cell>
          <cell r="AL3470">
            <v>14.566342883731133</v>
          </cell>
        </row>
        <row r="3471">
          <cell r="K3471">
            <v>0</v>
          </cell>
          <cell r="AL3471">
            <v>14.566342883731133</v>
          </cell>
        </row>
        <row r="3472">
          <cell r="K3472">
            <v>0</v>
          </cell>
          <cell r="AL3472">
            <v>14.566342883731133</v>
          </cell>
        </row>
        <row r="3473">
          <cell r="K3473">
            <v>1</v>
          </cell>
          <cell r="AL3473">
            <v>8353.8180384900643</v>
          </cell>
        </row>
        <row r="3474">
          <cell r="K3474">
            <v>1</v>
          </cell>
          <cell r="AL3474">
            <v>46.199625600547968</v>
          </cell>
        </row>
        <row r="3475">
          <cell r="K3475">
            <v>0</v>
          </cell>
          <cell r="AL3475">
            <v>14.566342883731133</v>
          </cell>
        </row>
        <row r="3476">
          <cell r="K3476">
            <v>0</v>
          </cell>
          <cell r="AL3476">
            <v>14.566342883731133</v>
          </cell>
        </row>
        <row r="3477">
          <cell r="K3477">
            <v>0</v>
          </cell>
          <cell r="AL3477">
            <v>14.566342883731133</v>
          </cell>
        </row>
        <row r="3478">
          <cell r="K3478">
            <v>0</v>
          </cell>
          <cell r="AL3478">
            <v>14.566342883731133</v>
          </cell>
        </row>
        <row r="3479">
          <cell r="K3479">
            <v>0</v>
          </cell>
          <cell r="AL3479">
            <v>14.566342883731133</v>
          </cell>
        </row>
        <row r="3480">
          <cell r="K3480">
            <v>0</v>
          </cell>
          <cell r="AL3480">
            <v>14.566342883731133</v>
          </cell>
        </row>
        <row r="3481">
          <cell r="K3481">
            <v>0</v>
          </cell>
          <cell r="AL3481">
            <v>14.566342883731133</v>
          </cell>
        </row>
        <row r="3482">
          <cell r="K3482">
            <v>0</v>
          </cell>
          <cell r="AL3482">
            <v>14.566342883731133</v>
          </cell>
        </row>
        <row r="3483">
          <cell r="K3483">
            <v>0</v>
          </cell>
          <cell r="AL3483">
            <v>14.566342883731133</v>
          </cell>
        </row>
        <row r="3484">
          <cell r="K3484">
            <v>0</v>
          </cell>
          <cell r="AL3484">
            <v>14.566342883731133</v>
          </cell>
        </row>
        <row r="3485">
          <cell r="K3485">
            <v>0</v>
          </cell>
          <cell r="AL3485">
            <v>14.566342883731133</v>
          </cell>
        </row>
        <row r="3486">
          <cell r="K3486">
            <v>0</v>
          </cell>
          <cell r="AL3486">
            <v>14.566342883731133</v>
          </cell>
        </row>
        <row r="3487">
          <cell r="K3487">
            <v>0</v>
          </cell>
          <cell r="AL3487">
            <v>14.566342883731133</v>
          </cell>
        </row>
        <row r="3488">
          <cell r="K3488">
            <v>0</v>
          </cell>
          <cell r="AL3488">
            <v>14.566342883731133</v>
          </cell>
        </row>
        <row r="3489">
          <cell r="K3489">
            <v>0</v>
          </cell>
          <cell r="AL3489">
            <v>14.566342883731133</v>
          </cell>
        </row>
        <row r="3490">
          <cell r="K3490">
            <v>0</v>
          </cell>
          <cell r="AL3490">
            <v>14.566342883731133</v>
          </cell>
        </row>
        <row r="3491">
          <cell r="K3491">
            <v>0</v>
          </cell>
          <cell r="AL3491">
            <v>14.566342883731133</v>
          </cell>
        </row>
        <row r="3492">
          <cell r="K3492">
            <v>0</v>
          </cell>
          <cell r="AL3492">
            <v>14.566342883731133</v>
          </cell>
        </row>
        <row r="3493">
          <cell r="K3493">
            <v>0</v>
          </cell>
          <cell r="AL3493">
            <v>14.566342883731133</v>
          </cell>
        </row>
        <row r="3494">
          <cell r="K3494">
            <v>1</v>
          </cell>
          <cell r="AL3494">
            <v>81.43012858015436</v>
          </cell>
        </row>
        <row r="3495">
          <cell r="K3495">
            <v>1</v>
          </cell>
          <cell r="AL3495">
            <v>81.43012858015436</v>
          </cell>
        </row>
        <row r="3496">
          <cell r="K3496">
            <v>1</v>
          </cell>
          <cell r="AL3496">
            <v>46.199625600547968</v>
          </cell>
        </row>
        <row r="3497">
          <cell r="K3497">
            <v>1</v>
          </cell>
          <cell r="AL3497">
            <v>46.199625600547968</v>
          </cell>
        </row>
        <row r="3498">
          <cell r="K3498">
            <v>0</v>
          </cell>
          <cell r="AL3498">
            <v>14.566342883731133</v>
          </cell>
        </row>
        <row r="3499">
          <cell r="K3499">
            <v>0</v>
          </cell>
          <cell r="AL3499">
            <v>14.566342883731133</v>
          </cell>
        </row>
        <row r="3500">
          <cell r="K3500">
            <v>0</v>
          </cell>
          <cell r="AL3500">
            <v>14.566342883731133</v>
          </cell>
        </row>
        <row r="3501">
          <cell r="K3501">
            <v>0</v>
          </cell>
          <cell r="AL3501">
            <v>14.566342883731133</v>
          </cell>
        </row>
        <row r="3502">
          <cell r="K3502">
            <v>0</v>
          </cell>
          <cell r="AL3502">
            <v>14.566342883731133</v>
          </cell>
        </row>
        <row r="3503">
          <cell r="K3503">
            <v>0</v>
          </cell>
          <cell r="AL3503">
            <v>14.566342883731133</v>
          </cell>
        </row>
        <row r="3504">
          <cell r="K3504">
            <v>0</v>
          </cell>
          <cell r="AL3504">
            <v>14.566342883731133</v>
          </cell>
        </row>
        <row r="3505">
          <cell r="K3505">
            <v>0</v>
          </cell>
          <cell r="AL3505">
            <v>14.566342883731133</v>
          </cell>
        </row>
        <row r="3506">
          <cell r="K3506">
            <v>0</v>
          </cell>
          <cell r="AL3506">
            <v>14.566342883731133</v>
          </cell>
        </row>
        <row r="3507">
          <cell r="K3507">
            <v>0</v>
          </cell>
          <cell r="AL3507">
            <v>14.566342883731133</v>
          </cell>
        </row>
        <row r="3508">
          <cell r="K3508">
            <v>0</v>
          </cell>
          <cell r="AL3508">
            <v>14.566342883731133</v>
          </cell>
        </row>
        <row r="3509">
          <cell r="K3509">
            <v>0</v>
          </cell>
          <cell r="AL3509">
            <v>14.566342883731133</v>
          </cell>
        </row>
        <row r="3510">
          <cell r="K3510">
            <v>0</v>
          </cell>
          <cell r="AL3510">
            <v>14.566342883731133</v>
          </cell>
        </row>
        <row r="3511">
          <cell r="K3511">
            <v>0</v>
          </cell>
          <cell r="AL3511">
            <v>14.566342883731133</v>
          </cell>
        </row>
        <row r="3512">
          <cell r="K3512">
            <v>0</v>
          </cell>
          <cell r="AL3512">
            <v>14.566342883731133</v>
          </cell>
        </row>
        <row r="3513">
          <cell r="K3513">
            <v>0</v>
          </cell>
          <cell r="AL3513">
            <v>14.566342883731133</v>
          </cell>
        </row>
        <row r="3514">
          <cell r="K3514">
            <v>0</v>
          </cell>
          <cell r="AL3514">
            <v>14.566342883731133</v>
          </cell>
        </row>
        <row r="3515">
          <cell r="K3515">
            <v>0</v>
          </cell>
          <cell r="AL3515">
            <v>14.566342883731133</v>
          </cell>
        </row>
        <row r="3516">
          <cell r="K3516">
            <v>0</v>
          </cell>
          <cell r="AL3516">
            <v>14.566342883731133</v>
          </cell>
        </row>
        <row r="3517">
          <cell r="K3517">
            <v>1</v>
          </cell>
          <cell r="AL3517">
            <v>46.199625600547968</v>
          </cell>
        </row>
        <row r="3518">
          <cell r="K3518">
            <v>0</v>
          </cell>
          <cell r="AL3518">
            <v>14.566342883731133</v>
          </cell>
        </row>
        <row r="3519">
          <cell r="K3519">
            <v>0</v>
          </cell>
          <cell r="AL3519">
            <v>14.566342883731133</v>
          </cell>
        </row>
        <row r="3520">
          <cell r="K3520">
            <v>1</v>
          </cell>
          <cell r="AL3520">
            <v>103.00012858015437</v>
          </cell>
        </row>
        <row r="3521">
          <cell r="K3521">
            <v>0</v>
          </cell>
          <cell r="AL3521">
            <v>14.566342883731133</v>
          </cell>
        </row>
        <row r="3522">
          <cell r="K3522">
            <v>0</v>
          </cell>
          <cell r="AL3522">
            <v>14.566342883731133</v>
          </cell>
        </row>
        <row r="3523">
          <cell r="K3523">
            <v>1</v>
          </cell>
          <cell r="AL3523">
            <v>81.43012858015436</v>
          </cell>
        </row>
        <row r="3524">
          <cell r="K3524">
            <v>0</v>
          </cell>
          <cell r="AL3524">
            <v>14.566342883731133</v>
          </cell>
        </row>
        <row r="3525">
          <cell r="K3525">
            <v>0</v>
          </cell>
          <cell r="AL3525">
            <v>14.566342883731133</v>
          </cell>
        </row>
        <row r="3526">
          <cell r="K3526">
            <v>0</v>
          </cell>
          <cell r="AL3526">
            <v>14.566342883731133</v>
          </cell>
        </row>
        <row r="3527">
          <cell r="K3527">
            <v>0</v>
          </cell>
          <cell r="AL3527">
            <v>14.566342883731133</v>
          </cell>
        </row>
        <row r="3528">
          <cell r="K3528">
            <v>0</v>
          </cell>
          <cell r="AL3528">
            <v>14.566342883731133</v>
          </cell>
        </row>
        <row r="3529">
          <cell r="K3529">
            <v>0</v>
          </cell>
          <cell r="AL3529">
            <v>14.566342883731133</v>
          </cell>
        </row>
        <row r="3530">
          <cell r="K3530">
            <v>0</v>
          </cell>
          <cell r="AL3530">
            <v>14.566342883731133</v>
          </cell>
        </row>
        <row r="3531">
          <cell r="K3531">
            <v>0</v>
          </cell>
          <cell r="AL3531">
            <v>14.566342883731133</v>
          </cell>
        </row>
        <row r="3532">
          <cell r="K3532">
            <v>1</v>
          </cell>
          <cell r="AL3532">
            <v>46.199625600547968</v>
          </cell>
        </row>
        <row r="3533">
          <cell r="K3533">
            <v>0</v>
          </cell>
          <cell r="AL3533">
            <v>14.566342883731133</v>
          </cell>
        </row>
        <row r="3534">
          <cell r="K3534">
            <v>1</v>
          </cell>
          <cell r="AL3534">
            <v>46.199625600547968</v>
          </cell>
        </row>
        <row r="3535">
          <cell r="K3535">
            <v>0</v>
          </cell>
          <cell r="AL3535">
            <v>14.566342883731133</v>
          </cell>
        </row>
        <row r="3536">
          <cell r="K3536">
            <v>0</v>
          </cell>
          <cell r="AL3536">
            <v>14.566342883731133</v>
          </cell>
        </row>
        <row r="3537">
          <cell r="K3537">
            <v>0</v>
          </cell>
          <cell r="AL3537">
            <v>14.566342883731133</v>
          </cell>
        </row>
        <row r="3538">
          <cell r="K3538">
            <v>0</v>
          </cell>
          <cell r="AL3538">
            <v>14.566342883731133</v>
          </cell>
        </row>
        <row r="3539">
          <cell r="K3539">
            <v>0</v>
          </cell>
          <cell r="AL3539">
            <v>14.566342883731133</v>
          </cell>
        </row>
        <row r="3540">
          <cell r="K3540">
            <v>0</v>
          </cell>
          <cell r="AL3540">
            <v>14.566342883731133</v>
          </cell>
        </row>
        <row r="3541">
          <cell r="K3541">
            <v>0</v>
          </cell>
          <cell r="AL3541">
            <v>14.566342883731133</v>
          </cell>
        </row>
        <row r="3542">
          <cell r="K3542">
            <v>0</v>
          </cell>
          <cell r="AL3542">
            <v>14.566342883731133</v>
          </cell>
        </row>
        <row r="3543">
          <cell r="K3543">
            <v>0</v>
          </cell>
          <cell r="AL3543">
            <v>14.566342883731133</v>
          </cell>
        </row>
        <row r="3544">
          <cell r="K3544">
            <v>0</v>
          </cell>
          <cell r="AL3544">
            <v>14.566342883731133</v>
          </cell>
        </row>
        <row r="3545">
          <cell r="K3545">
            <v>0</v>
          </cell>
          <cell r="AL3545">
            <v>14.566342883731133</v>
          </cell>
        </row>
        <row r="3546">
          <cell r="K3546">
            <v>0</v>
          </cell>
          <cell r="AL3546">
            <v>14.566342883731133</v>
          </cell>
        </row>
        <row r="3547">
          <cell r="K3547">
            <v>0</v>
          </cell>
          <cell r="AL3547">
            <v>14.566342883731133</v>
          </cell>
        </row>
        <row r="3548">
          <cell r="K3548">
            <v>0</v>
          </cell>
          <cell r="AL3548">
            <v>14.566342883731133</v>
          </cell>
        </row>
        <row r="3549">
          <cell r="K3549">
            <v>0</v>
          </cell>
          <cell r="AL3549">
            <v>14.566342883731133</v>
          </cell>
        </row>
        <row r="3550">
          <cell r="K3550">
            <v>0</v>
          </cell>
          <cell r="AL3550">
            <v>14.566342883731133</v>
          </cell>
        </row>
        <row r="3551">
          <cell r="K3551">
            <v>1</v>
          </cell>
          <cell r="AL3551">
            <v>81.43012858015436</v>
          </cell>
        </row>
        <row r="3552">
          <cell r="K3552">
            <v>0</v>
          </cell>
          <cell r="AL3552">
            <v>14.566342883731133</v>
          </cell>
        </row>
        <row r="3553">
          <cell r="K3553">
            <v>0</v>
          </cell>
          <cell r="AL3553">
            <v>14.566342883731133</v>
          </cell>
        </row>
        <row r="3554">
          <cell r="K3554">
            <v>0</v>
          </cell>
          <cell r="AL3554">
            <v>14.566342883731133</v>
          </cell>
        </row>
        <row r="3555">
          <cell r="K3555">
            <v>1</v>
          </cell>
          <cell r="AL3555">
            <v>46.199625600547968</v>
          </cell>
        </row>
        <row r="3556">
          <cell r="K3556">
            <v>0</v>
          </cell>
          <cell r="AL3556">
            <v>14.566342883731133</v>
          </cell>
        </row>
        <row r="3557">
          <cell r="K3557">
            <v>0</v>
          </cell>
          <cell r="AL3557">
            <v>14.566342883731133</v>
          </cell>
        </row>
        <row r="3558">
          <cell r="K3558">
            <v>0</v>
          </cell>
          <cell r="AL3558">
            <v>14.566342883731133</v>
          </cell>
        </row>
        <row r="3559">
          <cell r="K3559">
            <v>0</v>
          </cell>
          <cell r="AL3559">
            <v>14.566342883731133</v>
          </cell>
        </row>
        <row r="3560">
          <cell r="K3560">
            <v>0</v>
          </cell>
          <cell r="AL3560">
            <v>14.566342883731133</v>
          </cell>
        </row>
        <row r="3561">
          <cell r="K3561">
            <v>0</v>
          </cell>
          <cell r="AL3561">
            <v>14.566342883731133</v>
          </cell>
        </row>
        <row r="3562">
          <cell r="K3562">
            <v>0</v>
          </cell>
          <cell r="AL3562">
            <v>14.566342883731133</v>
          </cell>
        </row>
        <row r="3563">
          <cell r="K3563">
            <v>0</v>
          </cell>
          <cell r="AL3563">
            <v>14.566342883731133</v>
          </cell>
        </row>
        <row r="3564">
          <cell r="K3564">
            <v>0</v>
          </cell>
          <cell r="AL3564">
            <v>14.566342883731133</v>
          </cell>
        </row>
        <row r="3565">
          <cell r="K3565">
            <v>0</v>
          </cell>
          <cell r="AL3565">
            <v>14.566342883731133</v>
          </cell>
        </row>
        <row r="3566">
          <cell r="K3566">
            <v>0</v>
          </cell>
          <cell r="AL3566">
            <v>14.566342883731133</v>
          </cell>
        </row>
        <row r="3567">
          <cell r="K3567">
            <v>0</v>
          </cell>
          <cell r="AL3567">
            <v>14.566342883731133</v>
          </cell>
        </row>
        <row r="3568">
          <cell r="K3568">
            <v>0</v>
          </cell>
          <cell r="AL3568">
            <v>14.566342883731133</v>
          </cell>
        </row>
        <row r="3569">
          <cell r="K3569">
            <v>0</v>
          </cell>
          <cell r="AL3569">
            <v>14.566342883731133</v>
          </cell>
        </row>
        <row r="3570">
          <cell r="K3570">
            <v>0</v>
          </cell>
          <cell r="AL3570">
            <v>14.566342883731133</v>
          </cell>
        </row>
        <row r="3571">
          <cell r="K3571">
            <v>0</v>
          </cell>
          <cell r="AL3571">
            <v>14.566342883731133</v>
          </cell>
        </row>
        <row r="3572">
          <cell r="K3572">
            <v>1</v>
          </cell>
          <cell r="AL3572">
            <v>81.43012858015436</v>
          </cell>
        </row>
        <row r="3573">
          <cell r="K3573">
            <v>0</v>
          </cell>
          <cell r="AL3573">
            <v>14.566342883731133</v>
          </cell>
        </row>
        <row r="3574">
          <cell r="K3574">
            <v>0</v>
          </cell>
          <cell r="AL3574">
            <v>14.566342883731133</v>
          </cell>
        </row>
        <row r="3575">
          <cell r="K3575">
            <v>0</v>
          </cell>
          <cell r="AL3575">
            <v>14.566342883731133</v>
          </cell>
        </row>
        <row r="3576">
          <cell r="K3576">
            <v>0</v>
          </cell>
          <cell r="AL3576">
            <v>14.566342883731133</v>
          </cell>
        </row>
        <row r="3577">
          <cell r="K3577">
            <v>1</v>
          </cell>
          <cell r="AL3577">
            <v>46.199625600547968</v>
          </cell>
        </row>
        <row r="3578">
          <cell r="K3578">
            <v>0</v>
          </cell>
          <cell r="AL3578">
            <v>14.566342883731133</v>
          </cell>
        </row>
        <row r="3579">
          <cell r="K3579">
            <v>0</v>
          </cell>
          <cell r="AL3579">
            <v>14.566342883731133</v>
          </cell>
        </row>
        <row r="3580">
          <cell r="K3580">
            <v>0</v>
          </cell>
          <cell r="AL3580">
            <v>14.566342883731133</v>
          </cell>
        </row>
        <row r="3581">
          <cell r="K3581">
            <v>0</v>
          </cell>
          <cell r="AL3581">
            <v>14.566342883731133</v>
          </cell>
        </row>
        <row r="3582">
          <cell r="K3582">
            <v>1</v>
          </cell>
          <cell r="AL3582">
            <v>46.199625600547968</v>
          </cell>
        </row>
        <row r="3583">
          <cell r="K3583">
            <v>0</v>
          </cell>
          <cell r="AL3583">
            <v>14.566342883731133</v>
          </cell>
        </row>
        <row r="3584">
          <cell r="K3584">
            <v>0</v>
          </cell>
          <cell r="AL3584">
            <v>14.566342883731133</v>
          </cell>
        </row>
        <row r="3585">
          <cell r="K3585">
            <v>0</v>
          </cell>
          <cell r="AL3585">
            <v>14.566342883731133</v>
          </cell>
        </row>
        <row r="3586">
          <cell r="K3586">
            <v>0</v>
          </cell>
          <cell r="AL3586">
            <v>14.566342883731133</v>
          </cell>
        </row>
        <row r="3587">
          <cell r="K3587">
            <v>0</v>
          </cell>
          <cell r="AL3587">
            <v>14.566342883731133</v>
          </cell>
        </row>
        <row r="3588">
          <cell r="K3588">
            <v>0</v>
          </cell>
          <cell r="AL3588">
            <v>14.566342883731133</v>
          </cell>
        </row>
        <row r="3589">
          <cell r="K3589">
            <v>0</v>
          </cell>
          <cell r="AL3589">
            <v>14.566342883731133</v>
          </cell>
        </row>
        <row r="3590">
          <cell r="K3590">
            <v>0</v>
          </cell>
          <cell r="AL3590">
            <v>14.566342883731133</v>
          </cell>
        </row>
        <row r="3591">
          <cell r="K3591">
            <v>0</v>
          </cell>
          <cell r="AL3591">
            <v>14.566342883731133</v>
          </cell>
        </row>
        <row r="3592">
          <cell r="K3592">
            <v>0</v>
          </cell>
          <cell r="AL3592">
            <v>14.566342883731133</v>
          </cell>
        </row>
        <row r="3593">
          <cell r="K3593">
            <v>0</v>
          </cell>
          <cell r="AL3593">
            <v>14.566342883731133</v>
          </cell>
        </row>
        <row r="3594">
          <cell r="K3594">
            <v>0</v>
          </cell>
          <cell r="AL3594">
            <v>14.566342883731133</v>
          </cell>
        </row>
        <row r="3595">
          <cell r="K3595">
            <v>0</v>
          </cell>
          <cell r="AL3595">
            <v>14.566342883731133</v>
          </cell>
        </row>
        <row r="3596">
          <cell r="K3596">
            <v>0</v>
          </cell>
          <cell r="AL3596">
            <v>14.566342883731133</v>
          </cell>
        </row>
        <row r="3597">
          <cell r="K3597">
            <v>0</v>
          </cell>
          <cell r="AL3597">
            <v>14.566342883731133</v>
          </cell>
        </row>
        <row r="3598">
          <cell r="K3598">
            <v>0</v>
          </cell>
          <cell r="AL3598">
            <v>14.566342883731133</v>
          </cell>
        </row>
        <row r="3599">
          <cell r="K3599">
            <v>0</v>
          </cell>
          <cell r="AL3599">
            <v>14.566342883731133</v>
          </cell>
        </row>
        <row r="3600">
          <cell r="K3600">
            <v>0</v>
          </cell>
          <cell r="AL3600">
            <v>14.566342883731133</v>
          </cell>
        </row>
        <row r="3601">
          <cell r="K3601">
            <v>0</v>
          </cell>
          <cell r="AL3601">
            <v>14.566342883731133</v>
          </cell>
        </row>
        <row r="3602">
          <cell r="K3602">
            <v>0</v>
          </cell>
          <cell r="AL3602">
            <v>14.566342883731133</v>
          </cell>
        </row>
        <row r="3603">
          <cell r="K3603">
            <v>0</v>
          </cell>
          <cell r="AL3603">
            <v>14.566342883731133</v>
          </cell>
        </row>
        <row r="3604">
          <cell r="K3604">
            <v>1</v>
          </cell>
          <cell r="AL3604">
            <v>46.199625600547968</v>
          </cell>
        </row>
        <row r="3605">
          <cell r="K3605">
            <v>0</v>
          </cell>
          <cell r="AL3605">
            <v>14.566342883731133</v>
          </cell>
        </row>
        <row r="3606">
          <cell r="K3606">
            <v>0</v>
          </cell>
          <cell r="AL3606">
            <v>14.566342883731133</v>
          </cell>
        </row>
        <row r="3607">
          <cell r="K3607">
            <v>0</v>
          </cell>
          <cell r="AL3607">
            <v>14.566342883731133</v>
          </cell>
        </row>
        <row r="3608">
          <cell r="K3608">
            <v>0</v>
          </cell>
          <cell r="AL3608">
            <v>14.566342883731133</v>
          </cell>
        </row>
        <row r="3609">
          <cell r="K3609">
            <v>0</v>
          </cell>
          <cell r="AL3609">
            <v>14.566342883731133</v>
          </cell>
        </row>
        <row r="3610">
          <cell r="K3610">
            <v>1</v>
          </cell>
          <cell r="AL3610">
            <v>96.640128580154354</v>
          </cell>
        </row>
        <row r="3611">
          <cell r="K3611">
            <v>0</v>
          </cell>
          <cell r="AL3611">
            <v>14.566342883731133</v>
          </cell>
        </row>
        <row r="3612">
          <cell r="K3612">
            <v>0</v>
          </cell>
          <cell r="AL3612">
            <v>14.566342883731133</v>
          </cell>
        </row>
        <row r="3613">
          <cell r="K3613">
            <v>0</v>
          </cell>
          <cell r="AL3613">
            <v>14.566342883731133</v>
          </cell>
        </row>
        <row r="3614">
          <cell r="K3614">
            <v>0</v>
          </cell>
          <cell r="AL3614">
            <v>14.566342883731133</v>
          </cell>
        </row>
        <row r="3615">
          <cell r="K3615">
            <v>0</v>
          </cell>
          <cell r="AL3615">
            <v>14.566342883731133</v>
          </cell>
        </row>
        <row r="3616">
          <cell r="K3616">
            <v>0</v>
          </cell>
          <cell r="AL3616">
            <v>14.566342883731133</v>
          </cell>
        </row>
        <row r="3617">
          <cell r="K3617">
            <v>0</v>
          </cell>
          <cell r="AL3617">
            <v>14.566342883731133</v>
          </cell>
        </row>
        <row r="3618">
          <cell r="K3618">
            <v>0</v>
          </cell>
          <cell r="AL3618">
            <v>14.566342883731133</v>
          </cell>
        </row>
        <row r="3619">
          <cell r="K3619">
            <v>0</v>
          </cell>
          <cell r="AL3619">
            <v>14.566342883731133</v>
          </cell>
        </row>
        <row r="3620">
          <cell r="K3620">
            <v>0</v>
          </cell>
          <cell r="AL3620">
            <v>14.566342883731133</v>
          </cell>
        </row>
        <row r="3621">
          <cell r="K3621">
            <v>0</v>
          </cell>
          <cell r="AL3621">
            <v>14.566342883731133</v>
          </cell>
        </row>
        <row r="3622">
          <cell r="K3622">
            <v>0</v>
          </cell>
          <cell r="AL3622">
            <v>14.566342883731133</v>
          </cell>
        </row>
        <row r="3623">
          <cell r="K3623">
            <v>0</v>
          </cell>
          <cell r="AL3623">
            <v>14.566342883731133</v>
          </cell>
        </row>
        <row r="3624">
          <cell r="K3624">
            <v>0</v>
          </cell>
          <cell r="AL3624">
            <v>14.566342883731133</v>
          </cell>
        </row>
        <row r="3625">
          <cell r="K3625">
            <v>0</v>
          </cell>
          <cell r="AL3625">
            <v>14.566342883731133</v>
          </cell>
        </row>
        <row r="3626">
          <cell r="K3626">
            <v>0</v>
          </cell>
          <cell r="AL3626">
            <v>14.566342883731133</v>
          </cell>
        </row>
        <row r="3627">
          <cell r="K3627">
            <v>1</v>
          </cell>
          <cell r="AL3627">
            <v>46.199625600547968</v>
          </cell>
        </row>
        <row r="3628">
          <cell r="K3628">
            <v>0</v>
          </cell>
          <cell r="AL3628">
            <v>14.566342883731133</v>
          </cell>
        </row>
        <row r="3629">
          <cell r="K3629">
            <v>0</v>
          </cell>
          <cell r="AL3629">
            <v>14.566342883731133</v>
          </cell>
        </row>
        <row r="3630">
          <cell r="K3630">
            <v>0</v>
          </cell>
          <cell r="AL3630">
            <v>14.566342883731133</v>
          </cell>
        </row>
        <row r="3631">
          <cell r="K3631">
            <v>0</v>
          </cell>
          <cell r="AL3631">
            <v>14.566342883731133</v>
          </cell>
        </row>
        <row r="3632">
          <cell r="K3632">
            <v>0</v>
          </cell>
          <cell r="AL3632">
            <v>14.566342883731133</v>
          </cell>
        </row>
        <row r="3633">
          <cell r="K3633">
            <v>0</v>
          </cell>
          <cell r="AL3633">
            <v>14.566342883731133</v>
          </cell>
        </row>
        <row r="3634">
          <cell r="K3634">
            <v>0</v>
          </cell>
          <cell r="AL3634">
            <v>14.566342883731133</v>
          </cell>
        </row>
        <row r="3635">
          <cell r="K3635">
            <v>0</v>
          </cell>
          <cell r="AL3635">
            <v>14.566342883731133</v>
          </cell>
        </row>
        <row r="3636">
          <cell r="K3636">
            <v>0</v>
          </cell>
          <cell r="AL3636">
            <v>14.566342883731133</v>
          </cell>
        </row>
        <row r="3637">
          <cell r="K3637">
            <v>0</v>
          </cell>
          <cell r="AL3637">
            <v>14.566342883731133</v>
          </cell>
        </row>
        <row r="3638">
          <cell r="K3638">
            <v>0</v>
          </cell>
          <cell r="AL3638">
            <v>14.566342883731133</v>
          </cell>
        </row>
        <row r="3639">
          <cell r="K3639">
            <v>0</v>
          </cell>
          <cell r="AL3639">
            <v>14.566342883731133</v>
          </cell>
        </row>
        <row r="3640">
          <cell r="K3640">
            <v>0</v>
          </cell>
          <cell r="AL3640">
            <v>14.566342883731133</v>
          </cell>
        </row>
        <row r="3641">
          <cell r="K3641">
            <v>0</v>
          </cell>
          <cell r="AL3641">
            <v>14.566342883731133</v>
          </cell>
        </row>
        <row r="3642">
          <cell r="K3642">
            <v>0</v>
          </cell>
          <cell r="AL3642">
            <v>14.566342883731133</v>
          </cell>
        </row>
        <row r="3643">
          <cell r="K3643">
            <v>0</v>
          </cell>
          <cell r="AL3643">
            <v>14.566342883731133</v>
          </cell>
        </row>
        <row r="3644">
          <cell r="K3644">
            <v>0</v>
          </cell>
          <cell r="AL3644">
            <v>14.566342883731133</v>
          </cell>
        </row>
        <row r="3645">
          <cell r="K3645">
            <v>0</v>
          </cell>
          <cell r="AL3645">
            <v>14.566342883731133</v>
          </cell>
        </row>
        <row r="3646">
          <cell r="K3646">
            <v>0</v>
          </cell>
          <cell r="AL3646">
            <v>14.566342883731133</v>
          </cell>
        </row>
        <row r="3647">
          <cell r="K3647">
            <v>0</v>
          </cell>
          <cell r="AL3647">
            <v>14.566342883731133</v>
          </cell>
        </row>
        <row r="3648">
          <cell r="K3648">
            <v>1</v>
          </cell>
          <cell r="AL3648">
            <v>46.199625600547968</v>
          </cell>
        </row>
        <row r="3649">
          <cell r="K3649">
            <v>0</v>
          </cell>
          <cell r="AL3649">
            <v>14.566342883731133</v>
          </cell>
        </row>
        <row r="3650">
          <cell r="K3650">
            <v>1</v>
          </cell>
          <cell r="AL3650">
            <v>46.199625600547968</v>
          </cell>
        </row>
        <row r="3651">
          <cell r="K3651">
            <v>0</v>
          </cell>
          <cell r="AL3651">
            <v>14.566342883731133</v>
          </cell>
        </row>
        <row r="3652">
          <cell r="K3652">
            <v>0</v>
          </cell>
          <cell r="AL3652">
            <v>14.566342883731133</v>
          </cell>
        </row>
        <row r="3653">
          <cell r="K3653">
            <v>0</v>
          </cell>
          <cell r="AL3653">
            <v>14.566342883731133</v>
          </cell>
        </row>
        <row r="3654">
          <cell r="K3654">
            <v>0</v>
          </cell>
          <cell r="AL3654">
            <v>14.566342883731133</v>
          </cell>
        </row>
        <row r="3655">
          <cell r="K3655">
            <v>0</v>
          </cell>
          <cell r="AL3655">
            <v>14.566342883731133</v>
          </cell>
        </row>
        <row r="3656">
          <cell r="K3656">
            <v>0</v>
          </cell>
          <cell r="AL3656">
            <v>14.566342883731133</v>
          </cell>
        </row>
        <row r="3657">
          <cell r="K3657">
            <v>0</v>
          </cell>
          <cell r="AL3657">
            <v>14.566342883731133</v>
          </cell>
        </row>
        <row r="3658">
          <cell r="K3658">
            <v>0</v>
          </cell>
          <cell r="AL3658">
            <v>14.566342883731133</v>
          </cell>
        </row>
        <row r="3659">
          <cell r="K3659">
            <v>0</v>
          </cell>
          <cell r="AL3659">
            <v>14.566342883731133</v>
          </cell>
        </row>
        <row r="3660">
          <cell r="K3660">
            <v>0</v>
          </cell>
          <cell r="AL3660">
            <v>14.566342883731133</v>
          </cell>
        </row>
        <row r="3661">
          <cell r="K3661">
            <v>0</v>
          </cell>
          <cell r="AL3661">
            <v>14.566342883731133</v>
          </cell>
        </row>
        <row r="3662">
          <cell r="K3662">
            <v>0</v>
          </cell>
          <cell r="AL3662">
            <v>14.566342883731133</v>
          </cell>
        </row>
        <row r="3663">
          <cell r="K3663">
            <v>0</v>
          </cell>
          <cell r="AL3663">
            <v>14.566342883731133</v>
          </cell>
        </row>
        <row r="3664">
          <cell r="K3664">
            <v>0</v>
          </cell>
          <cell r="AL3664">
            <v>14.566342883731133</v>
          </cell>
        </row>
        <row r="3665">
          <cell r="K3665">
            <v>0</v>
          </cell>
          <cell r="AL3665">
            <v>14.566342883731133</v>
          </cell>
        </row>
        <row r="3666">
          <cell r="K3666">
            <v>0</v>
          </cell>
          <cell r="AL3666">
            <v>14.566342883731133</v>
          </cell>
        </row>
        <row r="3667">
          <cell r="K3667">
            <v>0</v>
          </cell>
          <cell r="AL3667">
            <v>14.566342883731133</v>
          </cell>
        </row>
        <row r="3668">
          <cell r="K3668">
            <v>0</v>
          </cell>
          <cell r="AL3668">
            <v>14.566342883731133</v>
          </cell>
        </row>
        <row r="3669">
          <cell r="K3669">
            <v>0</v>
          </cell>
          <cell r="AL3669">
            <v>14.566342883731133</v>
          </cell>
        </row>
        <row r="3670">
          <cell r="K3670">
            <v>1</v>
          </cell>
          <cell r="AL3670">
            <v>81.43012858015436</v>
          </cell>
        </row>
        <row r="3671">
          <cell r="K3671">
            <v>1</v>
          </cell>
          <cell r="AL3671">
            <v>81.43012858015436</v>
          </cell>
        </row>
        <row r="3672">
          <cell r="K3672">
            <v>0</v>
          </cell>
          <cell r="AL3672">
            <v>14.566342883731133</v>
          </cell>
        </row>
        <row r="3673">
          <cell r="K3673">
            <v>0</v>
          </cell>
          <cell r="AL3673">
            <v>14.566342883731133</v>
          </cell>
        </row>
        <row r="3674">
          <cell r="K3674">
            <v>1</v>
          </cell>
          <cell r="AL3674">
            <v>81.43012858015436</v>
          </cell>
        </row>
        <row r="3675">
          <cell r="K3675">
            <v>0</v>
          </cell>
          <cell r="AL3675">
            <v>14.566342883731133</v>
          </cell>
        </row>
        <row r="3676">
          <cell r="K3676">
            <v>0</v>
          </cell>
          <cell r="AL3676">
            <v>14.566342883731133</v>
          </cell>
        </row>
        <row r="3677">
          <cell r="K3677">
            <v>0</v>
          </cell>
          <cell r="AL3677">
            <v>14.566342883731133</v>
          </cell>
        </row>
        <row r="3678">
          <cell r="K3678">
            <v>0</v>
          </cell>
          <cell r="AL3678">
            <v>14.566342883731133</v>
          </cell>
        </row>
        <row r="3679">
          <cell r="K3679">
            <v>0</v>
          </cell>
          <cell r="AL3679">
            <v>14.566342883731133</v>
          </cell>
        </row>
        <row r="3680">
          <cell r="K3680">
            <v>0</v>
          </cell>
          <cell r="AL3680">
            <v>14.566342883731133</v>
          </cell>
        </row>
        <row r="3681">
          <cell r="K3681">
            <v>0</v>
          </cell>
          <cell r="AL3681">
            <v>14.566342883731133</v>
          </cell>
        </row>
        <row r="3682">
          <cell r="K3682">
            <v>0</v>
          </cell>
          <cell r="AL3682">
            <v>14.566342883731133</v>
          </cell>
        </row>
        <row r="3683">
          <cell r="K3683">
            <v>0</v>
          </cell>
          <cell r="AL3683">
            <v>14.566342883731133</v>
          </cell>
        </row>
        <row r="3684">
          <cell r="K3684">
            <v>0</v>
          </cell>
          <cell r="AL3684">
            <v>14.566342883731133</v>
          </cell>
        </row>
        <row r="3685">
          <cell r="K3685">
            <v>0</v>
          </cell>
          <cell r="AL3685">
            <v>14.566342883731133</v>
          </cell>
        </row>
        <row r="3686">
          <cell r="K3686">
            <v>0</v>
          </cell>
          <cell r="AL3686">
            <v>14.566342883731133</v>
          </cell>
        </row>
        <row r="3687">
          <cell r="K3687">
            <v>0</v>
          </cell>
          <cell r="AL3687">
            <v>14.566342883731133</v>
          </cell>
        </row>
        <row r="3688">
          <cell r="K3688">
            <v>0</v>
          </cell>
          <cell r="AL3688">
            <v>14.566342883731133</v>
          </cell>
        </row>
        <row r="3689">
          <cell r="K3689">
            <v>0</v>
          </cell>
          <cell r="AL3689">
            <v>14.566342883731133</v>
          </cell>
        </row>
        <row r="3690">
          <cell r="K3690">
            <v>0</v>
          </cell>
          <cell r="AL3690">
            <v>14.566342883731133</v>
          </cell>
        </row>
        <row r="3691">
          <cell r="K3691">
            <v>0</v>
          </cell>
          <cell r="AL3691">
            <v>14.566342883731133</v>
          </cell>
        </row>
        <row r="3692">
          <cell r="K3692">
            <v>0</v>
          </cell>
          <cell r="AL3692">
            <v>14.566342883731133</v>
          </cell>
        </row>
        <row r="3693">
          <cell r="K3693">
            <v>0</v>
          </cell>
          <cell r="AL3693">
            <v>14.566342883731133</v>
          </cell>
        </row>
        <row r="3694">
          <cell r="K3694">
            <v>0</v>
          </cell>
          <cell r="AL3694">
            <v>14.566342883731133</v>
          </cell>
        </row>
        <row r="3695">
          <cell r="K3695">
            <v>0</v>
          </cell>
          <cell r="AL3695">
            <v>14.566342883731133</v>
          </cell>
        </row>
        <row r="3696">
          <cell r="K3696">
            <v>0</v>
          </cell>
          <cell r="AL3696">
            <v>14.566342883731133</v>
          </cell>
        </row>
        <row r="3697">
          <cell r="K3697">
            <v>1</v>
          </cell>
          <cell r="AL3697">
            <v>81.43012858015436</v>
          </cell>
        </row>
        <row r="3698">
          <cell r="K3698">
            <v>0</v>
          </cell>
          <cell r="AL3698">
            <v>14.566342883731133</v>
          </cell>
        </row>
        <row r="3699">
          <cell r="K3699">
            <v>0</v>
          </cell>
          <cell r="AL3699">
            <v>14.566342883731133</v>
          </cell>
        </row>
        <row r="3700">
          <cell r="K3700">
            <v>0</v>
          </cell>
          <cell r="AL3700">
            <v>14.566342883731133</v>
          </cell>
        </row>
        <row r="3701">
          <cell r="K3701">
            <v>0</v>
          </cell>
          <cell r="AL3701">
            <v>14.566342883731133</v>
          </cell>
        </row>
        <row r="3702">
          <cell r="K3702">
            <v>0</v>
          </cell>
          <cell r="AL3702">
            <v>14.566342883731133</v>
          </cell>
        </row>
        <row r="3703">
          <cell r="K3703">
            <v>0</v>
          </cell>
          <cell r="AL3703">
            <v>14.566342883731133</v>
          </cell>
        </row>
        <row r="3704">
          <cell r="K3704">
            <v>0</v>
          </cell>
          <cell r="AL3704">
            <v>14.566342883731133</v>
          </cell>
        </row>
        <row r="3705">
          <cell r="K3705">
            <v>0</v>
          </cell>
          <cell r="AL3705">
            <v>14.566342883731133</v>
          </cell>
        </row>
        <row r="3706">
          <cell r="K3706">
            <v>0</v>
          </cell>
          <cell r="AL3706">
            <v>14.566342883731133</v>
          </cell>
        </row>
        <row r="3707">
          <cell r="K3707">
            <v>0</v>
          </cell>
          <cell r="AL3707">
            <v>14.566342883731133</v>
          </cell>
        </row>
        <row r="3708">
          <cell r="K3708">
            <v>0</v>
          </cell>
          <cell r="AL3708">
            <v>14.566342883731133</v>
          </cell>
        </row>
        <row r="3709">
          <cell r="K3709">
            <v>1</v>
          </cell>
          <cell r="AL3709">
            <v>46.199625600547968</v>
          </cell>
        </row>
        <row r="3710">
          <cell r="K3710">
            <v>0</v>
          </cell>
          <cell r="AL3710">
            <v>14.566342883731133</v>
          </cell>
        </row>
        <row r="3711">
          <cell r="K3711">
            <v>1</v>
          </cell>
          <cell r="AL3711">
            <v>46.199625600547968</v>
          </cell>
        </row>
        <row r="3712">
          <cell r="K3712">
            <v>0</v>
          </cell>
          <cell r="AL3712">
            <v>14.566342883731133</v>
          </cell>
        </row>
        <row r="3713">
          <cell r="K3713">
            <v>0</v>
          </cell>
          <cell r="AL3713">
            <v>14.566342883731133</v>
          </cell>
        </row>
        <row r="3714">
          <cell r="K3714">
            <v>0</v>
          </cell>
          <cell r="AL3714">
            <v>14.566342883731133</v>
          </cell>
        </row>
        <row r="3715">
          <cell r="K3715">
            <v>0</v>
          </cell>
          <cell r="AL3715">
            <v>14.566342883731133</v>
          </cell>
        </row>
        <row r="3716">
          <cell r="K3716">
            <v>0</v>
          </cell>
          <cell r="AL3716">
            <v>14.566342883731133</v>
          </cell>
        </row>
        <row r="3717">
          <cell r="K3717">
            <v>1</v>
          </cell>
          <cell r="AL3717">
            <v>81.43012858015436</v>
          </cell>
        </row>
        <row r="3718">
          <cell r="K3718">
            <v>1</v>
          </cell>
          <cell r="AL3718">
            <v>81.43012858015436</v>
          </cell>
        </row>
        <row r="3719">
          <cell r="K3719">
            <v>0</v>
          </cell>
          <cell r="AL3719">
            <v>14.566342883731133</v>
          </cell>
        </row>
        <row r="3720">
          <cell r="K3720">
            <v>0</v>
          </cell>
          <cell r="AL3720">
            <v>14.566342883731133</v>
          </cell>
        </row>
        <row r="3721">
          <cell r="K3721">
            <v>0</v>
          </cell>
          <cell r="AL3721">
            <v>14.566342883731133</v>
          </cell>
        </row>
        <row r="3722">
          <cell r="K3722">
            <v>0</v>
          </cell>
          <cell r="AL3722">
            <v>14.566342883731133</v>
          </cell>
        </row>
        <row r="3723">
          <cell r="K3723">
            <v>0</v>
          </cell>
          <cell r="AL3723">
            <v>14.566342883731133</v>
          </cell>
        </row>
        <row r="3724">
          <cell r="K3724">
            <v>0</v>
          </cell>
          <cell r="AL3724">
            <v>14.566342883731133</v>
          </cell>
        </row>
        <row r="3725">
          <cell r="K3725">
            <v>0</v>
          </cell>
          <cell r="AL3725">
            <v>14.566342883731133</v>
          </cell>
        </row>
        <row r="3726">
          <cell r="K3726">
            <v>0</v>
          </cell>
          <cell r="AL3726">
            <v>14.566342883731133</v>
          </cell>
        </row>
        <row r="3727">
          <cell r="K3727">
            <v>0</v>
          </cell>
          <cell r="AL3727">
            <v>14.566342883731133</v>
          </cell>
        </row>
        <row r="3728">
          <cell r="K3728">
            <v>0</v>
          </cell>
          <cell r="AL3728">
            <v>14.566342883731133</v>
          </cell>
        </row>
        <row r="3729">
          <cell r="K3729">
            <v>1</v>
          </cell>
          <cell r="AL3729">
            <v>81.43012858015436</v>
          </cell>
        </row>
        <row r="3730">
          <cell r="K3730">
            <v>0</v>
          </cell>
          <cell r="AL3730">
            <v>14.566342883731133</v>
          </cell>
        </row>
        <row r="3731">
          <cell r="K3731">
            <v>0</v>
          </cell>
          <cell r="AL3731">
            <v>14.566342883731133</v>
          </cell>
        </row>
        <row r="3732">
          <cell r="K3732">
            <v>0</v>
          </cell>
          <cell r="AL3732">
            <v>14.566342883731133</v>
          </cell>
        </row>
        <row r="3733">
          <cell r="K3733">
            <v>1</v>
          </cell>
          <cell r="AL3733">
            <v>81.43012858015436</v>
          </cell>
        </row>
        <row r="3734">
          <cell r="K3734">
            <v>0</v>
          </cell>
          <cell r="AL3734">
            <v>14.566342883731133</v>
          </cell>
        </row>
        <row r="3735">
          <cell r="K3735">
            <v>0</v>
          </cell>
          <cell r="AL3735">
            <v>14.566342883731133</v>
          </cell>
        </row>
        <row r="3736">
          <cell r="K3736">
            <v>0</v>
          </cell>
          <cell r="AL3736">
            <v>14.566342883731133</v>
          </cell>
        </row>
        <row r="3737">
          <cell r="K3737">
            <v>0</v>
          </cell>
          <cell r="AL3737">
            <v>14.566342883731133</v>
          </cell>
        </row>
        <row r="3738">
          <cell r="K3738">
            <v>0</v>
          </cell>
          <cell r="AL3738">
            <v>14.566342883731133</v>
          </cell>
        </row>
        <row r="3739">
          <cell r="K3739">
            <v>0</v>
          </cell>
          <cell r="AL3739">
            <v>14.566342883731133</v>
          </cell>
        </row>
        <row r="3740">
          <cell r="K3740">
            <v>0</v>
          </cell>
          <cell r="AL3740">
            <v>14.566342883731133</v>
          </cell>
        </row>
        <row r="3741">
          <cell r="K3741">
            <v>0</v>
          </cell>
          <cell r="AL3741">
            <v>14.566342883731133</v>
          </cell>
        </row>
        <row r="3742">
          <cell r="K3742">
            <v>0</v>
          </cell>
          <cell r="AL3742">
            <v>14.566342883731133</v>
          </cell>
        </row>
        <row r="3743">
          <cell r="K3743">
            <v>0</v>
          </cell>
          <cell r="AL3743">
            <v>14.566342883731133</v>
          </cell>
        </row>
        <row r="3744">
          <cell r="K3744">
            <v>0</v>
          </cell>
          <cell r="AL3744">
            <v>14.566342883731133</v>
          </cell>
        </row>
        <row r="3745">
          <cell r="K3745">
            <v>0</v>
          </cell>
          <cell r="AL3745">
            <v>14.566342883731133</v>
          </cell>
        </row>
        <row r="3746">
          <cell r="K3746">
            <v>0</v>
          </cell>
          <cell r="AL3746">
            <v>14.566342883731133</v>
          </cell>
        </row>
        <row r="3747">
          <cell r="K3747">
            <v>0</v>
          </cell>
          <cell r="AL3747">
            <v>14.566342883731133</v>
          </cell>
        </row>
        <row r="3748">
          <cell r="K3748">
            <v>0</v>
          </cell>
          <cell r="AL3748">
            <v>14.566342883731133</v>
          </cell>
        </row>
        <row r="3749">
          <cell r="K3749">
            <v>0</v>
          </cell>
          <cell r="AL3749">
            <v>14.566342883731133</v>
          </cell>
        </row>
        <row r="3750">
          <cell r="K3750">
            <v>1</v>
          </cell>
          <cell r="AL3750">
            <v>81.43012858015436</v>
          </cell>
        </row>
        <row r="3751">
          <cell r="K3751">
            <v>0</v>
          </cell>
          <cell r="AL3751">
            <v>14.566342883731133</v>
          </cell>
        </row>
        <row r="3752">
          <cell r="K3752">
            <v>0</v>
          </cell>
          <cell r="AL3752">
            <v>14.566342883731133</v>
          </cell>
        </row>
        <row r="3753">
          <cell r="K3753">
            <v>0</v>
          </cell>
          <cell r="AL3753">
            <v>14.566342883731133</v>
          </cell>
        </row>
        <row r="3754">
          <cell r="K3754">
            <v>0</v>
          </cell>
          <cell r="AL3754">
            <v>14.566342883731133</v>
          </cell>
        </row>
        <row r="3755">
          <cell r="K3755">
            <v>1</v>
          </cell>
          <cell r="AL3755">
            <v>46.199625600547968</v>
          </cell>
        </row>
        <row r="3756">
          <cell r="K3756">
            <v>1</v>
          </cell>
          <cell r="AL3756">
            <v>81.43012858015436</v>
          </cell>
        </row>
        <row r="3757">
          <cell r="K3757">
            <v>0</v>
          </cell>
          <cell r="AL3757">
            <v>14.566342883731133</v>
          </cell>
        </row>
        <row r="3758">
          <cell r="K3758">
            <v>1</v>
          </cell>
          <cell r="AL3758">
            <v>81.43012858015436</v>
          </cell>
        </row>
        <row r="3759">
          <cell r="K3759">
            <v>0</v>
          </cell>
          <cell r="AL3759">
            <v>14.566342883731133</v>
          </cell>
        </row>
        <row r="3760">
          <cell r="K3760">
            <v>0</v>
          </cell>
          <cell r="AL3760">
            <v>14.566342883731133</v>
          </cell>
        </row>
        <row r="3761">
          <cell r="K3761">
            <v>0</v>
          </cell>
          <cell r="AL3761">
            <v>14.566342883731133</v>
          </cell>
        </row>
        <row r="3762">
          <cell r="K3762">
            <v>0</v>
          </cell>
          <cell r="AL3762">
            <v>14.566342883731133</v>
          </cell>
        </row>
        <row r="3763">
          <cell r="K3763">
            <v>0</v>
          </cell>
          <cell r="AL3763">
            <v>14.566342883731133</v>
          </cell>
        </row>
        <row r="3764">
          <cell r="K3764">
            <v>0</v>
          </cell>
          <cell r="AL3764">
            <v>14.566342883731133</v>
          </cell>
        </row>
        <row r="3765">
          <cell r="K3765">
            <v>1</v>
          </cell>
          <cell r="AL3765">
            <v>81.43012858015436</v>
          </cell>
        </row>
        <row r="3766">
          <cell r="K3766">
            <v>0</v>
          </cell>
          <cell r="AL3766">
            <v>14.566342883731133</v>
          </cell>
        </row>
        <row r="3767">
          <cell r="K3767">
            <v>0</v>
          </cell>
          <cell r="AL3767">
            <v>14.566342883731133</v>
          </cell>
        </row>
        <row r="3768">
          <cell r="K3768">
            <v>0</v>
          </cell>
          <cell r="AL3768">
            <v>14.566342883731133</v>
          </cell>
        </row>
        <row r="3769">
          <cell r="K3769">
            <v>0</v>
          </cell>
          <cell r="AL3769">
            <v>14.566342883731133</v>
          </cell>
        </row>
        <row r="3770">
          <cell r="K3770">
            <v>0</v>
          </cell>
          <cell r="AL3770">
            <v>14.566342883731133</v>
          </cell>
        </row>
        <row r="3771">
          <cell r="K3771">
            <v>0</v>
          </cell>
          <cell r="AL3771">
            <v>14.566342883731133</v>
          </cell>
        </row>
        <row r="3772">
          <cell r="K3772">
            <v>0</v>
          </cell>
          <cell r="AL3772">
            <v>14.566342883731133</v>
          </cell>
        </row>
        <row r="3773">
          <cell r="K3773">
            <v>0</v>
          </cell>
          <cell r="AL3773">
            <v>14.566342883731133</v>
          </cell>
        </row>
        <row r="3774">
          <cell r="K3774">
            <v>0</v>
          </cell>
          <cell r="AL3774">
            <v>14.566342883731133</v>
          </cell>
        </row>
        <row r="3775">
          <cell r="K3775">
            <v>0</v>
          </cell>
          <cell r="AL3775">
            <v>14.566342883731133</v>
          </cell>
        </row>
        <row r="3776">
          <cell r="K3776">
            <v>0</v>
          </cell>
          <cell r="AL3776">
            <v>14.566342883731133</v>
          </cell>
        </row>
        <row r="3777">
          <cell r="K3777">
            <v>0</v>
          </cell>
          <cell r="AL3777">
            <v>14.566342883731133</v>
          </cell>
        </row>
        <row r="3778">
          <cell r="K3778">
            <v>0</v>
          </cell>
          <cell r="AL3778">
            <v>14.566342883731133</v>
          </cell>
        </row>
        <row r="3779">
          <cell r="K3779">
            <v>1</v>
          </cell>
          <cell r="AL3779">
            <v>46.199625600547968</v>
          </cell>
        </row>
        <row r="3780">
          <cell r="K3780">
            <v>0</v>
          </cell>
          <cell r="AL3780">
            <v>14.566342883731133</v>
          </cell>
        </row>
        <row r="3781">
          <cell r="K3781">
            <v>0</v>
          </cell>
          <cell r="AL3781">
            <v>14.566342883731133</v>
          </cell>
        </row>
        <row r="3782">
          <cell r="K3782">
            <v>0</v>
          </cell>
          <cell r="AL3782">
            <v>14.566342883731133</v>
          </cell>
        </row>
        <row r="3783">
          <cell r="K3783">
            <v>0</v>
          </cell>
          <cell r="AL3783">
            <v>14.566342883731133</v>
          </cell>
        </row>
        <row r="3784">
          <cell r="K3784">
            <v>0</v>
          </cell>
          <cell r="AL3784">
            <v>14.566342883731133</v>
          </cell>
        </row>
        <row r="3785">
          <cell r="K3785">
            <v>0</v>
          </cell>
          <cell r="AL3785">
            <v>14.566342883731133</v>
          </cell>
        </row>
        <row r="3786">
          <cell r="K3786">
            <v>0</v>
          </cell>
          <cell r="AL3786">
            <v>14.566342883731133</v>
          </cell>
        </row>
        <row r="3787">
          <cell r="K3787">
            <v>1</v>
          </cell>
          <cell r="AL3787">
            <v>46.199625600547968</v>
          </cell>
        </row>
        <row r="3788">
          <cell r="K3788">
            <v>1</v>
          </cell>
          <cell r="AL3788">
            <v>46.199625600547968</v>
          </cell>
        </row>
        <row r="3789">
          <cell r="K3789">
            <v>0</v>
          </cell>
          <cell r="AL3789">
            <v>14.566342883731133</v>
          </cell>
        </row>
        <row r="3790">
          <cell r="K3790">
            <v>0</v>
          </cell>
          <cell r="AL3790">
            <v>14.566342883731133</v>
          </cell>
        </row>
        <row r="3791">
          <cell r="K3791">
            <v>0</v>
          </cell>
          <cell r="AL3791">
            <v>14.566342883731133</v>
          </cell>
        </row>
        <row r="3792">
          <cell r="K3792">
            <v>0</v>
          </cell>
          <cell r="AL3792">
            <v>14.566342883731133</v>
          </cell>
        </row>
        <row r="3793">
          <cell r="K3793">
            <v>0</v>
          </cell>
          <cell r="AL3793">
            <v>14.566342883731133</v>
          </cell>
        </row>
        <row r="3794">
          <cell r="K3794">
            <v>0</v>
          </cell>
          <cell r="AL3794">
            <v>14.566342883731133</v>
          </cell>
        </row>
        <row r="3795">
          <cell r="K3795">
            <v>1</v>
          </cell>
          <cell r="AL3795">
            <v>46.199625600547968</v>
          </cell>
        </row>
        <row r="3796">
          <cell r="K3796">
            <v>0</v>
          </cell>
          <cell r="AL3796">
            <v>14.566342883731133</v>
          </cell>
        </row>
        <row r="3797">
          <cell r="K3797">
            <v>0</v>
          </cell>
          <cell r="AL3797">
            <v>14.566342883731133</v>
          </cell>
        </row>
        <row r="3798">
          <cell r="K3798">
            <v>0</v>
          </cell>
          <cell r="AL3798">
            <v>14.566342883731133</v>
          </cell>
        </row>
        <row r="3799">
          <cell r="K3799">
            <v>0</v>
          </cell>
          <cell r="AL3799">
            <v>14.566342883731133</v>
          </cell>
        </row>
        <row r="3800">
          <cell r="K3800">
            <v>0</v>
          </cell>
          <cell r="AL3800">
            <v>14.566342883731133</v>
          </cell>
        </row>
        <row r="3801">
          <cell r="K3801">
            <v>0</v>
          </cell>
          <cell r="AL3801">
            <v>14.566342883731133</v>
          </cell>
        </row>
        <row r="3802">
          <cell r="K3802">
            <v>0</v>
          </cell>
          <cell r="AL3802">
            <v>14.566342883731133</v>
          </cell>
        </row>
        <row r="3803">
          <cell r="K3803">
            <v>0</v>
          </cell>
          <cell r="AL3803">
            <v>14.566342883731133</v>
          </cell>
        </row>
        <row r="3804">
          <cell r="K3804">
            <v>0</v>
          </cell>
          <cell r="AL3804">
            <v>14.566342883731133</v>
          </cell>
        </row>
        <row r="3805">
          <cell r="K3805">
            <v>1</v>
          </cell>
          <cell r="AL3805">
            <v>81.43012858015436</v>
          </cell>
        </row>
        <row r="3806">
          <cell r="K3806">
            <v>0</v>
          </cell>
          <cell r="AL3806">
            <v>14.566342883731133</v>
          </cell>
        </row>
        <row r="3807">
          <cell r="K3807">
            <v>0</v>
          </cell>
          <cell r="AL3807">
            <v>14.566342883731133</v>
          </cell>
        </row>
        <row r="3808">
          <cell r="K3808">
            <v>0</v>
          </cell>
          <cell r="AL3808">
            <v>14.566342883731133</v>
          </cell>
        </row>
        <row r="3809">
          <cell r="K3809">
            <v>0</v>
          </cell>
          <cell r="AL3809">
            <v>14.566342883731133</v>
          </cell>
        </row>
        <row r="3810">
          <cell r="K3810">
            <v>0</v>
          </cell>
          <cell r="AL3810">
            <v>14.566342883731133</v>
          </cell>
        </row>
        <row r="3811">
          <cell r="K3811">
            <v>0</v>
          </cell>
          <cell r="AL3811">
            <v>14.566342883731133</v>
          </cell>
        </row>
        <row r="3812">
          <cell r="K3812">
            <v>0</v>
          </cell>
          <cell r="AL3812">
            <v>14.566342883731133</v>
          </cell>
        </row>
        <row r="3813">
          <cell r="K3813">
            <v>0</v>
          </cell>
          <cell r="AL3813">
            <v>14.566342883731133</v>
          </cell>
        </row>
        <row r="3814">
          <cell r="K3814">
            <v>1</v>
          </cell>
          <cell r="AL3814">
            <v>81.43012858015436</v>
          </cell>
        </row>
        <row r="3815">
          <cell r="K3815">
            <v>0</v>
          </cell>
          <cell r="AL3815">
            <v>14.566342883731133</v>
          </cell>
        </row>
        <row r="3816">
          <cell r="K3816">
            <v>0</v>
          </cell>
          <cell r="AL3816">
            <v>14.566342883731133</v>
          </cell>
        </row>
        <row r="3817">
          <cell r="K3817">
            <v>0</v>
          </cell>
          <cell r="AL3817">
            <v>14.566342883731133</v>
          </cell>
        </row>
        <row r="3818">
          <cell r="K3818">
            <v>0</v>
          </cell>
          <cell r="AL3818">
            <v>14.566342883731133</v>
          </cell>
        </row>
        <row r="3819">
          <cell r="K3819">
            <v>0</v>
          </cell>
          <cell r="AL3819">
            <v>14.566342883731133</v>
          </cell>
        </row>
        <row r="3820">
          <cell r="K3820">
            <v>0</v>
          </cell>
          <cell r="AL3820">
            <v>14.566342883731133</v>
          </cell>
        </row>
        <row r="3821">
          <cell r="K3821">
            <v>0</v>
          </cell>
          <cell r="AL3821">
            <v>14.566342883731133</v>
          </cell>
        </row>
        <row r="3822">
          <cell r="K3822">
            <v>0</v>
          </cell>
          <cell r="AL3822">
            <v>14.566342883731133</v>
          </cell>
        </row>
        <row r="3823">
          <cell r="K3823">
            <v>0</v>
          </cell>
          <cell r="AL3823">
            <v>14.566342883731133</v>
          </cell>
        </row>
        <row r="3824">
          <cell r="K3824">
            <v>0</v>
          </cell>
          <cell r="AL3824">
            <v>14.566342883731133</v>
          </cell>
        </row>
        <row r="3825">
          <cell r="K3825">
            <v>1</v>
          </cell>
          <cell r="AL3825">
            <v>81.43012858015436</v>
          </cell>
        </row>
        <row r="3826">
          <cell r="K3826">
            <v>0</v>
          </cell>
          <cell r="AL3826">
            <v>14.566342883731133</v>
          </cell>
        </row>
        <row r="3827">
          <cell r="K3827">
            <v>0</v>
          </cell>
          <cell r="AL3827">
            <v>14.566342883731133</v>
          </cell>
        </row>
        <row r="3828">
          <cell r="K3828">
            <v>0</v>
          </cell>
          <cell r="AL3828">
            <v>14.566342883731133</v>
          </cell>
        </row>
        <row r="3829">
          <cell r="K3829">
            <v>0</v>
          </cell>
          <cell r="AL3829">
            <v>14.566342883731133</v>
          </cell>
        </row>
        <row r="3830">
          <cell r="K3830">
            <v>0</v>
          </cell>
          <cell r="AL3830">
            <v>14.566342883731133</v>
          </cell>
        </row>
        <row r="3831">
          <cell r="K3831">
            <v>0</v>
          </cell>
          <cell r="AL3831">
            <v>14.566342883731133</v>
          </cell>
        </row>
        <row r="3832">
          <cell r="K3832">
            <v>0</v>
          </cell>
          <cell r="AL3832">
            <v>14.566342883731133</v>
          </cell>
        </row>
        <row r="3833">
          <cell r="K3833">
            <v>0</v>
          </cell>
          <cell r="AL3833">
            <v>14.566342883731133</v>
          </cell>
        </row>
        <row r="3834">
          <cell r="K3834">
            <v>0</v>
          </cell>
          <cell r="AL3834">
            <v>14.566342883731133</v>
          </cell>
        </row>
        <row r="3835">
          <cell r="K3835">
            <v>1</v>
          </cell>
          <cell r="AL3835">
            <v>46.199625600547968</v>
          </cell>
        </row>
        <row r="3836">
          <cell r="K3836">
            <v>0</v>
          </cell>
          <cell r="AL3836">
            <v>14.566342883731133</v>
          </cell>
        </row>
        <row r="3837">
          <cell r="K3837">
            <v>0</v>
          </cell>
          <cell r="AL3837">
            <v>14.566342883731133</v>
          </cell>
        </row>
        <row r="3838">
          <cell r="K3838">
            <v>0</v>
          </cell>
          <cell r="AL3838">
            <v>14.566342883731133</v>
          </cell>
        </row>
        <row r="3839">
          <cell r="K3839">
            <v>0</v>
          </cell>
          <cell r="AL3839">
            <v>14.566342883731133</v>
          </cell>
        </row>
        <row r="3840">
          <cell r="K3840">
            <v>0</v>
          </cell>
          <cell r="AL3840">
            <v>14.566342883731133</v>
          </cell>
        </row>
        <row r="3841">
          <cell r="K3841">
            <v>0</v>
          </cell>
          <cell r="AL3841">
            <v>14.566342883731133</v>
          </cell>
        </row>
        <row r="3842">
          <cell r="K3842">
            <v>0</v>
          </cell>
          <cell r="AL3842">
            <v>14.566342883731133</v>
          </cell>
        </row>
        <row r="3843">
          <cell r="K3843">
            <v>0</v>
          </cell>
          <cell r="AL3843">
            <v>14.566342883731133</v>
          </cell>
        </row>
        <row r="3844">
          <cell r="K3844">
            <v>0</v>
          </cell>
          <cell r="AL3844">
            <v>14.566342883731133</v>
          </cell>
        </row>
        <row r="3845">
          <cell r="K3845">
            <v>0</v>
          </cell>
          <cell r="AL3845">
            <v>14.566342883731133</v>
          </cell>
        </row>
        <row r="3846">
          <cell r="K3846">
            <v>0</v>
          </cell>
          <cell r="AL3846">
            <v>14.566342883731133</v>
          </cell>
        </row>
        <row r="3847">
          <cell r="K3847">
            <v>0</v>
          </cell>
          <cell r="AL3847">
            <v>14.566342883731133</v>
          </cell>
        </row>
        <row r="3848">
          <cell r="K3848">
            <v>0</v>
          </cell>
          <cell r="AL3848">
            <v>14.566342883731133</v>
          </cell>
        </row>
        <row r="3849">
          <cell r="K3849">
            <v>0</v>
          </cell>
          <cell r="AL3849">
            <v>14.566342883731133</v>
          </cell>
        </row>
        <row r="3850">
          <cell r="K3850">
            <v>0</v>
          </cell>
          <cell r="AL3850">
            <v>14.566342883731133</v>
          </cell>
        </row>
        <row r="3851">
          <cell r="K3851">
            <v>1</v>
          </cell>
          <cell r="AL3851">
            <v>46.199625600547968</v>
          </cell>
        </row>
        <row r="3852">
          <cell r="K3852">
            <v>1</v>
          </cell>
          <cell r="AL3852">
            <v>8353.8180384900643</v>
          </cell>
        </row>
        <row r="3853">
          <cell r="K3853">
            <v>0</v>
          </cell>
          <cell r="AL3853">
            <v>14.566342883731133</v>
          </cell>
        </row>
        <row r="3854">
          <cell r="K3854">
            <v>0</v>
          </cell>
          <cell r="AL3854">
            <v>14.566342883731133</v>
          </cell>
        </row>
        <row r="3855">
          <cell r="K3855">
            <v>0</v>
          </cell>
          <cell r="AL3855">
            <v>14.566342883731133</v>
          </cell>
        </row>
        <row r="3856">
          <cell r="K3856">
            <v>0</v>
          </cell>
          <cell r="AL3856">
            <v>14.566342883731133</v>
          </cell>
        </row>
        <row r="3857">
          <cell r="K3857">
            <v>0</v>
          </cell>
          <cell r="AL3857">
            <v>14.566342883731133</v>
          </cell>
        </row>
        <row r="3858">
          <cell r="K3858">
            <v>0</v>
          </cell>
          <cell r="AL3858">
            <v>14.566342883731133</v>
          </cell>
        </row>
        <row r="3859">
          <cell r="K3859">
            <v>0</v>
          </cell>
          <cell r="AL3859">
            <v>14.566342883731133</v>
          </cell>
        </row>
        <row r="3860">
          <cell r="K3860">
            <v>0</v>
          </cell>
          <cell r="AL3860">
            <v>14.566342883731133</v>
          </cell>
        </row>
        <row r="3861">
          <cell r="K3861">
            <v>0</v>
          </cell>
          <cell r="AL3861">
            <v>14.566342883731133</v>
          </cell>
        </row>
        <row r="3862">
          <cell r="K3862">
            <v>0</v>
          </cell>
          <cell r="AL3862">
            <v>14.566342883731133</v>
          </cell>
        </row>
        <row r="3863">
          <cell r="K3863">
            <v>0</v>
          </cell>
          <cell r="AL3863">
            <v>14.566342883731133</v>
          </cell>
        </row>
        <row r="3864">
          <cell r="K3864">
            <v>0</v>
          </cell>
          <cell r="AL3864">
            <v>14.566342883731133</v>
          </cell>
        </row>
        <row r="3865">
          <cell r="K3865">
            <v>0</v>
          </cell>
          <cell r="AL3865">
            <v>14.566342883731133</v>
          </cell>
        </row>
        <row r="3866">
          <cell r="K3866">
            <v>0</v>
          </cell>
          <cell r="AL3866">
            <v>14.566342883731133</v>
          </cell>
        </row>
        <row r="3867">
          <cell r="K3867">
            <v>0</v>
          </cell>
          <cell r="AL3867">
            <v>14.566342883731133</v>
          </cell>
        </row>
        <row r="3868">
          <cell r="K3868">
            <v>0</v>
          </cell>
          <cell r="AL3868">
            <v>14.566342883731133</v>
          </cell>
        </row>
        <row r="3869">
          <cell r="K3869">
            <v>1</v>
          </cell>
          <cell r="AL3869">
            <v>46.199625600547968</v>
          </cell>
        </row>
        <row r="3870">
          <cell r="K3870">
            <v>0</v>
          </cell>
          <cell r="AL3870">
            <v>14.566342883731133</v>
          </cell>
        </row>
        <row r="3871">
          <cell r="K3871">
            <v>0</v>
          </cell>
          <cell r="AL3871">
            <v>14.566342883731133</v>
          </cell>
        </row>
        <row r="3872">
          <cell r="K3872">
            <v>0</v>
          </cell>
          <cell r="AL3872">
            <v>14.566342883731133</v>
          </cell>
        </row>
        <row r="3873">
          <cell r="K3873">
            <v>0</v>
          </cell>
          <cell r="AL3873">
            <v>14.566342883731133</v>
          </cell>
        </row>
        <row r="3874">
          <cell r="K3874">
            <v>0</v>
          </cell>
          <cell r="AL3874">
            <v>14.566342883731133</v>
          </cell>
        </row>
        <row r="3875">
          <cell r="K3875">
            <v>0</v>
          </cell>
          <cell r="AL3875">
            <v>14.566342883731133</v>
          </cell>
        </row>
        <row r="3876">
          <cell r="K3876">
            <v>0</v>
          </cell>
          <cell r="AL3876">
            <v>14.566342883731133</v>
          </cell>
        </row>
        <row r="3877">
          <cell r="K3877">
            <v>0</v>
          </cell>
          <cell r="AL3877">
            <v>14.566342883731133</v>
          </cell>
        </row>
        <row r="3878">
          <cell r="K3878">
            <v>0</v>
          </cell>
          <cell r="AL3878">
            <v>14.566342883731133</v>
          </cell>
        </row>
        <row r="3879">
          <cell r="K3879">
            <v>0</v>
          </cell>
          <cell r="AL3879">
            <v>14.566342883731133</v>
          </cell>
        </row>
        <row r="3880">
          <cell r="K3880">
            <v>0</v>
          </cell>
          <cell r="AL3880">
            <v>14.566342883731133</v>
          </cell>
        </row>
        <row r="3881">
          <cell r="K3881">
            <v>0</v>
          </cell>
          <cell r="AL3881">
            <v>14.566342883731133</v>
          </cell>
        </row>
        <row r="3882">
          <cell r="K3882">
            <v>0</v>
          </cell>
          <cell r="AL3882">
            <v>14.566342883731133</v>
          </cell>
        </row>
        <row r="3883">
          <cell r="K3883">
            <v>0</v>
          </cell>
          <cell r="AL3883">
            <v>14.566342883731133</v>
          </cell>
        </row>
        <row r="3884">
          <cell r="K3884">
            <v>0</v>
          </cell>
          <cell r="AL3884">
            <v>14.566342883731133</v>
          </cell>
        </row>
        <row r="3885">
          <cell r="K3885">
            <v>0</v>
          </cell>
          <cell r="AL3885">
            <v>14.566342883731133</v>
          </cell>
        </row>
        <row r="3886">
          <cell r="K3886">
            <v>0</v>
          </cell>
          <cell r="AL3886">
            <v>14.566342883731133</v>
          </cell>
        </row>
        <row r="3887">
          <cell r="K3887">
            <v>0</v>
          </cell>
          <cell r="AL3887">
            <v>14.566342883731133</v>
          </cell>
        </row>
        <row r="3888">
          <cell r="K3888">
            <v>0</v>
          </cell>
          <cell r="AL3888">
            <v>14.566342883731133</v>
          </cell>
        </row>
        <row r="3889">
          <cell r="K3889">
            <v>0</v>
          </cell>
          <cell r="AL3889">
            <v>14.566342883731133</v>
          </cell>
        </row>
        <row r="3890">
          <cell r="K3890">
            <v>0</v>
          </cell>
          <cell r="AL3890">
            <v>14.566342883731133</v>
          </cell>
        </row>
        <row r="3891">
          <cell r="K3891">
            <v>1</v>
          </cell>
          <cell r="AL3891">
            <v>96.640128580154354</v>
          </cell>
        </row>
        <row r="3892">
          <cell r="K3892">
            <v>0</v>
          </cell>
          <cell r="AL3892">
            <v>14.566342883731133</v>
          </cell>
        </row>
        <row r="3893">
          <cell r="K3893">
            <v>0</v>
          </cell>
          <cell r="AL3893">
            <v>14.566342883731133</v>
          </cell>
        </row>
        <row r="3894">
          <cell r="K3894">
            <v>0</v>
          </cell>
          <cell r="AL3894">
            <v>14.566342883731133</v>
          </cell>
        </row>
        <row r="3895">
          <cell r="K3895">
            <v>0</v>
          </cell>
          <cell r="AL3895">
            <v>14.566342883731133</v>
          </cell>
        </row>
        <row r="3896">
          <cell r="K3896">
            <v>0</v>
          </cell>
          <cell r="AL3896">
            <v>14.566342883731133</v>
          </cell>
        </row>
        <row r="3897">
          <cell r="K3897">
            <v>0</v>
          </cell>
          <cell r="AL3897">
            <v>14.566342883731133</v>
          </cell>
        </row>
        <row r="3898">
          <cell r="K3898">
            <v>0</v>
          </cell>
          <cell r="AL3898">
            <v>14.566342883731133</v>
          </cell>
        </row>
        <row r="3899">
          <cell r="K3899">
            <v>0</v>
          </cell>
          <cell r="AL3899">
            <v>14.566342883731133</v>
          </cell>
        </row>
        <row r="3900">
          <cell r="K3900">
            <v>0</v>
          </cell>
          <cell r="AL3900">
            <v>14.566342883731133</v>
          </cell>
        </row>
        <row r="3901">
          <cell r="K3901">
            <v>0</v>
          </cell>
          <cell r="AL3901">
            <v>14.566342883731133</v>
          </cell>
        </row>
        <row r="3902">
          <cell r="K3902">
            <v>0</v>
          </cell>
          <cell r="AL3902">
            <v>14.566342883731133</v>
          </cell>
        </row>
        <row r="3903">
          <cell r="K3903">
            <v>0</v>
          </cell>
          <cell r="AL3903">
            <v>14.566342883731133</v>
          </cell>
        </row>
        <row r="3904">
          <cell r="K3904">
            <v>0</v>
          </cell>
          <cell r="AL3904">
            <v>14.566342883731133</v>
          </cell>
        </row>
        <row r="3905">
          <cell r="K3905">
            <v>0</v>
          </cell>
          <cell r="AL3905">
            <v>14.566342883731133</v>
          </cell>
        </row>
        <row r="3906">
          <cell r="K3906">
            <v>0</v>
          </cell>
          <cell r="AL3906">
            <v>14.566342883731133</v>
          </cell>
        </row>
        <row r="3907">
          <cell r="K3907">
            <v>0</v>
          </cell>
          <cell r="AL3907">
            <v>14.566342883731133</v>
          </cell>
        </row>
        <row r="3908">
          <cell r="K3908">
            <v>0</v>
          </cell>
          <cell r="AL3908">
            <v>14.566342883731133</v>
          </cell>
        </row>
        <row r="3909">
          <cell r="K3909">
            <v>0</v>
          </cell>
          <cell r="AL3909">
            <v>14.566342883731133</v>
          </cell>
        </row>
        <row r="3910">
          <cell r="K3910">
            <v>0</v>
          </cell>
          <cell r="AL3910">
            <v>14.566342883731133</v>
          </cell>
        </row>
        <row r="3911">
          <cell r="K3911">
            <v>0</v>
          </cell>
          <cell r="AL3911">
            <v>14.566342883731133</v>
          </cell>
        </row>
        <row r="3912">
          <cell r="K3912">
            <v>1</v>
          </cell>
          <cell r="AL3912">
            <v>46.199625600547968</v>
          </cell>
        </row>
        <row r="3913">
          <cell r="K3913">
            <v>0</v>
          </cell>
          <cell r="AL3913">
            <v>14.566342883731133</v>
          </cell>
        </row>
        <row r="3914">
          <cell r="K3914">
            <v>0</v>
          </cell>
          <cell r="AL3914">
            <v>14.566342883731133</v>
          </cell>
        </row>
        <row r="3915">
          <cell r="K3915">
            <v>0</v>
          </cell>
          <cell r="AL3915">
            <v>14.566342883731133</v>
          </cell>
        </row>
        <row r="3916">
          <cell r="K3916">
            <v>1</v>
          </cell>
          <cell r="AL3916">
            <v>46.199625600547968</v>
          </cell>
        </row>
        <row r="3917">
          <cell r="K3917">
            <v>0</v>
          </cell>
          <cell r="AL3917">
            <v>14.566342883731133</v>
          </cell>
        </row>
        <row r="3918">
          <cell r="K3918">
            <v>0</v>
          </cell>
          <cell r="AL3918">
            <v>14.566342883731133</v>
          </cell>
        </row>
        <row r="3919">
          <cell r="K3919">
            <v>0</v>
          </cell>
          <cell r="AL3919">
            <v>14.566342883731133</v>
          </cell>
        </row>
        <row r="3920">
          <cell r="K3920">
            <v>0</v>
          </cell>
          <cell r="AL3920">
            <v>14.566342883731133</v>
          </cell>
        </row>
        <row r="3921">
          <cell r="K3921">
            <v>0</v>
          </cell>
          <cell r="AL3921">
            <v>14.566342883731133</v>
          </cell>
        </row>
        <row r="3922">
          <cell r="K3922">
            <v>0</v>
          </cell>
          <cell r="AL3922">
            <v>14.566342883731133</v>
          </cell>
        </row>
        <row r="3923">
          <cell r="K3923">
            <v>0</v>
          </cell>
          <cell r="AL3923">
            <v>14.566342883731133</v>
          </cell>
        </row>
        <row r="3924">
          <cell r="K3924">
            <v>0</v>
          </cell>
          <cell r="AL3924">
            <v>14.566342883731133</v>
          </cell>
        </row>
        <row r="3925">
          <cell r="K3925">
            <v>0</v>
          </cell>
          <cell r="AL3925">
            <v>14.566342883731133</v>
          </cell>
        </row>
        <row r="3926">
          <cell r="K3926">
            <v>0</v>
          </cell>
          <cell r="AL3926">
            <v>14.566342883731133</v>
          </cell>
        </row>
        <row r="3927">
          <cell r="K3927">
            <v>0</v>
          </cell>
          <cell r="AL3927">
            <v>14.566342883731133</v>
          </cell>
        </row>
        <row r="3928">
          <cell r="K3928">
            <v>0</v>
          </cell>
          <cell r="AL3928">
            <v>14.566342883731133</v>
          </cell>
        </row>
        <row r="3929">
          <cell r="K3929">
            <v>0</v>
          </cell>
          <cell r="AL3929">
            <v>14.566342883731133</v>
          </cell>
        </row>
        <row r="3930">
          <cell r="K3930">
            <v>0</v>
          </cell>
          <cell r="AL3930">
            <v>14.566342883731133</v>
          </cell>
        </row>
        <row r="3931">
          <cell r="K3931">
            <v>0</v>
          </cell>
          <cell r="AL3931">
            <v>14.566342883731133</v>
          </cell>
        </row>
        <row r="3932">
          <cell r="K3932">
            <v>0</v>
          </cell>
          <cell r="AL3932">
            <v>14.566342883731133</v>
          </cell>
        </row>
        <row r="3933">
          <cell r="K3933">
            <v>0</v>
          </cell>
          <cell r="AL3933">
            <v>14.566342883731133</v>
          </cell>
        </row>
        <row r="3934">
          <cell r="K3934">
            <v>0</v>
          </cell>
          <cell r="AL3934">
            <v>14.566342883731133</v>
          </cell>
        </row>
        <row r="3935">
          <cell r="K3935">
            <v>0</v>
          </cell>
          <cell r="AL3935">
            <v>14.566342883731133</v>
          </cell>
        </row>
        <row r="3936">
          <cell r="K3936">
            <v>0</v>
          </cell>
          <cell r="AL3936">
            <v>14.566342883731133</v>
          </cell>
        </row>
        <row r="3937">
          <cell r="K3937">
            <v>1</v>
          </cell>
          <cell r="AL3937">
            <v>81.43012858015436</v>
          </cell>
        </row>
        <row r="3938">
          <cell r="K3938">
            <v>0</v>
          </cell>
          <cell r="AL3938">
            <v>14.566342883731133</v>
          </cell>
        </row>
        <row r="3939">
          <cell r="K3939">
            <v>0</v>
          </cell>
          <cell r="AL3939">
            <v>14.566342883731133</v>
          </cell>
        </row>
        <row r="3940">
          <cell r="K3940">
            <v>0</v>
          </cell>
          <cell r="AL3940">
            <v>14.566342883731133</v>
          </cell>
        </row>
        <row r="3941">
          <cell r="K3941">
            <v>0</v>
          </cell>
          <cell r="AL3941">
            <v>14.566342883731133</v>
          </cell>
        </row>
        <row r="3942">
          <cell r="K3942">
            <v>0</v>
          </cell>
          <cell r="AL3942">
            <v>14.566342883731133</v>
          </cell>
        </row>
        <row r="3943">
          <cell r="K3943">
            <v>1</v>
          </cell>
          <cell r="AL3943">
            <v>46.199625600547968</v>
          </cell>
        </row>
        <row r="3944">
          <cell r="K3944">
            <v>0</v>
          </cell>
          <cell r="AL3944">
            <v>14.566342883731133</v>
          </cell>
        </row>
        <row r="3945">
          <cell r="K3945">
            <v>0</v>
          </cell>
          <cell r="AL3945">
            <v>14.566342883731133</v>
          </cell>
        </row>
        <row r="3946">
          <cell r="K3946">
            <v>0</v>
          </cell>
          <cell r="AL3946">
            <v>14.566342883731133</v>
          </cell>
        </row>
        <row r="3947">
          <cell r="K3947">
            <v>0</v>
          </cell>
          <cell r="AL3947">
            <v>14.566342883731133</v>
          </cell>
        </row>
        <row r="3948">
          <cell r="K3948">
            <v>0</v>
          </cell>
          <cell r="AL3948">
            <v>14.566342883731133</v>
          </cell>
        </row>
        <row r="3949">
          <cell r="K3949">
            <v>0</v>
          </cell>
          <cell r="AL3949">
            <v>14.566342883731133</v>
          </cell>
        </row>
        <row r="3950">
          <cell r="K3950">
            <v>1</v>
          </cell>
          <cell r="AL3950">
            <v>81.43012858015436</v>
          </cell>
        </row>
        <row r="3951">
          <cell r="K3951">
            <v>1</v>
          </cell>
          <cell r="AL3951">
            <v>46.199625600547968</v>
          </cell>
        </row>
        <row r="3952">
          <cell r="K3952">
            <v>0</v>
          </cell>
          <cell r="AL3952">
            <v>14.566342883731133</v>
          </cell>
        </row>
        <row r="3953">
          <cell r="K3953">
            <v>0</v>
          </cell>
          <cell r="AL3953">
            <v>14.566342883731133</v>
          </cell>
        </row>
        <row r="3954">
          <cell r="K3954">
            <v>0</v>
          </cell>
          <cell r="AL3954">
            <v>14.566342883731133</v>
          </cell>
        </row>
        <row r="3955">
          <cell r="K3955">
            <v>0</v>
          </cell>
          <cell r="AL3955">
            <v>14.566342883731133</v>
          </cell>
        </row>
        <row r="3956">
          <cell r="K3956">
            <v>0</v>
          </cell>
          <cell r="AL3956">
            <v>14.566342883731133</v>
          </cell>
        </row>
        <row r="3957">
          <cell r="K3957">
            <v>0</v>
          </cell>
          <cell r="AL3957">
            <v>14.566342883731133</v>
          </cell>
        </row>
        <row r="3958">
          <cell r="K3958">
            <v>0</v>
          </cell>
          <cell r="AL3958">
            <v>14.566342883731133</v>
          </cell>
        </row>
        <row r="3959">
          <cell r="K3959">
            <v>0</v>
          </cell>
          <cell r="AL3959">
            <v>14.566342883731133</v>
          </cell>
        </row>
        <row r="3960">
          <cell r="K3960">
            <v>1</v>
          </cell>
          <cell r="AL3960">
            <v>8353.8180384900643</v>
          </cell>
        </row>
        <row r="3961">
          <cell r="K3961">
            <v>0</v>
          </cell>
          <cell r="AL3961">
            <v>14.566342883731133</v>
          </cell>
        </row>
        <row r="3962">
          <cell r="K3962">
            <v>0</v>
          </cell>
          <cell r="AL3962">
            <v>14.566342883731133</v>
          </cell>
        </row>
        <row r="3963">
          <cell r="K3963">
            <v>0</v>
          </cell>
          <cell r="AL3963">
            <v>14.566342883731133</v>
          </cell>
        </row>
        <row r="3964">
          <cell r="K3964">
            <v>0</v>
          </cell>
          <cell r="AL3964">
            <v>14.566342883731133</v>
          </cell>
        </row>
        <row r="3965">
          <cell r="K3965">
            <v>0</v>
          </cell>
          <cell r="AL3965">
            <v>14.566342883731133</v>
          </cell>
        </row>
        <row r="3966">
          <cell r="K3966">
            <v>0</v>
          </cell>
          <cell r="AL3966">
            <v>14.566342883731133</v>
          </cell>
        </row>
        <row r="3967">
          <cell r="K3967">
            <v>0</v>
          </cell>
          <cell r="AL3967">
            <v>14.566342883731133</v>
          </cell>
        </row>
        <row r="3968">
          <cell r="K3968">
            <v>1</v>
          </cell>
          <cell r="AL3968">
            <v>8353.8180384900643</v>
          </cell>
        </row>
        <row r="3969">
          <cell r="K3969">
            <v>0</v>
          </cell>
          <cell r="AL3969">
            <v>14.566342883731133</v>
          </cell>
        </row>
        <row r="3970">
          <cell r="K3970">
            <v>1</v>
          </cell>
          <cell r="AL3970">
            <v>8353.8180384900643</v>
          </cell>
        </row>
        <row r="3971">
          <cell r="K3971">
            <v>0</v>
          </cell>
          <cell r="AL3971">
            <v>14.566342883731133</v>
          </cell>
        </row>
        <row r="3972">
          <cell r="K3972">
            <v>0</v>
          </cell>
          <cell r="AL3972">
            <v>14.566342883731133</v>
          </cell>
        </row>
        <row r="3973">
          <cell r="K3973">
            <v>0</v>
          </cell>
          <cell r="AL3973">
            <v>14.566342883731133</v>
          </cell>
        </row>
        <row r="3974">
          <cell r="K3974">
            <v>1</v>
          </cell>
          <cell r="AL3974">
            <v>81.43012858015436</v>
          </cell>
        </row>
        <row r="3975">
          <cell r="K3975">
            <v>0</v>
          </cell>
          <cell r="AL3975">
            <v>14.566342883731133</v>
          </cell>
        </row>
        <row r="3976">
          <cell r="K3976">
            <v>0</v>
          </cell>
          <cell r="AL3976">
            <v>14.566342883731133</v>
          </cell>
        </row>
        <row r="3977">
          <cell r="K3977">
            <v>0</v>
          </cell>
          <cell r="AL3977">
            <v>14.566342883731133</v>
          </cell>
        </row>
        <row r="3978">
          <cell r="K3978">
            <v>0</v>
          </cell>
          <cell r="AL3978">
            <v>14.566342883731133</v>
          </cell>
        </row>
        <row r="3979">
          <cell r="K3979">
            <v>0</v>
          </cell>
          <cell r="AL3979">
            <v>14.566342883731133</v>
          </cell>
        </row>
        <row r="3980">
          <cell r="K3980">
            <v>0</v>
          </cell>
          <cell r="AL3980">
            <v>14.566342883731133</v>
          </cell>
        </row>
        <row r="3981">
          <cell r="K3981">
            <v>0</v>
          </cell>
          <cell r="AL3981">
            <v>14.566342883731133</v>
          </cell>
        </row>
        <row r="3982">
          <cell r="K3982">
            <v>0</v>
          </cell>
          <cell r="AL3982">
            <v>14.566342883731133</v>
          </cell>
        </row>
        <row r="3983">
          <cell r="K3983">
            <v>0</v>
          </cell>
          <cell r="AL3983">
            <v>14.566342883731133</v>
          </cell>
        </row>
        <row r="3984">
          <cell r="K3984">
            <v>0</v>
          </cell>
          <cell r="AL3984">
            <v>14.566342883731133</v>
          </cell>
        </row>
        <row r="3985">
          <cell r="K3985">
            <v>0</v>
          </cell>
          <cell r="AL3985">
            <v>14.566342883731133</v>
          </cell>
        </row>
        <row r="3986">
          <cell r="K3986">
            <v>1</v>
          </cell>
          <cell r="AL3986">
            <v>46.199625600547968</v>
          </cell>
        </row>
        <row r="3987">
          <cell r="K3987">
            <v>1</v>
          </cell>
          <cell r="AL3987">
            <v>81.43012858015436</v>
          </cell>
        </row>
        <row r="3988">
          <cell r="K3988">
            <v>0</v>
          </cell>
          <cell r="AL3988">
            <v>14.566342883731133</v>
          </cell>
        </row>
        <row r="3989">
          <cell r="K3989">
            <v>0</v>
          </cell>
          <cell r="AL3989">
            <v>18.741620515310078</v>
          </cell>
        </row>
        <row r="3990">
          <cell r="K3990">
            <v>0</v>
          </cell>
          <cell r="AL3990">
            <v>18.741620515310078</v>
          </cell>
        </row>
        <row r="3991">
          <cell r="K3991">
            <v>1</v>
          </cell>
          <cell r="AL3991">
            <v>50.374903232126911</v>
          </cell>
        </row>
        <row r="3992">
          <cell r="K3992">
            <v>0</v>
          </cell>
          <cell r="AL3992">
            <v>18.741620515310078</v>
          </cell>
        </row>
        <row r="3993">
          <cell r="K3993">
            <v>0</v>
          </cell>
          <cell r="AL3993">
            <v>18.741620515310078</v>
          </cell>
        </row>
        <row r="3994">
          <cell r="K3994">
            <v>0</v>
          </cell>
          <cell r="AL3994">
            <v>18.741620515310078</v>
          </cell>
        </row>
        <row r="3995">
          <cell r="K3995">
            <v>0</v>
          </cell>
          <cell r="AL3995">
            <v>18.741620515310078</v>
          </cell>
        </row>
        <row r="3996">
          <cell r="K3996">
            <v>0</v>
          </cell>
          <cell r="AL3996">
            <v>18.741620515310078</v>
          </cell>
        </row>
        <row r="3997">
          <cell r="K3997">
            <v>0</v>
          </cell>
          <cell r="AL3997">
            <v>18.741620515310078</v>
          </cell>
        </row>
        <row r="3998">
          <cell r="K3998">
            <v>0</v>
          </cell>
          <cell r="AL3998">
            <v>18.741620515310078</v>
          </cell>
        </row>
        <row r="3999">
          <cell r="K3999">
            <v>0</v>
          </cell>
          <cell r="AL3999">
            <v>18.741620515310078</v>
          </cell>
        </row>
        <row r="4000">
          <cell r="K4000">
            <v>0</v>
          </cell>
          <cell r="AL4000">
            <v>18.741620515310078</v>
          </cell>
        </row>
        <row r="4001">
          <cell r="K4001">
            <v>0</v>
          </cell>
          <cell r="AL4001">
            <v>18.741620515310078</v>
          </cell>
        </row>
        <row r="4002">
          <cell r="K4002">
            <v>1</v>
          </cell>
          <cell r="AL4002">
            <v>85.605406211733296</v>
          </cell>
        </row>
        <row r="4003">
          <cell r="K4003">
            <v>0</v>
          </cell>
          <cell r="AL4003">
            <v>18.741620515310078</v>
          </cell>
        </row>
        <row r="4004">
          <cell r="K4004">
            <v>0</v>
          </cell>
          <cell r="AL4004">
            <v>18.741620515310078</v>
          </cell>
        </row>
        <row r="4005">
          <cell r="K4005">
            <v>0</v>
          </cell>
          <cell r="AL4005">
            <v>18.741620515310078</v>
          </cell>
        </row>
        <row r="4006">
          <cell r="K4006">
            <v>0</v>
          </cell>
          <cell r="AL4006">
            <v>18.741620515310078</v>
          </cell>
        </row>
        <row r="4007">
          <cell r="K4007">
            <v>0</v>
          </cell>
          <cell r="AL4007">
            <v>18.741620515310078</v>
          </cell>
        </row>
        <row r="4008">
          <cell r="K4008">
            <v>0</v>
          </cell>
          <cell r="AL4008">
            <v>18.741620515310078</v>
          </cell>
        </row>
        <row r="4009">
          <cell r="K4009">
            <v>0</v>
          </cell>
          <cell r="AL4009">
            <v>18.741620515310078</v>
          </cell>
        </row>
        <row r="4010">
          <cell r="K4010">
            <v>0</v>
          </cell>
          <cell r="AL4010">
            <v>18.741620515310078</v>
          </cell>
        </row>
        <row r="4011">
          <cell r="K4011">
            <v>1</v>
          </cell>
          <cell r="AL4011">
            <v>8357.9933161216431</v>
          </cell>
        </row>
        <row r="4012">
          <cell r="K4012">
            <v>0</v>
          </cell>
          <cell r="AL4012">
            <v>18.741620515310078</v>
          </cell>
        </row>
        <row r="4013">
          <cell r="K4013">
            <v>0</v>
          </cell>
          <cell r="AL4013">
            <v>18.741620515310078</v>
          </cell>
        </row>
        <row r="4014">
          <cell r="K4014">
            <v>1</v>
          </cell>
          <cell r="AL4014">
            <v>85.605406211733296</v>
          </cell>
        </row>
        <row r="4015">
          <cell r="K4015">
            <v>0</v>
          </cell>
          <cell r="AL4015">
            <v>18.741620515310078</v>
          </cell>
        </row>
        <row r="4016">
          <cell r="K4016">
            <v>0</v>
          </cell>
          <cell r="AL4016">
            <v>18.741620515310078</v>
          </cell>
        </row>
        <row r="4017">
          <cell r="K4017">
            <v>0</v>
          </cell>
          <cell r="AL4017">
            <v>18.741620515310078</v>
          </cell>
        </row>
        <row r="4018">
          <cell r="K4018">
            <v>0</v>
          </cell>
          <cell r="AL4018">
            <v>18.741620515310078</v>
          </cell>
        </row>
        <row r="4019">
          <cell r="K4019">
            <v>0</v>
          </cell>
          <cell r="AL4019">
            <v>18.741620515310078</v>
          </cell>
        </row>
        <row r="4020">
          <cell r="K4020">
            <v>0</v>
          </cell>
          <cell r="AL4020">
            <v>18.741620515310078</v>
          </cell>
        </row>
        <row r="4021">
          <cell r="K4021">
            <v>0</v>
          </cell>
          <cell r="AL4021">
            <v>18.741620515310078</v>
          </cell>
        </row>
        <row r="4022">
          <cell r="K4022">
            <v>0</v>
          </cell>
          <cell r="AL4022">
            <v>18.741620515310078</v>
          </cell>
        </row>
        <row r="4023">
          <cell r="K4023">
            <v>0</v>
          </cell>
          <cell r="AL4023">
            <v>18.741620515310078</v>
          </cell>
        </row>
        <row r="4024">
          <cell r="K4024">
            <v>0</v>
          </cell>
          <cell r="AL4024">
            <v>18.741620515310078</v>
          </cell>
        </row>
        <row r="4025">
          <cell r="K4025">
            <v>0</v>
          </cell>
          <cell r="AL4025">
            <v>18.741620515310078</v>
          </cell>
        </row>
        <row r="4026">
          <cell r="K4026">
            <v>0</v>
          </cell>
          <cell r="AL4026">
            <v>18.741620515310078</v>
          </cell>
        </row>
        <row r="4027">
          <cell r="K4027">
            <v>0</v>
          </cell>
          <cell r="AL4027">
            <v>18.741620515310078</v>
          </cell>
        </row>
        <row r="4028">
          <cell r="K4028">
            <v>0</v>
          </cell>
          <cell r="AL4028">
            <v>18.741620515310078</v>
          </cell>
        </row>
        <row r="4029">
          <cell r="K4029">
            <v>0</v>
          </cell>
          <cell r="AL4029">
            <v>18.741620515310078</v>
          </cell>
        </row>
        <row r="4030">
          <cell r="K4030">
            <v>0</v>
          </cell>
          <cell r="AL4030">
            <v>18.741620515310078</v>
          </cell>
        </row>
        <row r="4031">
          <cell r="K4031">
            <v>0</v>
          </cell>
          <cell r="AL4031">
            <v>18.741620515310078</v>
          </cell>
        </row>
        <row r="4032">
          <cell r="K4032">
            <v>0</v>
          </cell>
          <cell r="AL4032">
            <v>18.741620515310078</v>
          </cell>
        </row>
        <row r="4033">
          <cell r="K4033">
            <v>0</v>
          </cell>
          <cell r="AL4033">
            <v>18.741620515310078</v>
          </cell>
        </row>
        <row r="4034">
          <cell r="K4034">
            <v>0</v>
          </cell>
          <cell r="AL4034">
            <v>18.741620515310078</v>
          </cell>
        </row>
        <row r="4035">
          <cell r="K4035">
            <v>0</v>
          </cell>
          <cell r="AL4035">
            <v>18.741620515310078</v>
          </cell>
        </row>
        <row r="4036">
          <cell r="K4036">
            <v>0</v>
          </cell>
          <cell r="AL4036">
            <v>18.741620515310078</v>
          </cell>
        </row>
        <row r="4037">
          <cell r="K4037">
            <v>0</v>
          </cell>
          <cell r="AL4037">
            <v>18.741620515310078</v>
          </cell>
        </row>
        <row r="4038">
          <cell r="K4038">
            <v>0</v>
          </cell>
          <cell r="AL4038">
            <v>18.741620515310078</v>
          </cell>
        </row>
        <row r="4039">
          <cell r="K4039">
            <v>0</v>
          </cell>
          <cell r="AL4039">
            <v>18.741620515310078</v>
          </cell>
        </row>
        <row r="4040">
          <cell r="K4040">
            <v>0</v>
          </cell>
          <cell r="AL4040">
            <v>18.741620515310078</v>
          </cell>
        </row>
        <row r="4041">
          <cell r="K4041">
            <v>0</v>
          </cell>
          <cell r="AL4041">
            <v>18.741620515310078</v>
          </cell>
        </row>
        <row r="4042">
          <cell r="K4042">
            <v>0</v>
          </cell>
          <cell r="AL4042">
            <v>18.741620515310078</v>
          </cell>
        </row>
        <row r="4043">
          <cell r="K4043">
            <v>0</v>
          </cell>
          <cell r="AL4043">
            <v>18.741620515310078</v>
          </cell>
        </row>
        <row r="4044">
          <cell r="K4044">
            <v>0</v>
          </cell>
          <cell r="AL4044">
            <v>18.741620515310078</v>
          </cell>
        </row>
        <row r="4045">
          <cell r="K4045">
            <v>1</v>
          </cell>
          <cell r="AL4045">
            <v>85.605406211733296</v>
          </cell>
        </row>
        <row r="4046">
          <cell r="K4046">
            <v>1</v>
          </cell>
          <cell r="AL4046">
            <v>50.374903232126911</v>
          </cell>
        </row>
        <row r="4047">
          <cell r="K4047">
            <v>0</v>
          </cell>
          <cell r="AL4047">
            <v>18.741620515310078</v>
          </cell>
        </row>
        <row r="4048">
          <cell r="K4048">
            <v>0</v>
          </cell>
          <cell r="AL4048">
            <v>18.741620515310078</v>
          </cell>
        </row>
        <row r="4049">
          <cell r="K4049">
            <v>0</v>
          </cell>
          <cell r="AL4049">
            <v>18.741620515310078</v>
          </cell>
        </row>
        <row r="4050">
          <cell r="K4050">
            <v>0</v>
          </cell>
          <cell r="AL4050">
            <v>18.741620515310078</v>
          </cell>
        </row>
        <row r="4051">
          <cell r="K4051">
            <v>0</v>
          </cell>
          <cell r="AL4051">
            <v>18.741620515310078</v>
          </cell>
        </row>
        <row r="4052">
          <cell r="K4052">
            <v>0</v>
          </cell>
          <cell r="AL4052">
            <v>18.741620515310078</v>
          </cell>
        </row>
        <row r="4053">
          <cell r="K4053">
            <v>0</v>
          </cell>
          <cell r="AL4053">
            <v>18.741620515310078</v>
          </cell>
        </row>
        <row r="4054">
          <cell r="K4054">
            <v>0</v>
          </cell>
          <cell r="AL4054">
            <v>18.741620515310078</v>
          </cell>
        </row>
        <row r="4055">
          <cell r="K4055">
            <v>0</v>
          </cell>
          <cell r="AL4055">
            <v>18.741620515310078</v>
          </cell>
        </row>
        <row r="4056">
          <cell r="K4056">
            <v>0</v>
          </cell>
          <cell r="AL4056">
            <v>18.741620515310078</v>
          </cell>
        </row>
        <row r="4057">
          <cell r="K4057">
            <v>0</v>
          </cell>
          <cell r="AL4057">
            <v>18.741620515310078</v>
          </cell>
        </row>
        <row r="4058">
          <cell r="K4058">
            <v>0</v>
          </cell>
          <cell r="AL4058">
            <v>18.741620515310078</v>
          </cell>
        </row>
        <row r="4059">
          <cell r="K4059">
            <v>0</v>
          </cell>
          <cell r="AL4059">
            <v>18.741620515310078</v>
          </cell>
        </row>
        <row r="4060">
          <cell r="K4060">
            <v>0</v>
          </cell>
          <cell r="AL4060">
            <v>18.741620515310078</v>
          </cell>
        </row>
        <row r="4061">
          <cell r="K4061">
            <v>0</v>
          </cell>
          <cell r="AL4061">
            <v>18.741620515310078</v>
          </cell>
        </row>
        <row r="4062">
          <cell r="K4062">
            <v>0</v>
          </cell>
          <cell r="AL4062">
            <v>18.741620515310078</v>
          </cell>
        </row>
        <row r="4063">
          <cell r="K4063">
            <v>0</v>
          </cell>
          <cell r="AL4063">
            <v>18.741620515310078</v>
          </cell>
        </row>
        <row r="4064">
          <cell r="K4064">
            <v>0</v>
          </cell>
          <cell r="AL4064">
            <v>18.741620515310078</v>
          </cell>
        </row>
        <row r="4065">
          <cell r="K4065">
            <v>0</v>
          </cell>
          <cell r="AL4065">
            <v>18.741620515310078</v>
          </cell>
        </row>
        <row r="4066">
          <cell r="K4066">
            <v>0</v>
          </cell>
          <cell r="AL4066">
            <v>18.741620515310078</v>
          </cell>
        </row>
        <row r="4067">
          <cell r="K4067">
            <v>0</v>
          </cell>
          <cell r="AL4067">
            <v>18.741620515310078</v>
          </cell>
        </row>
        <row r="4068">
          <cell r="K4068">
            <v>0</v>
          </cell>
          <cell r="AL4068">
            <v>18.741620515310078</v>
          </cell>
        </row>
        <row r="4069">
          <cell r="K4069">
            <v>0</v>
          </cell>
          <cell r="AL4069">
            <v>18.741620515310078</v>
          </cell>
        </row>
        <row r="4070">
          <cell r="K4070">
            <v>0</v>
          </cell>
          <cell r="AL4070">
            <v>18.741620515310078</v>
          </cell>
        </row>
        <row r="4071">
          <cell r="K4071">
            <v>0</v>
          </cell>
          <cell r="AL4071">
            <v>18.741620515310078</v>
          </cell>
        </row>
        <row r="4072">
          <cell r="K4072">
            <v>0</v>
          </cell>
          <cell r="AL4072">
            <v>18.741620515310078</v>
          </cell>
        </row>
        <row r="4073">
          <cell r="K4073">
            <v>0</v>
          </cell>
          <cell r="AL4073">
            <v>18.741620515310078</v>
          </cell>
        </row>
        <row r="4074">
          <cell r="K4074">
            <v>0</v>
          </cell>
          <cell r="AL4074">
            <v>18.741620515310078</v>
          </cell>
        </row>
        <row r="4075">
          <cell r="K4075">
            <v>0</v>
          </cell>
          <cell r="AL4075">
            <v>18.741620515310078</v>
          </cell>
        </row>
        <row r="4076">
          <cell r="K4076">
            <v>0</v>
          </cell>
          <cell r="AL4076">
            <v>18.741620515310078</v>
          </cell>
        </row>
        <row r="4077">
          <cell r="K4077">
            <v>0</v>
          </cell>
          <cell r="AL4077">
            <v>18.741620515310078</v>
          </cell>
        </row>
        <row r="4078">
          <cell r="K4078">
            <v>0</v>
          </cell>
          <cell r="AL4078">
            <v>18.741620515310078</v>
          </cell>
        </row>
        <row r="4079">
          <cell r="K4079">
            <v>0</v>
          </cell>
          <cell r="AL4079">
            <v>18.741620515310078</v>
          </cell>
        </row>
        <row r="4080">
          <cell r="K4080">
            <v>0</v>
          </cell>
          <cell r="AL4080">
            <v>18.741620515310078</v>
          </cell>
        </row>
        <row r="4081">
          <cell r="K4081">
            <v>0</v>
          </cell>
          <cell r="AL4081">
            <v>18.741620515310078</v>
          </cell>
        </row>
        <row r="4082">
          <cell r="K4082">
            <v>1</v>
          </cell>
          <cell r="AL4082">
            <v>85.605406211733296</v>
          </cell>
        </row>
        <row r="4083">
          <cell r="K4083">
            <v>0</v>
          </cell>
          <cell r="AL4083">
            <v>18.741620515310078</v>
          </cell>
        </row>
        <row r="4084">
          <cell r="K4084">
            <v>0</v>
          </cell>
          <cell r="AL4084">
            <v>18.741620515310078</v>
          </cell>
        </row>
        <row r="4085">
          <cell r="K4085">
            <v>0</v>
          </cell>
          <cell r="AL4085">
            <v>18.741620515310078</v>
          </cell>
        </row>
        <row r="4086">
          <cell r="K4086">
            <v>1</v>
          </cell>
          <cell r="AL4086">
            <v>50.374903232126911</v>
          </cell>
        </row>
        <row r="4087">
          <cell r="K4087">
            <v>0</v>
          </cell>
          <cell r="AL4087">
            <v>18.741620515310078</v>
          </cell>
        </row>
        <row r="4088">
          <cell r="K4088">
            <v>0</v>
          </cell>
          <cell r="AL4088">
            <v>18.741620515310078</v>
          </cell>
        </row>
        <row r="4089">
          <cell r="K4089">
            <v>1</v>
          </cell>
          <cell r="AL4089">
            <v>50.374903232126911</v>
          </cell>
        </row>
        <row r="4090">
          <cell r="K4090">
            <v>0</v>
          </cell>
          <cell r="AL4090">
            <v>18.741620515310078</v>
          </cell>
        </row>
        <row r="4091">
          <cell r="K4091">
            <v>0</v>
          </cell>
          <cell r="AL4091">
            <v>18.741620515310078</v>
          </cell>
        </row>
        <row r="4092">
          <cell r="K4092">
            <v>0</v>
          </cell>
          <cell r="AL4092">
            <v>18.741620515310078</v>
          </cell>
        </row>
        <row r="4093">
          <cell r="K4093">
            <v>0</v>
          </cell>
          <cell r="AL4093">
            <v>18.741620515310078</v>
          </cell>
        </row>
        <row r="4094">
          <cell r="K4094">
            <v>0</v>
          </cell>
          <cell r="AL4094">
            <v>18.741620515310078</v>
          </cell>
        </row>
        <row r="4095">
          <cell r="K4095">
            <v>0</v>
          </cell>
          <cell r="AL4095">
            <v>18.741620515310078</v>
          </cell>
        </row>
        <row r="4096">
          <cell r="K4096">
            <v>0</v>
          </cell>
          <cell r="AL4096">
            <v>18.741620515310078</v>
          </cell>
        </row>
        <row r="4097">
          <cell r="K4097">
            <v>0</v>
          </cell>
          <cell r="AL4097">
            <v>18.741620515310078</v>
          </cell>
        </row>
        <row r="4098">
          <cell r="K4098">
            <v>0</v>
          </cell>
          <cell r="AL4098">
            <v>18.741620515310078</v>
          </cell>
        </row>
        <row r="4099">
          <cell r="K4099">
            <v>0</v>
          </cell>
          <cell r="AL4099">
            <v>18.741620515310078</v>
          </cell>
        </row>
        <row r="4100">
          <cell r="K4100">
            <v>0</v>
          </cell>
          <cell r="AL4100">
            <v>18.741620515310078</v>
          </cell>
        </row>
        <row r="4101">
          <cell r="K4101">
            <v>0</v>
          </cell>
          <cell r="AL4101">
            <v>18.741620515310078</v>
          </cell>
        </row>
        <row r="4102">
          <cell r="K4102">
            <v>0</v>
          </cell>
          <cell r="AL4102">
            <v>18.741620515310078</v>
          </cell>
        </row>
        <row r="4103">
          <cell r="K4103">
            <v>0</v>
          </cell>
          <cell r="AL4103">
            <v>18.741620515310078</v>
          </cell>
        </row>
        <row r="4104">
          <cell r="K4104">
            <v>0</v>
          </cell>
          <cell r="AL4104">
            <v>18.741620515310078</v>
          </cell>
        </row>
        <row r="4105">
          <cell r="K4105">
            <v>0</v>
          </cell>
          <cell r="AL4105">
            <v>18.741620515310078</v>
          </cell>
        </row>
        <row r="4106">
          <cell r="K4106">
            <v>0</v>
          </cell>
          <cell r="AL4106">
            <v>18.741620515310078</v>
          </cell>
        </row>
        <row r="4107">
          <cell r="K4107">
            <v>0</v>
          </cell>
          <cell r="AL4107">
            <v>18.741620515310078</v>
          </cell>
        </row>
        <row r="4108">
          <cell r="K4108">
            <v>0</v>
          </cell>
          <cell r="AL4108">
            <v>18.741620515310078</v>
          </cell>
        </row>
        <row r="4109">
          <cell r="K4109">
            <v>1</v>
          </cell>
          <cell r="AL4109">
            <v>50.374903232126911</v>
          </cell>
        </row>
        <row r="4110">
          <cell r="K4110">
            <v>0</v>
          </cell>
          <cell r="AL4110">
            <v>18.741620515310078</v>
          </cell>
        </row>
        <row r="4111">
          <cell r="K4111">
            <v>0</v>
          </cell>
          <cell r="AL4111">
            <v>18.741620515310078</v>
          </cell>
        </row>
        <row r="4112">
          <cell r="K4112">
            <v>0</v>
          </cell>
          <cell r="AL4112">
            <v>18.741620515310078</v>
          </cell>
        </row>
        <row r="4113">
          <cell r="K4113">
            <v>0</v>
          </cell>
          <cell r="AL4113">
            <v>18.741620515310078</v>
          </cell>
        </row>
        <row r="4114">
          <cell r="K4114">
            <v>0</v>
          </cell>
          <cell r="AL4114">
            <v>18.741620515310078</v>
          </cell>
        </row>
        <row r="4115">
          <cell r="K4115">
            <v>0</v>
          </cell>
          <cell r="AL4115">
            <v>18.741620515310078</v>
          </cell>
        </row>
        <row r="4116">
          <cell r="K4116">
            <v>0</v>
          </cell>
          <cell r="AL4116">
            <v>18.741620515310078</v>
          </cell>
        </row>
        <row r="4117">
          <cell r="K4117">
            <v>0</v>
          </cell>
          <cell r="AL4117">
            <v>18.741620515310078</v>
          </cell>
        </row>
        <row r="4118">
          <cell r="K4118">
            <v>1</v>
          </cell>
          <cell r="AL4118">
            <v>50.374903232126911</v>
          </cell>
        </row>
        <row r="4119">
          <cell r="K4119">
            <v>0</v>
          </cell>
          <cell r="AL4119">
            <v>18.741620515310078</v>
          </cell>
        </row>
        <row r="4120">
          <cell r="K4120">
            <v>0</v>
          </cell>
          <cell r="AL4120">
            <v>18.741620515310078</v>
          </cell>
        </row>
        <row r="4121">
          <cell r="K4121">
            <v>0</v>
          </cell>
          <cell r="AL4121">
            <v>18.741620515310078</v>
          </cell>
        </row>
        <row r="4122">
          <cell r="K4122">
            <v>0</v>
          </cell>
          <cell r="AL4122">
            <v>18.741620515310078</v>
          </cell>
        </row>
        <row r="4123">
          <cell r="K4123">
            <v>1</v>
          </cell>
          <cell r="AL4123">
            <v>50.374903232126911</v>
          </cell>
        </row>
        <row r="4124">
          <cell r="K4124">
            <v>0</v>
          </cell>
          <cell r="AL4124">
            <v>18.741620515310078</v>
          </cell>
        </row>
        <row r="4125">
          <cell r="K4125">
            <v>0</v>
          </cell>
          <cell r="AL4125">
            <v>18.741620515310078</v>
          </cell>
        </row>
        <row r="4126">
          <cell r="K4126">
            <v>0</v>
          </cell>
          <cell r="AL4126">
            <v>18.741620515310078</v>
          </cell>
        </row>
        <row r="4127">
          <cell r="K4127">
            <v>0</v>
          </cell>
          <cell r="AL4127">
            <v>18.741620515310078</v>
          </cell>
        </row>
        <row r="4128">
          <cell r="K4128">
            <v>0</v>
          </cell>
          <cell r="AL4128">
            <v>18.741620515310078</v>
          </cell>
        </row>
        <row r="4129">
          <cell r="K4129">
            <v>0</v>
          </cell>
          <cell r="AL4129">
            <v>18.741620515310078</v>
          </cell>
        </row>
        <row r="4130">
          <cell r="K4130">
            <v>0</v>
          </cell>
          <cell r="AL4130">
            <v>18.741620515310078</v>
          </cell>
        </row>
        <row r="4131">
          <cell r="K4131">
            <v>0</v>
          </cell>
          <cell r="AL4131">
            <v>18.741620515310078</v>
          </cell>
        </row>
        <row r="4132">
          <cell r="K4132">
            <v>1</v>
          </cell>
          <cell r="AL4132">
            <v>50.374903232126911</v>
          </cell>
        </row>
        <row r="4133">
          <cell r="K4133">
            <v>0</v>
          </cell>
          <cell r="AL4133">
            <v>18.741620515310078</v>
          </cell>
        </row>
        <row r="4134">
          <cell r="K4134">
            <v>0</v>
          </cell>
          <cell r="AL4134">
            <v>18.741620515310078</v>
          </cell>
        </row>
        <row r="4135">
          <cell r="K4135">
            <v>0</v>
          </cell>
          <cell r="AL4135">
            <v>18.741620515310078</v>
          </cell>
        </row>
        <row r="4136">
          <cell r="K4136">
            <v>0</v>
          </cell>
          <cell r="AL4136">
            <v>18.741620515310078</v>
          </cell>
        </row>
        <row r="4137">
          <cell r="K4137">
            <v>1</v>
          </cell>
          <cell r="AL4137">
            <v>50.374903232126911</v>
          </cell>
        </row>
        <row r="4138">
          <cell r="K4138">
            <v>0</v>
          </cell>
          <cell r="AL4138">
            <v>18.741620515310078</v>
          </cell>
        </row>
        <row r="4139">
          <cell r="K4139">
            <v>0</v>
          </cell>
          <cell r="AL4139">
            <v>18.741620515310078</v>
          </cell>
        </row>
        <row r="4140">
          <cell r="K4140">
            <v>0</v>
          </cell>
          <cell r="AL4140">
            <v>18.741620515310078</v>
          </cell>
        </row>
        <row r="4141">
          <cell r="K4141">
            <v>0</v>
          </cell>
          <cell r="AL4141">
            <v>18.741620515310078</v>
          </cell>
        </row>
        <row r="4142">
          <cell r="K4142">
            <v>0</v>
          </cell>
          <cell r="AL4142">
            <v>18.741620515310078</v>
          </cell>
        </row>
        <row r="4143">
          <cell r="K4143">
            <v>0</v>
          </cell>
          <cell r="AL4143">
            <v>18.741620515310078</v>
          </cell>
        </row>
        <row r="4144">
          <cell r="K4144">
            <v>0</v>
          </cell>
          <cell r="AL4144">
            <v>18.741620515310078</v>
          </cell>
        </row>
        <row r="4145">
          <cell r="K4145">
            <v>0</v>
          </cell>
          <cell r="AL4145">
            <v>18.741620515310078</v>
          </cell>
        </row>
        <row r="4146">
          <cell r="K4146">
            <v>0</v>
          </cell>
          <cell r="AL4146">
            <v>18.741620515310078</v>
          </cell>
        </row>
        <row r="4147">
          <cell r="K4147">
            <v>0</v>
          </cell>
          <cell r="AL4147">
            <v>18.741620515310078</v>
          </cell>
        </row>
        <row r="4148">
          <cell r="K4148">
            <v>0</v>
          </cell>
          <cell r="AL4148">
            <v>18.741620515310078</v>
          </cell>
        </row>
        <row r="4149">
          <cell r="K4149">
            <v>0</v>
          </cell>
          <cell r="AL4149">
            <v>18.741620515310078</v>
          </cell>
        </row>
        <row r="4150">
          <cell r="K4150">
            <v>0</v>
          </cell>
          <cell r="AL4150">
            <v>18.741620515310078</v>
          </cell>
        </row>
        <row r="4151">
          <cell r="K4151">
            <v>0</v>
          </cell>
          <cell r="AL4151">
            <v>18.741620515310078</v>
          </cell>
        </row>
        <row r="4152">
          <cell r="K4152">
            <v>0</v>
          </cell>
          <cell r="AL4152">
            <v>18.741620515310078</v>
          </cell>
        </row>
        <row r="4153">
          <cell r="K4153">
            <v>0</v>
          </cell>
          <cell r="AL4153">
            <v>18.741620515310078</v>
          </cell>
        </row>
        <row r="4154">
          <cell r="K4154">
            <v>0</v>
          </cell>
          <cell r="AL4154">
            <v>18.741620515310078</v>
          </cell>
        </row>
        <row r="4155">
          <cell r="K4155">
            <v>0</v>
          </cell>
          <cell r="AL4155">
            <v>18.741620515310078</v>
          </cell>
        </row>
        <row r="4156">
          <cell r="K4156">
            <v>0</v>
          </cell>
          <cell r="AL4156">
            <v>18.741620515310078</v>
          </cell>
        </row>
        <row r="4157">
          <cell r="K4157">
            <v>0</v>
          </cell>
          <cell r="AL4157">
            <v>18.741620515310078</v>
          </cell>
        </row>
        <row r="4158">
          <cell r="K4158">
            <v>0</v>
          </cell>
          <cell r="AL4158">
            <v>18.741620515310078</v>
          </cell>
        </row>
        <row r="4159">
          <cell r="K4159">
            <v>0</v>
          </cell>
          <cell r="AL4159">
            <v>18.741620515310078</v>
          </cell>
        </row>
        <row r="4160">
          <cell r="K4160">
            <v>0</v>
          </cell>
          <cell r="AL4160">
            <v>18.741620515310078</v>
          </cell>
        </row>
        <row r="4161">
          <cell r="K4161">
            <v>0</v>
          </cell>
          <cell r="AL4161">
            <v>18.741620515310078</v>
          </cell>
        </row>
        <row r="4162">
          <cell r="K4162">
            <v>0</v>
          </cell>
          <cell r="AL4162">
            <v>18.741620515310078</v>
          </cell>
        </row>
        <row r="4163">
          <cell r="K4163">
            <v>0</v>
          </cell>
          <cell r="AL4163">
            <v>18.741620515310078</v>
          </cell>
        </row>
        <row r="4164">
          <cell r="K4164">
            <v>0</v>
          </cell>
          <cell r="AL4164">
            <v>18.741620515310078</v>
          </cell>
        </row>
        <row r="4165">
          <cell r="K4165">
            <v>0</v>
          </cell>
          <cell r="AL4165">
            <v>18.741620515310078</v>
          </cell>
        </row>
        <row r="4166">
          <cell r="K4166">
            <v>0</v>
          </cell>
          <cell r="AL4166">
            <v>18.741620515310078</v>
          </cell>
        </row>
        <row r="4167">
          <cell r="K4167">
            <v>0</v>
          </cell>
          <cell r="AL4167">
            <v>18.741620515310078</v>
          </cell>
        </row>
        <row r="4168">
          <cell r="K4168">
            <v>0</v>
          </cell>
          <cell r="AL4168">
            <v>18.741620515310078</v>
          </cell>
        </row>
        <row r="4169">
          <cell r="K4169">
            <v>0</v>
          </cell>
          <cell r="AL4169">
            <v>18.741620515310078</v>
          </cell>
        </row>
        <row r="4170">
          <cell r="K4170">
            <v>0</v>
          </cell>
          <cell r="AL4170">
            <v>18.741620515310078</v>
          </cell>
        </row>
        <row r="4171">
          <cell r="K4171">
            <v>0</v>
          </cell>
          <cell r="AL4171">
            <v>18.741620515310078</v>
          </cell>
        </row>
        <row r="4172">
          <cell r="K4172">
            <v>0</v>
          </cell>
          <cell r="AL4172">
            <v>18.741620515310078</v>
          </cell>
        </row>
        <row r="4173">
          <cell r="K4173">
            <v>0</v>
          </cell>
          <cell r="AL4173">
            <v>18.741620515310078</v>
          </cell>
        </row>
        <row r="4174">
          <cell r="K4174">
            <v>0</v>
          </cell>
          <cell r="AL4174">
            <v>18.741620515310078</v>
          </cell>
        </row>
        <row r="4175">
          <cell r="K4175">
            <v>0</v>
          </cell>
          <cell r="AL4175">
            <v>18.741620515310078</v>
          </cell>
        </row>
        <row r="4176">
          <cell r="K4176">
            <v>0</v>
          </cell>
          <cell r="AL4176">
            <v>18.741620515310078</v>
          </cell>
        </row>
        <row r="4177">
          <cell r="K4177">
            <v>0</v>
          </cell>
          <cell r="AL4177">
            <v>18.741620515310078</v>
          </cell>
        </row>
        <row r="4178">
          <cell r="K4178">
            <v>0</v>
          </cell>
          <cell r="AL4178">
            <v>18.741620515310078</v>
          </cell>
        </row>
        <row r="4179">
          <cell r="K4179">
            <v>0</v>
          </cell>
          <cell r="AL4179">
            <v>18.741620515310078</v>
          </cell>
        </row>
        <row r="4180">
          <cell r="K4180">
            <v>0</v>
          </cell>
          <cell r="AL4180">
            <v>18.741620515310078</v>
          </cell>
        </row>
        <row r="4181">
          <cell r="K4181">
            <v>0</v>
          </cell>
          <cell r="AL4181">
            <v>18.741620515310078</v>
          </cell>
        </row>
        <row r="4182">
          <cell r="K4182">
            <v>0</v>
          </cell>
          <cell r="AL4182">
            <v>18.741620515310078</v>
          </cell>
        </row>
        <row r="4183">
          <cell r="K4183">
            <v>0</v>
          </cell>
          <cell r="AL4183">
            <v>18.741620515310078</v>
          </cell>
        </row>
        <row r="4184">
          <cell r="K4184">
            <v>0</v>
          </cell>
          <cell r="AL4184">
            <v>18.741620515310078</v>
          </cell>
        </row>
        <row r="4185">
          <cell r="K4185">
            <v>0</v>
          </cell>
          <cell r="AL4185">
            <v>18.741620515310078</v>
          </cell>
        </row>
        <row r="4186">
          <cell r="K4186">
            <v>0</v>
          </cell>
          <cell r="AL4186">
            <v>18.741620515310078</v>
          </cell>
        </row>
        <row r="4187">
          <cell r="K4187">
            <v>1</v>
          </cell>
          <cell r="AL4187">
            <v>50.374903232126911</v>
          </cell>
        </row>
        <row r="4188">
          <cell r="K4188">
            <v>1</v>
          </cell>
          <cell r="AL4188">
            <v>108.09540621173329</v>
          </cell>
        </row>
        <row r="4189">
          <cell r="K4189">
            <v>0</v>
          </cell>
          <cell r="AL4189">
            <v>22.604190373071862</v>
          </cell>
        </row>
        <row r="4190">
          <cell r="K4190">
            <v>0</v>
          </cell>
          <cell r="AL4190">
            <v>22.604190373071862</v>
          </cell>
        </row>
        <row r="4191">
          <cell r="K4191">
            <v>0</v>
          </cell>
          <cell r="AL4191">
            <v>22.604190373071862</v>
          </cell>
        </row>
        <row r="4192">
          <cell r="K4192">
            <v>0</v>
          </cell>
          <cell r="AL4192">
            <v>22.604190373071862</v>
          </cell>
        </row>
        <row r="4193">
          <cell r="K4193">
            <v>1</v>
          </cell>
          <cell r="AL4193">
            <v>89.46797606949508</v>
          </cell>
        </row>
        <row r="4194">
          <cell r="K4194">
            <v>0</v>
          </cell>
          <cell r="AL4194">
            <v>22.604190373071862</v>
          </cell>
        </row>
        <row r="4195">
          <cell r="K4195">
            <v>0</v>
          </cell>
          <cell r="AL4195">
            <v>22.604190373071862</v>
          </cell>
        </row>
        <row r="4196">
          <cell r="K4196">
            <v>0</v>
          </cell>
          <cell r="AL4196">
            <v>22.604190373071862</v>
          </cell>
        </row>
        <row r="4197">
          <cell r="K4197">
            <v>0</v>
          </cell>
          <cell r="AL4197">
            <v>22.604190373071862</v>
          </cell>
        </row>
        <row r="4198">
          <cell r="K4198">
            <v>0</v>
          </cell>
          <cell r="AL4198">
            <v>22.604190373071862</v>
          </cell>
        </row>
        <row r="4199">
          <cell r="K4199">
            <v>0</v>
          </cell>
          <cell r="AL4199">
            <v>22.604190373071862</v>
          </cell>
        </row>
        <row r="4200">
          <cell r="K4200">
            <v>0</v>
          </cell>
          <cell r="AL4200">
            <v>22.604190373071862</v>
          </cell>
        </row>
        <row r="4201">
          <cell r="K4201">
            <v>0</v>
          </cell>
          <cell r="AL4201">
            <v>22.604190373071862</v>
          </cell>
        </row>
        <row r="4202">
          <cell r="K4202">
            <v>0</v>
          </cell>
          <cell r="AL4202">
            <v>22.604190373071862</v>
          </cell>
        </row>
        <row r="4203">
          <cell r="K4203">
            <v>0</v>
          </cell>
          <cell r="AL4203">
            <v>22.604190373071862</v>
          </cell>
        </row>
        <row r="4204">
          <cell r="K4204">
            <v>0</v>
          </cell>
          <cell r="AL4204">
            <v>22.604190373071862</v>
          </cell>
        </row>
        <row r="4205">
          <cell r="K4205">
            <v>0</v>
          </cell>
          <cell r="AL4205">
            <v>22.604190373071862</v>
          </cell>
        </row>
        <row r="4206">
          <cell r="K4206">
            <v>0</v>
          </cell>
          <cell r="AL4206">
            <v>22.604190373071862</v>
          </cell>
        </row>
        <row r="4207">
          <cell r="K4207">
            <v>0</v>
          </cell>
          <cell r="AL4207">
            <v>22.604190373071862</v>
          </cell>
        </row>
        <row r="4208">
          <cell r="K4208">
            <v>0</v>
          </cell>
          <cell r="AL4208">
            <v>22.604190373071862</v>
          </cell>
        </row>
        <row r="4209">
          <cell r="K4209">
            <v>0</v>
          </cell>
          <cell r="AL4209">
            <v>22.604190373071862</v>
          </cell>
        </row>
        <row r="4210">
          <cell r="K4210">
            <v>0</v>
          </cell>
          <cell r="AL4210">
            <v>22.604190373071862</v>
          </cell>
        </row>
        <row r="4211">
          <cell r="K4211">
            <v>0</v>
          </cell>
          <cell r="AL4211">
            <v>22.604190373071862</v>
          </cell>
        </row>
        <row r="4212">
          <cell r="K4212">
            <v>1</v>
          </cell>
          <cell r="AL4212">
            <v>54.237473089888695</v>
          </cell>
        </row>
        <row r="4213">
          <cell r="K4213">
            <v>0</v>
          </cell>
          <cell r="AL4213">
            <v>22.604190373071862</v>
          </cell>
        </row>
        <row r="4214">
          <cell r="K4214">
            <v>0</v>
          </cell>
          <cell r="AL4214">
            <v>22.604190373071862</v>
          </cell>
        </row>
        <row r="4215">
          <cell r="K4215">
            <v>0</v>
          </cell>
          <cell r="AL4215">
            <v>22.604190373071862</v>
          </cell>
        </row>
        <row r="4216">
          <cell r="K4216">
            <v>1</v>
          </cell>
          <cell r="AL4216">
            <v>89.46797606949508</v>
          </cell>
        </row>
        <row r="4217">
          <cell r="K4217">
            <v>0</v>
          </cell>
          <cell r="AL4217">
            <v>22.604190373071862</v>
          </cell>
        </row>
        <row r="4218">
          <cell r="K4218">
            <v>0</v>
          </cell>
          <cell r="AL4218">
            <v>22.604190373071862</v>
          </cell>
        </row>
        <row r="4219">
          <cell r="K4219">
            <v>0</v>
          </cell>
          <cell r="AL4219">
            <v>22.604190373071862</v>
          </cell>
        </row>
        <row r="4220">
          <cell r="K4220">
            <v>0</v>
          </cell>
          <cell r="AL4220">
            <v>22.604190373071862</v>
          </cell>
        </row>
        <row r="4221">
          <cell r="K4221">
            <v>0</v>
          </cell>
          <cell r="AL4221">
            <v>22.604190373071862</v>
          </cell>
        </row>
        <row r="4222">
          <cell r="K4222">
            <v>0</v>
          </cell>
          <cell r="AL4222">
            <v>22.604190373071862</v>
          </cell>
        </row>
        <row r="4223">
          <cell r="K4223">
            <v>0</v>
          </cell>
          <cell r="AL4223">
            <v>22.604190373071862</v>
          </cell>
        </row>
        <row r="4224">
          <cell r="K4224">
            <v>0</v>
          </cell>
          <cell r="AL4224">
            <v>22.604190373071862</v>
          </cell>
        </row>
        <row r="4225">
          <cell r="K4225">
            <v>1</v>
          </cell>
          <cell r="AL4225">
            <v>89.46797606949508</v>
          </cell>
        </row>
        <row r="4226">
          <cell r="K4226">
            <v>0</v>
          </cell>
          <cell r="AL4226">
            <v>22.604190373071862</v>
          </cell>
        </row>
        <row r="4227">
          <cell r="K4227">
            <v>0</v>
          </cell>
          <cell r="AL4227">
            <v>22.604190373071862</v>
          </cell>
        </row>
        <row r="4228">
          <cell r="K4228">
            <v>0</v>
          </cell>
          <cell r="AL4228">
            <v>22.604190373071862</v>
          </cell>
        </row>
        <row r="4229">
          <cell r="K4229">
            <v>0</v>
          </cell>
          <cell r="AL4229">
            <v>22.604190373071862</v>
          </cell>
        </row>
        <row r="4230">
          <cell r="K4230">
            <v>1</v>
          </cell>
          <cell r="AL4230">
            <v>54.237473089888695</v>
          </cell>
        </row>
        <row r="4231">
          <cell r="K4231">
            <v>0</v>
          </cell>
          <cell r="AL4231">
            <v>22.604190373071862</v>
          </cell>
        </row>
        <row r="4232">
          <cell r="K4232">
            <v>0</v>
          </cell>
          <cell r="AL4232">
            <v>22.604190373071862</v>
          </cell>
        </row>
        <row r="4233">
          <cell r="K4233">
            <v>0</v>
          </cell>
          <cell r="AL4233">
            <v>22.604190373071862</v>
          </cell>
        </row>
        <row r="4234">
          <cell r="K4234">
            <v>0</v>
          </cell>
          <cell r="AL4234">
            <v>22.604190373071862</v>
          </cell>
        </row>
        <row r="4235">
          <cell r="K4235">
            <v>0</v>
          </cell>
          <cell r="AL4235">
            <v>22.604190373071862</v>
          </cell>
        </row>
        <row r="4236">
          <cell r="K4236">
            <v>0</v>
          </cell>
          <cell r="AL4236">
            <v>22.604190373071862</v>
          </cell>
        </row>
        <row r="4237">
          <cell r="K4237">
            <v>0</v>
          </cell>
          <cell r="AL4237">
            <v>22.604190373071862</v>
          </cell>
        </row>
        <row r="4238">
          <cell r="K4238">
            <v>0</v>
          </cell>
          <cell r="AL4238">
            <v>22.604190373071862</v>
          </cell>
        </row>
        <row r="4239">
          <cell r="K4239">
            <v>0</v>
          </cell>
          <cell r="AL4239">
            <v>22.604190373071862</v>
          </cell>
        </row>
        <row r="4240">
          <cell r="K4240">
            <v>0</v>
          </cell>
          <cell r="AL4240">
            <v>22.604190373071862</v>
          </cell>
        </row>
        <row r="4241">
          <cell r="K4241">
            <v>0</v>
          </cell>
          <cell r="AL4241">
            <v>22.604190373071862</v>
          </cell>
        </row>
        <row r="4242">
          <cell r="K4242">
            <v>0</v>
          </cell>
          <cell r="AL4242">
            <v>22.604190373071862</v>
          </cell>
        </row>
        <row r="4243">
          <cell r="K4243">
            <v>0</v>
          </cell>
          <cell r="AL4243">
            <v>22.604190373071862</v>
          </cell>
        </row>
        <row r="4244">
          <cell r="K4244">
            <v>0</v>
          </cell>
          <cell r="AL4244">
            <v>22.604190373071862</v>
          </cell>
        </row>
        <row r="4245">
          <cell r="K4245">
            <v>0</v>
          </cell>
          <cell r="AL4245">
            <v>22.604190373071862</v>
          </cell>
        </row>
        <row r="4246">
          <cell r="K4246">
            <v>0</v>
          </cell>
          <cell r="AL4246">
            <v>22.604190373071862</v>
          </cell>
        </row>
        <row r="4247">
          <cell r="K4247">
            <v>0</v>
          </cell>
          <cell r="AL4247">
            <v>22.604190373071862</v>
          </cell>
        </row>
        <row r="4248">
          <cell r="K4248">
            <v>0</v>
          </cell>
          <cell r="AL4248">
            <v>22.604190373071862</v>
          </cell>
        </row>
        <row r="4249">
          <cell r="K4249">
            <v>0</v>
          </cell>
          <cell r="AL4249">
            <v>22.604190373071862</v>
          </cell>
        </row>
        <row r="4250">
          <cell r="K4250">
            <v>0</v>
          </cell>
          <cell r="AL4250">
            <v>22.604190373071862</v>
          </cell>
        </row>
        <row r="4251">
          <cell r="K4251">
            <v>0</v>
          </cell>
          <cell r="AL4251">
            <v>22.604190373071862</v>
          </cell>
        </row>
        <row r="4252">
          <cell r="K4252">
            <v>0</v>
          </cell>
          <cell r="AL4252">
            <v>22.604190373071862</v>
          </cell>
        </row>
        <row r="4253">
          <cell r="K4253">
            <v>0</v>
          </cell>
          <cell r="AL4253">
            <v>22.604190373071862</v>
          </cell>
        </row>
        <row r="4254">
          <cell r="K4254">
            <v>0</v>
          </cell>
          <cell r="AL4254">
            <v>22.604190373071862</v>
          </cell>
        </row>
        <row r="4255">
          <cell r="K4255">
            <v>0</v>
          </cell>
          <cell r="AL4255">
            <v>22.604190373071862</v>
          </cell>
        </row>
        <row r="4256">
          <cell r="K4256">
            <v>0</v>
          </cell>
          <cell r="AL4256">
            <v>22.604190373071862</v>
          </cell>
        </row>
        <row r="4257">
          <cell r="K4257">
            <v>0</v>
          </cell>
          <cell r="AL4257">
            <v>22.604190373071862</v>
          </cell>
        </row>
        <row r="4258">
          <cell r="K4258">
            <v>0</v>
          </cell>
          <cell r="AL4258">
            <v>22.604190373071862</v>
          </cell>
        </row>
        <row r="4259">
          <cell r="K4259">
            <v>0</v>
          </cell>
          <cell r="AL4259">
            <v>22.604190373071862</v>
          </cell>
        </row>
        <row r="4260">
          <cell r="K4260">
            <v>0</v>
          </cell>
          <cell r="AL4260">
            <v>22.604190373071862</v>
          </cell>
        </row>
        <row r="4261">
          <cell r="K4261">
            <v>0</v>
          </cell>
          <cell r="AL4261">
            <v>22.604190373071862</v>
          </cell>
        </row>
        <row r="4262">
          <cell r="K4262">
            <v>0</v>
          </cell>
          <cell r="AL4262">
            <v>22.604190373071862</v>
          </cell>
        </row>
        <row r="4263">
          <cell r="K4263">
            <v>1</v>
          </cell>
          <cell r="AL4263">
            <v>89.46797606949508</v>
          </cell>
        </row>
        <row r="4264">
          <cell r="K4264">
            <v>0</v>
          </cell>
          <cell r="AL4264">
            <v>22.604190373071862</v>
          </cell>
        </row>
        <row r="4265">
          <cell r="K4265">
            <v>0</v>
          </cell>
          <cell r="AL4265">
            <v>22.604190373071862</v>
          </cell>
        </row>
        <row r="4266">
          <cell r="K4266">
            <v>0</v>
          </cell>
          <cell r="AL4266">
            <v>22.604190373071862</v>
          </cell>
        </row>
        <row r="4267">
          <cell r="K4267">
            <v>0</v>
          </cell>
          <cell r="AL4267">
            <v>22.604190373071862</v>
          </cell>
        </row>
        <row r="4268">
          <cell r="K4268">
            <v>0</v>
          </cell>
          <cell r="AL4268">
            <v>22.604190373071862</v>
          </cell>
        </row>
        <row r="4269">
          <cell r="K4269">
            <v>0</v>
          </cell>
          <cell r="AL4269">
            <v>22.604190373071862</v>
          </cell>
        </row>
        <row r="4270">
          <cell r="K4270">
            <v>0</v>
          </cell>
          <cell r="AL4270">
            <v>22.604190373071862</v>
          </cell>
        </row>
        <row r="4271">
          <cell r="K4271">
            <v>0</v>
          </cell>
          <cell r="AL4271">
            <v>22.604190373071862</v>
          </cell>
        </row>
        <row r="4272">
          <cell r="K4272">
            <v>0</v>
          </cell>
          <cell r="AL4272">
            <v>22.604190373071862</v>
          </cell>
        </row>
        <row r="4273">
          <cell r="K4273">
            <v>0</v>
          </cell>
          <cell r="AL4273">
            <v>22.604190373071862</v>
          </cell>
        </row>
        <row r="4274">
          <cell r="K4274">
            <v>0</v>
          </cell>
          <cell r="AL4274">
            <v>22.604190373071862</v>
          </cell>
        </row>
        <row r="4275">
          <cell r="K4275">
            <v>0</v>
          </cell>
          <cell r="AL4275">
            <v>22.604190373071862</v>
          </cell>
        </row>
        <row r="4276">
          <cell r="K4276">
            <v>0</v>
          </cell>
          <cell r="AL4276">
            <v>22.604190373071862</v>
          </cell>
        </row>
        <row r="4277">
          <cell r="K4277">
            <v>0</v>
          </cell>
          <cell r="AL4277">
            <v>22.604190373071862</v>
          </cell>
        </row>
        <row r="4278">
          <cell r="K4278">
            <v>0</v>
          </cell>
          <cell r="AL4278">
            <v>22.604190373071862</v>
          </cell>
        </row>
        <row r="4279">
          <cell r="K4279">
            <v>0</v>
          </cell>
          <cell r="AL4279">
            <v>22.604190373071862</v>
          </cell>
        </row>
        <row r="4280">
          <cell r="K4280">
            <v>0</v>
          </cell>
          <cell r="AL4280">
            <v>22.604190373071862</v>
          </cell>
        </row>
        <row r="4281">
          <cell r="K4281">
            <v>0</v>
          </cell>
          <cell r="AL4281">
            <v>22.604190373071862</v>
          </cell>
        </row>
        <row r="4282">
          <cell r="K4282">
            <v>1</v>
          </cell>
          <cell r="AL4282">
            <v>54.237473089888695</v>
          </cell>
        </row>
        <row r="4283">
          <cell r="K4283">
            <v>0</v>
          </cell>
          <cell r="AL4283">
            <v>22.604190373071862</v>
          </cell>
        </row>
        <row r="4284">
          <cell r="K4284">
            <v>0</v>
          </cell>
          <cell r="AL4284">
            <v>22.604190373071862</v>
          </cell>
        </row>
        <row r="4285">
          <cell r="K4285">
            <v>1</v>
          </cell>
          <cell r="AL4285">
            <v>54.237473089888695</v>
          </cell>
        </row>
        <row r="4286">
          <cell r="K4286">
            <v>0</v>
          </cell>
          <cell r="AL4286">
            <v>22.604190373071862</v>
          </cell>
        </row>
        <row r="4287">
          <cell r="K4287">
            <v>0</v>
          </cell>
          <cell r="AL4287">
            <v>22.604190373071862</v>
          </cell>
        </row>
        <row r="4288">
          <cell r="K4288">
            <v>0</v>
          </cell>
          <cell r="AL4288">
            <v>22.604190373071862</v>
          </cell>
        </row>
        <row r="4289">
          <cell r="K4289">
            <v>0</v>
          </cell>
          <cell r="AL4289">
            <v>22.604190373071862</v>
          </cell>
        </row>
        <row r="4290">
          <cell r="K4290">
            <v>0</v>
          </cell>
          <cell r="AL4290">
            <v>22.604190373071862</v>
          </cell>
        </row>
        <row r="4291">
          <cell r="K4291">
            <v>0</v>
          </cell>
          <cell r="AL4291">
            <v>22.604190373071862</v>
          </cell>
        </row>
        <row r="4292">
          <cell r="K4292">
            <v>1</v>
          </cell>
          <cell r="AL4292">
            <v>89.46797606949508</v>
          </cell>
        </row>
        <row r="4293">
          <cell r="K4293">
            <v>0</v>
          </cell>
          <cell r="AL4293">
            <v>22.604190373071862</v>
          </cell>
        </row>
        <row r="4294">
          <cell r="K4294">
            <v>0</v>
          </cell>
          <cell r="AL4294">
            <v>22.604190373071862</v>
          </cell>
        </row>
        <row r="4295">
          <cell r="K4295">
            <v>0</v>
          </cell>
          <cell r="AL4295">
            <v>22.604190373071862</v>
          </cell>
        </row>
        <row r="4296">
          <cell r="K4296">
            <v>0</v>
          </cell>
          <cell r="AL4296">
            <v>22.604190373071862</v>
          </cell>
        </row>
        <row r="4297">
          <cell r="K4297">
            <v>0</v>
          </cell>
          <cell r="AL4297">
            <v>22.604190373071862</v>
          </cell>
        </row>
        <row r="4298">
          <cell r="K4298">
            <v>0</v>
          </cell>
          <cell r="AL4298">
            <v>22.604190373071862</v>
          </cell>
        </row>
        <row r="4299">
          <cell r="K4299">
            <v>0</v>
          </cell>
          <cell r="AL4299">
            <v>22.604190373071862</v>
          </cell>
        </row>
        <row r="4300">
          <cell r="K4300">
            <v>0</v>
          </cell>
          <cell r="AL4300">
            <v>22.604190373071862</v>
          </cell>
        </row>
        <row r="4301">
          <cell r="K4301">
            <v>0</v>
          </cell>
          <cell r="AL4301">
            <v>22.604190373071862</v>
          </cell>
        </row>
        <row r="4302">
          <cell r="K4302">
            <v>0</v>
          </cell>
          <cell r="AL4302">
            <v>22.604190373071862</v>
          </cell>
        </row>
        <row r="4303">
          <cell r="K4303">
            <v>0</v>
          </cell>
          <cell r="AL4303">
            <v>22.604190373071862</v>
          </cell>
        </row>
        <row r="4304">
          <cell r="K4304">
            <v>0</v>
          </cell>
          <cell r="AL4304">
            <v>22.604190373071862</v>
          </cell>
        </row>
        <row r="4305">
          <cell r="K4305">
            <v>0</v>
          </cell>
          <cell r="AL4305">
            <v>22.604190373071862</v>
          </cell>
        </row>
        <row r="4306">
          <cell r="K4306">
            <v>0</v>
          </cell>
          <cell r="AL4306">
            <v>22.604190373071862</v>
          </cell>
        </row>
        <row r="4307">
          <cell r="K4307">
            <v>1</v>
          </cell>
          <cell r="AL4307">
            <v>54.237473089888695</v>
          </cell>
        </row>
        <row r="4308">
          <cell r="K4308">
            <v>0</v>
          </cell>
          <cell r="AL4308">
            <v>22.604190373071862</v>
          </cell>
        </row>
        <row r="4309">
          <cell r="K4309">
            <v>0</v>
          </cell>
          <cell r="AL4309">
            <v>22.604190373071862</v>
          </cell>
        </row>
        <row r="4310">
          <cell r="K4310">
            <v>0</v>
          </cell>
          <cell r="AL4310">
            <v>22.604190373071862</v>
          </cell>
        </row>
        <row r="4311">
          <cell r="K4311">
            <v>0</v>
          </cell>
          <cell r="AL4311">
            <v>22.604190373071862</v>
          </cell>
        </row>
        <row r="4312">
          <cell r="K4312">
            <v>1</v>
          </cell>
          <cell r="AL4312">
            <v>54.237473089888695</v>
          </cell>
        </row>
        <row r="4313">
          <cell r="K4313">
            <v>0</v>
          </cell>
          <cell r="AL4313">
            <v>22.604190373071862</v>
          </cell>
        </row>
        <row r="4314">
          <cell r="K4314">
            <v>0</v>
          </cell>
          <cell r="AL4314">
            <v>22.604190373071862</v>
          </cell>
        </row>
        <row r="4315">
          <cell r="K4315">
            <v>0</v>
          </cell>
          <cell r="AL4315">
            <v>22.604190373071862</v>
          </cell>
        </row>
        <row r="4316">
          <cell r="K4316">
            <v>0</v>
          </cell>
          <cell r="AL4316">
            <v>22.604190373071862</v>
          </cell>
        </row>
        <row r="4317">
          <cell r="K4317">
            <v>0</v>
          </cell>
          <cell r="AL4317">
            <v>22.604190373071862</v>
          </cell>
        </row>
        <row r="4318">
          <cell r="K4318">
            <v>1</v>
          </cell>
          <cell r="AL4318">
            <v>89.46797606949508</v>
          </cell>
        </row>
        <row r="4319">
          <cell r="K4319">
            <v>0</v>
          </cell>
          <cell r="AL4319">
            <v>22.604190373071862</v>
          </cell>
        </row>
        <row r="4320">
          <cell r="K4320">
            <v>0</v>
          </cell>
          <cell r="AL4320">
            <v>22.604190373071862</v>
          </cell>
        </row>
        <row r="4321">
          <cell r="K4321">
            <v>0</v>
          </cell>
          <cell r="AL4321">
            <v>22.604190373071862</v>
          </cell>
        </row>
        <row r="4322">
          <cell r="K4322">
            <v>0</v>
          </cell>
          <cell r="AL4322">
            <v>22.604190373071862</v>
          </cell>
        </row>
        <row r="4323">
          <cell r="K4323">
            <v>0</v>
          </cell>
          <cell r="AL4323">
            <v>22.604190373071862</v>
          </cell>
        </row>
        <row r="4324">
          <cell r="K4324">
            <v>0</v>
          </cell>
          <cell r="AL4324">
            <v>22.604190373071862</v>
          </cell>
        </row>
        <row r="4325">
          <cell r="K4325">
            <v>0</v>
          </cell>
          <cell r="AL4325">
            <v>22.604190373071862</v>
          </cell>
        </row>
        <row r="4326">
          <cell r="K4326">
            <v>0</v>
          </cell>
          <cell r="AL4326">
            <v>22.604190373071862</v>
          </cell>
        </row>
        <row r="4327">
          <cell r="K4327">
            <v>0</v>
          </cell>
          <cell r="AL4327">
            <v>22.604190373071862</v>
          </cell>
        </row>
        <row r="4328">
          <cell r="K4328">
            <v>0</v>
          </cell>
          <cell r="AL4328">
            <v>22.604190373071862</v>
          </cell>
        </row>
        <row r="4329">
          <cell r="K4329">
            <v>0</v>
          </cell>
          <cell r="AL4329">
            <v>22.604190373071862</v>
          </cell>
        </row>
        <row r="4330">
          <cell r="K4330">
            <v>1</v>
          </cell>
          <cell r="AL4330">
            <v>54.237473089888695</v>
          </cell>
        </row>
        <row r="4331">
          <cell r="K4331">
            <v>0</v>
          </cell>
          <cell r="AL4331">
            <v>22.604190373071862</v>
          </cell>
        </row>
        <row r="4332">
          <cell r="K4332">
            <v>0</v>
          </cell>
          <cell r="AL4332">
            <v>22.604190373071862</v>
          </cell>
        </row>
        <row r="4333">
          <cell r="K4333">
            <v>0</v>
          </cell>
          <cell r="AL4333">
            <v>22.604190373071862</v>
          </cell>
        </row>
        <row r="4334">
          <cell r="K4334">
            <v>0</v>
          </cell>
          <cell r="AL4334">
            <v>22.604190373071862</v>
          </cell>
        </row>
        <row r="4335">
          <cell r="K4335">
            <v>0</v>
          </cell>
          <cell r="AL4335">
            <v>22.604190373071862</v>
          </cell>
        </row>
        <row r="4336">
          <cell r="K4336">
            <v>0</v>
          </cell>
          <cell r="AL4336">
            <v>22.604190373071862</v>
          </cell>
        </row>
        <row r="4337">
          <cell r="K4337">
            <v>0</v>
          </cell>
          <cell r="AL4337">
            <v>22.604190373071862</v>
          </cell>
        </row>
        <row r="4338">
          <cell r="K4338">
            <v>0</v>
          </cell>
          <cell r="AL4338">
            <v>22.604190373071862</v>
          </cell>
        </row>
        <row r="4339">
          <cell r="K4339">
            <v>0</v>
          </cell>
          <cell r="AL4339">
            <v>22.604190373071862</v>
          </cell>
        </row>
        <row r="4340">
          <cell r="K4340">
            <v>0</v>
          </cell>
          <cell r="AL4340">
            <v>22.604190373071862</v>
          </cell>
        </row>
        <row r="4341">
          <cell r="K4341">
            <v>0</v>
          </cell>
          <cell r="AL4341">
            <v>22.604190373071862</v>
          </cell>
        </row>
        <row r="4342">
          <cell r="K4342">
            <v>0</v>
          </cell>
          <cell r="AL4342">
            <v>22.604190373071862</v>
          </cell>
        </row>
        <row r="4343">
          <cell r="K4343">
            <v>0</v>
          </cell>
          <cell r="AL4343">
            <v>22.604190373071862</v>
          </cell>
        </row>
        <row r="4344">
          <cell r="K4344">
            <v>0</v>
          </cell>
          <cell r="AL4344">
            <v>22.604190373071862</v>
          </cell>
        </row>
        <row r="4345">
          <cell r="K4345">
            <v>0</v>
          </cell>
          <cell r="AL4345">
            <v>22.604190373071862</v>
          </cell>
        </row>
        <row r="4346">
          <cell r="K4346">
            <v>0</v>
          </cell>
          <cell r="AL4346">
            <v>22.604190373071862</v>
          </cell>
        </row>
        <row r="4347">
          <cell r="K4347">
            <v>0</v>
          </cell>
          <cell r="AL4347">
            <v>22.604190373071862</v>
          </cell>
        </row>
        <row r="4348">
          <cell r="K4348">
            <v>0</v>
          </cell>
          <cell r="AL4348">
            <v>22.604190373071862</v>
          </cell>
        </row>
        <row r="4349">
          <cell r="K4349">
            <v>0</v>
          </cell>
          <cell r="AL4349">
            <v>22.604190373071862</v>
          </cell>
        </row>
        <row r="4350">
          <cell r="K4350">
            <v>0</v>
          </cell>
          <cell r="AL4350">
            <v>22.604190373071862</v>
          </cell>
        </row>
        <row r="4351">
          <cell r="K4351">
            <v>0</v>
          </cell>
          <cell r="AL4351">
            <v>22.604190373071862</v>
          </cell>
        </row>
        <row r="4352">
          <cell r="K4352">
            <v>0</v>
          </cell>
          <cell r="AL4352">
            <v>22.604190373071862</v>
          </cell>
        </row>
        <row r="4353">
          <cell r="K4353">
            <v>1</v>
          </cell>
          <cell r="AL4353">
            <v>54.237473089888695</v>
          </cell>
        </row>
        <row r="4354">
          <cell r="K4354">
            <v>0</v>
          </cell>
          <cell r="AL4354">
            <v>22.604190373071862</v>
          </cell>
        </row>
        <row r="4355">
          <cell r="K4355">
            <v>0</v>
          </cell>
          <cell r="AL4355">
            <v>22.604190373071862</v>
          </cell>
        </row>
        <row r="4356">
          <cell r="K4356">
            <v>0</v>
          </cell>
          <cell r="AL4356">
            <v>22.604190373071862</v>
          </cell>
        </row>
        <row r="4357">
          <cell r="K4357">
            <v>1</v>
          </cell>
          <cell r="AL4357">
            <v>54.237473089888695</v>
          </cell>
        </row>
        <row r="4358">
          <cell r="K4358">
            <v>0</v>
          </cell>
          <cell r="AL4358">
            <v>22.604190373071862</v>
          </cell>
        </row>
        <row r="4359">
          <cell r="K4359">
            <v>0</v>
          </cell>
          <cell r="AL4359">
            <v>22.604190373071862</v>
          </cell>
        </row>
        <row r="4360">
          <cell r="K4360">
            <v>0</v>
          </cell>
          <cell r="AL4360">
            <v>22.604190373071862</v>
          </cell>
        </row>
        <row r="4361">
          <cell r="K4361">
            <v>0</v>
          </cell>
          <cell r="AL4361">
            <v>22.604190373071862</v>
          </cell>
        </row>
        <row r="4362">
          <cell r="K4362">
            <v>0</v>
          </cell>
          <cell r="AL4362">
            <v>22.604190373071862</v>
          </cell>
        </row>
        <row r="4363">
          <cell r="K4363">
            <v>0</v>
          </cell>
          <cell r="AL4363">
            <v>22.604190373071862</v>
          </cell>
        </row>
        <row r="4364">
          <cell r="K4364">
            <v>0</v>
          </cell>
          <cell r="AL4364">
            <v>22.604190373071862</v>
          </cell>
        </row>
        <row r="4365">
          <cell r="K4365">
            <v>0</v>
          </cell>
          <cell r="AL4365">
            <v>22.604190373071862</v>
          </cell>
        </row>
        <row r="4366">
          <cell r="K4366">
            <v>0</v>
          </cell>
          <cell r="AL4366">
            <v>22.604190373071862</v>
          </cell>
        </row>
        <row r="4367">
          <cell r="K4367">
            <v>1</v>
          </cell>
          <cell r="AL4367">
            <v>54.237473089888695</v>
          </cell>
        </row>
        <row r="4368">
          <cell r="K4368">
            <v>0</v>
          </cell>
          <cell r="AL4368">
            <v>22.604190373071862</v>
          </cell>
        </row>
        <row r="4369">
          <cell r="K4369">
            <v>0</v>
          </cell>
          <cell r="AL4369">
            <v>22.604190373071862</v>
          </cell>
        </row>
        <row r="4370">
          <cell r="K4370">
            <v>0</v>
          </cell>
          <cell r="AL4370">
            <v>22.604190373071862</v>
          </cell>
        </row>
        <row r="4371">
          <cell r="K4371">
            <v>0</v>
          </cell>
          <cell r="AL4371">
            <v>22.604190373071862</v>
          </cell>
        </row>
        <row r="4372">
          <cell r="K4372">
            <v>0</v>
          </cell>
          <cell r="AL4372">
            <v>22.604190373071862</v>
          </cell>
        </row>
        <row r="4373">
          <cell r="K4373">
            <v>0</v>
          </cell>
          <cell r="AL4373">
            <v>22.604190373071862</v>
          </cell>
        </row>
        <row r="4374">
          <cell r="K4374">
            <v>0</v>
          </cell>
          <cell r="AL4374">
            <v>22.604190373071862</v>
          </cell>
        </row>
        <row r="4375">
          <cell r="K4375">
            <v>0</v>
          </cell>
          <cell r="AL4375">
            <v>22.604190373071862</v>
          </cell>
        </row>
        <row r="4376">
          <cell r="K4376">
            <v>0</v>
          </cell>
          <cell r="AL4376">
            <v>22.604190373071862</v>
          </cell>
        </row>
        <row r="4377">
          <cell r="K4377">
            <v>0</v>
          </cell>
          <cell r="AL4377">
            <v>22.604190373071862</v>
          </cell>
        </row>
        <row r="4378">
          <cell r="K4378">
            <v>0</v>
          </cell>
          <cell r="AL4378">
            <v>22.604190373071862</v>
          </cell>
        </row>
        <row r="4379">
          <cell r="K4379">
            <v>0</v>
          </cell>
          <cell r="AL4379">
            <v>22.604190373071862</v>
          </cell>
        </row>
        <row r="4380">
          <cell r="K4380">
            <v>0</v>
          </cell>
          <cell r="AL4380">
            <v>22.604190373071862</v>
          </cell>
        </row>
        <row r="4381">
          <cell r="K4381">
            <v>0</v>
          </cell>
          <cell r="AL4381">
            <v>22.604190373071862</v>
          </cell>
        </row>
        <row r="4382">
          <cell r="K4382">
            <v>0</v>
          </cell>
          <cell r="AL4382">
            <v>22.604190373071862</v>
          </cell>
        </row>
        <row r="4383">
          <cell r="K4383">
            <v>0</v>
          </cell>
          <cell r="AL4383">
            <v>22.604190373071862</v>
          </cell>
        </row>
        <row r="4384">
          <cell r="K4384">
            <v>0</v>
          </cell>
          <cell r="AL4384">
            <v>22.604190373071862</v>
          </cell>
        </row>
        <row r="4385">
          <cell r="K4385">
            <v>0</v>
          </cell>
          <cell r="AL4385">
            <v>22.604190373071862</v>
          </cell>
        </row>
        <row r="4386">
          <cell r="K4386">
            <v>0</v>
          </cell>
          <cell r="AL4386">
            <v>22.604190373071862</v>
          </cell>
        </row>
        <row r="4387">
          <cell r="K4387">
            <v>0</v>
          </cell>
          <cell r="AL4387">
            <v>22.604190373071862</v>
          </cell>
        </row>
        <row r="4388">
          <cell r="K4388">
            <v>0</v>
          </cell>
          <cell r="AL4388">
            <v>22.604190373071862</v>
          </cell>
        </row>
        <row r="4389">
          <cell r="K4389">
            <v>1</v>
          </cell>
          <cell r="AL4389">
            <v>89.46797606949508</v>
          </cell>
        </row>
        <row r="4390">
          <cell r="K4390">
            <v>0</v>
          </cell>
          <cell r="AL4390">
            <v>22.604190373071862</v>
          </cell>
        </row>
        <row r="4391">
          <cell r="K4391">
            <v>0</v>
          </cell>
          <cell r="AL4391">
            <v>22.604190373071862</v>
          </cell>
        </row>
        <row r="4392">
          <cell r="K4392">
            <v>0</v>
          </cell>
          <cell r="AL4392">
            <v>22.604190373071862</v>
          </cell>
        </row>
        <row r="4393">
          <cell r="K4393">
            <v>0</v>
          </cell>
          <cell r="AL4393">
            <v>22.604190373071862</v>
          </cell>
        </row>
        <row r="4394">
          <cell r="K4394">
            <v>0</v>
          </cell>
          <cell r="AL4394">
            <v>22.604190373071862</v>
          </cell>
        </row>
        <row r="4395">
          <cell r="K4395">
            <v>0</v>
          </cell>
          <cell r="AL4395">
            <v>22.604190373071862</v>
          </cell>
        </row>
        <row r="4396">
          <cell r="K4396">
            <v>0</v>
          </cell>
          <cell r="AL4396">
            <v>22.604190373071862</v>
          </cell>
        </row>
        <row r="4397">
          <cell r="K4397">
            <v>0</v>
          </cell>
          <cell r="AL4397">
            <v>22.604190373071862</v>
          </cell>
        </row>
        <row r="4398">
          <cell r="K4398">
            <v>0</v>
          </cell>
          <cell r="AL4398">
            <v>22.604190373071862</v>
          </cell>
        </row>
        <row r="4399">
          <cell r="K4399">
            <v>0</v>
          </cell>
          <cell r="AL4399">
            <v>22.604190373071862</v>
          </cell>
        </row>
        <row r="4400">
          <cell r="K4400">
            <v>0</v>
          </cell>
          <cell r="AL4400">
            <v>22.604190373071862</v>
          </cell>
        </row>
        <row r="4401">
          <cell r="K4401">
            <v>0</v>
          </cell>
          <cell r="AL4401">
            <v>22.604190373071862</v>
          </cell>
        </row>
        <row r="4402">
          <cell r="K4402">
            <v>0</v>
          </cell>
          <cell r="AL4402">
            <v>22.604190373071862</v>
          </cell>
        </row>
        <row r="4403">
          <cell r="K4403">
            <v>0</v>
          </cell>
          <cell r="AL4403">
            <v>22.604190373071862</v>
          </cell>
        </row>
        <row r="4404">
          <cell r="K4404">
            <v>0</v>
          </cell>
          <cell r="AL4404">
            <v>22.604190373071862</v>
          </cell>
        </row>
        <row r="4405">
          <cell r="K4405">
            <v>0</v>
          </cell>
          <cell r="AL4405">
            <v>22.604190373071862</v>
          </cell>
        </row>
        <row r="4406">
          <cell r="K4406">
            <v>0</v>
          </cell>
          <cell r="AL4406">
            <v>22.604190373071862</v>
          </cell>
        </row>
        <row r="4407">
          <cell r="K4407">
            <v>0</v>
          </cell>
          <cell r="AL4407">
            <v>22.604190373071862</v>
          </cell>
        </row>
        <row r="4408">
          <cell r="K4408">
            <v>0</v>
          </cell>
          <cell r="AL4408">
            <v>22.604190373071862</v>
          </cell>
        </row>
        <row r="4409">
          <cell r="K4409">
            <v>0</v>
          </cell>
          <cell r="AL4409">
            <v>22.604190373071862</v>
          </cell>
        </row>
        <row r="4410">
          <cell r="K4410">
            <v>0</v>
          </cell>
          <cell r="AL4410">
            <v>22.604190373071862</v>
          </cell>
        </row>
        <row r="4411">
          <cell r="K4411">
            <v>0</v>
          </cell>
          <cell r="AL4411">
            <v>22.604190373071862</v>
          </cell>
        </row>
        <row r="4412">
          <cell r="K4412">
            <v>0</v>
          </cell>
          <cell r="AL4412">
            <v>22.604190373071862</v>
          </cell>
        </row>
        <row r="4413">
          <cell r="K4413">
            <v>0</v>
          </cell>
          <cell r="AL4413">
            <v>22.604190373071862</v>
          </cell>
        </row>
        <row r="4414">
          <cell r="K4414">
            <v>1</v>
          </cell>
          <cell r="AL4414">
            <v>8361.8558859794048</v>
          </cell>
        </row>
        <row r="4415">
          <cell r="K4415">
            <v>0</v>
          </cell>
          <cell r="AL4415">
            <v>22.604190373071862</v>
          </cell>
        </row>
        <row r="4416">
          <cell r="K4416">
            <v>0</v>
          </cell>
          <cell r="AL4416">
            <v>22.604190373071862</v>
          </cell>
        </row>
        <row r="4417">
          <cell r="K4417">
            <v>0</v>
          </cell>
          <cell r="AL4417">
            <v>22.604190373071862</v>
          </cell>
        </row>
        <row r="4418">
          <cell r="K4418">
            <v>0</v>
          </cell>
          <cell r="AL4418">
            <v>22.604190373071862</v>
          </cell>
        </row>
        <row r="4419">
          <cell r="K4419">
            <v>0</v>
          </cell>
          <cell r="AL4419">
            <v>22.604190373071862</v>
          </cell>
        </row>
        <row r="4420">
          <cell r="K4420">
            <v>0</v>
          </cell>
          <cell r="AL4420">
            <v>22.604190373071862</v>
          </cell>
        </row>
        <row r="4421">
          <cell r="K4421">
            <v>0</v>
          </cell>
          <cell r="AL4421">
            <v>22.604190373071862</v>
          </cell>
        </row>
        <row r="4422">
          <cell r="K4422">
            <v>0</v>
          </cell>
          <cell r="AL4422">
            <v>22.604190373071862</v>
          </cell>
        </row>
        <row r="4423">
          <cell r="K4423">
            <v>0</v>
          </cell>
          <cell r="AL4423">
            <v>22.604190373071862</v>
          </cell>
        </row>
        <row r="4424">
          <cell r="K4424">
            <v>0</v>
          </cell>
          <cell r="AL4424">
            <v>22.604190373071862</v>
          </cell>
        </row>
        <row r="4425">
          <cell r="K4425">
            <v>0</v>
          </cell>
          <cell r="AL4425">
            <v>22.604190373071862</v>
          </cell>
        </row>
        <row r="4426">
          <cell r="K4426">
            <v>0</v>
          </cell>
          <cell r="AL4426">
            <v>22.604190373071862</v>
          </cell>
        </row>
        <row r="4427">
          <cell r="K4427">
            <v>0</v>
          </cell>
          <cell r="AL4427">
            <v>22.604190373071862</v>
          </cell>
        </row>
        <row r="4428">
          <cell r="K4428">
            <v>0</v>
          </cell>
          <cell r="AL4428">
            <v>22.604190373071862</v>
          </cell>
        </row>
        <row r="4429">
          <cell r="K4429">
            <v>0</v>
          </cell>
          <cell r="AL4429">
            <v>22.604190373071862</v>
          </cell>
        </row>
        <row r="4430">
          <cell r="K4430">
            <v>0</v>
          </cell>
          <cell r="AL4430">
            <v>22.604190373071862</v>
          </cell>
        </row>
        <row r="4431">
          <cell r="K4431">
            <v>0</v>
          </cell>
          <cell r="AL4431">
            <v>22.604190373071862</v>
          </cell>
        </row>
        <row r="4432">
          <cell r="K4432">
            <v>0</v>
          </cell>
          <cell r="AL4432">
            <v>22.604190373071862</v>
          </cell>
        </row>
        <row r="4433">
          <cell r="K4433">
            <v>0</v>
          </cell>
          <cell r="AL4433">
            <v>22.604190373071862</v>
          </cell>
        </row>
        <row r="4434">
          <cell r="K4434">
            <v>0</v>
          </cell>
          <cell r="AL4434">
            <v>22.604190373071862</v>
          </cell>
        </row>
        <row r="4435">
          <cell r="K4435">
            <v>0</v>
          </cell>
          <cell r="AL4435">
            <v>22.604190373071862</v>
          </cell>
        </row>
        <row r="4436">
          <cell r="K4436">
            <v>0</v>
          </cell>
          <cell r="AL4436">
            <v>22.604190373071862</v>
          </cell>
        </row>
        <row r="4437">
          <cell r="K4437">
            <v>0</v>
          </cell>
          <cell r="AL4437">
            <v>22.604190373071862</v>
          </cell>
        </row>
        <row r="4438">
          <cell r="K4438">
            <v>0</v>
          </cell>
          <cell r="AL4438">
            <v>22.604190373071862</v>
          </cell>
        </row>
        <row r="4439">
          <cell r="K4439">
            <v>0</v>
          </cell>
          <cell r="AL4439">
            <v>22.604190373071862</v>
          </cell>
        </row>
        <row r="4440">
          <cell r="K4440">
            <v>1</v>
          </cell>
          <cell r="AL4440">
            <v>54.237473089888695</v>
          </cell>
        </row>
        <row r="4441">
          <cell r="K4441">
            <v>0</v>
          </cell>
          <cell r="AL4441">
            <v>22.604190373071862</v>
          </cell>
        </row>
        <row r="4442">
          <cell r="K4442">
            <v>0</v>
          </cell>
          <cell r="AL4442">
            <v>22.604190373071862</v>
          </cell>
        </row>
        <row r="4443">
          <cell r="K4443">
            <v>0</v>
          </cell>
          <cell r="AL4443">
            <v>22.604190373071862</v>
          </cell>
        </row>
        <row r="4444">
          <cell r="K4444">
            <v>0</v>
          </cell>
          <cell r="AL4444">
            <v>22.604190373071862</v>
          </cell>
        </row>
        <row r="4445">
          <cell r="K4445">
            <v>1</v>
          </cell>
          <cell r="AL4445">
            <v>54.237473089888695</v>
          </cell>
        </row>
        <row r="4446">
          <cell r="K4446">
            <v>0</v>
          </cell>
          <cell r="AL4446">
            <v>22.604190373071862</v>
          </cell>
        </row>
        <row r="4447">
          <cell r="K4447">
            <v>0</v>
          </cell>
          <cell r="AL4447">
            <v>22.604190373071862</v>
          </cell>
        </row>
        <row r="4448">
          <cell r="K4448">
            <v>0</v>
          </cell>
          <cell r="AL4448">
            <v>22.604190373071862</v>
          </cell>
        </row>
        <row r="4449">
          <cell r="K4449">
            <v>0</v>
          </cell>
          <cell r="AL4449">
            <v>22.604190373071862</v>
          </cell>
        </row>
        <row r="4450">
          <cell r="K4450">
            <v>0</v>
          </cell>
          <cell r="AL4450">
            <v>22.604190373071862</v>
          </cell>
        </row>
        <row r="4451">
          <cell r="K4451">
            <v>0</v>
          </cell>
          <cell r="AL4451">
            <v>22.604190373071862</v>
          </cell>
        </row>
        <row r="4452">
          <cell r="K4452">
            <v>1</v>
          </cell>
          <cell r="AL4452">
            <v>54.237473089888695</v>
          </cell>
        </row>
        <row r="4453">
          <cell r="K4453">
            <v>0</v>
          </cell>
          <cell r="AL4453">
            <v>22.604190373071862</v>
          </cell>
        </row>
        <row r="4454">
          <cell r="K4454">
            <v>0</v>
          </cell>
          <cell r="AL4454">
            <v>22.604190373071862</v>
          </cell>
        </row>
        <row r="4455">
          <cell r="K4455">
            <v>0</v>
          </cell>
          <cell r="AL4455">
            <v>22.604190373071862</v>
          </cell>
        </row>
        <row r="4456">
          <cell r="K4456">
            <v>0</v>
          </cell>
          <cell r="AL4456">
            <v>22.604190373071862</v>
          </cell>
        </row>
        <row r="4457">
          <cell r="K4457">
            <v>0</v>
          </cell>
          <cell r="AL4457">
            <v>22.604190373071862</v>
          </cell>
        </row>
        <row r="4458">
          <cell r="K4458">
            <v>0</v>
          </cell>
          <cell r="AL4458">
            <v>22.604190373071862</v>
          </cell>
        </row>
        <row r="4459">
          <cell r="K4459">
            <v>0</v>
          </cell>
          <cell r="AL4459">
            <v>22.604190373071862</v>
          </cell>
        </row>
        <row r="4460">
          <cell r="K4460">
            <v>0</v>
          </cell>
          <cell r="AL4460">
            <v>22.604190373071862</v>
          </cell>
        </row>
        <row r="4461">
          <cell r="K4461">
            <v>0</v>
          </cell>
          <cell r="AL4461">
            <v>22.604190373071862</v>
          </cell>
        </row>
        <row r="4462">
          <cell r="K4462">
            <v>0</v>
          </cell>
          <cell r="AL4462">
            <v>22.604190373071862</v>
          </cell>
        </row>
        <row r="4463">
          <cell r="K4463">
            <v>0</v>
          </cell>
          <cell r="AL4463">
            <v>22.604190373071862</v>
          </cell>
        </row>
        <row r="4464">
          <cell r="K4464">
            <v>0</v>
          </cell>
          <cell r="AL4464">
            <v>22.604190373071862</v>
          </cell>
        </row>
        <row r="4465">
          <cell r="K4465">
            <v>0</v>
          </cell>
          <cell r="AL4465">
            <v>22.604190373071862</v>
          </cell>
        </row>
        <row r="4466">
          <cell r="K4466">
            <v>0</v>
          </cell>
          <cell r="AL4466">
            <v>22.604190373071862</v>
          </cell>
        </row>
        <row r="4467">
          <cell r="K4467">
            <v>0</v>
          </cell>
          <cell r="AL4467">
            <v>22.604190373071862</v>
          </cell>
        </row>
        <row r="4468">
          <cell r="K4468">
            <v>0</v>
          </cell>
          <cell r="AL4468">
            <v>22.604190373071862</v>
          </cell>
        </row>
        <row r="4469">
          <cell r="K4469">
            <v>0</v>
          </cell>
          <cell r="AL4469">
            <v>22.604190373071862</v>
          </cell>
        </row>
        <row r="4470">
          <cell r="K4470">
            <v>0</v>
          </cell>
          <cell r="AL4470">
            <v>22.604190373071862</v>
          </cell>
        </row>
        <row r="4471">
          <cell r="K4471">
            <v>0</v>
          </cell>
          <cell r="AL4471">
            <v>22.604190373071862</v>
          </cell>
        </row>
        <row r="4472">
          <cell r="K4472">
            <v>0</v>
          </cell>
          <cell r="AL4472">
            <v>22.604190373071862</v>
          </cell>
        </row>
        <row r="4473">
          <cell r="K4473">
            <v>0</v>
          </cell>
          <cell r="AL4473">
            <v>22.604190373071862</v>
          </cell>
        </row>
        <row r="4474">
          <cell r="K4474">
            <v>1</v>
          </cell>
          <cell r="AL4474">
            <v>54.237473089888695</v>
          </cell>
        </row>
        <row r="4475">
          <cell r="K4475">
            <v>0</v>
          </cell>
          <cell r="AL4475">
            <v>22.604190373071862</v>
          </cell>
        </row>
        <row r="4476">
          <cell r="K4476">
            <v>0</v>
          </cell>
          <cell r="AL4476">
            <v>12.589015221313371</v>
          </cell>
        </row>
        <row r="4477">
          <cell r="K4477">
            <v>0</v>
          </cell>
          <cell r="AL4477">
            <v>12.589015221313371</v>
          </cell>
        </row>
        <row r="4478">
          <cell r="K4478">
            <v>1</v>
          </cell>
          <cell r="AL4478">
            <v>44.222297938130211</v>
          </cell>
        </row>
        <row r="4479">
          <cell r="K4479">
            <v>0</v>
          </cell>
          <cell r="AL4479">
            <v>12.589015221313371</v>
          </cell>
        </row>
        <row r="4480">
          <cell r="K4480">
            <v>0</v>
          </cell>
          <cell r="AL4480">
            <v>12.589015221313371</v>
          </cell>
        </row>
        <row r="4481">
          <cell r="K4481">
            <v>0</v>
          </cell>
          <cell r="AL4481">
            <v>12.589015221313371</v>
          </cell>
        </row>
        <row r="4482">
          <cell r="K4482">
            <v>0</v>
          </cell>
          <cell r="AL4482">
            <v>12.589015221313371</v>
          </cell>
        </row>
        <row r="4483">
          <cell r="K4483">
            <v>1</v>
          </cell>
          <cell r="AL4483">
            <v>44.222297938130211</v>
          </cell>
        </row>
        <row r="4484">
          <cell r="K4484">
            <v>0</v>
          </cell>
          <cell r="AL4484">
            <v>12.589015221313371</v>
          </cell>
        </row>
        <row r="4485">
          <cell r="K4485">
            <v>0</v>
          </cell>
          <cell r="AL4485">
            <v>12.589015221313371</v>
          </cell>
        </row>
        <row r="4486">
          <cell r="K4486">
            <v>0</v>
          </cell>
          <cell r="AL4486">
            <v>12.589015221313371</v>
          </cell>
        </row>
        <row r="4487">
          <cell r="K4487">
            <v>0</v>
          </cell>
          <cell r="AL4487">
            <v>12.589015221313371</v>
          </cell>
        </row>
        <row r="4488">
          <cell r="K4488">
            <v>1</v>
          </cell>
          <cell r="AL4488">
            <v>79.452800917736596</v>
          </cell>
        </row>
        <row r="4489">
          <cell r="K4489">
            <v>0</v>
          </cell>
          <cell r="AL4489">
            <v>12.589015221313371</v>
          </cell>
        </row>
        <row r="4490">
          <cell r="K4490">
            <v>0</v>
          </cell>
          <cell r="AL4490">
            <v>12.589015221313371</v>
          </cell>
        </row>
        <row r="4491">
          <cell r="K4491">
            <v>0</v>
          </cell>
          <cell r="AL4491">
            <v>12.589015221313371</v>
          </cell>
        </row>
        <row r="4492">
          <cell r="K4492">
            <v>1</v>
          </cell>
          <cell r="AL4492">
            <v>44.222297938130211</v>
          </cell>
        </row>
        <row r="4493">
          <cell r="K4493">
            <v>0</v>
          </cell>
          <cell r="AL4493">
            <v>12.589015221313371</v>
          </cell>
        </row>
        <row r="4494">
          <cell r="K4494">
            <v>0</v>
          </cell>
          <cell r="AL4494">
            <v>12.589015221313371</v>
          </cell>
        </row>
        <row r="4495">
          <cell r="K4495">
            <v>0</v>
          </cell>
          <cell r="AL4495">
            <v>12.589015221313371</v>
          </cell>
        </row>
        <row r="4496">
          <cell r="K4496">
            <v>0</v>
          </cell>
          <cell r="AL4496">
            <v>12.589015221313371</v>
          </cell>
        </row>
        <row r="4497">
          <cell r="K4497">
            <v>0</v>
          </cell>
          <cell r="AL4497">
            <v>12.589015221313371</v>
          </cell>
        </row>
        <row r="4498">
          <cell r="K4498">
            <v>0</v>
          </cell>
          <cell r="AL4498">
            <v>12.589015221313371</v>
          </cell>
        </row>
        <row r="4499">
          <cell r="K4499">
            <v>0</v>
          </cell>
          <cell r="AL4499">
            <v>12.589015221313371</v>
          </cell>
        </row>
        <row r="4500">
          <cell r="K4500">
            <v>0</v>
          </cell>
          <cell r="AL4500">
            <v>12.589015221313371</v>
          </cell>
        </row>
        <row r="4501">
          <cell r="K4501">
            <v>0</v>
          </cell>
          <cell r="AL4501">
            <v>12.589015221313371</v>
          </cell>
        </row>
        <row r="4502">
          <cell r="K4502">
            <v>0</v>
          </cell>
          <cell r="AL4502">
            <v>12.589015221313371</v>
          </cell>
        </row>
        <row r="4503">
          <cell r="K4503">
            <v>0</v>
          </cell>
          <cell r="AL4503">
            <v>12.589015221313371</v>
          </cell>
        </row>
        <row r="4504">
          <cell r="K4504">
            <v>0</v>
          </cell>
          <cell r="AL4504">
            <v>12.589015221313371</v>
          </cell>
        </row>
        <row r="4505">
          <cell r="K4505">
            <v>0</v>
          </cell>
          <cell r="AL4505">
            <v>12.589015221313371</v>
          </cell>
        </row>
        <row r="4506">
          <cell r="K4506">
            <v>0</v>
          </cell>
          <cell r="AL4506">
            <v>12.589015221313371</v>
          </cell>
        </row>
        <row r="4507">
          <cell r="K4507">
            <v>0</v>
          </cell>
          <cell r="AL4507">
            <v>12.589015221313371</v>
          </cell>
        </row>
        <row r="4508">
          <cell r="K4508">
            <v>0</v>
          </cell>
          <cell r="AL4508">
            <v>12.589015221313371</v>
          </cell>
        </row>
        <row r="4509">
          <cell r="K4509">
            <v>0</v>
          </cell>
          <cell r="AL4509">
            <v>12.589015221313371</v>
          </cell>
        </row>
        <row r="4510">
          <cell r="K4510">
            <v>1</v>
          </cell>
          <cell r="AL4510">
            <v>44.222297938130211</v>
          </cell>
        </row>
        <row r="4511">
          <cell r="K4511">
            <v>0</v>
          </cell>
          <cell r="AL4511">
            <v>12.589015221313371</v>
          </cell>
        </row>
        <row r="4512">
          <cell r="K4512">
            <v>1</v>
          </cell>
          <cell r="AL4512">
            <v>118.7428009177366</v>
          </cell>
        </row>
        <row r="4513">
          <cell r="K4513">
            <v>0</v>
          </cell>
          <cell r="AL4513">
            <v>12.589015221313371</v>
          </cell>
        </row>
        <row r="4514">
          <cell r="K4514">
            <v>1</v>
          </cell>
          <cell r="AL4514">
            <v>79.452800917736596</v>
          </cell>
        </row>
        <row r="4515">
          <cell r="K4515">
            <v>0</v>
          </cell>
          <cell r="AL4515">
            <v>12.589015221313371</v>
          </cell>
        </row>
        <row r="4516">
          <cell r="K4516">
            <v>0</v>
          </cell>
          <cell r="AL4516">
            <v>12.589015221313371</v>
          </cell>
        </row>
        <row r="4517">
          <cell r="K4517">
            <v>0</v>
          </cell>
          <cell r="AL4517">
            <v>12.589015221313371</v>
          </cell>
        </row>
        <row r="4518">
          <cell r="K4518">
            <v>1</v>
          </cell>
          <cell r="AL4518">
            <v>44.222297938130211</v>
          </cell>
        </row>
        <row r="4519">
          <cell r="K4519">
            <v>0</v>
          </cell>
          <cell r="AL4519">
            <v>12.589015221313371</v>
          </cell>
        </row>
        <row r="4520">
          <cell r="K4520">
            <v>0</v>
          </cell>
          <cell r="AL4520">
            <v>12.589015221313371</v>
          </cell>
        </row>
        <row r="4521">
          <cell r="K4521">
            <v>0</v>
          </cell>
          <cell r="AL4521">
            <v>12.589015221313371</v>
          </cell>
        </row>
        <row r="4522">
          <cell r="K4522">
            <v>0</v>
          </cell>
          <cell r="AL4522">
            <v>12.589015221313371</v>
          </cell>
        </row>
        <row r="4523">
          <cell r="K4523">
            <v>0</v>
          </cell>
          <cell r="AL4523">
            <v>12.589015221313371</v>
          </cell>
        </row>
        <row r="4524">
          <cell r="K4524">
            <v>0</v>
          </cell>
          <cell r="AL4524">
            <v>12.589015221313371</v>
          </cell>
        </row>
        <row r="4525">
          <cell r="K4525">
            <v>0</v>
          </cell>
          <cell r="AL4525">
            <v>12.589015221313371</v>
          </cell>
        </row>
        <row r="4526">
          <cell r="K4526">
            <v>0</v>
          </cell>
          <cell r="AL4526">
            <v>12.589015221313371</v>
          </cell>
        </row>
        <row r="4527">
          <cell r="K4527">
            <v>0</v>
          </cell>
          <cell r="AL4527">
            <v>12.589015221313371</v>
          </cell>
        </row>
        <row r="4528">
          <cell r="K4528">
            <v>1</v>
          </cell>
          <cell r="AL4528">
            <v>95.892800917736594</v>
          </cell>
        </row>
        <row r="4529">
          <cell r="K4529">
            <v>1</v>
          </cell>
          <cell r="AL4529">
            <v>79.452800917736596</v>
          </cell>
        </row>
        <row r="4530">
          <cell r="K4530">
            <v>0</v>
          </cell>
          <cell r="AL4530">
            <v>12.589015221313371</v>
          </cell>
        </row>
        <row r="4531">
          <cell r="K4531">
            <v>1</v>
          </cell>
          <cell r="AL4531">
            <v>79.452800917736596</v>
          </cell>
        </row>
        <row r="4532">
          <cell r="K4532">
            <v>0</v>
          </cell>
          <cell r="AL4532">
            <v>12.589015221313371</v>
          </cell>
        </row>
        <row r="4533">
          <cell r="K4533">
            <v>0</v>
          </cell>
          <cell r="AL4533">
            <v>12.589015221313371</v>
          </cell>
        </row>
        <row r="4534">
          <cell r="K4534">
            <v>0</v>
          </cell>
          <cell r="AL4534">
            <v>12.589015221313371</v>
          </cell>
        </row>
        <row r="4535">
          <cell r="K4535">
            <v>0</v>
          </cell>
          <cell r="AL4535">
            <v>12.589015221313371</v>
          </cell>
        </row>
        <row r="4536">
          <cell r="K4536">
            <v>0</v>
          </cell>
          <cell r="AL4536">
            <v>12.589015221313371</v>
          </cell>
        </row>
        <row r="4537">
          <cell r="K4537">
            <v>0</v>
          </cell>
          <cell r="AL4537">
            <v>12.589015221313371</v>
          </cell>
        </row>
        <row r="4538">
          <cell r="K4538">
            <v>0</v>
          </cell>
          <cell r="AL4538">
            <v>12.589015221313371</v>
          </cell>
        </row>
        <row r="4539">
          <cell r="K4539">
            <v>0</v>
          </cell>
          <cell r="AL4539">
            <v>12.589015221313371</v>
          </cell>
        </row>
        <row r="4540">
          <cell r="K4540">
            <v>0</v>
          </cell>
          <cell r="AL4540">
            <v>12.589015221313371</v>
          </cell>
        </row>
        <row r="4541">
          <cell r="K4541">
            <v>0</v>
          </cell>
          <cell r="AL4541">
            <v>12.589015221313371</v>
          </cell>
        </row>
        <row r="4542">
          <cell r="K4542">
            <v>0</v>
          </cell>
          <cell r="AL4542">
            <v>12.589015221313371</v>
          </cell>
        </row>
        <row r="4543">
          <cell r="K4543">
            <v>0</v>
          </cell>
          <cell r="AL4543">
            <v>12.589015221313371</v>
          </cell>
        </row>
        <row r="4544">
          <cell r="K4544">
            <v>0</v>
          </cell>
          <cell r="AL4544">
            <v>12.589015221313371</v>
          </cell>
        </row>
        <row r="4545">
          <cell r="K4545">
            <v>0</v>
          </cell>
          <cell r="AL4545">
            <v>12.589015221313371</v>
          </cell>
        </row>
        <row r="4546">
          <cell r="K4546">
            <v>0</v>
          </cell>
          <cell r="AL4546">
            <v>12.589015221313371</v>
          </cell>
        </row>
        <row r="4547">
          <cell r="K4547">
            <v>0</v>
          </cell>
          <cell r="AL4547">
            <v>12.589015221313371</v>
          </cell>
        </row>
        <row r="4548">
          <cell r="K4548">
            <v>0</v>
          </cell>
          <cell r="AL4548">
            <v>12.589015221313371</v>
          </cell>
        </row>
        <row r="4549">
          <cell r="K4549">
            <v>1</v>
          </cell>
          <cell r="AL4549">
            <v>79.452800917736596</v>
          </cell>
        </row>
        <row r="4550">
          <cell r="K4550">
            <v>0</v>
          </cell>
          <cell r="AL4550">
            <v>12.589015221313371</v>
          </cell>
        </row>
        <row r="4551">
          <cell r="K4551">
            <v>0</v>
          </cell>
          <cell r="AL4551">
            <v>12.589015221313371</v>
          </cell>
        </row>
        <row r="4552">
          <cell r="K4552">
            <v>1</v>
          </cell>
          <cell r="AL4552">
            <v>101.0228009177366</v>
          </cell>
        </row>
        <row r="4553">
          <cell r="K4553">
            <v>0</v>
          </cell>
          <cell r="AL4553">
            <v>12.589015221313371</v>
          </cell>
        </row>
        <row r="4554">
          <cell r="K4554">
            <v>0</v>
          </cell>
          <cell r="AL4554">
            <v>12.589015221313371</v>
          </cell>
        </row>
        <row r="4555">
          <cell r="K4555">
            <v>0</v>
          </cell>
          <cell r="AL4555">
            <v>12.589015221313371</v>
          </cell>
        </row>
        <row r="4556">
          <cell r="K4556">
            <v>0</v>
          </cell>
          <cell r="AL4556">
            <v>12.589015221313371</v>
          </cell>
        </row>
        <row r="4557">
          <cell r="K4557">
            <v>0</v>
          </cell>
          <cell r="AL4557">
            <v>12.589015221313371</v>
          </cell>
        </row>
        <row r="4558">
          <cell r="K4558">
            <v>0</v>
          </cell>
          <cell r="AL4558">
            <v>12.589015221313371</v>
          </cell>
        </row>
        <row r="4559">
          <cell r="K4559">
            <v>0</v>
          </cell>
          <cell r="AL4559">
            <v>12.589015221313371</v>
          </cell>
        </row>
        <row r="4560">
          <cell r="K4560">
            <v>0</v>
          </cell>
          <cell r="AL4560">
            <v>12.589015221313371</v>
          </cell>
        </row>
        <row r="4561">
          <cell r="K4561">
            <v>0</v>
          </cell>
          <cell r="AL4561">
            <v>12.589015221313371</v>
          </cell>
        </row>
        <row r="4562">
          <cell r="K4562">
            <v>0</v>
          </cell>
          <cell r="AL4562">
            <v>12.589015221313371</v>
          </cell>
        </row>
        <row r="4563">
          <cell r="K4563">
            <v>0</v>
          </cell>
          <cell r="AL4563">
            <v>12.589015221313371</v>
          </cell>
        </row>
        <row r="4564">
          <cell r="K4564">
            <v>1</v>
          </cell>
          <cell r="AL4564">
            <v>79.452800917736596</v>
          </cell>
        </row>
        <row r="4565">
          <cell r="K4565">
            <v>0</v>
          </cell>
          <cell r="AL4565">
            <v>12.589015221313371</v>
          </cell>
        </row>
        <row r="4566">
          <cell r="K4566">
            <v>0</v>
          </cell>
          <cell r="AL4566">
            <v>12.589015221313371</v>
          </cell>
        </row>
        <row r="4567">
          <cell r="K4567">
            <v>0</v>
          </cell>
          <cell r="AL4567">
            <v>12.589015221313371</v>
          </cell>
        </row>
        <row r="4568">
          <cell r="K4568">
            <v>0</v>
          </cell>
          <cell r="AL4568">
            <v>12.589015221313371</v>
          </cell>
        </row>
        <row r="4569">
          <cell r="K4569">
            <v>0</v>
          </cell>
          <cell r="AL4569">
            <v>12.589015221313371</v>
          </cell>
        </row>
        <row r="4570">
          <cell r="K4570">
            <v>0</v>
          </cell>
          <cell r="AL4570">
            <v>12.589015221313371</v>
          </cell>
        </row>
        <row r="4571">
          <cell r="K4571">
            <v>0</v>
          </cell>
          <cell r="AL4571">
            <v>12.589015221313371</v>
          </cell>
        </row>
        <row r="4572">
          <cell r="K4572">
            <v>0</v>
          </cell>
          <cell r="AL4572">
            <v>12.589015221313371</v>
          </cell>
        </row>
        <row r="4573">
          <cell r="K4573">
            <v>0</v>
          </cell>
          <cell r="AL4573">
            <v>12.589015221313371</v>
          </cell>
        </row>
        <row r="4574">
          <cell r="K4574">
            <v>0</v>
          </cell>
          <cell r="AL4574">
            <v>12.589015221313371</v>
          </cell>
        </row>
        <row r="4575">
          <cell r="K4575">
            <v>0</v>
          </cell>
          <cell r="AL4575">
            <v>12.589015221313371</v>
          </cell>
        </row>
        <row r="4576">
          <cell r="K4576">
            <v>0</v>
          </cell>
          <cell r="AL4576">
            <v>12.589015221313371</v>
          </cell>
        </row>
        <row r="4577">
          <cell r="K4577">
            <v>0</v>
          </cell>
          <cell r="AL4577">
            <v>12.589015221313371</v>
          </cell>
        </row>
        <row r="4578">
          <cell r="K4578">
            <v>0</v>
          </cell>
          <cell r="AL4578">
            <v>12.589015221313371</v>
          </cell>
        </row>
        <row r="4579">
          <cell r="K4579">
            <v>0</v>
          </cell>
          <cell r="AL4579">
            <v>12.589015221313371</v>
          </cell>
        </row>
        <row r="4580">
          <cell r="K4580">
            <v>0</v>
          </cell>
          <cell r="AL4580">
            <v>12.589015221313371</v>
          </cell>
        </row>
        <row r="4581">
          <cell r="K4581">
            <v>0</v>
          </cell>
          <cell r="AL4581">
            <v>12.589015221313371</v>
          </cell>
        </row>
        <row r="4582">
          <cell r="K4582">
            <v>0</v>
          </cell>
          <cell r="AL4582">
            <v>12.589015221313371</v>
          </cell>
        </row>
        <row r="4583">
          <cell r="K4583">
            <v>0</v>
          </cell>
          <cell r="AL4583">
            <v>12.589015221313371</v>
          </cell>
        </row>
        <row r="4584">
          <cell r="K4584">
            <v>0</v>
          </cell>
          <cell r="AL4584">
            <v>12.589015221313371</v>
          </cell>
        </row>
        <row r="4585">
          <cell r="K4585">
            <v>0</v>
          </cell>
          <cell r="AL4585">
            <v>12.589015221313371</v>
          </cell>
        </row>
        <row r="4586">
          <cell r="K4586">
            <v>0</v>
          </cell>
          <cell r="AL4586">
            <v>12.589015221313371</v>
          </cell>
        </row>
        <row r="4587">
          <cell r="K4587">
            <v>0</v>
          </cell>
          <cell r="AL4587">
            <v>12.589015221313371</v>
          </cell>
        </row>
        <row r="4588">
          <cell r="K4588">
            <v>0</v>
          </cell>
          <cell r="AL4588">
            <v>12.589015221313371</v>
          </cell>
        </row>
        <row r="4589">
          <cell r="K4589">
            <v>0</v>
          </cell>
          <cell r="AL4589">
            <v>12.589015221313371</v>
          </cell>
        </row>
        <row r="4590">
          <cell r="K4590">
            <v>0</v>
          </cell>
          <cell r="AL4590">
            <v>12.589015221313371</v>
          </cell>
        </row>
        <row r="4591">
          <cell r="K4591">
            <v>0</v>
          </cell>
          <cell r="AL4591">
            <v>12.589015221313371</v>
          </cell>
        </row>
        <row r="4592">
          <cell r="K4592">
            <v>0</v>
          </cell>
          <cell r="AL4592">
            <v>12.589015221313371</v>
          </cell>
        </row>
        <row r="4593">
          <cell r="K4593">
            <v>0</v>
          </cell>
          <cell r="AL4593">
            <v>12.589015221313371</v>
          </cell>
        </row>
        <row r="4594">
          <cell r="K4594">
            <v>1</v>
          </cell>
          <cell r="AL4594">
            <v>44.222297938130211</v>
          </cell>
        </row>
        <row r="4595">
          <cell r="K4595">
            <v>0</v>
          </cell>
          <cell r="AL4595">
            <v>12.589015221313371</v>
          </cell>
        </row>
        <row r="4596">
          <cell r="K4596">
            <v>0</v>
          </cell>
          <cell r="AL4596">
            <v>12.589015221313371</v>
          </cell>
        </row>
        <row r="4597">
          <cell r="K4597">
            <v>0</v>
          </cell>
          <cell r="AL4597">
            <v>12.589015221313371</v>
          </cell>
        </row>
        <row r="4598">
          <cell r="K4598">
            <v>0</v>
          </cell>
          <cell r="AL4598">
            <v>12.589015221313371</v>
          </cell>
        </row>
        <row r="4599">
          <cell r="K4599">
            <v>1</v>
          </cell>
          <cell r="AL4599">
            <v>44.222297938130211</v>
          </cell>
        </row>
        <row r="4600">
          <cell r="K4600">
            <v>0</v>
          </cell>
          <cell r="AL4600">
            <v>12.589015221313371</v>
          </cell>
        </row>
        <row r="4601">
          <cell r="K4601">
            <v>1</v>
          </cell>
          <cell r="AL4601">
            <v>79.452800917736596</v>
          </cell>
        </row>
        <row r="4602">
          <cell r="K4602">
            <v>0</v>
          </cell>
          <cell r="AL4602">
            <v>12.589015221313371</v>
          </cell>
        </row>
        <row r="4603">
          <cell r="K4603">
            <v>1</v>
          </cell>
          <cell r="AL4603">
            <v>44.222297938130211</v>
          </cell>
        </row>
        <row r="4604">
          <cell r="K4604">
            <v>0</v>
          </cell>
          <cell r="AL4604">
            <v>12.589015221313371</v>
          </cell>
        </row>
        <row r="4605">
          <cell r="K4605">
            <v>0</v>
          </cell>
          <cell r="AL4605">
            <v>12.589015221313371</v>
          </cell>
        </row>
        <row r="4606">
          <cell r="K4606">
            <v>0</v>
          </cell>
          <cell r="AL4606">
            <v>12.589015221313371</v>
          </cell>
        </row>
        <row r="4607">
          <cell r="K4607">
            <v>0</v>
          </cell>
          <cell r="AL4607">
            <v>12.589015221313371</v>
          </cell>
        </row>
        <row r="4608">
          <cell r="K4608">
            <v>0</v>
          </cell>
          <cell r="AL4608">
            <v>12.589015221313371</v>
          </cell>
        </row>
        <row r="4609">
          <cell r="K4609">
            <v>0</v>
          </cell>
          <cell r="AL4609">
            <v>12.589015221313371</v>
          </cell>
        </row>
        <row r="4610">
          <cell r="K4610">
            <v>0</v>
          </cell>
          <cell r="AL4610">
            <v>12.589015221313371</v>
          </cell>
        </row>
        <row r="4611">
          <cell r="K4611">
            <v>0</v>
          </cell>
          <cell r="AL4611">
            <v>12.589015221313371</v>
          </cell>
        </row>
        <row r="4612">
          <cell r="K4612">
            <v>0</v>
          </cell>
          <cell r="AL4612">
            <v>12.589015221313371</v>
          </cell>
        </row>
        <row r="4613">
          <cell r="K4613">
            <v>0</v>
          </cell>
          <cell r="AL4613">
            <v>12.589015221313371</v>
          </cell>
        </row>
        <row r="4614">
          <cell r="K4614">
            <v>0</v>
          </cell>
          <cell r="AL4614">
            <v>12.589015221313371</v>
          </cell>
        </row>
        <row r="4615">
          <cell r="K4615">
            <v>0</v>
          </cell>
          <cell r="AL4615">
            <v>12.589015221313371</v>
          </cell>
        </row>
        <row r="4616">
          <cell r="K4616">
            <v>0</v>
          </cell>
          <cell r="AL4616">
            <v>12.589015221313371</v>
          </cell>
        </row>
        <row r="4617">
          <cell r="K4617">
            <v>1</v>
          </cell>
          <cell r="AL4617">
            <v>66.712297938130206</v>
          </cell>
        </row>
        <row r="4618">
          <cell r="K4618">
            <v>0</v>
          </cell>
          <cell r="AL4618">
            <v>12.589015221313371</v>
          </cell>
        </row>
        <row r="4619">
          <cell r="K4619">
            <v>0</v>
          </cell>
          <cell r="AL4619">
            <v>12.589015221313371</v>
          </cell>
        </row>
        <row r="4620">
          <cell r="K4620">
            <v>0</v>
          </cell>
          <cell r="AL4620">
            <v>12.589015221313371</v>
          </cell>
        </row>
        <row r="4621">
          <cell r="K4621">
            <v>0</v>
          </cell>
          <cell r="AL4621">
            <v>12.589015221313371</v>
          </cell>
        </row>
        <row r="4622">
          <cell r="K4622">
            <v>0</v>
          </cell>
          <cell r="AL4622">
            <v>12.589015221313371</v>
          </cell>
        </row>
        <row r="4623">
          <cell r="K4623">
            <v>0</v>
          </cell>
          <cell r="AL4623">
            <v>12.589015221313371</v>
          </cell>
        </row>
        <row r="4624">
          <cell r="K4624">
            <v>0</v>
          </cell>
          <cell r="AL4624">
            <v>12.589015221313371</v>
          </cell>
        </row>
        <row r="4625">
          <cell r="K4625">
            <v>0</v>
          </cell>
          <cell r="AL4625">
            <v>12.589015221313371</v>
          </cell>
        </row>
        <row r="4626">
          <cell r="K4626">
            <v>0</v>
          </cell>
          <cell r="AL4626">
            <v>12.589015221313371</v>
          </cell>
        </row>
        <row r="4627">
          <cell r="K4627">
            <v>0</v>
          </cell>
          <cell r="AL4627">
            <v>12.589015221313371</v>
          </cell>
        </row>
        <row r="4628">
          <cell r="K4628">
            <v>0</v>
          </cell>
          <cell r="AL4628">
            <v>12.589015221313371</v>
          </cell>
        </row>
        <row r="4629">
          <cell r="K4629">
            <v>0</v>
          </cell>
          <cell r="AL4629">
            <v>12.589015221313371</v>
          </cell>
        </row>
        <row r="4630">
          <cell r="K4630">
            <v>0</v>
          </cell>
          <cell r="AL4630">
            <v>12.589015221313371</v>
          </cell>
        </row>
        <row r="4631">
          <cell r="K4631">
            <v>0</v>
          </cell>
          <cell r="AL4631">
            <v>12.589015221313371</v>
          </cell>
        </row>
        <row r="4632">
          <cell r="K4632">
            <v>0</v>
          </cell>
          <cell r="AL4632">
            <v>12.589015221313371</v>
          </cell>
        </row>
        <row r="4633">
          <cell r="K4633">
            <v>0</v>
          </cell>
          <cell r="AL4633">
            <v>12.589015221313371</v>
          </cell>
        </row>
        <row r="4634">
          <cell r="K4634">
            <v>0</v>
          </cell>
          <cell r="AL4634">
            <v>12.589015221313371</v>
          </cell>
        </row>
        <row r="4635">
          <cell r="K4635">
            <v>0</v>
          </cell>
          <cell r="AL4635">
            <v>12.589015221313371</v>
          </cell>
        </row>
        <row r="4636">
          <cell r="K4636">
            <v>0</v>
          </cell>
          <cell r="AL4636">
            <v>12.589015221313371</v>
          </cell>
        </row>
        <row r="4637">
          <cell r="K4637">
            <v>0</v>
          </cell>
          <cell r="AL4637">
            <v>12.589015221313371</v>
          </cell>
        </row>
        <row r="4638">
          <cell r="K4638">
            <v>0</v>
          </cell>
          <cell r="AL4638">
            <v>12.589015221313371</v>
          </cell>
        </row>
        <row r="4639">
          <cell r="K4639">
            <v>1</v>
          </cell>
          <cell r="AL4639">
            <v>94.66280091773659</v>
          </cell>
        </row>
        <row r="4640">
          <cell r="K4640">
            <v>0</v>
          </cell>
          <cell r="AL4640">
            <v>12.589015221313371</v>
          </cell>
        </row>
        <row r="4641">
          <cell r="K4641">
            <v>0</v>
          </cell>
          <cell r="AL4641">
            <v>12.589015221313371</v>
          </cell>
        </row>
        <row r="4642">
          <cell r="K4642">
            <v>0</v>
          </cell>
          <cell r="AL4642">
            <v>12.589015221313371</v>
          </cell>
        </row>
        <row r="4643">
          <cell r="K4643">
            <v>0</v>
          </cell>
          <cell r="AL4643">
            <v>12.589015221313371</v>
          </cell>
        </row>
        <row r="4644">
          <cell r="K4644">
            <v>0</v>
          </cell>
          <cell r="AL4644">
            <v>12.589015221313371</v>
          </cell>
        </row>
        <row r="4645">
          <cell r="K4645">
            <v>1</v>
          </cell>
          <cell r="AL4645">
            <v>95.892800917736594</v>
          </cell>
        </row>
        <row r="4646">
          <cell r="K4646">
            <v>0</v>
          </cell>
          <cell r="AL4646">
            <v>12.589015221313371</v>
          </cell>
        </row>
        <row r="4647">
          <cell r="K4647">
            <v>0</v>
          </cell>
          <cell r="AL4647">
            <v>12.589015221313371</v>
          </cell>
        </row>
        <row r="4648">
          <cell r="K4648">
            <v>0</v>
          </cell>
          <cell r="AL4648">
            <v>12.589015221313371</v>
          </cell>
        </row>
        <row r="4649">
          <cell r="K4649">
            <v>1</v>
          </cell>
          <cell r="AL4649">
            <v>44.222297938130211</v>
          </cell>
        </row>
        <row r="4650">
          <cell r="K4650">
            <v>0</v>
          </cell>
          <cell r="AL4650">
            <v>12.589015221313371</v>
          </cell>
        </row>
        <row r="4651">
          <cell r="K4651">
            <v>0</v>
          </cell>
          <cell r="AL4651">
            <v>12.589015221313371</v>
          </cell>
        </row>
        <row r="4652">
          <cell r="K4652">
            <v>0</v>
          </cell>
          <cell r="AL4652">
            <v>12.589015221313371</v>
          </cell>
        </row>
        <row r="4653">
          <cell r="K4653">
            <v>0</v>
          </cell>
          <cell r="AL4653">
            <v>12.589015221313371</v>
          </cell>
        </row>
        <row r="4654">
          <cell r="K4654">
            <v>0</v>
          </cell>
          <cell r="AL4654">
            <v>12.589015221313371</v>
          </cell>
        </row>
        <row r="4655">
          <cell r="K4655">
            <v>1</v>
          </cell>
          <cell r="AL4655">
            <v>79.452800917736596</v>
          </cell>
        </row>
        <row r="4656">
          <cell r="K4656">
            <v>1</v>
          </cell>
          <cell r="AL4656">
            <v>95.892800917736594</v>
          </cell>
        </row>
        <row r="4657">
          <cell r="K4657">
            <v>0</v>
          </cell>
          <cell r="AL4657">
            <v>12.589015221313371</v>
          </cell>
        </row>
        <row r="4658">
          <cell r="K4658">
            <v>0</v>
          </cell>
          <cell r="AL4658">
            <v>12.589015221313371</v>
          </cell>
        </row>
        <row r="4659">
          <cell r="K4659">
            <v>0</v>
          </cell>
          <cell r="AL4659">
            <v>12.589015221313371</v>
          </cell>
        </row>
        <row r="4660">
          <cell r="K4660">
            <v>0</v>
          </cell>
          <cell r="AL4660">
            <v>12.589015221313371</v>
          </cell>
        </row>
        <row r="4661">
          <cell r="K4661">
            <v>0</v>
          </cell>
          <cell r="AL4661">
            <v>12.589015221313371</v>
          </cell>
        </row>
        <row r="4662">
          <cell r="K4662">
            <v>0</v>
          </cell>
          <cell r="AL4662">
            <v>12.589015221313371</v>
          </cell>
        </row>
        <row r="4663">
          <cell r="K4663">
            <v>1</v>
          </cell>
          <cell r="AL4663">
            <v>79.452800917736596</v>
          </cell>
        </row>
        <row r="4664">
          <cell r="K4664">
            <v>0</v>
          </cell>
          <cell r="AL4664">
            <v>12.589015221313371</v>
          </cell>
        </row>
        <row r="4665">
          <cell r="K4665">
            <v>0</v>
          </cell>
          <cell r="AL4665">
            <v>12.589015221313371</v>
          </cell>
        </row>
        <row r="4666">
          <cell r="K4666">
            <v>0</v>
          </cell>
          <cell r="AL4666">
            <v>12.589015221313371</v>
          </cell>
        </row>
        <row r="4667">
          <cell r="K4667">
            <v>0</v>
          </cell>
          <cell r="AL4667">
            <v>12.589015221313371</v>
          </cell>
        </row>
        <row r="4668">
          <cell r="K4668">
            <v>0</v>
          </cell>
          <cell r="AL4668">
            <v>12.589015221313371</v>
          </cell>
        </row>
        <row r="4669">
          <cell r="K4669">
            <v>0</v>
          </cell>
          <cell r="AL4669">
            <v>12.589015221313371</v>
          </cell>
        </row>
        <row r="4670">
          <cell r="K4670">
            <v>0</v>
          </cell>
          <cell r="AL4670">
            <v>12.589015221313371</v>
          </cell>
        </row>
        <row r="4671">
          <cell r="K4671">
            <v>0</v>
          </cell>
          <cell r="AL4671">
            <v>12.589015221313371</v>
          </cell>
        </row>
        <row r="4672">
          <cell r="K4672">
            <v>0</v>
          </cell>
          <cell r="AL4672">
            <v>12.589015221313371</v>
          </cell>
        </row>
        <row r="4673">
          <cell r="K4673">
            <v>0</v>
          </cell>
          <cell r="AL4673">
            <v>12.589015221313371</v>
          </cell>
        </row>
        <row r="4674">
          <cell r="K4674">
            <v>0</v>
          </cell>
          <cell r="AL4674">
            <v>12.589015221313371</v>
          </cell>
        </row>
        <row r="4675">
          <cell r="K4675">
            <v>1</v>
          </cell>
          <cell r="AL4675">
            <v>79.452800917736596</v>
          </cell>
        </row>
        <row r="4676">
          <cell r="K4676">
            <v>0</v>
          </cell>
          <cell r="AL4676">
            <v>12.589015221313371</v>
          </cell>
        </row>
        <row r="4677">
          <cell r="K4677">
            <v>0</v>
          </cell>
          <cell r="AL4677">
            <v>12.589015221313371</v>
          </cell>
        </row>
        <row r="4678">
          <cell r="K4678">
            <v>0</v>
          </cell>
          <cell r="AL4678">
            <v>12.589015221313371</v>
          </cell>
        </row>
        <row r="4679">
          <cell r="K4679">
            <v>0</v>
          </cell>
          <cell r="AL4679">
            <v>12.589015221313371</v>
          </cell>
        </row>
        <row r="4680">
          <cell r="K4680">
            <v>0</v>
          </cell>
          <cell r="AL4680">
            <v>12.589015221313371</v>
          </cell>
        </row>
        <row r="4681">
          <cell r="K4681">
            <v>0</v>
          </cell>
          <cell r="AL4681">
            <v>12.589015221313371</v>
          </cell>
        </row>
        <row r="4682">
          <cell r="K4682">
            <v>0</v>
          </cell>
          <cell r="AL4682">
            <v>12.589015221313371</v>
          </cell>
        </row>
        <row r="4683">
          <cell r="K4683">
            <v>0</v>
          </cell>
          <cell r="AL4683">
            <v>12.589015221313371</v>
          </cell>
        </row>
        <row r="4684">
          <cell r="K4684">
            <v>0</v>
          </cell>
          <cell r="AL4684">
            <v>12.589015221313371</v>
          </cell>
        </row>
        <row r="4685">
          <cell r="K4685">
            <v>0</v>
          </cell>
          <cell r="AL4685">
            <v>12.589015221313371</v>
          </cell>
        </row>
        <row r="4686">
          <cell r="K4686">
            <v>0</v>
          </cell>
          <cell r="AL4686">
            <v>12.589015221313371</v>
          </cell>
        </row>
        <row r="4687">
          <cell r="K4687">
            <v>0</v>
          </cell>
          <cell r="AL4687">
            <v>12.589015221313371</v>
          </cell>
        </row>
        <row r="4688">
          <cell r="K4688">
            <v>0</v>
          </cell>
          <cell r="AL4688">
            <v>12.589015221313371</v>
          </cell>
        </row>
        <row r="4689">
          <cell r="K4689">
            <v>0</v>
          </cell>
          <cell r="AL4689">
            <v>12.589015221313371</v>
          </cell>
        </row>
        <row r="4690">
          <cell r="K4690">
            <v>0</v>
          </cell>
          <cell r="AL4690">
            <v>12.589015221313371</v>
          </cell>
        </row>
        <row r="4691">
          <cell r="K4691">
            <v>0</v>
          </cell>
          <cell r="AL4691">
            <v>12.589015221313371</v>
          </cell>
        </row>
        <row r="4692">
          <cell r="K4692">
            <v>0</v>
          </cell>
          <cell r="AL4692">
            <v>12.589015221313371</v>
          </cell>
        </row>
        <row r="4693">
          <cell r="K4693">
            <v>0</v>
          </cell>
          <cell r="AL4693">
            <v>12.589015221313371</v>
          </cell>
        </row>
        <row r="4694">
          <cell r="K4694">
            <v>0</v>
          </cell>
          <cell r="AL4694">
            <v>12.589015221313371</v>
          </cell>
        </row>
        <row r="4695">
          <cell r="K4695">
            <v>0</v>
          </cell>
          <cell r="AL4695">
            <v>12.589015221313371</v>
          </cell>
        </row>
        <row r="4696">
          <cell r="K4696">
            <v>0</v>
          </cell>
          <cell r="AL4696">
            <v>12.589015221313371</v>
          </cell>
        </row>
        <row r="4697">
          <cell r="K4697">
            <v>0</v>
          </cell>
          <cell r="AL4697">
            <v>12.589015221313371</v>
          </cell>
        </row>
        <row r="4698">
          <cell r="K4698">
            <v>0</v>
          </cell>
          <cell r="AL4698">
            <v>12.589015221313371</v>
          </cell>
        </row>
        <row r="4699">
          <cell r="K4699">
            <v>0</v>
          </cell>
          <cell r="AL4699">
            <v>12.589015221313371</v>
          </cell>
        </row>
        <row r="4700">
          <cell r="K4700">
            <v>0</v>
          </cell>
          <cell r="AL4700">
            <v>12.589015221313371</v>
          </cell>
        </row>
        <row r="4701">
          <cell r="K4701">
            <v>0</v>
          </cell>
          <cell r="AL4701">
            <v>12.589015221313371</v>
          </cell>
        </row>
        <row r="4702">
          <cell r="K4702">
            <v>0</v>
          </cell>
          <cell r="AL4702">
            <v>12.589015221313371</v>
          </cell>
        </row>
        <row r="4703">
          <cell r="K4703">
            <v>0</v>
          </cell>
          <cell r="AL4703">
            <v>12.589015221313371</v>
          </cell>
        </row>
        <row r="4704">
          <cell r="K4704">
            <v>0</v>
          </cell>
          <cell r="AL4704">
            <v>12.589015221313371</v>
          </cell>
        </row>
        <row r="4705">
          <cell r="K4705">
            <v>0</v>
          </cell>
          <cell r="AL4705">
            <v>12.589015221313371</v>
          </cell>
        </row>
        <row r="4706">
          <cell r="K4706">
            <v>0</v>
          </cell>
          <cell r="AL4706">
            <v>12.589015221313371</v>
          </cell>
        </row>
        <row r="4707">
          <cell r="K4707">
            <v>0</v>
          </cell>
          <cell r="AL4707">
            <v>12.589015221313371</v>
          </cell>
        </row>
        <row r="4708">
          <cell r="K4708">
            <v>0</v>
          </cell>
          <cell r="AL4708">
            <v>12.589015221313371</v>
          </cell>
        </row>
        <row r="4709">
          <cell r="K4709">
            <v>0</v>
          </cell>
          <cell r="AL4709">
            <v>12.589015221313371</v>
          </cell>
        </row>
        <row r="4710">
          <cell r="K4710">
            <v>0</v>
          </cell>
          <cell r="AL4710">
            <v>12.589015221313371</v>
          </cell>
        </row>
        <row r="4711">
          <cell r="K4711">
            <v>0</v>
          </cell>
          <cell r="AL4711">
            <v>12.589015221313371</v>
          </cell>
        </row>
        <row r="4712">
          <cell r="K4712">
            <v>0</v>
          </cell>
          <cell r="AL4712">
            <v>12.589015221313371</v>
          </cell>
        </row>
        <row r="4713">
          <cell r="K4713">
            <v>0</v>
          </cell>
          <cell r="AL4713">
            <v>12.589015221313371</v>
          </cell>
        </row>
        <row r="4714">
          <cell r="K4714">
            <v>0</v>
          </cell>
          <cell r="AL4714">
            <v>12.589015221313371</v>
          </cell>
        </row>
        <row r="4715">
          <cell r="K4715">
            <v>0</v>
          </cell>
          <cell r="AL4715">
            <v>12.589015221313371</v>
          </cell>
        </row>
        <row r="4716">
          <cell r="K4716">
            <v>0</v>
          </cell>
          <cell r="AL4716">
            <v>12.589015221313371</v>
          </cell>
        </row>
        <row r="4717">
          <cell r="K4717">
            <v>0</v>
          </cell>
          <cell r="AL4717">
            <v>12.589015221313371</v>
          </cell>
        </row>
        <row r="4718">
          <cell r="K4718">
            <v>0</v>
          </cell>
          <cell r="AL4718">
            <v>12.589015221313371</v>
          </cell>
        </row>
        <row r="4719">
          <cell r="K4719">
            <v>0</v>
          </cell>
          <cell r="AL4719">
            <v>12.589015221313371</v>
          </cell>
        </row>
        <row r="4720">
          <cell r="K4720">
            <v>0</v>
          </cell>
          <cell r="AL4720">
            <v>12.589015221313371</v>
          </cell>
        </row>
        <row r="4721">
          <cell r="K4721">
            <v>0</v>
          </cell>
          <cell r="AL4721">
            <v>12.589015221313371</v>
          </cell>
        </row>
        <row r="4722">
          <cell r="K4722">
            <v>0</v>
          </cell>
          <cell r="AL4722">
            <v>12.589015221313371</v>
          </cell>
        </row>
        <row r="4723">
          <cell r="K4723">
            <v>0</v>
          </cell>
          <cell r="AL4723">
            <v>12.589015221313371</v>
          </cell>
        </row>
        <row r="4724">
          <cell r="K4724">
            <v>1</v>
          </cell>
          <cell r="AL4724">
            <v>44.222297938130211</v>
          </cell>
        </row>
        <row r="4725">
          <cell r="K4725">
            <v>0</v>
          </cell>
          <cell r="AL4725">
            <v>12.589015221313371</v>
          </cell>
        </row>
        <row r="4726">
          <cell r="K4726">
            <v>0</v>
          </cell>
          <cell r="AL4726">
            <v>12.589015221313371</v>
          </cell>
        </row>
        <row r="4727">
          <cell r="K4727">
            <v>1</v>
          </cell>
          <cell r="AL4727">
            <v>44.222297938130211</v>
          </cell>
        </row>
        <row r="4728">
          <cell r="K4728">
            <v>0</v>
          </cell>
          <cell r="AL4728">
            <v>12.589015221313371</v>
          </cell>
        </row>
        <row r="4729">
          <cell r="K4729">
            <v>0</v>
          </cell>
          <cell r="AL4729">
            <v>12.589015221313371</v>
          </cell>
        </row>
        <row r="4730">
          <cell r="K4730">
            <v>1</v>
          </cell>
          <cell r="AL4730">
            <v>79.452800917736596</v>
          </cell>
        </row>
        <row r="4731">
          <cell r="K4731">
            <v>0</v>
          </cell>
          <cell r="AL4731">
            <v>12.589015221313371</v>
          </cell>
        </row>
        <row r="4732">
          <cell r="K4732">
            <v>0</v>
          </cell>
          <cell r="AL4732">
            <v>12.589015221313371</v>
          </cell>
        </row>
        <row r="4733">
          <cell r="K4733">
            <v>0</v>
          </cell>
          <cell r="AL4733">
            <v>12.589015221313371</v>
          </cell>
        </row>
        <row r="4734">
          <cell r="K4734">
            <v>0</v>
          </cell>
          <cell r="AL4734">
            <v>12.589015221313371</v>
          </cell>
        </row>
        <row r="4735">
          <cell r="K4735">
            <v>0</v>
          </cell>
          <cell r="AL4735">
            <v>12.589015221313371</v>
          </cell>
        </row>
        <row r="4736">
          <cell r="K4736">
            <v>0</v>
          </cell>
          <cell r="AL4736">
            <v>12.589015221313371</v>
          </cell>
        </row>
        <row r="4737">
          <cell r="K4737">
            <v>0</v>
          </cell>
          <cell r="AL4737">
            <v>12.589015221313371</v>
          </cell>
        </row>
        <row r="4738">
          <cell r="K4738">
            <v>0</v>
          </cell>
          <cell r="AL4738">
            <v>12.589015221313371</v>
          </cell>
        </row>
        <row r="4739">
          <cell r="K4739">
            <v>0</v>
          </cell>
          <cell r="AL4739">
            <v>12.589015221313371</v>
          </cell>
        </row>
        <row r="4740">
          <cell r="K4740">
            <v>0</v>
          </cell>
          <cell r="AL4740">
            <v>12.589015221313371</v>
          </cell>
        </row>
        <row r="4741">
          <cell r="K4741">
            <v>0</v>
          </cell>
          <cell r="AL4741">
            <v>12.589015221313371</v>
          </cell>
        </row>
        <row r="4742">
          <cell r="K4742">
            <v>0</v>
          </cell>
          <cell r="AL4742">
            <v>12.589015221313371</v>
          </cell>
        </row>
        <row r="4743">
          <cell r="K4743">
            <v>0</v>
          </cell>
          <cell r="AL4743">
            <v>12.589015221313371</v>
          </cell>
        </row>
        <row r="4744">
          <cell r="K4744">
            <v>0</v>
          </cell>
          <cell r="AL4744">
            <v>12.589015221313371</v>
          </cell>
        </row>
        <row r="4745">
          <cell r="K4745">
            <v>0</v>
          </cell>
          <cell r="AL4745">
            <v>12.589015221313371</v>
          </cell>
        </row>
        <row r="4746">
          <cell r="K4746">
            <v>0</v>
          </cell>
          <cell r="AL4746">
            <v>12.589015221313371</v>
          </cell>
        </row>
        <row r="4747">
          <cell r="K4747">
            <v>0</v>
          </cell>
          <cell r="AL4747">
            <v>12.589015221313371</v>
          </cell>
        </row>
        <row r="4748">
          <cell r="K4748">
            <v>0</v>
          </cell>
          <cell r="AL4748">
            <v>12.589015221313371</v>
          </cell>
        </row>
        <row r="4749">
          <cell r="K4749">
            <v>0</v>
          </cell>
          <cell r="AL4749">
            <v>12.589015221313371</v>
          </cell>
        </row>
        <row r="4750">
          <cell r="K4750">
            <v>0</v>
          </cell>
          <cell r="AL4750">
            <v>12.589015221313371</v>
          </cell>
        </row>
        <row r="4751">
          <cell r="K4751">
            <v>0</v>
          </cell>
          <cell r="AL4751">
            <v>12.589015221313371</v>
          </cell>
        </row>
        <row r="4752">
          <cell r="K4752">
            <v>0</v>
          </cell>
          <cell r="AL4752">
            <v>12.589015221313371</v>
          </cell>
        </row>
        <row r="4753">
          <cell r="K4753">
            <v>1</v>
          </cell>
          <cell r="AL4753">
            <v>44.222297938130211</v>
          </cell>
        </row>
        <row r="4754">
          <cell r="K4754">
            <v>0</v>
          </cell>
          <cell r="AL4754">
            <v>12.589015221313371</v>
          </cell>
        </row>
        <row r="4755">
          <cell r="K4755">
            <v>1</v>
          </cell>
          <cell r="AL4755">
            <v>44.222297938130211</v>
          </cell>
        </row>
        <row r="4756">
          <cell r="K4756">
            <v>0</v>
          </cell>
          <cell r="AL4756">
            <v>12.589015221313371</v>
          </cell>
        </row>
        <row r="4757">
          <cell r="K4757">
            <v>0</v>
          </cell>
          <cell r="AL4757">
            <v>12.589015221313371</v>
          </cell>
        </row>
        <row r="4758">
          <cell r="K4758">
            <v>0</v>
          </cell>
          <cell r="AL4758">
            <v>12.589015221313371</v>
          </cell>
        </row>
        <row r="4759">
          <cell r="K4759">
            <v>0</v>
          </cell>
          <cell r="AL4759">
            <v>12.589015221313371</v>
          </cell>
        </row>
        <row r="4760">
          <cell r="K4760">
            <v>0</v>
          </cell>
          <cell r="AL4760">
            <v>12.589015221313371</v>
          </cell>
        </row>
        <row r="4761">
          <cell r="K4761">
            <v>0</v>
          </cell>
          <cell r="AL4761">
            <v>12.589015221313371</v>
          </cell>
        </row>
        <row r="4762">
          <cell r="K4762">
            <v>0</v>
          </cell>
          <cell r="AL4762">
            <v>12.589015221313371</v>
          </cell>
        </row>
        <row r="4763">
          <cell r="K4763">
            <v>1</v>
          </cell>
          <cell r="AL4763">
            <v>79.452800917736596</v>
          </cell>
        </row>
        <row r="4764">
          <cell r="K4764">
            <v>0</v>
          </cell>
          <cell r="AL4764">
            <v>12.589015221313371</v>
          </cell>
        </row>
        <row r="4765">
          <cell r="K4765">
            <v>0</v>
          </cell>
          <cell r="AL4765">
            <v>12.589015221313371</v>
          </cell>
        </row>
        <row r="4766">
          <cell r="K4766">
            <v>0</v>
          </cell>
          <cell r="AL4766">
            <v>12.589015221313371</v>
          </cell>
        </row>
        <row r="4767">
          <cell r="K4767">
            <v>0</v>
          </cell>
          <cell r="AL4767">
            <v>12.589015221313371</v>
          </cell>
        </row>
        <row r="4768">
          <cell r="K4768">
            <v>1</v>
          </cell>
          <cell r="AL4768">
            <v>79.452800917736596</v>
          </cell>
        </row>
        <row r="4769">
          <cell r="K4769">
            <v>0</v>
          </cell>
          <cell r="AL4769">
            <v>12.589015221313371</v>
          </cell>
        </row>
        <row r="4770">
          <cell r="K4770">
            <v>0</v>
          </cell>
          <cell r="AL4770">
            <v>12.589015221313371</v>
          </cell>
        </row>
        <row r="4771">
          <cell r="K4771">
            <v>0</v>
          </cell>
          <cell r="AL4771">
            <v>12.589015221313371</v>
          </cell>
        </row>
        <row r="4772">
          <cell r="K4772">
            <v>0</v>
          </cell>
          <cell r="AL4772">
            <v>12.589015221313371</v>
          </cell>
        </row>
        <row r="4773">
          <cell r="K4773">
            <v>0</v>
          </cell>
          <cell r="AL4773">
            <v>12.589015221313371</v>
          </cell>
        </row>
        <row r="4774">
          <cell r="K4774">
            <v>1</v>
          </cell>
          <cell r="AL4774">
            <v>79.452800917736596</v>
          </cell>
        </row>
        <row r="4775">
          <cell r="K4775">
            <v>0</v>
          </cell>
          <cell r="AL4775">
            <v>12.589015221313371</v>
          </cell>
        </row>
        <row r="4776">
          <cell r="K4776">
            <v>0</v>
          </cell>
          <cell r="AL4776">
            <v>12.589015221313371</v>
          </cell>
        </row>
        <row r="4777">
          <cell r="K4777">
            <v>0</v>
          </cell>
          <cell r="AL4777">
            <v>12.589015221313371</v>
          </cell>
        </row>
        <row r="4778">
          <cell r="K4778">
            <v>0</v>
          </cell>
          <cell r="AL4778">
            <v>12.589015221313371</v>
          </cell>
        </row>
        <row r="4779">
          <cell r="K4779">
            <v>0</v>
          </cell>
          <cell r="AL4779">
            <v>12.589015221313371</v>
          </cell>
        </row>
        <row r="4780">
          <cell r="K4780">
            <v>0</v>
          </cell>
          <cell r="AL4780">
            <v>12.589015221313371</v>
          </cell>
        </row>
        <row r="4781">
          <cell r="K4781">
            <v>0</v>
          </cell>
          <cell r="AL4781">
            <v>12.589015221313371</v>
          </cell>
        </row>
        <row r="4782">
          <cell r="K4782">
            <v>0</v>
          </cell>
          <cell r="AL4782">
            <v>12.589015221313371</v>
          </cell>
        </row>
        <row r="4783">
          <cell r="K4783">
            <v>0</v>
          </cell>
          <cell r="AL4783">
            <v>12.589015221313371</v>
          </cell>
        </row>
        <row r="4784">
          <cell r="K4784">
            <v>0</v>
          </cell>
          <cell r="AL4784">
            <v>12.589015221313371</v>
          </cell>
        </row>
        <row r="4785">
          <cell r="K4785">
            <v>0</v>
          </cell>
          <cell r="AL4785">
            <v>12.589015221313371</v>
          </cell>
        </row>
        <row r="4786">
          <cell r="K4786">
            <v>0</v>
          </cell>
          <cell r="AL4786">
            <v>12.589015221313371</v>
          </cell>
        </row>
        <row r="4787">
          <cell r="K4787">
            <v>0</v>
          </cell>
          <cell r="AL4787">
            <v>12.589015221313371</v>
          </cell>
        </row>
        <row r="4788">
          <cell r="K4788">
            <v>0</v>
          </cell>
          <cell r="AL4788">
            <v>12.589015221313371</v>
          </cell>
        </row>
        <row r="4789">
          <cell r="K4789">
            <v>0</v>
          </cell>
          <cell r="AL4789">
            <v>12.589015221313371</v>
          </cell>
        </row>
        <row r="4790">
          <cell r="K4790">
            <v>0</v>
          </cell>
          <cell r="AL4790">
            <v>12.589015221313371</v>
          </cell>
        </row>
        <row r="4791">
          <cell r="K4791">
            <v>0</v>
          </cell>
          <cell r="AL4791">
            <v>12.589015221313371</v>
          </cell>
        </row>
        <row r="4792">
          <cell r="K4792">
            <v>0</v>
          </cell>
          <cell r="AL4792">
            <v>12.589015221313371</v>
          </cell>
        </row>
        <row r="4793">
          <cell r="K4793">
            <v>0</v>
          </cell>
          <cell r="AL4793">
            <v>12.589015221313371</v>
          </cell>
        </row>
        <row r="4794">
          <cell r="K4794">
            <v>0</v>
          </cell>
          <cell r="AL4794">
            <v>12.589015221313371</v>
          </cell>
        </row>
        <row r="4795">
          <cell r="K4795">
            <v>0</v>
          </cell>
          <cell r="AL4795">
            <v>12.589015221313371</v>
          </cell>
        </row>
        <row r="4796">
          <cell r="K4796">
            <v>0</v>
          </cell>
          <cell r="AL4796">
            <v>12.589015221313371</v>
          </cell>
        </row>
        <row r="4797">
          <cell r="K4797">
            <v>0</v>
          </cell>
          <cell r="AL4797">
            <v>12.589015221313371</v>
          </cell>
        </row>
        <row r="4798">
          <cell r="K4798">
            <v>0</v>
          </cell>
          <cell r="AL4798">
            <v>12.589015221313371</v>
          </cell>
        </row>
        <row r="4799">
          <cell r="K4799">
            <v>0</v>
          </cell>
          <cell r="AL4799">
            <v>12.589015221313371</v>
          </cell>
        </row>
        <row r="4800">
          <cell r="K4800">
            <v>1</v>
          </cell>
          <cell r="AL4800">
            <v>44.222297938130211</v>
          </cell>
        </row>
        <row r="4801">
          <cell r="K4801">
            <v>0</v>
          </cell>
          <cell r="AL4801">
            <v>12.589015221313371</v>
          </cell>
        </row>
        <row r="4802">
          <cell r="K4802">
            <v>1</v>
          </cell>
          <cell r="AL4802">
            <v>79.452800917736596</v>
          </cell>
        </row>
        <row r="4803">
          <cell r="K4803">
            <v>0</v>
          </cell>
          <cell r="AL4803">
            <v>12.589015221313371</v>
          </cell>
        </row>
        <row r="4804">
          <cell r="K4804">
            <v>0</v>
          </cell>
          <cell r="AL4804">
            <v>12.589015221313371</v>
          </cell>
        </row>
        <row r="4805">
          <cell r="K4805">
            <v>0</v>
          </cell>
          <cell r="AL4805">
            <v>12.589015221313371</v>
          </cell>
        </row>
        <row r="4806">
          <cell r="K4806">
            <v>0</v>
          </cell>
          <cell r="AL4806">
            <v>12.589015221313371</v>
          </cell>
        </row>
        <row r="4807">
          <cell r="K4807">
            <v>1</v>
          </cell>
          <cell r="AL4807">
            <v>97.192800917736591</v>
          </cell>
        </row>
        <row r="4808">
          <cell r="K4808">
            <v>0</v>
          </cell>
          <cell r="AL4808">
            <v>12.589015221313371</v>
          </cell>
        </row>
        <row r="4809">
          <cell r="K4809">
            <v>0</v>
          </cell>
          <cell r="AL4809">
            <v>12.589015221313371</v>
          </cell>
        </row>
        <row r="4810">
          <cell r="K4810">
            <v>0</v>
          </cell>
          <cell r="AL4810">
            <v>12.589015221313371</v>
          </cell>
        </row>
        <row r="4811">
          <cell r="K4811">
            <v>1</v>
          </cell>
          <cell r="AL4811">
            <v>95.892800917736594</v>
          </cell>
        </row>
        <row r="4812">
          <cell r="K4812">
            <v>0</v>
          </cell>
          <cell r="AL4812">
            <v>12.589015221313371</v>
          </cell>
        </row>
        <row r="4813">
          <cell r="K4813">
            <v>0</v>
          </cell>
          <cell r="AL4813">
            <v>12.589015221313371</v>
          </cell>
        </row>
        <row r="4814">
          <cell r="K4814">
            <v>0</v>
          </cell>
          <cell r="AL4814">
            <v>12.589015221313371</v>
          </cell>
        </row>
        <row r="4815">
          <cell r="K4815">
            <v>0</v>
          </cell>
          <cell r="AL4815">
            <v>12.589015221313371</v>
          </cell>
        </row>
        <row r="4816">
          <cell r="K4816">
            <v>0</v>
          </cell>
          <cell r="AL4816">
            <v>12.589015221313371</v>
          </cell>
        </row>
        <row r="4817">
          <cell r="K4817">
            <v>0</v>
          </cell>
          <cell r="AL4817">
            <v>12.589015221313371</v>
          </cell>
        </row>
        <row r="4818">
          <cell r="K4818">
            <v>1</v>
          </cell>
          <cell r="AL4818">
            <v>8351.8407108276479</v>
          </cell>
        </row>
        <row r="4819">
          <cell r="K4819">
            <v>0</v>
          </cell>
          <cell r="AL4819">
            <v>12.589015221313371</v>
          </cell>
        </row>
        <row r="4820">
          <cell r="K4820">
            <v>0</v>
          </cell>
          <cell r="AL4820">
            <v>12.589015221313371</v>
          </cell>
        </row>
        <row r="4821">
          <cell r="K4821">
            <v>0</v>
          </cell>
          <cell r="AL4821">
            <v>12.589015221313371</v>
          </cell>
        </row>
        <row r="4822">
          <cell r="K4822">
            <v>1</v>
          </cell>
          <cell r="AL4822">
            <v>44.222297938130211</v>
          </cell>
        </row>
        <row r="4823">
          <cell r="K4823">
            <v>0</v>
          </cell>
          <cell r="AL4823">
            <v>12.589015221313371</v>
          </cell>
        </row>
        <row r="4824">
          <cell r="K4824">
            <v>0</v>
          </cell>
          <cell r="AL4824">
            <v>12.589015221313371</v>
          </cell>
        </row>
        <row r="4825">
          <cell r="K4825">
            <v>0</v>
          </cell>
          <cell r="AL4825">
            <v>12.589015221313371</v>
          </cell>
        </row>
        <row r="4826">
          <cell r="K4826">
            <v>0</v>
          </cell>
          <cell r="AL4826">
            <v>12.589015221313371</v>
          </cell>
        </row>
        <row r="4827">
          <cell r="K4827">
            <v>0</v>
          </cell>
          <cell r="AL4827">
            <v>12.589015221313371</v>
          </cell>
        </row>
        <row r="4828">
          <cell r="K4828">
            <v>0</v>
          </cell>
          <cell r="AL4828">
            <v>12.589015221313371</v>
          </cell>
        </row>
        <row r="4829">
          <cell r="K4829">
            <v>0</v>
          </cell>
          <cell r="AL4829">
            <v>12.589015221313371</v>
          </cell>
        </row>
        <row r="4830">
          <cell r="K4830">
            <v>0</v>
          </cell>
          <cell r="AL4830">
            <v>12.589015221313371</v>
          </cell>
        </row>
        <row r="4831">
          <cell r="K4831">
            <v>0</v>
          </cell>
          <cell r="AL4831">
            <v>12.589015221313371</v>
          </cell>
        </row>
        <row r="4832">
          <cell r="K4832">
            <v>0</v>
          </cell>
          <cell r="AL4832">
            <v>12.589015221313371</v>
          </cell>
        </row>
        <row r="4833">
          <cell r="K4833">
            <v>0</v>
          </cell>
          <cell r="AL4833">
            <v>12.589015221313371</v>
          </cell>
        </row>
        <row r="4834">
          <cell r="K4834">
            <v>0</v>
          </cell>
          <cell r="AL4834">
            <v>12.589015221313371</v>
          </cell>
        </row>
        <row r="4835">
          <cell r="K4835">
            <v>0</v>
          </cell>
          <cell r="AL4835">
            <v>12.589015221313371</v>
          </cell>
        </row>
        <row r="4836">
          <cell r="K4836">
            <v>0</v>
          </cell>
          <cell r="AL4836">
            <v>12.589015221313371</v>
          </cell>
        </row>
        <row r="4837">
          <cell r="K4837">
            <v>0</v>
          </cell>
          <cell r="AL4837">
            <v>12.589015221313371</v>
          </cell>
        </row>
        <row r="4838">
          <cell r="K4838">
            <v>0</v>
          </cell>
          <cell r="AL4838">
            <v>12.589015221313371</v>
          </cell>
        </row>
        <row r="4839">
          <cell r="K4839">
            <v>0</v>
          </cell>
          <cell r="AL4839">
            <v>12.589015221313371</v>
          </cell>
        </row>
        <row r="4840">
          <cell r="K4840">
            <v>1</v>
          </cell>
          <cell r="AL4840">
            <v>44.222297938130211</v>
          </cell>
        </row>
        <row r="4841">
          <cell r="K4841">
            <v>0</v>
          </cell>
          <cell r="AL4841">
            <v>12.589015221313371</v>
          </cell>
        </row>
        <row r="4842">
          <cell r="K4842">
            <v>0</v>
          </cell>
          <cell r="AL4842">
            <v>12.589015221313371</v>
          </cell>
        </row>
        <row r="4843">
          <cell r="K4843">
            <v>0</v>
          </cell>
          <cell r="AL4843">
            <v>12.589015221313371</v>
          </cell>
        </row>
        <row r="4844">
          <cell r="K4844">
            <v>0</v>
          </cell>
          <cell r="AL4844">
            <v>12.589015221313371</v>
          </cell>
        </row>
        <row r="4845">
          <cell r="K4845">
            <v>0</v>
          </cell>
          <cell r="AL4845">
            <v>12.589015221313371</v>
          </cell>
        </row>
        <row r="4846">
          <cell r="K4846">
            <v>0</v>
          </cell>
          <cell r="AL4846">
            <v>12.589015221313371</v>
          </cell>
        </row>
        <row r="4847">
          <cell r="K4847">
            <v>1</v>
          </cell>
          <cell r="AL4847">
            <v>44.222297938130211</v>
          </cell>
        </row>
        <row r="4848">
          <cell r="K4848">
            <v>1</v>
          </cell>
          <cell r="AL4848">
            <v>79.452800917736596</v>
          </cell>
        </row>
        <row r="4849">
          <cell r="K4849">
            <v>1</v>
          </cell>
          <cell r="AL4849">
            <v>79.452800917736596</v>
          </cell>
        </row>
        <row r="4850">
          <cell r="K4850">
            <v>0</v>
          </cell>
          <cell r="AL4850">
            <v>12.589015221313371</v>
          </cell>
        </row>
        <row r="4851">
          <cell r="K4851">
            <v>0</v>
          </cell>
          <cell r="AL4851">
            <v>12.589015221313371</v>
          </cell>
        </row>
        <row r="4852">
          <cell r="K4852">
            <v>1</v>
          </cell>
          <cell r="AL4852">
            <v>60.662297938130209</v>
          </cell>
        </row>
        <row r="4853">
          <cell r="K4853">
            <v>0</v>
          </cell>
          <cell r="AL4853">
            <v>12.589015221313371</v>
          </cell>
        </row>
        <row r="4854">
          <cell r="K4854">
            <v>0</v>
          </cell>
          <cell r="AL4854">
            <v>12.589015221313371</v>
          </cell>
        </row>
        <row r="4855">
          <cell r="K4855">
            <v>0</v>
          </cell>
          <cell r="AL4855">
            <v>12.589015221313371</v>
          </cell>
        </row>
        <row r="4856">
          <cell r="K4856">
            <v>0</v>
          </cell>
          <cell r="AL4856">
            <v>12.589015221313371</v>
          </cell>
        </row>
        <row r="4857">
          <cell r="K4857">
            <v>1</v>
          </cell>
          <cell r="AL4857">
            <v>79.452800917736596</v>
          </cell>
        </row>
        <row r="4858">
          <cell r="K4858">
            <v>0</v>
          </cell>
          <cell r="AL4858">
            <v>12.589015221313371</v>
          </cell>
        </row>
        <row r="4859">
          <cell r="K4859">
            <v>0</v>
          </cell>
          <cell r="AL4859">
            <v>12.589015221313371</v>
          </cell>
        </row>
        <row r="4860">
          <cell r="K4860"/>
          <cell r="AL4860"/>
        </row>
        <row r="4861">
          <cell r="K4861">
            <v>195</v>
          </cell>
          <cell r="AL4861"/>
        </row>
      </sheetData>
      <sheetData sheetId="35">
        <row r="56">
          <cell r="J56">
            <v>158</v>
          </cell>
        </row>
        <row r="57">
          <cell r="J57">
            <v>166</v>
          </cell>
        </row>
        <row r="58">
          <cell r="J58">
            <v>195</v>
          </cell>
        </row>
      </sheetData>
      <sheetData sheetId="36">
        <row r="8">
          <cell r="J8">
            <v>16.102528527437229</v>
          </cell>
        </row>
        <row r="23">
          <cell r="J23">
            <v>14.892678441297047</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s"/>
      <sheetName val="Project_Summary"/>
      <sheetName val="Economic Analysis"/>
      <sheetName val="Summary_Results"/>
      <sheetName val="Summary_Charts"/>
      <sheetName val="3c_Chart_Data_Parametric"/>
      <sheetName val="Lit_Review"/>
      <sheetName val="Model"/>
      <sheetName val="Using the Model_Instructions"/>
      <sheetName val="Costs"/>
      <sheetName val="WSH_Description"/>
      <sheetName val="WSH_Rec_Data_Rands"/>
      <sheetName val="WSH_Rec_Data_Copied_Linked"/>
      <sheetName val="QtL_Description"/>
      <sheetName val="QuitLine-Data_Rands"/>
      <sheetName val="QuitLine-Data_Copied_Linked"/>
      <sheetName val="Real-Time_Vid-Descript"/>
      <sheetName val="Real-Time-Vid-Data_Rands"/>
      <sheetName val="Real-Time-Vid-Data_Copied_Linke"/>
      <sheetName val="Analysis"/>
      <sheetName val="1a_Samples_Data_Schematic"/>
      <sheetName val="1b_Samples_Data"/>
      <sheetName val="2a_Replications_Schematic"/>
      <sheetName val="2b_Replications"/>
      <sheetName val="3a_Chart_Data_Bootstrap_Schem"/>
      <sheetName val="3a_Chart_Data_Bootstrap"/>
      <sheetName val="3b_Chart_Data_Net_Benefit_Schem"/>
      <sheetName val="3b_Chart_Data_Net_Benefit"/>
      <sheetName val="3c_Chart_Data_Parametric_Schem"/>
      <sheetName val="Notes"/>
      <sheetName val="Contact_Flow"/>
      <sheetName val="Deterministic_SA"/>
      <sheetName val="Probabilistic_SA"/>
    </sheetNames>
    <sheetDataSet>
      <sheetData sheetId="0" refreshError="1"/>
      <sheetData sheetId="1" refreshError="1"/>
      <sheetData sheetId="2" refreshError="1"/>
      <sheetData sheetId="3" refreshError="1">
        <row r="9">
          <cell r="B9">
            <v>160</v>
          </cell>
        </row>
        <row r="10">
          <cell r="B10">
            <v>614</v>
          </cell>
        </row>
      </sheetData>
      <sheetData sheetId="4" refreshError="1"/>
      <sheetData sheetId="5" refreshError="1"/>
      <sheetData sheetId="6" refreshError="1"/>
      <sheetData sheetId="7" refreshError="1"/>
      <sheetData sheetId="8" refreshError="1"/>
      <sheetData sheetId="9" refreshError="1">
        <row r="5">
          <cell r="D5">
            <v>45</v>
          </cell>
        </row>
        <row r="6">
          <cell r="D6">
            <v>35</v>
          </cell>
        </row>
        <row r="8">
          <cell r="B8">
            <v>0.27500000000000002</v>
          </cell>
        </row>
        <row r="14">
          <cell r="E14">
            <v>5.7003257328990226E-2</v>
          </cell>
        </row>
        <row r="15">
          <cell r="E15">
            <v>4.4543973941368078</v>
          </cell>
        </row>
        <row r="20">
          <cell r="E20">
            <v>1.1726384364820848</v>
          </cell>
        </row>
        <row r="34">
          <cell r="D34">
            <v>2.916666666666667</v>
          </cell>
        </row>
        <row r="38">
          <cell r="A38">
            <v>0.7</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s_to_discuss"/>
      <sheetName val="Lit_Review"/>
      <sheetName val="1_Research_Path_General"/>
      <sheetName val="Timeline_Updated"/>
      <sheetName val="Dummy_Data"/>
      <sheetName val="Simulation_Data"/>
      <sheetName val="Initial_Diagrams"/>
      <sheetName val="Effectiveness_Dataset_CodebookC"/>
      <sheetName val="Costs"/>
      <sheetName val="Diagram_Effects_Costs"/>
      <sheetName val="Intervention_Costs_Diagram"/>
      <sheetName val="Cost_Pages"/>
      <sheetName val="1 Labour and Associated"/>
      <sheetName val="2 Resources"/>
      <sheetName val="3 Training"/>
      <sheetName val="4 Point_Prev_Surveys"/>
      <sheetName val="5 Compliance Audits"/>
      <sheetName val="6 Focus Groups"/>
      <sheetName val="7 Outcomes Measured"/>
      <sheetName val="8 Outcomes Costed"/>
      <sheetName val="Cost_Calcs"/>
      <sheetName val="9 Costs Summary"/>
      <sheetName val="10 Cost-Effectiveness"/>
      <sheetName val="Health_Inflation"/>
      <sheetName val="Wards_Table"/>
      <sheetName val="LOS_Table 2.18"/>
      <sheetName val="Laura_Suggested data"/>
      <sheetName val="Research_Desig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3">
          <cell r="C23">
            <v>432176.11</v>
          </cell>
          <cell r="G23">
            <v>0</v>
          </cell>
          <cell r="J23">
            <v>0</v>
          </cell>
        </row>
      </sheetData>
      <sheetData sheetId="13">
        <row r="25">
          <cell r="K25">
            <v>15070.67</v>
          </cell>
          <cell r="O25">
            <v>0</v>
          </cell>
          <cell r="R25">
            <v>0</v>
          </cell>
        </row>
      </sheetData>
      <sheetData sheetId="14">
        <row r="19">
          <cell r="J19">
            <v>0</v>
          </cell>
          <cell r="M19">
            <v>0</v>
          </cell>
        </row>
      </sheetData>
      <sheetData sheetId="15">
        <row r="16">
          <cell r="B16">
            <v>37769.11</v>
          </cell>
          <cell r="F16">
            <v>0</v>
          </cell>
          <cell r="I16">
            <v>0</v>
          </cell>
        </row>
      </sheetData>
      <sheetData sheetId="16">
        <row r="17">
          <cell r="B17">
            <v>0</v>
          </cell>
          <cell r="H17">
            <v>0</v>
          </cell>
        </row>
      </sheetData>
      <sheetData sheetId="17">
        <row r="17">
          <cell r="B17">
            <v>0</v>
          </cell>
          <cell r="F17">
            <v>0</v>
          </cell>
          <cell r="I17">
            <v>0</v>
          </cell>
        </row>
      </sheetData>
      <sheetData sheetId="18" refreshError="1"/>
      <sheetData sheetId="19">
        <row r="28">
          <cell r="I28">
            <v>0</v>
          </cell>
        </row>
        <row r="54">
          <cell r="E54">
            <v>0</v>
          </cell>
          <cell r="H54">
            <v>0</v>
          </cell>
        </row>
      </sheetData>
      <sheetData sheetId="20" refreshError="1"/>
      <sheetData sheetId="21" refreshError="1"/>
      <sheetData sheetId="22" refreshError="1"/>
      <sheetData sheetId="23">
        <row r="13">
          <cell r="U13" t="str">
            <v>HPI</v>
          </cell>
        </row>
      </sheetData>
      <sheetData sheetId="24" refreshError="1"/>
      <sheetData sheetId="25" refreshError="1"/>
      <sheetData sheetId="26" refreshError="1"/>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UTI_BIS_Paper"/>
      <sheetName val="SA_BIA"/>
      <sheetName val="CAUTI_BIS_NSW_II"/>
      <sheetName val="CAUTI_BIS_HNE_II"/>
      <sheetName val="HNE_Hospital_Pops"/>
      <sheetName val="Cost_Tables_Data"/>
      <sheetName val="2_Intervention_Rollout_NSW_Hosp"/>
      <sheetName val="CAUTI_LOS_Parameters"/>
      <sheetName val="1_Rollout_Allocations"/>
      <sheetName val="LHD_Separations"/>
      <sheetName val="Costing_diagram"/>
      <sheetName val="Appendices"/>
      <sheetName val="bod_hos_lhn"/>
      <sheetName val="Front"/>
      <sheetName val="Table A.S1"/>
      <sheetName val="CAUTI_BIS_HN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150">
          <cell r="D150">
            <v>429.70049999999998</v>
          </cell>
        </row>
        <row r="156">
          <cell r="F156">
            <v>565.39539473684204</v>
          </cell>
        </row>
        <row r="162">
          <cell r="F162">
            <v>113.07907894736842</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UTI_BIS_Paper"/>
      <sheetName val="SA_BIA"/>
      <sheetName val="CAUTI_BIS_NSW_II"/>
      <sheetName val="CAUTI_BIS_HNE_II"/>
      <sheetName val="CAUTI_BIS_HNE"/>
      <sheetName val="HNE_Hospital_Pops"/>
      <sheetName val="Cost_Tables_Data"/>
      <sheetName val="2_Intervention_Rollout_NSW_Hosp"/>
      <sheetName val="CAUTI_LOS_Parameters"/>
      <sheetName val="1_Rollout_Allocations"/>
      <sheetName val="LHD_Separations"/>
      <sheetName val="Costing_diagram"/>
      <sheetName val="Appendices"/>
      <sheetName val="bod_hos_lhn"/>
      <sheetName val="Front"/>
      <sheetName val="Table A.S1"/>
    </sheetNames>
    <sheetDataSet>
      <sheetData sheetId="0"/>
      <sheetData sheetId="1"/>
      <sheetData sheetId="2"/>
      <sheetData sheetId="3"/>
      <sheetData sheetId="4"/>
      <sheetData sheetId="5"/>
      <sheetData sheetId="6"/>
      <sheetData sheetId="7"/>
      <sheetData sheetId="8"/>
      <sheetData sheetId="9">
        <row r="150">
          <cell r="D150">
            <v>429.70049999999998</v>
          </cell>
        </row>
        <row r="156">
          <cell r="F156">
            <v>565.39539473684204</v>
          </cell>
        </row>
        <row r="162">
          <cell r="F162">
            <v>113.07907894736842</v>
          </cell>
        </row>
      </sheetData>
      <sheetData sheetId="10"/>
      <sheetData sheetId="11"/>
      <sheetData sheetId="12"/>
      <sheetData sheetId="13"/>
      <sheetData sheetId="14"/>
      <sheetData sheetId="15"/>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_Sheet"/>
      <sheetName val="Cost_Effectiveness_Planes"/>
      <sheetName val="CEAC-4_months"/>
      <sheetName val="CEAC-9_months"/>
      <sheetName val="Table_1"/>
      <sheetName val="FIG_1_CEA"/>
      <sheetName val="FIG_1_BIA"/>
      <sheetName val="Table_2_Trial_CEA_Model"/>
      <sheetName val="Table_3_Sensitivity_Analysis_BC"/>
      <sheetName val="Table_4_Trial_CEA_Model"/>
      <sheetName val="Table_5_SA_LOS"/>
      <sheetName val="Appendix_II_Offsets"/>
      <sheetName val="Appendix_III_Antibiotics"/>
      <sheetName val="1a_Intervention_Description"/>
      <sheetName val="1b_Intervention_Diagram"/>
      <sheetName val="1c_Economic_Evaluation"/>
      <sheetName val="1d_Ec_Analysis_Diag"/>
      <sheetName val="1e_DiagramCosting-Observed"/>
      <sheetName val="1f_DiagramCosting-Latent_CA_D"/>
      <sheetName val="1g_DiagramCosting-Latent_CA ND"/>
      <sheetName val="1h_DiagramCosting-BIA"/>
      <sheetName val="2a_Model_Schematic"/>
      <sheetName val="2b_Model_Parameters_Names"/>
      <sheetName val="3a_Costs_Labour"/>
      <sheetName val="3b_Costs_Intervention_Resources"/>
      <sheetName val="Appendix_I_Table_2_Int_Cost"/>
      <sheetName val="3c_Costs_Intervention_Training"/>
      <sheetName val="3ci_Training_Attendances"/>
      <sheetName val="3d_Costs_Other"/>
      <sheetName val="3d_i_Antibiotic_Check"/>
      <sheetName val="3e_Intervention_AUDITs"/>
      <sheetName val="3_CAUTI_Calcs"/>
      <sheetName val="4_Patient_Data"/>
      <sheetName val="4a_Patient_Data"/>
      <sheetName val="4b_Patient_Data_Paste"/>
      <sheetName val="4c_Point_Results-Aggregate"/>
      <sheetName val="4d_Point_Results-rates"/>
      <sheetName val="4e_Outcomes_Costs"/>
      <sheetName val="4f_Outcomes_Costs_Rates"/>
      <sheetName val="4g_Outcomes_Costs-Anti"/>
      <sheetName val="4h_Wards"/>
      <sheetName val="5_Bootstrap description"/>
      <sheetName val="5a_Bootstrap_Re_Control"/>
      <sheetName val="5b_Bootstrap_re_4months"/>
      <sheetName val="5c_Bootstrap_re_9months"/>
      <sheetName val="5d_Bootstrap_It_Results"/>
      <sheetName val="Appendix"/>
      <sheetName val="Sheet2"/>
      <sheetName val="Health_Inflation_"/>
      <sheetName val="Patient_Data_Orig"/>
      <sheetName val="Data variables"/>
      <sheetName val="Paper_Ward Costs"/>
      <sheetName val="LOS_inq"/>
      <sheetName val="Paper_Main_Table (2)"/>
      <sheetName val="Paper_Main_Table_Linked"/>
      <sheetName val="Patients"/>
      <sheetName val="Paper_Rollout"/>
      <sheetName val="Paper_New_Table_Costs_Linked"/>
      <sheetName val="Table_3_Trial_CEA_orig"/>
    </sheetNames>
    <sheetDataSet>
      <sheetData sheetId="0">
        <row r="17">
          <cell r="M17">
            <v>0</v>
          </cell>
        </row>
        <row r="18">
          <cell r="M18">
            <v>0</v>
          </cell>
        </row>
        <row r="19">
          <cell r="M19">
            <v>0</v>
          </cell>
        </row>
        <row r="20">
          <cell r="M20">
            <v>0</v>
          </cell>
        </row>
        <row r="21">
          <cell r="M21">
            <v>0</v>
          </cell>
        </row>
        <row r="22">
          <cell r="M22">
            <v>0</v>
          </cell>
        </row>
        <row r="24">
          <cell r="M24">
            <v>0</v>
          </cell>
        </row>
        <row r="25">
          <cell r="M25">
            <v>0</v>
          </cell>
        </row>
        <row r="26">
          <cell r="M26">
            <v>0</v>
          </cell>
        </row>
        <row r="28">
          <cell r="M28">
            <v>0</v>
          </cell>
        </row>
        <row r="29">
          <cell r="M29">
            <v>0</v>
          </cell>
        </row>
        <row r="30">
          <cell r="M30">
            <v>0</v>
          </cell>
        </row>
        <row r="35">
          <cell r="M35">
            <v>0</v>
          </cell>
        </row>
        <row r="37">
          <cell r="M37">
            <v>0</v>
          </cell>
        </row>
        <row r="38">
          <cell r="M38">
            <v>0</v>
          </cell>
        </row>
        <row r="39">
          <cell r="M39">
            <v>0</v>
          </cell>
        </row>
        <row r="40">
          <cell r="M40">
            <v>0</v>
          </cell>
        </row>
        <row r="41">
          <cell r="M41">
            <v>0</v>
          </cell>
        </row>
      </sheetData>
      <sheetData sheetId="1"/>
      <sheetData sheetId="2"/>
      <sheetData sheetId="3"/>
      <sheetData sheetId="4"/>
      <sheetData sheetId="5"/>
      <sheetData sheetId="6"/>
      <sheetData sheetId="7"/>
      <sheetData sheetId="8"/>
      <sheetData sheetId="9"/>
      <sheetData sheetId="10"/>
      <sheetData sheetId="11"/>
      <sheetData sheetId="12">
        <row r="16">
          <cell r="H16">
            <v>20.210999999999999</v>
          </cell>
          <cell r="J16">
            <v>19.498571428571431</v>
          </cell>
        </row>
      </sheetData>
      <sheetData sheetId="13"/>
      <sheetData sheetId="14"/>
      <sheetData sheetId="15"/>
      <sheetData sheetId="16"/>
      <sheetData sheetId="17"/>
      <sheetData sheetId="18"/>
      <sheetData sheetId="19"/>
      <sheetData sheetId="20"/>
      <sheetData sheetId="21"/>
      <sheetData sheetId="22"/>
      <sheetData sheetId="23"/>
      <sheetData sheetId="24">
        <row r="12">
          <cell r="K12">
            <v>7145.3982592130405</v>
          </cell>
        </row>
        <row r="13">
          <cell r="K13">
            <v>7145.3982592130405</v>
          </cell>
        </row>
      </sheetData>
      <sheetData sheetId="25"/>
      <sheetData sheetId="26"/>
      <sheetData sheetId="27"/>
      <sheetData sheetId="28">
        <row r="17">
          <cell r="C17">
            <v>0.27866666666666667</v>
          </cell>
          <cell r="D17">
            <v>0.27866666666666667</v>
          </cell>
        </row>
        <row r="18">
          <cell r="C18">
            <v>0.27566265060240969</v>
          </cell>
          <cell r="D18">
            <v>0.27566265060240969</v>
          </cell>
        </row>
        <row r="19">
          <cell r="C19">
            <v>0.2830379746835443</v>
          </cell>
          <cell r="D19">
            <v>0.2830379746835443</v>
          </cell>
        </row>
        <row r="20">
          <cell r="C20">
            <v>0.26</v>
          </cell>
        </row>
        <row r="21">
          <cell r="C21">
            <v>0.24</v>
          </cell>
          <cell r="D21">
            <v>0.24</v>
          </cell>
        </row>
        <row r="22">
          <cell r="C22">
            <v>3.5999999999999997E-2</v>
          </cell>
          <cell r="D22">
            <v>3.5999999999999997E-2</v>
          </cell>
        </row>
        <row r="23">
          <cell r="C23">
            <v>7.6911999999999994E-2</v>
          </cell>
          <cell r="D23">
            <v>7.6911999999999994E-2</v>
          </cell>
        </row>
        <row r="24">
          <cell r="C24">
            <v>1</v>
          </cell>
        </row>
        <row r="25">
          <cell r="C25">
            <v>2</v>
          </cell>
          <cell r="D25">
            <v>2</v>
          </cell>
        </row>
        <row r="26">
          <cell r="C26">
            <v>5</v>
          </cell>
          <cell r="D26">
            <v>5</v>
          </cell>
        </row>
        <row r="27">
          <cell r="C27">
            <v>2</v>
          </cell>
          <cell r="D27">
            <v>2</v>
          </cell>
        </row>
        <row r="28">
          <cell r="C28">
            <v>1.5</v>
          </cell>
          <cell r="D28">
            <v>1.5</v>
          </cell>
        </row>
        <row r="29">
          <cell r="C29">
            <v>1</v>
          </cell>
          <cell r="D29">
            <v>1</v>
          </cell>
        </row>
        <row r="33">
          <cell r="C33">
            <v>0.4358974358974359</v>
          </cell>
          <cell r="D33">
            <v>0.4358974358974359</v>
          </cell>
        </row>
        <row r="34">
          <cell r="C34">
            <v>0.34337349397590361</v>
          </cell>
          <cell r="D34">
            <v>0.34337349397590361</v>
          </cell>
        </row>
        <row r="35">
          <cell r="C35">
            <v>0.51265822784810122</v>
          </cell>
          <cell r="D35">
            <v>0.51265822784810122</v>
          </cell>
        </row>
        <row r="37">
          <cell r="C37">
            <v>7.6923076923076927E-2</v>
          </cell>
          <cell r="D37">
            <v>7.6923076923076927E-2</v>
          </cell>
        </row>
        <row r="38">
          <cell r="C38">
            <v>6.0240963855421686E-2</v>
          </cell>
          <cell r="D38">
            <v>6.0240963855421686E-2</v>
          </cell>
        </row>
        <row r="39">
          <cell r="C39">
            <v>8.8607594936708861E-2</v>
          </cell>
          <cell r="D39">
            <v>8.8607594936708861E-2</v>
          </cell>
        </row>
        <row r="55">
          <cell r="B55">
            <v>4</v>
          </cell>
        </row>
      </sheetData>
      <sheetData sheetId="29"/>
      <sheetData sheetId="30">
        <row r="24">
          <cell r="F24">
            <v>424.04654605263153</v>
          </cell>
        </row>
        <row r="29">
          <cell r="E29">
            <v>226.15815789473683</v>
          </cell>
        </row>
        <row r="36">
          <cell r="H36">
            <v>2600.8188157894733</v>
          </cell>
        </row>
      </sheetData>
      <sheetData sheetId="31">
        <row r="21">
          <cell r="D21">
            <v>0.27866666666666667</v>
          </cell>
        </row>
        <row r="33">
          <cell r="E33">
            <v>0.24</v>
          </cell>
        </row>
        <row r="42">
          <cell r="E42">
            <v>3.5999999999999997E-2</v>
          </cell>
        </row>
      </sheetData>
      <sheetData sheetId="32"/>
      <sheetData sheetId="33">
        <row r="12">
          <cell r="AS12">
            <v>195</v>
          </cell>
        </row>
        <row r="14">
          <cell r="AS14">
            <v>15</v>
          </cell>
        </row>
        <row r="22">
          <cell r="AS22">
            <v>166</v>
          </cell>
        </row>
        <row r="24">
          <cell r="AS24">
            <v>10</v>
          </cell>
        </row>
        <row r="32">
          <cell r="AS32">
            <v>158</v>
          </cell>
        </row>
        <row r="34">
          <cell r="AS34">
            <v>14</v>
          </cell>
        </row>
      </sheetData>
      <sheetData sheetId="34"/>
      <sheetData sheetId="35">
        <row r="56">
          <cell r="J56">
            <v>158</v>
          </cell>
        </row>
        <row r="57">
          <cell r="J57">
            <v>166</v>
          </cell>
        </row>
        <row r="58">
          <cell r="J58">
            <v>195</v>
          </cell>
        </row>
      </sheetData>
      <sheetData sheetId="36">
        <row r="8">
          <cell r="J8">
            <v>16.102528527437229</v>
          </cell>
        </row>
        <row r="23">
          <cell r="J23">
            <v>14.892678441297047</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_Sheet"/>
      <sheetName val="Table_3_Sensitivity_Analysis_BC"/>
      <sheetName val="Table_1"/>
      <sheetName val="Table_5_SA_LOS"/>
      <sheetName val="Table_2_Trial_CEA_update"/>
      <sheetName val="Appendix_III_Antibiotics"/>
      <sheetName val="Cost_Effectiveness_Planes"/>
      <sheetName val="CEAC-4_months"/>
      <sheetName val="CEAC-9_months"/>
      <sheetName val="1a_Intervention_Description"/>
      <sheetName val="1b_Intervention_Diagram"/>
      <sheetName val="1c_Economic_Evaluation"/>
      <sheetName val="1d_Ec_Analysis_Diag"/>
      <sheetName val="2a_Model_Schematic"/>
      <sheetName val="2b_Model_Parameters_Names"/>
      <sheetName val="3a_Costs_Labour"/>
      <sheetName val="3b_Costs_Intervention_Resources"/>
      <sheetName val="3c_Costs_Intervention_Training"/>
      <sheetName val="Appendix_I_Table_2_Int_Cost"/>
      <sheetName val="3ci_Training_Attendances"/>
      <sheetName val="3d_Costs_Other"/>
      <sheetName val="3_CAUTI_Calcs"/>
      <sheetName val="3d_i_Antibiotic_Check"/>
      <sheetName val="3e_Intervention_AUDITs"/>
      <sheetName val="4_Patient_Data"/>
      <sheetName val="4a_Patient_Data"/>
      <sheetName val="Appendix_II_Caths"/>
      <sheetName val="4b_Patient_Data_Paste"/>
      <sheetName val="4c_Point_Results-Aggregate"/>
      <sheetName val="4d_Point_Results-rates"/>
      <sheetName val="4e_Outcomes_Costs"/>
      <sheetName val="4g_Outcomes_Costs-Anti"/>
      <sheetName val="4f_Outcomes_Costs_Rates"/>
      <sheetName val="4h_Wards"/>
      <sheetName val="5_Bootstrap description"/>
      <sheetName val="5a_Bootstrap_Re_Control"/>
      <sheetName val="5b_Bootstrap_re_4months"/>
      <sheetName val="5c_Bootstrap_re_9months"/>
      <sheetName val="5d_Bootstrap_It_Results"/>
      <sheetName val="Appendix"/>
      <sheetName val="Sheet2"/>
      <sheetName val="Health_Inflation_"/>
      <sheetName val="Patient_Data_Orig"/>
      <sheetName val="Data variables"/>
      <sheetName val="Paper_Ward Costs"/>
      <sheetName val="LOS_inq"/>
      <sheetName val="Paper_Main_Table (2)"/>
      <sheetName val="Paper_Main_Table_Linked"/>
      <sheetName val="Patients"/>
      <sheetName val="Paper_Rollout"/>
      <sheetName val="Paper_New_Table_Costs_Linked"/>
      <sheetName val="Table_3_Trial_CEA_orig"/>
    </sheetNames>
    <sheetDataSet>
      <sheetData sheetId="0">
        <row r="24">
          <cell r="F24">
            <v>1</v>
          </cell>
        </row>
      </sheetData>
      <sheetData sheetId="1" refreshError="1"/>
      <sheetData sheetId="2" refreshError="1"/>
      <sheetData sheetId="3" refreshError="1"/>
      <sheetData sheetId="4" refreshError="1"/>
      <sheetData sheetId="5">
        <row r="16">
          <cell r="F16">
            <v>18.986666666666668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_Sheet"/>
      <sheetName val="Table_3_Trial_CEA_Model"/>
      <sheetName val="Cost_Effectiveness_Planes"/>
      <sheetName val="CEAC-4_months"/>
      <sheetName val="CEAC-9_months"/>
      <sheetName val="Cost Effect_Planes_Paper"/>
      <sheetName val="Cost Effect_Planes_Paper_No_CIs"/>
      <sheetName val="Table_1_Old"/>
      <sheetName val="FIG_1_CEA"/>
      <sheetName val="Paper_Table_1"/>
      <sheetName val="Table_3_SensitivityPaper"/>
      <sheetName val="Table-3 FYI-Cath_Rates_Sens"/>
      <sheetName val="Table_3_Sensitivity_Analysis_BC"/>
      <sheetName val="Appendix_II_Offsets"/>
      <sheetName val="Appendix_Training"/>
      <sheetName val="Appendix_III_Antibiotics"/>
      <sheetName val="Paper_Table_2"/>
      <sheetName val="Paper_Table_3"/>
      <sheetName val="1a_Intervention_Description"/>
      <sheetName val="1b_Intervention_Diagram"/>
      <sheetName val="1c_Economic_Evaluation"/>
      <sheetName val="1d_Ec_Analysis_Diag"/>
      <sheetName val="1e_DiagramCosting-Observed"/>
      <sheetName val="2a_Model_Schematic"/>
      <sheetName val="2b_Model_Parameters_Names"/>
      <sheetName val="3a_Costs_Labour"/>
      <sheetName val="3b_Costs_Intervention_Resources"/>
      <sheetName val="3c_Costs_Intervention_Training"/>
      <sheetName val="3ci_Training_Attendances"/>
      <sheetName val="3d_i_Antibiotic_Check"/>
      <sheetName val="3d_Costs_Other"/>
      <sheetName val="3e_Intervention_AUDITs"/>
      <sheetName val="4c_Point_Results-Aggregate"/>
      <sheetName val="4_Data variables"/>
      <sheetName val="4_Patient_Data"/>
      <sheetName val="4a_Patient_Data"/>
      <sheetName val="4b_Patient_Data_Paste"/>
      <sheetName val="4d_Point_Results-rates"/>
      <sheetName val="4e_Outcomes_Costs"/>
      <sheetName val="4f_Outcomes_Costs_Rates"/>
      <sheetName val="4g_Outcomes_Costs-Anti"/>
      <sheetName val="5_Bootstrap description"/>
      <sheetName val="5a_Bootstrap_Re_Control"/>
      <sheetName val="5b_Bootstrap_re_4months"/>
      <sheetName val="5c_Bootstrap_re_9months"/>
      <sheetName val="5d_Bootstrap_It_Results"/>
      <sheetName val="Appendix"/>
      <sheetName val="Names"/>
      <sheetName val="Health_Inflation_"/>
      <sheetName val="Patient_Data_Orig"/>
      <sheetName val="Old_Stuff"/>
      <sheetName val="Paper_Ward Costs"/>
      <sheetName val="3_CAUTI_Calcs"/>
      <sheetName val="LOS_inq"/>
      <sheetName val="Paper_Main_Table (2)"/>
      <sheetName val="Paper_Main_Table_Linked"/>
      <sheetName val="Patients"/>
      <sheetName val="Paper_Rollout"/>
      <sheetName val="Paper_New_Table_Costs_Linked"/>
      <sheetName val="4h_Wards"/>
      <sheetName val="Table_3_Trial_CEA_orig"/>
    </sheetNames>
    <sheetDataSet>
      <sheetData sheetId="0">
        <row r="11">
          <cell r="M11">
            <v>0</v>
          </cell>
        </row>
        <row r="12">
          <cell r="M12">
            <v>0</v>
          </cell>
        </row>
        <row r="28">
          <cell r="Q28">
            <v>0.3485700436257877</v>
          </cell>
        </row>
        <row r="32">
          <cell r="Q32">
            <v>6.0240963855421686E-2</v>
          </cell>
        </row>
        <row r="48">
          <cell r="M48">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F5">
            <v>44.344736842105263</v>
          </cell>
        </row>
        <row r="8">
          <cell r="E8">
            <v>0.21510000000000001</v>
          </cell>
          <cell r="F8">
            <v>0.21510000000000001</v>
          </cell>
        </row>
        <row r="9">
          <cell r="F9">
            <v>0.27500000000000002</v>
          </cell>
        </row>
      </sheetData>
      <sheetData sheetId="26"/>
      <sheetData sheetId="27">
        <row r="10">
          <cell r="E10">
            <v>9785.9457016750657</v>
          </cell>
          <cell r="F10">
            <v>9050.6868117459908</v>
          </cell>
        </row>
      </sheetData>
      <sheetData sheetId="28"/>
      <sheetData sheetId="29"/>
      <sheetData sheetId="30">
        <row r="22">
          <cell r="C22">
            <v>5</v>
          </cell>
        </row>
      </sheetData>
      <sheetData sheetId="31">
        <row r="38">
          <cell r="H38">
            <v>3547.2963527025045</v>
          </cell>
        </row>
        <row r="39">
          <cell r="H39">
            <v>3280.7731920343376</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_Sheet"/>
      <sheetName val="Cost_Effectiveness_Planes"/>
      <sheetName val="CEAC-9_months"/>
      <sheetName val="CEAC-4_months"/>
      <sheetName val="1a_Intervention_Description"/>
      <sheetName val="1b_Intervention_Diagram"/>
      <sheetName val="1c_Economic_Evaluation"/>
      <sheetName val="1d_Ec_Analysis_Diag"/>
      <sheetName val="Tables3_8"/>
      <sheetName val="Table_4_Trial_CEA"/>
      <sheetName val="Paper_Table_Antibiotics"/>
      <sheetName val="Paper_Intervention_Cost"/>
      <sheetName val="Paper_Rollout"/>
      <sheetName val="Paper_New_Table_Costs_Linked"/>
      <sheetName val="2a_Model_Schematic"/>
      <sheetName val="2b_Model_Parameters_Names"/>
      <sheetName val="3a_Costs_Labour"/>
      <sheetName val="3b_Costs_Intervention_Resources"/>
      <sheetName val="3c_Costs_Intervention_Training"/>
      <sheetName val="3ci_Training_Attendances"/>
      <sheetName val="3d_Costs_Other"/>
      <sheetName val="3d_i_Antibiotic_Check"/>
      <sheetName val="3e_Compliance"/>
      <sheetName val="4_Patient_Data"/>
      <sheetName val="4a_Patient_Data"/>
      <sheetName val="4b_Patient_Data_Paste"/>
      <sheetName val="4c_Point_Results-Aggregate"/>
      <sheetName val="4d_Point_Results-rates"/>
      <sheetName val="4e_Outcomes_Costs"/>
      <sheetName val="4f_Outcomes_Costs_Rates"/>
      <sheetName val="4g_Outcomes_Costs-Anti"/>
      <sheetName val="5_Bootstrap description"/>
      <sheetName val="5a_Bootstrap_Re_Control"/>
      <sheetName val="5b_Bootstrap_re_4months"/>
      <sheetName val="5c_Bootstrap_re_9months"/>
      <sheetName val="5d_Bootstrap_It_Results"/>
      <sheetName val="Appendix"/>
      <sheetName val="Health_Inflation"/>
      <sheetName val="Patient_Data_Orig"/>
      <sheetName val="Data variables"/>
      <sheetName val="Paper_Ward Costs"/>
      <sheetName val="LOS_inq"/>
      <sheetName val="Paper_Main_Table (2)"/>
      <sheetName val="Paper_Main_Table_Linked"/>
      <sheetName val="Patients"/>
    </sheetNames>
    <sheetDataSet>
      <sheetData sheetId="0" refreshError="1">
        <row r="4">
          <cell r="B4">
            <v>0.1196319018404908</v>
          </cell>
        </row>
        <row r="7">
          <cell r="M7">
            <v>0</v>
          </cell>
        </row>
        <row r="8">
          <cell r="M8">
            <v>0</v>
          </cell>
        </row>
        <row r="9">
          <cell r="M9">
            <v>0</v>
          </cell>
        </row>
        <row r="10">
          <cell r="M10">
            <v>0</v>
          </cell>
        </row>
        <row r="12">
          <cell r="M12">
            <v>0</v>
          </cell>
        </row>
        <row r="13">
          <cell r="M13">
            <v>0.6</v>
          </cell>
        </row>
        <row r="14">
          <cell r="M14">
            <v>0</v>
          </cell>
        </row>
        <row r="15">
          <cell r="M15">
            <v>0</v>
          </cell>
        </row>
        <row r="16">
          <cell r="M16">
            <v>0</v>
          </cell>
        </row>
        <row r="17">
          <cell r="M17">
            <v>0</v>
          </cell>
        </row>
        <row r="19">
          <cell r="M19">
            <v>0</v>
          </cell>
        </row>
        <row r="20">
          <cell r="M20">
            <v>0</v>
          </cell>
        </row>
        <row r="21">
          <cell r="M21">
            <v>0</v>
          </cell>
        </row>
        <row r="22">
          <cell r="M22">
            <v>0</v>
          </cell>
        </row>
        <row r="23">
          <cell r="M23">
            <v>0</v>
          </cell>
        </row>
        <row r="24">
          <cell r="M24">
            <v>-7.5134168157423978E-2</v>
          </cell>
        </row>
        <row r="27">
          <cell r="M27">
            <v>0</v>
          </cell>
        </row>
        <row r="30">
          <cell r="M30">
            <v>0</v>
          </cell>
        </row>
        <row r="31">
          <cell r="M31">
            <v>0</v>
          </cell>
        </row>
        <row r="32">
          <cell r="M32">
            <v>0</v>
          </cell>
        </row>
        <row r="55">
          <cell r="B55">
            <v>0.8</v>
          </cell>
          <cell r="E55">
            <v>0.85000000000000009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E2">
            <v>79.392236842105248</v>
          </cell>
          <cell r="F2">
            <v>79.392236842105248</v>
          </cell>
        </row>
        <row r="3">
          <cell r="E3">
            <v>46.993815789473679</v>
          </cell>
          <cell r="F3">
            <v>46.993815789473679</v>
          </cell>
        </row>
        <row r="4">
          <cell r="E4">
            <v>53.848618421052628</v>
          </cell>
        </row>
        <row r="5">
          <cell r="E5">
            <v>56.539539473684208</v>
          </cell>
        </row>
        <row r="6">
          <cell r="F6">
            <v>0.27500000000000002</v>
          </cell>
        </row>
      </sheetData>
      <sheetData sheetId="17" refreshError="1">
        <row r="10">
          <cell r="K10">
            <v>6930.57</v>
          </cell>
        </row>
        <row r="11">
          <cell r="K11">
            <v>6930.57</v>
          </cell>
        </row>
        <row r="13">
          <cell r="K13">
            <v>6930.57</v>
          </cell>
        </row>
        <row r="14">
          <cell r="K14">
            <v>6409.8473881932014</v>
          </cell>
        </row>
      </sheetData>
      <sheetData sheetId="18" refreshError="1">
        <row r="5">
          <cell r="B5">
            <v>4</v>
          </cell>
        </row>
        <row r="6">
          <cell r="B6">
            <v>2</v>
          </cell>
        </row>
        <row r="7">
          <cell r="B7">
            <v>2</v>
          </cell>
        </row>
        <row r="8">
          <cell r="B8">
            <v>1</v>
          </cell>
        </row>
        <row r="10">
          <cell r="D10">
            <v>14052.921118421051</v>
          </cell>
        </row>
        <row r="11">
          <cell r="B11">
            <v>3</v>
          </cell>
        </row>
        <row r="12">
          <cell r="B12">
            <v>3</v>
          </cell>
        </row>
      </sheetData>
      <sheetData sheetId="19" refreshError="1">
        <row r="20">
          <cell r="G20">
            <v>12</v>
          </cell>
        </row>
        <row r="68">
          <cell r="G68">
            <v>32</v>
          </cell>
        </row>
        <row r="71">
          <cell r="G71">
            <v>12</v>
          </cell>
        </row>
        <row r="72">
          <cell r="G72">
            <v>25</v>
          </cell>
        </row>
      </sheetData>
      <sheetData sheetId="20" refreshError="1">
        <row r="2">
          <cell r="C2">
            <v>8</v>
          </cell>
          <cell r="D2">
            <v>8</v>
          </cell>
        </row>
        <row r="3">
          <cell r="C3">
            <v>5</v>
          </cell>
          <cell r="D3">
            <v>8</v>
          </cell>
        </row>
        <row r="4">
          <cell r="C4">
            <v>23.496907894736839</v>
          </cell>
          <cell r="D4">
            <v>23.496907894736839</v>
          </cell>
        </row>
        <row r="5">
          <cell r="C5">
            <v>34.64</v>
          </cell>
          <cell r="D5">
            <v>34.64</v>
          </cell>
        </row>
        <row r="6">
          <cell r="C6">
            <v>1450.2072874493929</v>
          </cell>
        </row>
        <row r="7">
          <cell r="C7">
            <v>1855.2294655870446</v>
          </cell>
          <cell r="D7">
            <v>1855.2294655870446</v>
          </cell>
        </row>
        <row r="12">
          <cell r="C12">
            <v>4</v>
          </cell>
          <cell r="D12">
            <v>4</v>
          </cell>
        </row>
        <row r="13">
          <cell r="C13">
            <v>6.2399999999999997E-2</v>
          </cell>
          <cell r="D13">
            <v>6.2399999999999997E-2</v>
          </cell>
        </row>
        <row r="14">
          <cell r="C14">
            <v>2</v>
          </cell>
          <cell r="D14">
            <v>2</v>
          </cell>
        </row>
        <row r="15">
          <cell r="C15">
            <v>1</v>
          </cell>
          <cell r="D15">
            <v>1</v>
          </cell>
        </row>
        <row r="25">
          <cell r="E25">
            <v>21.41</v>
          </cell>
        </row>
        <row r="26">
          <cell r="E26">
            <v>16.29</v>
          </cell>
        </row>
        <row r="27">
          <cell r="E27">
            <v>18.13</v>
          </cell>
        </row>
        <row r="28">
          <cell r="E28">
            <v>32.36</v>
          </cell>
        </row>
        <row r="29">
          <cell r="E29">
            <v>15.05</v>
          </cell>
        </row>
        <row r="30">
          <cell r="E30">
            <v>22.34</v>
          </cell>
        </row>
        <row r="32">
          <cell r="E32">
            <v>17.59</v>
          </cell>
        </row>
        <row r="33">
          <cell r="E33">
            <v>15.61</v>
          </cell>
        </row>
        <row r="34">
          <cell r="E34">
            <v>39.090000000000003</v>
          </cell>
        </row>
        <row r="35">
          <cell r="E35">
            <v>20.309999999999999</v>
          </cell>
        </row>
        <row r="36">
          <cell r="E36">
            <v>22.081818181818182</v>
          </cell>
        </row>
      </sheetData>
      <sheetData sheetId="21" refreshError="1"/>
      <sheetData sheetId="22" refreshError="1">
        <row r="4">
          <cell r="N4">
            <v>3437.6039999999998</v>
          </cell>
        </row>
        <row r="5">
          <cell r="N5">
            <v>3179.3224830053664</v>
          </cell>
        </row>
        <row r="9">
          <cell r="D9">
            <v>859.40099999999995</v>
          </cell>
        </row>
        <row r="10">
          <cell r="D10">
            <v>859.40099999999995</v>
          </cell>
        </row>
        <row r="13">
          <cell r="D13">
            <v>859.40099999999995</v>
          </cell>
        </row>
        <row r="14">
          <cell r="D14">
            <v>794.8306207513416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_Page"/>
      <sheetName val="1a. Research_Design"/>
      <sheetName val="1b. Costing_Project_Description"/>
      <sheetName val="1c._Model_Description"/>
      <sheetName val="Issue of Missing Data"/>
      <sheetName val="2.a_Base_Case_Schematic"/>
      <sheetName val="ICER ISSUE"/>
      <sheetName val="Summary_Results_Notes"/>
      <sheetName val="Names_Values"/>
      <sheetName val="2d._Patient_Record_Data_Paste"/>
      <sheetName val="2e._Point_Results"/>
      <sheetName val="Summary_Results"/>
      <sheetName val="Recs_Status_Recorded"/>
      <sheetName val="2c._Patient_Record_Data"/>
      <sheetName val="2b._Costs"/>
      <sheetName val="Cost_Consultation_Markov (2)"/>
      <sheetName val="Report for Andrew"/>
      <sheetName val="Cost_Allocation_Schematic"/>
      <sheetName val="2.Data_Notes"/>
      <sheetName val="3.SA_Schematic"/>
      <sheetName val="3. Bootstrap_Schematic"/>
      <sheetName val="3a._BT_Setup"/>
      <sheetName val="3b._BT_Replications"/>
      <sheetName val="3c._Graphs"/>
      <sheetName val="Fieller_Names"/>
      <sheetName val="Fieller_Theorem_Results"/>
      <sheetName val="5b. Appendix_Bibliography"/>
      <sheetName val="2_Data_Blanks_Investigation"/>
      <sheetName val="Nixon_Summ_Smok"/>
      <sheetName val="Nixon_Summary_Stats_GH"/>
      <sheetName val="Nixon_Summary_Stats_Total"/>
      <sheetName val="Fieller_Test_Run"/>
      <sheetName val="Summary Statistics_GH"/>
      <sheetName val="Nixon_Smok_Ellipse_Table"/>
      <sheetName val="Summary Statistics_Smoking"/>
      <sheetName val="Parametric_NB_CEAC_Quit"/>
      <sheetName val="Parametric_NB_Plane_Quit"/>
      <sheetName val="Parametric_NB_CEAC_GH"/>
      <sheetName val="Parametric_NB_Plane_GH"/>
      <sheetName val="Parametric_NB_CEAC__Total"/>
      <sheetName val="Parametric_NB_Plane_Total"/>
      <sheetName val="Data-31_05_Cat_8s_Values"/>
      <sheetName val="Data-31_05-Tables"/>
      <sheetName val="Data-31_05_Wide"/>
      <sheetName val="Data-31-05-Eligibility-Data"/>
      <sheetName val="Data-31_05_Long"/>
      <sheetName val="Data-31_05_Long T1"/>
      <sheetName val="Data-31_05_Long T2"/>
      <sheetName val="Data_31_05_Wide_Outcomes_Only"/>
    </sheetNames>
    <sheetDataSet>
      <sheetData sheetId="0"/>
      <sheetData sheetId="1"/>
      <sheetData sheetId="2"/>
      <sheetData sheetId="3"/>
      <sheetData sheetId="4"/>
      <sheetData sheetId="5"/>
      <sheetData sheetId="6"/>
      <sheetData sheetId="7"/>
      <sheetData sheetId="8"/>
      <sheetData sheetId="9"/>
      <sheetData sheetId="10">
        <row r="6">
          <cell r="B6">
            <v>204</v>
          </cell>
        </row>
      </sheetData>
      <sheetData sheetId="11">
        <row r="1">
          <cell r="Q1" t="str">
            <v>Referrals Accepted</v>
          </cell>
        </row>
        <row r="14">
          <cell r="B14">
            <v>3</v>
          </cell>
          <cell r="S14">
            <v>3</v>
          </cell>
          <cell r="AJ14">
            <v>3</v>
          </cell>
        </row>
        <row r="15">
          <cell r="B15">
            <v>3</v>
          </cell>
          <cell r="S15">
            <v>3</v>
          </cell>
          <cell r="AJ15">
            <v>3</v>
          </cell>
        </row>
        <row r="16">
          <cell r="B16">
            <v>3</v>
          </cell>
          <cell r="S16">
            <v>3</v>
          </cell>
          <cell r="AJ16">
            <v>3</v>
          </cell>
        </row>
        <row r="30">
          <cell r="C30">
            <v>0</v>
          </cell>
        </row>
      </sheetData>
      <sheetData sheetId="12"/>
      <sheetData sheetId="13"/>
      <sheetData sheetId="14">
        <row r="23">
          <cell r="B23">
            <v>0.27500000000000002</v>
          </cell>
        </row>
      </sheetData>
      <sheetData sheetId="15"/>
      <sheetData sheetId="16"/>
      <sheetData sheetId="17"/>
      <sheetData sheetId="18"/>
      <sheetData sheetId="19"/>
      <sheetData sheetId="20"/>
      <sheetData sheetId="21"/>
      <sheetData sheetId="22"/>
      <sheetData sheetId="23"/>
      <sheetData sheetId="24"/>
      <sheetData sheetId="25">
        <row r="2">
          <cell r="B2">
            <v>0.95</v>
          </cell>
        </row>
        <row r="6">
          <cell r="B6">
            <v>0.24858757062146894</v>
          </cell>
          <cell r="C6" t="e">
            <v>#DIV/0!</v>
          </cell>
          <cell r="D6" t="e">
            <v>#VALUE!</v>
          </cell>
        </row>
        <row r="8">
          <cell r="B8" t="e">
            <v>#NAME?</v>
          </cell>
          <cell r="C8" t="e">
            <v>#NAME?</v>
          </cell>
        </row>
        <row r="11">
          <cell r="D11" t="e">
            <v>#VALUE!</v>
          </cell>
        </row>
        <row r="16">
          <cell r="C16" t="e">
            <v>#DIV/0!</v>
          </cell>
          <cell r="D16" t="e">
            <v>#DIV/0!</v>
          </cell>
          <cell r="E16" t="e">
            <v>#NAME?</v>
          </cell>
        </row>
      </sheetData>
      <sheetData sheetId="26"/>
      <sheetData sheetId="27"/>
      <sheetData sheetId="28">
        <row r="8">
          <cell r="M8" t="e">
            <v>#DIV/0!</v>
          </cell>
        </row>
        <row r="11">
          <cell r="M11" t="e">
            <v>#NAME?</v>
          </cell>
        </row>
        <row r="12">
          <cell r="M12" t="e">
            <v>#NAME?</v>
          </cell>
        </row>
        <row r="15">
          <cell r="M15">
            <v>0.24858757062146894</v>
          </cell>
        </row>
        <row r="19">
          <cell r="M19" t="e">
            <v>#NAME?</v>
          </cell>
        </row>
        <row r="22">
          <cell r="M22" t="e">
            <v>#VALUE!</v>
          </cell>
        </row>
        <row r="23">
          <cell r="M23" t="e">
            <v>#VALUE!</v>
          </cell>
        </row>
      </sheetData>
      <sheetData sheetId="29">
        <row r="8">
          <cell r="M8" t="e">
            <v>#DIV/0!</v>
          </cell>
        </row>
      </sheetData>
      <sheetData sheetId="30">
        <row r="8">
          <cell r="M8" t="e">
            <v>#DIV/0!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Summary Statistics"/>
      <sheetName val="Parametric"/>
      <sheetName val="Bootstrapping"/>
      <sheetName val="Chart1"/>
      <sheetName val="Chart2"/>
      <sheetName val="Chart3"/>
      <sheetName val="Chart4"/>
    </sheetNames>
    <sheetDataSet>
      <sheetData sheetId="0"/>
      <sheetData sheetId="1">
        <row r="11">
          <cell r="B11">
            <v>0.78216348772689148</v>
          </cell>
          <cell r="C11">
            <v>2683.6096868898221</v>
          </cell>
        </row>
        <row r="12">
          <cell r="B12">
            <v>0.49166428612322838</v>
          </cell>
          <cell r="C12">
            <v>1244.370665508786</v>
          </cell>
        </row>
      </sheetData>
      <sheetData sheetId="2"/>
      <sheetData sheetId="3"/>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eller_Theorem_Results"/>
      <sheetName val="Names"/>
      <sheetName val="Nixon_Summ_Smok"/>
    </sheetNames>
    <sheetDataSet>
      <sheetData sheetId="0">
        <row r="6">
          <cell r="B6" t="str">
            <v>Param_Smk_Mean_Diff_Cost</v>
          </cell>
          <cell r="C6" t="str">
            <v>Param_Smk_Mean_Diff_Effect</v>
          </cell>
          <cell r="F6">
            <v>1.96</v>
          </cell>
        </row>
        <row r="8">
          <cell r="C8" t="str">
            <v>C7^2</v>
          </cell>
        </row>
        <row r="11">
          <cell r="D11" t="str">
            <v>B11*C11</v>
          </cell>
        </row>
      </sheetData>
      <sheetData sheetId="1"/>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ssues"/>
      <sheetName val="Quality_Check_Summary"/>
      <sheetName val="SUMMARIES"/>
      <sheetName val="Paper_Tables"/>
      <sheetName val="1_Sampling_Path"/>
      <sheetName val="2_Cost_Sumary_Table"/>
      <sheetName val="3_Base_Secenarios_Case_Results"/>
      <sheetName val="1.FLS_ED_Record_Assessments"/>
      <sheetName val="1. Costs_Data"/>
      <sheetName val="2.FLS_Contacting_Costs"/>
      <sheetName val="3.FLS_Exam_Trtmt_Costs_FLS"/>
      <sheetName val="FLS_Cost_Summary"/>
      <sheetName val="3b.FLS_Exam_Trtmt_Costs_SA_UC"/>
      <sheetName val="4.FLS Follow_Up_Costs"/>
      <sheetName val="4b.FLS Follow_Up_Costs_SA_UC"/>
      <sheetName val="5.Re-Fracture_Treatment_Costs"/>
      <sheetName val="Cost_refs"/>
      <sheetName val="4_Uncertainty Input_Table"/>
      <sheetName val="2. Refracture_Cost_Estimations"/>
      <sheetName val="3.Follow-Ups-Fiona_Niddrie"/>
      <sheetName val="4.Medication_Costs"/>
      <sheetName val="5.FLS_Medications_Services"/>
      <sheetName val="Other"/>
      <sheetName val="CI_Pos_6_month_RR_Samp_Pops"/>
      <sheetName val="CI_Pos_6_month_RR_1000"/>
      <sheetName val="Price_Deflator_2013-14"/>
      <sheetName val="Names"/>
      <sheetName val="Old_Stuff_from_Here"/>
      <sheetName val="Tornado_Chart_Paper_John"/>
      <sheetName val="Nik_Paper_Table_Poisson_CIs"/>
      <sheetName val="CI_Poisson_Annual"/>
      <sheetName val="Nik_Paper_Table_Poisson_CIs (2"/>
      <sheetName val="3. GM_Consult_&amp;_Follow_Up"/>
      <sheetName val="4. FLS_FollowupsApps"/>
      <sheetName val="New_Followup"/>
      <sheetName val="SA_Diagram"/>
      <sheetName val="SA_Diagram eg"/>
      <sheetName val="Rod_Nick_Tables_Combined"/>
      <sheetName val="2b.RefractCalcs_RespRate"/>
      <sheetName val="Ex_Graph"/>
      <sheetName val="Follow-Up_Trt_Rates"/>
      <sheetName val="Rod_Table_Weighted_Refracs"/>
      <sheetName val="Rod_Paper_Table_SAII"/>
      <sheetName val="Nik_Paper_TableWeighted"/>
      <sheetName val="Rough_Sheet"/>
      <sheetName val="Nik_Table"/>
      <sheetName val="Tornado_Charts"/>
      <sheetName val="Tornado_Chart_Rpt_I"/>
      <sheetName val="Tornado_Chart_Rpt_II"/>
      <sheetName val="Tornado_Chart_Paper"/>
      <sheetName val="Gabor_Stuff"/>
      <sheetName val="Gabor_Box_1"/>
      <sheetName val="Gabor_Box_2"/>
      <sheetName val="Gabor_Percent"/>
      <sheetName val="Gabor_Poster_Tables"/>
      <sheetName val="!st_ Tornado_Chart"/>
      <sheetName val="2.Patient flow diagram"/>
      <sheetName val="Patient_Flow_Presentation"/>
      <sheetName val="Presentation_PW"/>
      <sheetName val="Pathway"/>
      <sheetName val="3.Patient flow diagram_Presenta"/>
      <sheetName val="2.Nagayama_Patient_Data"/>
      <sheetName val="5.d_Overheads"/>
      <sheetName val="4.Flow_Treat_Meds"/>
      <sheetName val="3b.MBS PBS_Investigation"/>
      <sheetName val="1.Cost_Summary"/>
      <sheetName val="6_Re-Fracture"/>
      <sheetName val="1.First_Study_evaluation"/>
      <sheetName val="Questionnaire"/>
      <sheetName val="Re-Fracture_Template"/>
      <sheetName val="Cost_Sch_QC_Temps"/>
      <sheetName val="Cost_Sch_QC_Temps (2)"/>
      <sheetName val="4. Treatment for Osteoporosis"/>
      <sheetName val="2. FLS EARLY INTERACTIONS "/>
      <sheetName val="3. FLS post ED EXAMINATION "/>
      <sheetName val="1.  Assessment of ED recs"/>
      <sheetName val="5.Re-Fractures"/>
      <sheetName val="REFERENCES"/>
      <sheetName val="Patient flow diagram"/>
      <sheetName val="MODEL_Cost_Summary_1_Year"/>
      <sheetName val="MODEL_Cost_Summary_1_Years_Adju"/>
      <sheetName val="3.Issues_Summary_orig"/>
      <sheetName val="Proof of arithmetic"/>
      <sheetName val="2.Sampling_Path (2)"/>
    </sheetNames>
    <sheetDataSet>
      <sheetData sheetId="0"/>
      <sheetData sheetId="1"/>
      <sheetData sheetId="2"/>
      <sheetData sheetId="3"/>
      <sheetData sheetId="4"/>
      <sheetData sheetId="5"/>
      <sheetData sheetId="6"/>
      <sheetData sheetId="7"/>
      <sheetData sheetId="8">
        <row r="7">
          <cell r="J7">
            <v>15406.96855585875</v>
          </cell>
        </row>
      </sheetData>
      <sheetData sheetId="9">
        <row r="3">
          <cell r="E3">
            <v>0.5</v>
          </cell>
        </row>
        <row r="39">
          <cell r="E39">
            <v>0.55339805825242705</v>
          </cell>
        </row>
      </sheetData>
      <sheetData sheetId="10">
        <row r="7">
          <cell r="J7">
            <v>15406.96855585875</v>
          </cell>
        </row>
      </sheetData>
      <sheetData sheetId="11">
        <row r="7">
          <cell r="J7">
            <v>21569.755978202247</v>
          </cell>
        </row>
      </sheetData>
      <sheetData sheetId="12">
        <row r="30">
          <cell r="B30">
            <v>0</v>
          </cell>
        </row>
      </sheetData>
      <sheetData sheetId="13">
        <row r="14">
          <cell r="Y14">
            <v>0</v>
          </cell>
        </row>
      </sheetData>
      <sheetData sheetId="14">
        <row r="6">
          <cell r="J6">
            <v>9244.1811335152488</v>
          </cell>
        </row>
      </sheetData>
      <sheetData sheetId="15">
        <row r="6">
          <cell r="J6">
            <v>9244.1811335152488</v>
          </cell>
        </row>
      </sheetData>
      <sheetData sheetId="16">
        <row r="6">
          <cell r="C6">
            <v>3421.6530555287204</v>
          </cell>
        </row>
      </sheetData>
      <sheetData sheetId="17"/>
      <sheetData sheetId="18"/>
      <sheetData sheetId="19">
        <row r="23">
          <cell r="W23">
            <v>0</v>
          </cell>
        </row>
      </sheetData>
      <sheetData sheetId="20"/>
      <sheetData sheetId="21">
        <row r="11">
          <cell r="G11">
            <v>1449.5834255419152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bstract"/>
      <sheetName val="Alternative_4mths_a"/>
      <sheetName val="Alternative_9mths_a"/>
      <sheetName val="Table_1"/>
      <sheetName val="Paper_Intervention_Cost_2"/>
      <sheetName val="Paper_Treatment_Costs_3"/>
      <sheetName val="Table_4"/>
      <sheetName val="Table_4 (2)"/>
      <sheetName val="Table_4 (3)"/>
      <sheetName val="Paper_Table_Antibiotics_5"/>
      <sheetName val="Table_6"/>
      <sheetName val="Paper_Ward Costs"/>
      <sheetName val="3d_Costs_Other"/>
      <sheetName val="Summary_Sheet"/>
      <sheetName val="Economic_Evaluation"/>
      <sheetName val="Ec_Analysis_Diag"/>
      <sheetName val="1a_Intervention_Description"/>
      <sheetName val="4e_Outcomes_Costs"/>
      <sheetName val="Paper_New_Table"/>
      <sheetName val="Paper_New_Table-1"/>
      <sheetName val="Paper_New_Table_Costs_Linked"/>
      <sheetName val="Cost_Effectiveness_Planes"/>
      <sheetName val="1b_Intervention_Diagram"/>
      <sheetName val="CEAC-4months"/>
      <sheetName val="CEAC-9months"/>
      <sheetName val="2a_Model_Schematic"/>
      <sheetName val="2b_Model_Parameters_Names"/>
      <sheetName val="3a_Costs_Hospital_Labour"/>
      <sheetName val="3b_Costs_Intervention_Resources"/>
      <sheetName val="3c_Costs_Intervention_Training"/>
      <sheetName val="3ci_Training_Attendances"/>
      <sheetName val="New_Way"/>
      <sheetName val="3d_i_Antibiotic_Check"/>
      <sheetName val="4_Patient_Data"/>
      <sheetName val="4a_Patient_Data"/>
      <sheetName val="4b_Patient_Data_Paste"/>
      <sheetName val="4c_Point_Results-Aggregate"/>
      <sheetName val="4d_Point_Results-rates"/>
      <sheetName val="4f_Outcomes_Costs_Rates"/>
      <sheetName val="4g_Outcomes_Costs-Anti"/>
      <sheetName val="5_Bootstrap description"/>
      <sheetName val="5a_Bootstrap_Re_Control"/>
      <sheetName val="5b_Bootstrap_re_4months"/>
      <sheetName val="5d_Bootstrap_It_Results"/>
      <sheetName val="5c_Bootstrap_re_9months"/>
      <sheetName val="Paper_Tables"/>
      <sheetName val="Appendix"/>
      <sheetName val="Health_Inflation"/>
      <sheetName val="Patient_Data_Orig"/>
      <sheetName val="Data variables"/>
      <sheetName val="LOS_inq"/>
      <sheetName val="Paper_Main_Table (2)"/>
      <sheetName val="Paper_Main_Table_Linked"/>
      <sheetName val="New_Way (2)"/>
      <sheetName val="Alternative_9mths"/>
      <sheetName val="Table_4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25">
          <cell r="D25">
            <v>185.54907975460122</v>
          </cell>
        </row>
      </sheetData>
      <sheetData sheetId="5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Summary Statistics"/>
      <sheetName val="Fieler_ex_Parametric"/>
      <sheetName val="Working"/>
      <sheetName val="ICER Histogram"/>
      <sheetName val="Net Ben Histogram"/>
      <sheetName val="CE plane"/>
      <sheetName val="Bootstrapping"/>
      <sheetName val="CEA curve"/>
    </sheetNames>
    <sheetDataSet>
      <sheetData sheetId="0">
        <row r="5">
          <cell r="F5">
            <v>101</v>
          </cell>
          <cell r="G5">
            <v>8.4486795295195058</v>
          </cell>
          <cell r="H5">
            <v>7674.2425512401314</v>
          </cell>
        </row>
        <row r="6">
          <cell r="F6">
            <v>102</v>
          </cell>
          <cell r="G6">
            <v>5.6135498806623119</v>
          </cell>
          <cell r="H6">
            <v>7706.612045518862</v>
          </cell>
        </row>
        <row r="7">
          <cell r="F7">
            <v>103</v>
          </cell>
          <cell r="G7">
            <v>3.1263016140702451</v>
          </cell>
          <cell r="H7">
            <v>6530.9439895774494</v>
          </cell>
        </row>
        <row r="8">
          <cell r="F8">
            <v>104</v>
          </cell>
          <cell r="G8">
            <v>9.1368287826519747</v>
          </cell>
          <cell r="H8">
            <v>18328.785524133895</v>
          </cell>
        </row>
        <row r="9">
          <cell r="F9">
            <v>105</v>
          </cell>
          <cell r="G9">
            <v>4.9495945917755577</v>
          </cell>
          <cell r="H9">
            <v>5949.4747580031508</v>
          </cell>
        </row>
        <row r="10">
          <cell r="F10">
            <v>106</v>
          </cell>
          <cell r="G10">
            <v>4.5853215109917471</v>
          </cell>
          <cell r="H10">
            <v>6029.6450313752912</v>
          </cell>
        </row>
        <row r="11">
          <cell r="F11">
            <v>107</v>
          </cell>
          <cell r="G11">
            <v>1.0783183246014647</v>
          </cell>
          <cell r="H11">
            <v>6136.0462522919515</v>
          </cell>
        </row>
        <row r="12">
          <cell r="F12">
            <v>108</v>
          </cell>
          <cell r="G12">
            <v>6.3549480621204992</v>
          </cell>
          <cell r="H12">
            <v>6291.6709165529246</v>
          </cell>
        </row>
        <row r="13">
          <cell r="F13">
            <v>109</v>
          </cell>
          <cell r="G13">
            <v>9.6472873740787062</v>
          </cell>
          <cell r="H13">
            <v>13825.65313678408</v>
          </cell>
        </row>
        <row r="14">
          <cell r="F14">
            <v>110</v>
          </cell>
          <cell r="G14">
            <v>7.6391003260933426</v>
          </cell>
          <cell r="H14">
            <v>7567.6423426894135</v>
          </cell>
        </row>
        <row r="15">
          <cell r="F15">
            <v>111</v>
          </cell>
          <cell r="G15">
            <v>5.7500603637393732</v>
          </cell>
          <cell r="H15">
            <v>7055.212383303272</v>
          </cell>
        </row>
        <row r="16">
          <cell r="F16">
            <v>112</v>
          </cell>
          <cell r="G16">
            <v>3.8196163491952349</v>
          </cell>
          <cell r="H16">
            <v>6913.0308390458849</v>
          </cell>
        </row>
        <row r="17">
          <cell r="F17">
            <v>113</v>
          </cell>
          <cell r="G17">
            <v>13.197781054869752</v>
          </cell>
          <cell r="H17">
            <v>12882.237819428197</v>
          </cell>
        </row>
        <row r="18">
          <cell r="F18">
            <v>114</v>
          </cell>
          <cell r="G18">
            <v>2.6726811534058359</v>
          </cell>
          <cell r="H18">
            <v>13839.593254837855</v>
          </cell>
        </row>
        <row r="19">
          <cell r="F19">
            <v>115</v>
          </cell>
          <cell r="G19">
            <v>8.2341033909470696</v>
          </cell>
          <cell r="H19">
            <v>15783.230279664196</v>
          </cell>
        </row>
        <row r="20">
          <cell r="F20">
            <v>116</v>
          </cell>
          <cell r="G20">
            <v>3.5647898776376379</v>
          </cell>
          <cell r="H20">
            <v>5259.1371601328665</v>
          </cell>
        </row>
        <row r="21">
          <cell r="F21">
            <v>117</v>
          </cell>
          <cell r="G21">
            <v>9.9693945714417964</v>
          </cell>
          <cell r="H21">
            <v>9842.2889756341883</v>
          </cell>
        </row>
        <row r="22">
          <cell r="F22">
            <v>118</v>
          </cell>
          <cell r="G22">
            <v>9.0286165711156023</v>
          </cell>
          <cell r="H22">
            <v>15933.189685440435</v>
          </cell>
        </row>
        <row r="23">
          <cell r="F23">
            <v>119</v>
          </cell>
          <cell r="G23">
            <v>13.630870919775116</v>
          </cell>
          <cell r="H23">
            <v>17970.13463327743</v>
          </cell>
        </row>
        <row r="24">
          <cell r="F24">
            <v>120</v>
          </cell>
          <cell r="G24">
            <v>10.776690243020884</v>
          </cell>
          <cell r="H24">
            <v>20972.192961268287</v>
          </cell>
        </row>
        <row r="25">
          <cell r="F25">
            <v>121</v>
          </cell>
          <cell r="G25">
            <v>4.9242675132508475</v>
          </cell>
          <cell r="H25">
            <v>5379.4470391750665</v>
          </cell>
        </row>
        <row r="26">
          <cell r="F26">
            <v>122</v>
          </cell>
          <cell r="G26">
            <v>1.5514953192979193</v>
          </cell>
          <cell r="H26">
            <v>9871.2068825291681</v>
          </cell>
        </row>
        <row r="27">
          <cell r="F27">
            <v>123</v>
          </cell>
          <cell r="G27">
            <v>4.8447275495681374</v>
          </cell>
          <cell r="H27">
            <v>12813.828462325819</v>
          </cell>
        </row>
        <row r="28">
          <cell r="F28">
            <v>124</v>
          </cell>
          <cell r="G28">
            <v>1.2932610804296996</v>
          </cell>
          <cell r="H28">
            <v>2254.8598376145496</v>
          </cell>
        </row>
        <row r="29">
          <cell r="F29">
            <v>125</v>
          </cell>
          <cell r="G29">
            <v>4.7620607571642326</v>
          </cell>
          <cell r="H29">
            <v>6267.3571986046873</v>
          </cell>
        </row>
        <row r="30">
          <cell r="F30">
            <v>126</v>
          </cell>
          <cell r="G30">
            <v>11.214378348220773</v>
          </cell>
          <cell r="H30">
            <v>16389.357648229594</v>
          </cell>
        </row>
        <row r="31">
          <cell r="F31">
            <v>127</v>
          </cell>
          <cell r="G31">
            <v>5.8625038404747096</v>
          </cell>
          <cell r="H31">
            <v>9938.7644492985546</v>
          </cell>
        </row>
        <row r="32">
          <cell r="F32">
            <v>128</v>
          </cell>
          <cell r="G32">
            <v>8.018817186743636</v>
          </cell>
          <cell r="H32">
            <v>13424.814908151546</v>
          </cell>
        </row>
        <row r="33">
          <cell r="F33">
            <v>129</v>
          </cell>
          <cell r="G33">
            <v>-0.54777190984754087</v>
          </cell>
          <cell r="H33">
            <v>7050.9204931595659</v>
          </cell>
        </row>
        <row r="34">
          <cell r="F34">
            <v>130</v>
          </cell>
          <cell r="G34">
            <v>7.0911589424121502</v>
          </cell>
          <cell r="H34">
            <v>6601.4757734658779</v>
          </cell>
        </row>
        <row r="35">
          <cell r="F35">
            <v>131</v>
          </cell>
          <cell r="G35">
            <v>5.7788967061002046</v>
          </cell>
          <cell r="H35">
            <v>9044.4459153021289</v>
          </cell>
        </row>
        <row r="36">
          <cell r="F36">
            <v>132</v>
          </cell>
          <cell r="G36">
            <v>8.9838356864513536</v>
          </cell>
          <cell r="H36">
            <v>14670.617442142542</v>
          </cell>
        </row>
        <row r="37">
          <cell r="F37">
            <v>133</v>
          </cell>
          <cell r="G37">
            <v>14.262082433239351</v>
          </cell>
          <cell r="H37">
            <v>13960.901743330987</v>
          </cell>
        </row>
        <row r="38">
          <cell r="F38">
            <v>134</v>
          </cell>
          <cell r="G38">
            <v>8.1768027408037547</v>
          </cell>
          <cell r="H38">
            <v>10218.555084335361</v>
          </cell>
        </row>
        <row r="39">
          <cell r="F39">
            <v>135</v>
          </cell>
          <cell r="G39">
            <v>9.5463149403149625</v>
          </cell>
          <cell r="H39">
            <v>11034.97705802153</v>
          </cell>
        </row>
        <row r="40">
          <cell r="F40">
            <v>136</v>
          </cell>
          <cell r="G40">
            <v>6.4306106184020146</v>
          </cell>
          <cell r="H40">
            <v>6628.6815629440734</v>
          </cell>
        </row>
        <row r="41">
          <cell r="F41">
            <v>137</v>
          </cell>
          <cell r="G41">
            <v>0.82936118236748424</v>
          </cell>
          <cell r="H41">
            <v>3030.4287878664127</v>
          </cell>
        </row>
        <row r="42">
          <cell r="F42">
            <v>138</v>
          </cell>
          <cell r="G42">
            <v>13.831868439621624</v>
          </cell>
          <cell r="H42">
            <v>13091.205779087431</v>
          </cell>
        </row>
        <row r="43">
          <cell r="F43">
            <v>139</v>
          </cell>
          <cell r="G43">
            <v>12.061027786969371</v>
          </cell>
          <cell r="H43">
            <v>36909.61325616765</v>
          </cell>
        </row>
        <row r="44">
          <cell r="F44">
            <v>140</v>
          </cell>
          <cell r="G44">
            <v>4.5103596199229772</v>
          </cell>
          <cell r="H44">
            <v>6376.9405190324496</v>
          </cell>
        </row>
        <row r="45">
          <cell r="F45">
            <v>141</v>
          </cell>
          <cell r="G45">
            <v>10.279561770903793</v>
          </cell>
          <cell r="H45">
            <v>10257.108135735336</v>
          </cell>
        </row>
        <row r="46">
          <cell r="F46">
            <v>142</v>
          </cell>
          <cell r="G46">
            <v>8.681236067051076</v>
          </cell>
          <cell r="H46">
            <v>8968.7355160541174</v>
          </cell>
        </row>
        <row r="47">
          <cell r="F47">
            <v>143</v>
          </cell>
          <cell r="G47">
            <v>13.520069774223522</v>
          </cell>
          <cell r="H47">
            <v>13868.58686526778</v>
          </cell>
        </row>
        <row r="48">
          <cell r="F48">
            <v>144</v>
          </cell>
          <cell r="G48">
            <v>7.8859323315056349</v>
          </cell>
          <cell r="H48">
            <v>12466.149879986684</v>
          </cell>
        </row>
        <row r="49">
          <cell r="F49">
            <v>145</v>
          </cell>
          <cell r="G49">
            <v>7.2615433229172321</v>
          </cell>
          <cell r="H49">
            <v>9557.0197498230445</v>
          </cell>
        </row>
        <row r="50">
          <cell r="F50">
            <v>146</v>
          </cell>
          <cell r="G50">
            <v>6.0660305798288423</v>
          </cell>
          <cell r="H50">
            <v>5980.894830754145</v>
          </cell>
        </row>
        <row r="51">
          <cell r="F51">
            <v>147</v>
          </cell>
          <cell r="G51">
            <v>12.136946526092006</v>
          </cell>
          <cell r="H51">
            <v>12653.078039947584</v>
          </cell>
        </row>
        <row r="52">
          <cell r="F52">
            <v>148</v>
          </cell>
          <cell r="G52">
            <v>0.83913410236726871</v>
          </cell>
          <cell r="H52">
            <v>2774.8563919978606</v>
          </cell>
        </row>
        <row r="53">
          <cell r="F53">
            <v>149</v>
          </cell>
          <cell r="G53">
            <v>12.143761707957653</v>
          </cell>
          <cell r="H53">
            <v>11829.126795409478</v>
          </cell>
        </row>
        <row r="54">
          <cell r="F54">
            <v>150</v>
          </cell>
          <cell r="G54">
            <v>6.0049740413370554</v>
          </cell>
          <cell r="H54">
            <v>9379.3806111566773</v>
          </cell>
        </row>
        <row r="55">
          <cell r="F55">
            <v>151</v>
          </cell>
          <cell r="G55">
            <v>8.6927177360316286</v>
          </cell>
          <cell r="H55">
            <v>12546.619338955159</v>
          </cell>
        </row>
        <row r="56">
          <cell r="F56">
            <v>152</v>
          </cell>
          <cell r="G56">
            <v>6.6291311419083945</v>
          </cell>
          <cell r="H56">
            <v>7874.3463358184927</v>
          </cell>
        </row>
        <row r="57">
          <cell r="F57">
            <v>153</v>
          </cell>
          <cell r="G57">
            <v>9.5900746570098363</v>
          </cell>
          <cell r="H57">
            <v>20578.188752411486</v>
          </cell>
        </row>
        <row r="58">
          <cell r="F58">
            <v>154</v>
          </cell>
          <cell r="G58">
            <v>14.352477681135197</v>
          </cell>
          <cell r="H58">
            <v>14355.009331620193</v>
          </cell>
        </row>
        <row r="59">
          <cell r="F59">
            <v>155</v>
          </cell>
          <cell r="G59">
            <v>9.0302136480258692</v>
          </cell>
          <cell r="H59">
            <v>10450.964895636245</v>
          </cell>
        </row>
        <row r="60">
          <cell r="F60">
            <v>156</v>
          </cell>
          <cell r="G60">
            <v>6.8941840992429047</v>
          </cell>
          <cell r="H60">
            <v>6688.9246244221822</v>
          </cell>
        </row>
        <row r="61">
          <cell r="F61">
            <v>157</v>
          </cell>
          <cell r="G61">
            <v>4.7677875830079914</v>
          </cell>
          <cell r="H61">
            <v>6677.8176051740083</v>
          </cell>
        </row>
        <row r="62">
          <cell r="F62">
            <v>158</v>
          </cell>
          <cell r="G62">
            <v>6.7875509279457855</v>
          </cell>
          <cell r="H62">
            <v>9897.9658623455998</v>
          </cell>
        </row>
        <row r="63">
          <cell r="F63">
            <v>159</v>
          </cell>
          <cell r="G63">
            <v>10.007653010449244</v>
          </cell>
          <cell r="H63">
            <v>9993.6802355301843</v>
          </cell>
        </row>
        <row r="64">
          <cell r="F64">
            <v>160</v>
          </cell>
          <cell r="G64">
            <v>4.9599054994955765</v>
          </cell>
          <cell r="H64">
            <v>8413.9772192203091</v>
          </cell>
        </row>
        <row r="65">
          <cell r="F65">
            <v>161</v>
          </cell>
          <cell r="G65">
            <v>3.9458151424140384</v>
          </cell>
          <cell r="H65">
            <v>5347.5177179801294</v>
          </cell>
        </row>
        <row r="66">
          <cell r="F66">
            <v>162</v>
          </cell>
          <cell r="G66">
            <v>8.6992515166331383</v>
          </cell>
          <cell r="H66">
            <v>8758.4354975872939</v>
          </cell>
        </row>
        <row r="67">
          <cell r="F67">
            <v>163</v>
          </cell>
          <cell r="G67">
            <v>6.2120762495952908</v>
          </cell>
          <cell r="H67">
            <v>7872.8021587178819</v>
          </cell>
        </row>
        <row r="68">
          <cell r="F68">
            <v>164</v>
          </cell>
          <cell r="G68">
            <v>13.473532769882912</v>
          </cell>
          <cell r="H68">
            <v>13098.033942563619</v>
          </cell>
        </row>
        <row r="69">
          <cell r="F69">
            <v>165</v>
          </cell>
          <cell r="G69">
            <v>13.938144354711699</v>
          </cell>
          <cell r="H69">
            <v>13338.147569751027</v>
          </cell>
        </row>
        <row r="70">
          <cell r="F70">
            <v>166</v>
          </cell>
          <cell r="G70">
            <v>10.124085710941417</v>
          </cell>
          <cell r="H70">
            <v>12918.658640600344</v>
          </cell>
        </row>
        <row r="71">
          <cell r="F71">
            <v>167</v>
          </cell>
          <cell r="G71">
            <v>3.9877010321967221</v>
          </cell>
          <cell r="H71">
            <v>6747.1824289220895</v>
          </cell>
        </row>
        <row r="72">
          <cell r="F72">
            <v>168</v>
          </cell>
          <cell r="G72">
            <v>0.36194893791251592</v>
          </cell>
          <cell r="H72">
            <v>4850.1512476503631</v>
          </cell>
        </row>
        <row r="73">
          <cell r="F73">
            <v>169</v>
          </cell>
          <cell r="G73">
            <v>10.267770747788992</v>
          </cell>
          <cell r="H73">
            <v>10235.818361728061</v>
          </cell>
        </row>
        <row r="74">
          <cell r="F74">
            <v>170</v>
          </cell>
          <cell r="G74">
            <v>8.5837698651383771</v>
          </cell>
          <cell r="H74">
            <v>8227.6748324089549</v>
          </cell>
        </row>
        <row r="75">
          <cell r="F75">
            <v>171</v>
          </cell>
          <cell r="G75">
            <v>11.126572109243085</v>
          </cell>
          <cell r="H75">
            <v>13769.325166504534</v>
          </cell>
        </row>
        <row r="76">
          <cell r="F76">
            <v>172</v>
          </cell>
          <cell r="G76">
            <v>14.708431587240057</v>
          </cell>
          <cell r="H76">
            <v>14345.705499339969</v>
          </cell>
        </row>
        <row r="77">
          <cell r="F77">
            <v>173</v>
          </cell>
          <cell r="G77">
            <v>5.4255364269539497</v>
          </cell>
          <cell r="H77">
            <v>9668.6228816033909</v>
          </cell>
        </row>
        <row r="78">
          <cell r="F78">
            <v>174</v>
          </cell>
          <cell r="G78">
            <v>12.822125181777842</v>
          </cell>
          <cell r="H78">
            <v>12538.797167065097</v>
          </cell>
        </row>
        <row r="79">
          <cell r="F79">
            <v>175</v>
          </cell>
          <cell r="G79">
            <v>5.1862925489276623</v>
          </cell>
          <cell r="H79">
            <v>7339.102737667672</v>
          </cell>
        </row>
        <row r="80">
          <cell r="F80">
            <v>176</v>
          </cell>
          <cell r="G80">
            <v>3.8401089650958711</v>
          </cell>
          <cell r="H80">
            <v>4931.3006483768168</v>
          </cell>
        </row>
        <row r="81">
          <cell r="F81">
            <v>177</v>
          </cell>
          <cell r="G81">
            <v>2.1396817346653152</v>
          </cell>
          <cell r="H81">
            <v>11003.815217742205</v>
          </cell>
        </row>
        <row r="82">
          <cell r="F82">
            <v>178</v>
          </cell>
          <cell r="G82">
            <v>5.6182774859069955</v>
          </cell>
          <cell r="H82">
            <v>7311.8574149302749</v>
          </cell>
        </row>
        <row r="83">
          <cell r="F83">
            <v>179</v>
          </cell>
          <cell r="G83">
            <v>8.6751946655806869</v>
          </cell>
          <cell r="H83">
            <v>8539.9214385549567</v>
          </cell>
        </row>
        <row r="84">
          <cell r="F84">
            <v>180</v>
          </cell>
          <cell r="G84">
            <v>3.9008440943011879</v>
          </cell>
          <cell r="H84">
            <v>5155.0095336507793</v>
          </cell>
        </row>
        <row r="85">
          <cell r="F85">
            <v>181</v>
          </cell>
          <cell r="G85">
            <v>5.6893061701626291</v>
          </cell>
          <cell r="H85">
            <v>5706.3551660487556</v>
          </cell>
        </row>
        <row r="86">
          <cell r="F86">
            <v>182</v>
          </cell>
          <cell r="G86">
            <v>6.8797872066389179</v>
          </cell>
          <cell r="H86">
            <v>6729.9170293805901</v>
          </cell>
        </row>
        <row r="87">
          <cell r="F87">
            <v>183</v>
          </cell>
          <cell r="G87">
            <v>4.2867214370266726</v>
          </cell>
          <cell r="H87">
            <v>5057.2115051134315</v>
          </cell>
        </row>
        <row r="88">
          <cell r="F88">
            <v>184</v>
          </cell>
          <cell r="G88">
            <v>13.746491650811786</v>
          </cell>
          <cell r="H88">
            <v>14159.687276564517</v>
          </cell>
        </row>
        <row r="89">
          <cell r="F89">
            <v>185</v>
          </cell>
          <cell r="G89">
            <v>4.3880452107411001</v>
          </cell>
          <cell r="H89">
            <v>6599.7752016007407</v>
          </cell>
        </row>
        <row r="90">
          <cell r="F90">
            <v>186</v>
          </cell>
          <cell r="G90">
            <v>0.42522840947802132</v>
          </cell>
          <cell r="H90">
            <v>4934.8983672670574</v>
          </cell>
        </row>
        <row r="91">
          <cell r="F91">
            <v>187</v>
          </cell>
          <cell r="G91">
            <v>6.7844969821088341</v>
          </cell>
          <cell r="H91">
            <v>8045.0357068033563</v>
          </cell>
        </row>
        <row r="92">
          <cell r="F92">
            <v>188</v>
          </cell>
          <cell r="G92">
            <v>5.7583633342603848</v>
          </cell>
          <cell r="H92">
            <v>8471.1062642191937</v>
          </cell>
        </row>
        <row r="93">
          <cell r="F93">
            <v>189</v>
          </cell>
          <cell r="G93">
            <v>6.5783863718503444</v>
          </cell>
          <cell r="H93">
            <v>7607.3842817706518</v>
          </cell>
        </row>
        <row r="94">
          <cell r="F94">
            <v>190</v>
          </cell>
          <cell r="G94">
            <v>7.2824680559788755</v>
          </cell>
          <cell r="H94">
            <v>7263.2445755410354</v>
          </cell>
        </row>
        <row r="95">
          <cell r="F95">
            <v>191</v>
          </cell>
          <cell r="G95">
            <v>6.3676505309324494</v>
          </cell>
          <cell r="H95">
            <v>6437.7926291620597</v>
          </cell>
        </row>
        <row r="96">
          <cell r="F96">
            <v>192</v>
          </cell>
          <cell r="G96">
            <v>5.475083985294809</v>
          </cell>
          <cell r="H96">
            <v>6326.3809850316402</v>
          </cell>
        </row>
        <row r="97">
          <cell r="F97">
            <v>193</v>
          </cell>
          <cell r="G97">
            <v>6.3415313611741908</v>
          </cell>
          <cell r="H97">
            <v>8331.847268803027</v>
          </cell>
        </row>
        <row r="98">
          <cell r="F98">
            <v>194</v>
          </cell>
          <cell r="G98">
            <v>5.6876624527104056</v>
          </cell>
          <cell r="H98">
            <v>6866.5153594941958</v>
          </cell>
        </row>
        <row r="99">
          <cell r="F99">
            <v>195</v>
          </cell>
          <cell r="G99">
            <v>5.177889150290313</v>
          </cell>
          <cell r="H99">
            <v>8633.0328871896327</v>
          </cell>
        </row>
        <row r="100">
          <cell r="F100">
            <v>196</v>
          </cell>
          <cell r="G100">
            <v>7.5684831866174864</v>
          </cell>
          <cell r="H100">
            <v>13351.104313723808</v>
          </cell>
        </row>
        <row r="101">
          <cell r="F101">
            <v>197</v>
          </cell>
          <cell r="G101">
            <v>8.6556339226075369</v>
          </cell>
          <cell r="H101">
            <v>10863.093471953716</v>
          </cell>
        </row>
        <row r="102">
          <cell r="F102">
            <v>198</v>
          </cell>
          <cell r="G102">
            <v>7.525936333997592</v>
          </cell>
          <cell r="H102">
            <v>8810.7391949038883</v>
          </cell>
        </row>
        <row r="103">
          <cell r="F103">
            <v>199</v>
          </cell>
          <cell r="G103">
            <v>8.5309817148283091</v>
          </cell>
          <cell r="H103">
            <v>14064.62142629152</v>
          </cell>
        </row>
        <row r="104">
          <cell r="F104">
            <v>200</v>
          </cell>
          <cell r="G104">
            <v>0.87465481266400336</v>
          </cell>
          <cell r="H104">
            <v>1231.1721264412508</v>
          </cell>
        </row>
      </sheetData>
      <sheetData sheetId="1"/>
      <sheetData sheetId="2"/>
      <sheetData sheetId="3"/>
      <sheetData sheetId="4" refreshError="1"/>
      <sheetData sheetId="5" refreshError="1"/>
      <sheetData sheetId="6" refreshError="1"/>
      <sheetData sheetId="7">
        <row r="2">
          <cell r="AA2">
            <v>0</v>
          </cell>
        </row>
      </sheetData>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_Page"/>
      <sheetName val="Summary_Results_Notes"/>
      <sheetName val="Summary_Results"/>
      <sheetName val="3c_BT_Replications"/>
      <sheetName val="1a. Research_Design"/>
      <sheetName val="1b. Costing_Project_Description"/>
      <sheetName val="1c._Model_Description"/>
      <sheetName val="2.a_Base_Case_Schematic"/>
      <sheetName val="2b._Costs"/>
      <sheetName val="2c._Patient_Record_Data"/>
      <sheetName val="2d._Patient_Record_Data_Paste"/>
      <sheetName val="2e._Point_Results"/>
      <sheetName val="2.f_Participant_Flow"/>
      <sheetName val="3aa_Re_Db"/>
      <sheetName val="3ab_Re_Int_T1_LU"/>
      <sheetName val="3ac_Re_Int_T2_LU"/>
      <sheetName val="3ad_Re_Control_T1_LU"/>
      <sheetName val="3ae_Re_Control_T2_LU"/>
      <sheetName val="3af_Re_Resamp_Int_T1"/>
      <sheetName val="3ag_Re_Resamp_Int_T2"/>
      <sheetName val="3ah_Re_Resamp_Cntrl_T1"/>
      <sheetName val="3ai_Resample_Re_Cntrl_T2"/>
      <sheetName val="3. Bootstrap_Schematic"/>
      <sheetName val="3b_Iteration_Results"/>
      <sheetName val="Names_Values"/>
      <sheetName val="Issue of Missing Data"/>
      <sheetName val="Recs_Status_Recorded"/>
      <sheetName val="2.Data_Notes"/>
      <sheetName val="2_Data_Blanks"/>
      <sheetName val="Data-31_05_Cat_8s_Values"/>
      <sheetName val="Data-31_05-Tables"/>
      <sheetName val="Data-31_05_Wide"/>
      <sheetName val="Data-31-05-Eligibility-Data"/>
      <sheetName val="Data-31_05_Long"/>
      <sheetName val="Data-31_05_Long T1"/>
      <sheetName val="Data-31_05_Long T2"/>
      <sheetName val="Data_31_05_Wide_Outcomes_Only"/>
      <sheetName val="Dormant Variables_Table_Choices"/>
    </sheetNames>
    <sheetDataSet>
      <sheetData sheetId="0" refreshError="1"/>
      <sheetData sheetId="1" refreshError="1"/>
      <sheetData sheetId="2">
        <row r="30">
          <cell r="C30">
            <v>0</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ables for Deliverable"/>
      <sheetName val="Names"/>
      <sheetName val="Summary"/>
      <sheetName val="LOS_Mann_Whit_SA"/>
      <sheetName val="Intervention_Costs"/>
      <sheetName val="Intervention_Savings"/>
      <sheetName val="MC_Summary"/>
      <sheetName val="Physio_Labor_Bootstrap_$"/>
      <sheetName val="Pathway"/>
      <sheetName val="Mann-Whitneys_WT_LOS_Ortho_Ref"/>
      <sheetName val="Data"/>
      <sheetName val="LOS_Data_Summarize"/>
      <sheetName val="Man_Whitneys_2014-16WT"/>
      <sheetName val="WT_Data_Summarize "/>
      <sheetName val="All Data_Combined"/>
      <sheetName val="2014_Sat-Tue 3.30-8.30"/>
      <sheetName val="2015_Sat-Tue 3.30-8.30"/>
      <sheetName val="2016_Sat_Tues_3.30-8.30"/>
      <sheetName val="Tests_Other_Otcms"/>
      <sheetName val="EPT_Tests_Sig"/>
      <sheetName val="Non_Parametric_Ortho"/>
      <sheetName val="Physio_Labor_Bootstrap (2)"/>
      <sheetName val="SCA_H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N2">
            <v>62</v>
          </cell>
        </row>
        <row r="3">
          <cell r="N3">
            <v>297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Contents"/>
      <sheetName val="Unit costs"/>
      <sheetName val="Raw data"/>
      <sheetName val="Full analysis set"/>
      <sheetName val="Model data"/>
      <sheetName val="Model data (RC1)"/>
      <sheetName val="Model data (RC2)"/>
      <sheetName val="Outcomes"/>
      <sheetName val="Summary"/>
      <sheetName val="Sampling"/>
      <sheetName val="Sampling (RC1)"/>
      <sheetName val="Sampling (RC2)"/>
      <sheetName val="Replications"/>
      <sheetName val="Replications (RC1)"/>
      <sheetName val="Replications (RC2)"/>
      <sheetName val="CI data"/>
      <sheetName val="Chart data"/>
      <sheetName val="CEAC"/>
      <sheetName val="CE planes"/>
      <sheetName val="Sensitivity"/>
      <sheetName val="Tables"/>
    </sheetNames>
    <sheetDataSet>
      <sheetData sheetId="0"/>
      <sheetData sheetId="1"/>
      <sheetData sheetId="2">
        <row r="53">
          <cell r="C53">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s"/>
      <sheetName val="Refs"/>
      <sheetName val="Tables for Deliverable"/>
      <sheetName val="Intervention_Savings"/>
      <sheetName val="WT_Data_Summarize "/>
      <sheetName val="Summary"/>
      <sheetName val="MC_Summary"/>
      <sheetName val="Intervention_Costs"/>
      <sheetName val="WT_Mann_Whit_SA"/>
      <sheetName val="All Data_Combined"/>
      <sheetName val="Orth_Ref_ChiSqu_SA"/>
      <sheetName val="LOS_Mann_Whit_SA"/>
      <sheetName val="LOS_Data_Summarize"/>
      <sheetName val="Pathway"/>
      <sheetName val="Data"/>
      <sheetName val="2014_Sat-Tue 3.30-8.30"/>
      <sheetName val="2015_Sat-Tue 3.30-8.30"/>
      <sheetName val="2016_Sat_Tues_3.30-8.30"/>
      <sheetName val="2017_Sat_Tues_3.30-8.30"/>
      <sheetName val="Tests_Other_Otcms"/>
      <sheetName val="EPT_Tests_Sig"/>
      <sheetName val="Non_Parametric_Ortho"/>
      <sheetName val="Physio_Labor_Bootstrap (2)"/>
      <sheetName val="Bootstrap_ICER_Xp"/>
      <sheetName val="SCA_HID"/>
    </sheetNames>
    <sheetDataSet>
      <sheetData sheetId="0"/>
      <sheetData sheetId="1"/>
      <sheetData sheetId="2"/>
      <sheetData sheetId="3"/>
      <sheetData sheetId="4"/>
      <sheetData sheetId="5"/>
      <sheetData sheetId="6"/>
      <sheetData sheetId="7"/>
      <sheetData sheetId="8"/>
      <sheetData sheetId="9">
        <row r="2">
          <cell r="D2">
            <v>67</v>
          </cell>
        </row>
        <row r="3">
          <cell r="D3">
            <v>40</v>
          </cell>
        </row>
        <row r="4">
          <cell r="D4">
            <v>60</v>
          </cell>
        </row>
        <row r="6">
          <cell r="D6">
            <v>243</v>
          </cell>
        </row>
        <row r="7">
          <cell r="D7">
            <v>164</v>
          </cell>
        </row>
        <row r="8">
          <cell r="D8">
            <v>155</v>
          </cell>
        </row>
        <row r="9">
          <cell r="D9">
            <v>238</v>
          </cell>
        </row>
        <row r="10">
          <cell r="D10">
            <v>157</v>
          </cell>
        </row>
        <row r="11">
          <cell r="D11">
            <v>59</v>
          </cell>
        </row>
        <row r="12">
          <cell r="D12">
            <v>65</v>
          </cell>
        </row>
        <row r="13">
          <cell r="D13">
            <v>99</v>
          </cell>
        </row>
        <row r="14">
          <cell r="D14">
            <v>126</v>
          </cell>
        </row>
        <row r="15">
          <cell r="D15">
            <v>48</v>
          </cell>
        </row>
        <row r="16">
          <cell r="D16">
            <v>102</v>
          </cell>
        </row>
        <row r="17">
          <cell r="D17">
            <v>66</v>
          </cell>
        </row>
        <row r="18">
          <cell r="D18">
            <v>117</v>
          </cell>
        </row>
        <row r="19">
          <cell r="D19">
            <v>212</v>
          </cell>
        </row>
        <row r="20">
          <cell r="D20">
            <v>75</v>
          </cell>
        </row>
        <row r="21">
          <cell r="D21">
            <v>172</v>
          </cell>
        </row>
        <row r="22">
          <cell r="D22">
            <v>36</v>
          </cell>
        </row>
        <row r="23">
          <cell r="D23">
            <v>67</v>
          </cell>
        </row>
        <row r="24">
          <cell r="D24">
            <v>95</v>
          </cell>
        </row>
        <row r="25">
          <cell r="D25">
            <v>201</v>
          </cell>
        </row>
        <row r="26">
          <cell r="D26">
            <v>173</v>
          </cell>
        </row>
        <row r="27">
          <cell r="D27">
            <v>188</v>
          </cell>
        </row>
        <row r="28">
          <cell r="D28">
            <v>80</v>
          </cell>
        </row>
        <row r="29">
          <cell r="D29">
            <v>149</v>
          </cell>
        </row>
        <row r="30">
          <cell r="D30">
            <v>108</v>
          </cell>
        </row>
        <row r="31">
          <cell r="D31">
            <v>81</v>
          </cell>
        </row>
        <row r="32">
          <cell r="D32">
            <v>10</v>
          </cell>
        </row>
        <row r="33">
          <cell r="D33">
            <v>58</v>
          </cell>
        </row>
        <row r="34">
          <cell r="D34">
            <v>44</v>
          </cell>
        </row>
        <row r="35">
          <cell r="D35">
            <v>94</v>
          </cell>
        </row>
        <row r="36">
          <cell r="D36">
            <v>120</v>
          </cell>
        </row>
        <row r="37">
          <cell r="D37">
            <v>156</v>
          </cell>
        </row>
        <row r="38">
          <cell r="D38">
            <v>154</v>
          </cell>
        </row>
        <row r="39">
          <cell r="D39">
            <v>161</v>
          </cell>
        </row>
        <row r="40">
          <cell r="D40">
            <v>192</v>
          </cell>
        </row>
        <row r="41">
          <cell r="D41">
            <v>170</v>
          </cell>
        </row>
        <row r="42">
          <cell r="D42">
            <v>151</v>
          </cell>
        </row>
        <row r="43">
          <cell r="D43">
            <v>89</v>
          </cell>
        </row>
        <row r="44">
          <cell r="D44">
            <v>86</v>
          </cell>
        </row>
        <row r="45">
          <cell r="D45">
            <v>101</v>
          </cell>
        </row>
        <row r="46">
          <cell r="D46">
            <v>74</v>
          </cell>
        </row>
        <row r="47">
          <cell r="D47">
            <v>38</v>
          </cell>
        </row>
        <row r="48">
          <cell r="D48">
            <v>62</v>
          </cell>
        </row>
        <row r="49">
          <cell r="D49">
            <v>164</v>
          </cell>
        </row>
        <row r="50">
          <cell r="D50">
            <v>41</v>
          </cell>
        </row>
        <row r="51">
          <cell r="D51">
            <v>90</v>
          </cell>
        </row>
        <row r="52">
          <cell r="D52">
            <v>56</v>
          </cell>
        </row>
        <row r="53">
          <cell r="D53">
            <v>106</v>
          </cell>
        </row>
        <row r="54">
          <cell r="D54">
            <v>115</v>
          </cell>
        </row>
        <row r="55">
          <cell r="D55">
            <v>73</v>
          </cell>
        </row>
        <row r="56">
          <cell r="D56">
            <v>14.00000000000011</v>
          </cell>
        </row>
        <row r="57">
          <cell r="D57">
            <v>42.000000000000171</v>
          </cell>
        </row>
        <row r="58">
          <cell r="D58">
            <v>63.999999999999929</v>
          </cell>
        </row>
        <row r="59">
          <cell r="D59">
            <v>113.99999999999991</v>
          </cell>
        </row>
        <row r="60">
          <cell r="D60">
            <v>47.000000000000156</v>
          </cell>
        </row>
        <row r="61">
          <cell r="D61">
            <v>83.000000000000028</v>
          </cell>
        </row>
        <row r="62">
          <cell r="D62">
            <v>153.00000000000009</v>
          </cell>
        </row>
        <row r="63">
          <cell r="D63">
            <v>110.00000000000026</v>
          </cell>
        </row>
        <row r="64">
          <cell r="D64">
            <v>49.999999999999986</v>
          </cell>
        </row>
        <row r="65">
          <cell r="D65">
            <v>266</v>
          </cell>
        </row>
        <row r="66">
          <cell r="D66">
            <v>87.999999999999844</v>
          </cell>
        </row>
        <row r="67">
          <cell r="D67">
            <v>33.000000000000043</v>
          </cell>
        </row>
        <row r="68">
          <cell r="D68">
            <v>0.99999999999999645</v>
          </cell>
        </row>
        <row r="69">
          <cell r="D69">
            <v>206.99999999999991</v>
          </cell>
        </row>
        <row r="70">
          <cell r="D70">
            <v>42.000000000000014</v>
          </cell>
        </row>
        <row r="71">
          <cell r="D71">
            <v>92</v>
          </cell>
        </row>
        <row r="72">
          <cell r="D72">
            <v>102.00000000000011</v>
          </cell>
        </row>
        <row r="73">
          <cell r="D73">
            <v>109.00000000000009</v>
          </cell>
        </row>
        <row r="74">
          <cell r="D74">
            <v>136.00000000000017</v>
          </cell>
        </row>
        <row r="75">
          <cell r="D75">
            <v>14.999999999999947</v>
          </cell>
        </row>
        <row r="76">
          <cell r="D76">
            <v>52.000000000000135</v>
          </cell>
        </row>
        <row r="77">
          <cell r="D77">
            <v>17.000000000000099</v>
          </cell>
        </row>
        <row r="78">
          <cell r="D78">
            <v>72.000000000000057</v>
          </cell>
        </row>
        <row r="79">
          <cell r="D79">
            <v>128.00000000000003</v>
          </cell>
        </row>
        <row r="80">
          <cell r="D80">
            <v>92.000000000000156</v>
          </cell>
        </row>
        <row r="81">
          <cell r="D81">
            <v>47.000000000000156</v>
          </cell>
        </row>
        <row r="82">
          <cell r="D82">
            <v>123.99999999999989</v>
          </cell>
        </row>
        <row r="83">
          <cell r="D83">
            <v>10.999999999999961</v>
          </cell>
        </row>
        <row r="84">
          <cell r="D84">
            <v>40.000000000000178</v>
          </cell>
        </row>
        <row r="85">
          <cell r="D85">
            <v>104.00000000000011</v>
          </cell>
        </row>
        <row r="86">
          <cell r="D86">
            <v>91.999999999999829</v>
          </cell>
        </row>
        <row r="87">
          <cell r="D87">
            <v>107.0000000000001</v>
          </cell>
        </row>
        <row r="88">
          <cell r="D88">
            <v>50.999999999999979</v>
          </cell>
        </row>
        <row r="89">
          <cell r="D89">
            <v>145.99999999999997</v>
          </cell>
        </row>
        <row r="90">
          <cell r="D90">
            <v>150.99999999999994</v>
          </cell>
        </row>
        <row r="91">
          <cell r="D91">
            <v>96.000000000000142</v>
          </cell>
        </row>
        <row r="92">
          <cell r="D92">
            <v>58.000000000000114</v>
          </cell>
        </row>
        <row r="93">
          <cell r="D93">
            <v>58.999999999999787</v>
          </cell>
        </row>
        <row r="94">
          <cell r="D94">
            <v>44</v>
          </cell>
        </row>
        <row r="95">
          <cell r="D95">
            <v>140.99999999999997</v>
          </cell>
        </row>
        <row r="96">
          <cell r="D96">
            <v>83.999999999999858</v>
          </cell>
        </row>
        <row r="97">
          <cell r="D97">
            <v>188.99999999999997</v>
          </cell>
        </row>
        <row r="98">
          <cell r="D98">
            <v>228</v>
          </cell>
        </row>
        <row r="99">
          <cell r="D99">
            <v>76.000000000000057</v>
          </cell>
        </row>
        <row r="100">
          <cell r="D100">
            <v>152.00000000000011</v>
          </cell>
        </row>
        <row r="101">
          <cell r="D101">
            <v>184.99999999999997</v>
          </cell>
        </row>
        <row r="102">
          <cell r="D102">
            <v>79.000000000000043</v>
          </cell>
        </row>
        <row r="103">
          <cell r="D103">
            <v>27.999999999999901</v>
          </cell>
        </row>
        <row r="104">
          <cell r="D104">
            <v>166.0000000000002</v>
          </cell>
        </row>
        <row r="105">
          <cell r="D105">
            <v>30.000000000000053</v>
          </cell>
        </row>
        <row r="106">
          <cell r="D106">
            <v>51.999999999999972</v>
          </cell>
        </row>
        <row r="107">
          <cell r="D107">
            <v>49.999999999999986</v>
          </cell>
        </row>
        <row r="108">
          <cell r="D108">
            <v>69.000000000000071</v>
          </cell>
        </row>
        <row r="109">
          <cell r="D109">
            <v>5.9999999999998188</v>
          </cell>
        </row>
        <row r="110">
          <cell r="D110">
            <v>8.999999999999968</v>
          </cell>
        </row>
        <row r="111">
          <cell r="D111">
            <v>27.999999999999901</v>
          </cell>
        </row>
        <row r="112">
          <cell r="D112">
            <v>57.999999999999957</v>
          </cell>
        </row>
        <row r="113">
          <cell r="D113">
            <v>14.999999999999947</v>
          </cell>
        </row>
        <row r="114">
          <cell r="D114">
            <v>132</v>
          </cell>
        </row>
        <row r="115">
          <cell r="D115">
            <v>60.000000000000107</v>
          </cell>
        </row>
        <row r="116">
          <cell r="D116">
            <v>51.999999999999972</v>
          </cell>
        </row>
        <row r="117">
          <cell r="D117">
            <v>167.0000000000002</v>
          </cell>
        </row>
        <row r="118">
          <cell r="D118">
            <v>36.000000000000028</v>
          </cell>
        </row>
        <row r="119">
          <cell r="D119">
            <v>63.999999999999929</v>
          </cell>
        </row>
        <row r="120">
          <cell r="D120">
            <v>6.9999999999999751</v>
          </cell>
        </row>
        <row r="121">
          <cell r="D121">
            <v>243.99999999999994</v>
          </cell>
        </row>
        <row r="122">
          <cell r="D122">
            <v>23.999999999999915</v>
          </cell>
        </row>
        <row r="123">
          <cell r="D123">
            <v>77.000000000000043</v>
          </cell>
        </row>
        <row r="124">
          <cell r="D124">
            <v>5</v>
          </cell>
        </row>
        <row r="125">
          <cell r="D125">
            <v>11</v>
          </cell>
        </row>
        <row r="126">
          <cell r="D126">
            <v>173</v>
          </cell>
        </row>
        <row r="127">
          <cell r="D127">
            <v>130</v>
          </cell>
        </row>
        <row r="128">
          <cell r="D128">
            <v>32</v>
          </cell>
        </row>
        <row r="129">
          <cell r="D129">
            <v>10</v>
          </cell>
        </row>
        <row r="130">
          <cell r="D130">
            <v>40</v>
          </cell>
        </row>
        <row r="131">
          <cell r="D131">
            <v>89</v>
          </cell>
        </row>
        <row r="132">
          <cell r="D132">
            <v>22</v>
          </cell>
        </row>
        <row r="133">
          <cell r="D133">
            <v>135</v>
          </cell>
        </row>
        <row r="134">
          <cell r="D134">
            <v>10</v>
          </cell>
        </row>
        <row r="135">
          <cell r="D135">
            <v>207</v>
          </cell>
        </row>
        <row r="136">
          <cell r="D136">
            <v>110</v>
          </cell>
        </row>
        <row r="137">
          <cell r="D137">
            <v>109</v>
          </cell>
        </row>
        <row r="138">
          <cell r="D138">
            <v>112</v>
          </cell>
        </row>
        <row r="139">
          <cell r="D139">
            <v>71</v>
          </cell>
        </row>
        <row r="140">
          <cell r="D140">
            <v>67</v>
          </cell>
        </row>
        <row r="141">
          <cell r="D141">
            <v>103</v>
          </cell>
        </row>
        <row r="142">
          <cell r="D142">
            <v>46</v>
          </cell>
        </row>
        <row r="143">
          <cell r="D143">
            <v>40</v>
          </cell>
        </row>
        <row r="144">
          <cell r="D144">
            <v>5</v>
          </cell>
        </row>
        <row r="145">
          <cell r="D145">
            <v>100</v>
          </cell>
        </row>
        <row r="146">
          <cell r="D146">
            <v>71</v>
          </cell>
        </row>
        <row r="147">
          <cell r="D147">
            <v>21</v>
          </cell>
        </row>
        <row r="148">
          <cell r="D148">
            <v>131</v>
          </cell>
        </row>
        <row r="149">
          <cell r="D149">
            <v>55</v>
          </cell>
        </row>
        <row r="150">
          <cell r="D150">
            <v>85</v>
          </cell>
        </row>
        <row r="151">
          <cell r="D151">
            <v>107</v>
          </cell>
        </row>
        <row r="152">
          <cell r="D152">
            <v>29</v>
          </cell>
        </row>
        <row r="153">
          <cell r="D153">
            <v>58</v>
          </cell>
        </row>
        <row r="154">
          <cell r="D154">
            <v>22</v>
          </cell>
        </row>
        <row r="155">
          <cell r="D155">
            <v>79</v>
          </cell>
        </row>
        <row r="156">
          <cell r="D156">
            <v>34</v>
          </cell>
        </row>
        <row r="157">
          <cell r="D157">
            <v>38</v>
          </cell>
        </row>
        <row r="158">
          <cell r="D158">
            <v>21</v>
          </cell>
        </row>
        <row r="159">
          <cell r="D159">
            <v>73</v>
          </cell>
        </row>
        <row r="160">
          <cell r="D160">
            <v>17</v>
          </cell>
        </row>
        <row r="161">
          <cell r="D161">
            <v>230</v>
          </cell>
        </row>
        <row r="162">
          <cell r="D162">
            <v>17</v>
          </cell>
        </row>
        <row r="163">
          <cell r="D163">
            <v>67</v>
          </cell>
        </row>
        <row r="164">
          <cell r="D164">
            <v>44</v>
          </cell>
        </row>
        <row r="165">
          <cell r="D165">
            <v>21</v>
          </cell>
        </row>
        <row r="166">
          <cell r="D166">
            <v>100</v>
          </cell>
        </row>
        <row r="167">
          <cell r="D167">
            <v>24</v>
          </cell>
        </row>
        <row r="168">
          <cell r="D168">
            <v>73</v>
          </cell>
        </row>
        <row r="169">
          <cell r="D169">
            <v>55</v>
          </cell>
        </row>
        <row r="170">
          <cell r="D170">
            <v>130</v>
          </cell>
        </row>
        <row r="171">
          <cell r="D171">
            <v>166</v>
          </cell>
        </row>
        <row r="172">
          <cell r="D172">
            <v>150</v>
          </cell>
        </row>
        <row r="173">
          <cell r="D173">
            <v>196</v>
          </cell>
        </row>
        <row r="174">
          <cell r="D174">
            <v>73</v>
          </cell>
        </row>
        <row r="175">
          <cell r="D175">
            <v>177</v>
          </cell>
        </row>
        <row r="176">
          <cell r="D176">
            <v>81</v>
          </cell>
        </row>
        <row r="177">
          <cell r="D177">
            <v>136</v>
          </cell>
        </row>
        <row r="178">
          <cell r="D178">
            <v>56</v>
          </cell>
        </row>
        <row r="179">
          <cell r="D179">
            <v>185</v>
          </cell>
        </row>
        <row r="180">
          <cell r="D180">
            <v>164</v>
          </cell>
        </row>
        <row r="181">
          <cell r="D181">
            <v>145</v>
          </cell>
        </row>
        <row r="182">
          <cell r="D182">
            <v>85</v>
          </cell>
        </row>
        <row r="183">
          <cell r="D183">
            <v>70</v>
          </cell>
        </row>
        <row r="184">
          <cell r="D184">
            <v>104</v>
          </cell>
        </row>
        <row r="185">
          <cell r="D185">
            <v>32</v>
          </cell>
        </row>
        <row r="186">
          <cell r="D186">
            <v>49</v>
          </cell>
        </row>
        <row r="187">
          <cell r="D187">
            <v>37</v>
          </cell>
        </row>
        <row r="188">
          <cell r="D188">
            <v>152</v>
          </cell>
        </row>
        <row r="189">
          <cell r="D189">
            <v>53</v>
          </cell>
        </row>
        <row r="190">
          <cell r="D190">
            <v>117</v>
          </cell>
        </row>
        <row r="191">
          <cell r="D191">
            <v>49</v>
          </cell>
        </row>
        <row r="192">
          <cell r="D192">
            <v>57</v>
          </cell>
        </row>
        <row r="193">
          <cell r="D193">
            <v>70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persons/person.xml><?xml version="1.0" encoding="utf-8"?>
<personList xmlns="http://schemas.microsoft.com/office/spreadsheetml/2018/threadedcomments" xmlns:x="http://schemas.openxmlformats.org/spreadsheetml/2006/main">
  <person displayName="Rod Ling" id="{CF8B033C-A3F1-43B3-8AAF-F7B399334944}" userId="S::RLing@hmri.org.au::f2ecd2fe-6479-4637-aede-78bf29dcd53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0-09-28T01:39:21.23" personId="{CF8B033C-A3F1-43B3-8AAF-F7B399334944}" id="{51E55299-F91B-4F63-85EC-1822BEC5FFEE}">
    <text>Mauve indicates the hospital in ineligible for inclusion given hospital type.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www.aihw.gov.au/getmedia/a5c95801-198c-40d1-879b-46d7cba44597/aihw-hse-205-ahs-hospital-resources-2016-17-tables.xlsx.aspx" TargetMode="External"/><Relationship Id="rId7" Type="http://schemas.openxmlformats.org/officeDocument/2006/relationships/comments" Target="../comments1.xml"/><Relationship Id="rId2" Type="http://schemas.openxmlformats.org/officeDocument/2006/relationships/hyperlink" Target="https://www.aihw.gov.au/getmedia/a5c95801-198c-40d1-879b-46d7cba44597/aihw-hse-205-ahs-hospital-resources-2016-17-tables.xlsx.aspx" TargetMode="External"/><Relationship Id="rId1" Type="http://schemas.openxmlformats.org/officeDocument/2006/relationships/hyperlink" Target="https://www.aihw.gov.au/getmedia/a5c95801-198c-40d1-879b-46d7cba44597/aihw-hse-205-ahs-hospital-resources-2016-17-tables.xlsx.aspx" TargetMode="External"/><Relationship Id="rId6" Type="http://schemas.openxmlformats.org/officeDocument/2006/relationships/vmlDrawing" Target="../drawings/vmlDrawing1.vml"/><Relationship Id="rId5" Type="http://schemas.openxmlformats.org/officeDocument/2006/relationships/printerSettings" Target="../printerSettings/printerSettings3.bin"/><Relationship Id="rId4" Type="http://schemas.openxmlformats.org/officeDocument/2006/relationships/hyperlink" Target="https://www.aihw.gov.au/getmedia/a5c95801-198c-40d1-879b-46d7cba44597/aihw-hse-205-ahs-hospital-resources-2016-17-tables.xlsx.asp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health.nsw.gov.au/publications/Publications/Annual-Report-2010-11/annualreport11.pdf" TargetMode="External"/><Relationship Id="rId13" Type="http://schemas.openxmlformats.org/officeDocument/2006/relationships/hyperlink" Target="https://www.health.nsw.gov.au/publications/Pages/annualreport06.aspx" TargetMode="External"/><Relationship Id="rId18" Type="http://schemas.openxmlformats.org/officeDocument/2006/relationships/hyperlink" Target="https://www.health.nsw.gov.au/annualreport/Pages/annualreport18.aspx" TargetMode="External"/><Relationship Id="rId3" Type="http://schemas.openxmlformats.org/officeDocument/2006/relationships/hyperlink" Target="https://www.health.nsw.gov.au/annualreport/Publications/annual-report-2016.pdf" TargetMode="External"/><Relationship Id="rId21" Type="http://schemas.openxmlformats.org/officeDocument/2006/relationships/drawing" Target="../drawings/drawing1.xml"/><Relationship Id="rId7" Type="http://schemas.openxmlformats.org/officeDocument/2006/relationships/hyperlink" Target="https://www.health.nsw.gov.au/publications/Publications/annual_report12/HealthAR_2012.pdf" TargetMode="External"/><Relationship Id="rId12" Type="http://schemas.openxmlformats.org/officeDocument/2006/relationships/hyperlink" Target="https://www.health.nsw.gov.au/publications/Publications/Annual-Report-2006-07/Annual-Report-2006-07.pdf" TargetMode="External"/><Relationship Id="rId17" Type="http://schemas.openxmlformats.org/officeDocument/2006/relationships/hyperlink" Target="https://www.health.nsw.gov.au/publications/Pages/annualreport02.aspx" TargetMode="External"/><Relationship Id="rId2" Type="http://schemas.openxmlformats.org/officeDocument/2006/relationships/hyperlink" Target="https://www.health.nsw.gov.au/annualreport/Publications/annual-report-2017.pdf" TargetMode="External"/><Relationship Id="rId16" Type="http://schemas.openxmlformats.org/officeDocument/2006/relationships/hyperlink" Target="https://www.health.nsw.gov.au/publications/Pages/annualreport03.aspx" TargetMode="External"/><Relationship Id="rId20" Type="http://schemas.openxmlformats.org/officeDocument/2006/relationships/printerSettings" Target="../printerSettings/printerSettings4.bin"/><Relationship Id="rId1" Type="http://schemas.openxmlformats.org/officeDocument/2006/relationships/hyperlink" Target="https://www.health.nsw.gov.au/annualreport/Publications/annual-report-2018.pdf" TargetMode="External"/><Relationship Id="rId6" Type="http://schemas.openxmlformats.org/officeDocument/2006/relationships/hyperlink" Target="https://www.health.nsw.gov.au/publications/Publications/annualreport13/annualreport13.pdf" TargetMode="External"/><Relationship Id="rId11" Type="http://schemas.openxmlformats.org/officeDocument/2006/relationships/hyperlink" Target="https://www.health.nsw.gov.au/publications/Publications/Annual-Report-2007-08/Annual-Report-2007-08.pdf" TargetMode="External"/><Relationship Id="rId5" Type="http://schemas.openxmlformats.org/officeDocument/2006/relationships/hyperlink" Target="https://www.health.nsw.gov.au/publications/Publications/annualreport14/annualreport14.pdf" TargetMode="External"/><Relationship Id="rId15" Type="http://schemas.openxmlformats.org/officeDocument/2006/relationships/hyperlink" Target="https://www.health.nsw.gov.au/publications/Pages/annualreport04.aspx" TargetMode="External"/><Relationship Id="rId10" Type="http://schemas.openxmlformats.org/officeDocument/2006/relationships/hyperlink" Target="https://www.health.nsw.gov.au/publications/Publications/Annual-Report-2008-09/annualreport-2008-2009.pdf" TargetMode="External"/><Relationship Id="rId19" Type="http://schemas.openxmlformats.org/officeDocument/2006/relationships/hyperlink" Target="https://www.health.nsw.gov.au/annualreport/Publications/2018/appendix.pdf" TargetMode="External"/><Relationship Id="rId4" Type="http://schemas.openxmlformats.org/officeDocument/2006/relationships/hyperlink" Target="https://www.health.nsw.gov.au/annualreport/Publications/annual-report-2015.pdf" TargetMode="External"/><Relationship Id="rId9" Type="http://schemas.openxmlformats.org/officeDocument/2006/relationships/hyperlink" Target="https://www.health.nsw.gov.au/publications/Publications/Annual-Report-2009-10/annualreport10.pdf" TargetMode="External"/><Relationship Id="rId14" Type="http://schemas.openxmlformats.org/officeDocument/2006/relationships/hyperlink" Target="https://www.health.nsw.gov.au/publications/Publications/Annual-Report-2004-05/Annual-Report-2004-05.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aihw.gov.au/getmedia/a5c95801-198c-40d1-879b-46d7cba44597/aihw-hse-205-ahs-hospital-resources-2016-17-tables.xlsx.aspx" TargetMode="External"/><Relationship Id="rId2" Type="http://schemas.openxmlformats.org/officeDocument/2006/relationships/hyperlink" Target="https://www.aihw.gov.au/getmedia/a5c95801-198c-40d1-879b-46d7cba44597/aihw-hse-205-ahs-hospital-resources-2016-17-tables.xlsx.aspx" TargetMode="External"/><Relationship Id="rId1" Type="http://schemas.openxmlformats.org/officeDocument/2006/relationships/hyperlink" Target="https://www.aihw.gov.au/getmedia/a5c95801-198c-40d1-879b-46d7cba44597/aihw-hse-205-ahs-hospital-resources-2016-17-tables.xlsx.aspx" TargetMode="External"/><Relationship Id="rId5" Type="http://schemas.openxmlformats.org/officeDocument/2006/relationships/printerSettings" Target="../printerSettings/printerSettings5.bin"/><Relationship Id="rId4" Type="http://schemas.openxmlformats.org/officeDocument/2006/relationships/hyperlink" Target="https://www.aihw.gov.au/getmedia/a5c95801-198c-40d1-879b-46d7cba44597/aihw-hse-205-ahs-hospital-resources-2016-17-tables.xlsx.asp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aihw.gov.au/getmedia/a5c95801-198c-40d1-879b-46d7cba44597/aihw-hse-205-ahs-hospital-resources-2016-17-tables.xlsx.aspx" TargetMode="External"/><Relationship Id="rId2" Type="http://schemas.openxmlformats.org/officeDocument/2006/relationships/hyperlink" Target="https://www.aihw.gov.au/getmedia/a5c95801-198c-40d1-879b-46d7cba44597/aihw-hse-205-ahs-hospital-resources-2016-17-tables.xlsx.aspx" TargetMode="External"/><Relationship Id="rId1" Type="http://schemas.openxmlformats.org/officeDocument/2006/relationships/hyperlink" Target="http://www.health.nsw.gov.au/careers/conditions/Awards/nurses.pdf"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www.health.nsw.gov.au/careers/conditions/Awards/nurses.pdf" TargetMode="External"/><Relationship Id="rId7" Type="http://schemas.openxmlformats.org/officeDocument/2006/relationships/hyperlink" Target="http://www.health.nsw.gov.au/careers/conditions/Awards/nurses.pdf" TargetMode="External"/><Relationship Id="rId2" Type="http://schemas.openxmlformats.org/officeDocument/2006/relationships/hyperlink" Target="http://www.health.nsw.gov.au/careers/conditions/Awards/nurses.pdf" TargetMode="External"/><Relationship Id="rId1" Type="http://schemas.openxmlformats.org/officeDocument/2006/relationships/hyperlink" Target="http://www.health.nsw.gov.au/careers/conditions/Awards/nurses.pdf" TargetMode="External"/><Relationship Id="rId6" Type="http://schemas.openxmlformats.org/officeDocument/2006/relationships/hyperlink" Target="https://www.hr.unsw.edu.au/services/salaries/oncosts.html" TargetMode="External"/><Relationship Id="rId5" Type="http://schemas.openxmlformats.org/officeDocument/2006/relationships/hyperlink" Target="https://www.hr.unsw.edu.au/services/salaries/oncosts.html" TargetMode="External"/><Relationship Id="rId4" Type="http://schemas.openxmlformats.org/officeDocument/2006/relationships/hyperlink" Target="http://www.health.nsw.gov.au/careers/conditions/Awards/nurse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822FD-AF68-434C-908A-5B6B63BAEBC4}">
  <sheetPr>
    <tabColor theme="7" tint="0.59999389629810485"/>
  </sheetPr>
  <dimension ref="A1:V11"/>
  <sheetViews>
    <sheetView tabSelected="1" workbookViewId="0">
      <selection activeCell="I5" sqref="I5"/>
    </sheetView>
  </sheetViews>
  <sheetFormatPr defaultColWidth="8.69921875" defaultRowHeight="12" x14ac:dyDescent="0.25"/>
  <cols>
    <col min="1" max="1" width="8.69921875" style="473"/>
    <col min="2" max="16384" width="8.69921875" style="469"/>
  </cols>
  <sheetData>
    <row r="1" spans="1:22" ht="39.5" x14ac:dyDescent="0.25">
      <c r="A1" s="467" t="s">
        <v>672</v>
      </c>
      <c r="B1" s="468"/>
      <c r="C1" s="468"/>
      <c r="D1" s="468"/>
      <c r="E1" s="468"/>
      <c r="F1" s="468"/>
      <c r="G1" s="468"/>
      <c r="H1" s="468"/>
      <c r="I1" s="468"/>
      <c r="J1" s="468"/>
      <c r="K1" s="468"/>
      <c r="L1" s="468"/>
      <c r="M1" s="468"/>
      <c r="N1" s="468"/>
      <c r="O1" s="468"/>
      <c r="P1" s="468"/>
      <c r="Q1" s="468"/>
      <c r="R1" s="468"/>
      <c r="S1" s="468"/>
      <c r="T1" s="468"/>
      <c r="U1" s="468"/>
      <c r="V1" s="468"/>
    </row>
    <row r="2" spans="1:22" x14ac:dyDescent="0.25">
      <c r="A2" s="470"/>
      <c r="B2" s="468"/>
      <c r="C2" s="468"/>
      <c r="D2" s="468"/>
      <c r="E2" s="468"/>
      <c r="F2" s="468"/>
      <c r="G2" s="468"/>
      <c r="H2" s="468"/>
      <c r="I2" s="468"/>
      <c r="J2" s="468"/>
      <c r="K2" s="468"/>
      <c r="L2" s="468"/>
      <c r="M2" s="468"/>
      <c r="N2" s="468"/>
      <c r="O2" s="468"/>
      <c r="P2" s="468"/>
      <c r="Q2" s="468"/>
      <c r="R2" s="468"/>
      <c r="S2" s="468"/>
      <c r="T2" s="468"/>
      <c r="U2" s="468"/>
      <c r="V2" s="468"/>
    </row>
    <row r="3" spans="1:22" ht="39.5" x14ac:dyDescent="0.25">
      <c r="A3" s="467" t="s">
        <v>673</v>
      </c>
      <c r="B3" s="468"/>
      <c r="C3" s="468"/>
      <c r="D3" s="468"/>
      <c r="E3" s="468"/>
      <c r="F3" s="468"/>
      <c r="G3" s="468"/>
      <c r="H3" s="468"/>
      <c r="I3" s="468"/>
      <c r="J3" s="468"/>
      <c r="K3" s="468"/>
      <c r="L3" s="468"/>
      <c r="M3" s="468"/>
      <c r="N3" s="468"/>
      <c r="O3" s="468"/>
      <c r="P3" s="468"/>
      <c r="Q3" s="468"/>
      <c r="R3" s="468"/>
      <c r="S3" s="468"/>
      <c r="T3" s="468"/>
      <c r="U3" s="468"/>
      <c r="V3" s="468"/>
    </row>
    <row r="4" spans="1:22" ht="20.5" x14ac:dyDescent="0.25">
      <c r="A4" s="470"/>
      <c r="B4" s="468"/>
      <c r="C4" s="468"/>
      <c r="D4" s="468"/>
      <c r="E4" s="468"/>
      <c r="F4" s="468"/>
      <c r="G4" s="468"/>
      <c r="H4" s="468"/>
      <c r="I4" s="474" t="s">
        <v>702</v>
      </c>
      <c r="J4" s="468"/>
      <c r="K4" s="468"/>
      <c r="L4" s="468"/>
      <c r="M4" s="468"/>
      <c r="N4" s="468"/>
      <c r="O4" s="468"/>
      <c r="P4" s="468"/>
      <c r="Q4" s="468"/>
      <c r="R4" s="468"/>
      <c r="S4" s="468"/>
      <c r="T4" s="468"/>
      <c r="U4" s="468"/>
      <c r="V4" s="468"/>
    </row>
    <row r="5" spans="1:22" ht="15.5" x14ac:dyDescent="0.25">
      <c r="A5" s="471"/>
    </row>
    <row r="6" spans="1:22" x14ac:dyDescent="0.25">
      <c r="A6" s="470"/>
    </row>
    <row r="7" spans="1:22" ht="17.5" x14ac:dyDescent="0.25">
      <c r="A7" s="471" t="s">
        <v>674</v>
      </c>
    </row>
    <row r="8" spans="1:22" x14ac:dyDescent="0.25">
      <c r="A8" s="470"/>
    </row>
    <row r="9" spans="1:22" ht="15.5" x14ac:dyDescent="0.25">
      <c r="A9" s="471" t="s">
        <v>675</v>
      </c>
    </row>
    <row r="10" spans="1:22" ht="17.5" x14ac:dyDescent="0.25">
      <c r="A10" s="472" t="s">
        <v>676</v>
      </c>
    </row>
    <row r="11" spans="1:22" ht="17.5" x14ac:dyDescent="0.25">
      <c r="A11" s="472" t="s">
        <v>677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6F75-E5A0-4EAD-935A-AE35C37B5EB4}">
  <sheetPr codeName="Sheet17">
    <tabColor theme="7" tint="0.59999389629810485"/>
  </sheetPr>
  <dimension ref="A1:Z50"/>
  <sheetViews>
    <sheetView showGridLines="0" zoomScale="75" zoomScaleNormal="75" workbookViewId="0">
      <selection sqref="A1:XFD1048576"/>
    </sheetView>
  </sheetViews>
  <sheetFormatPr defaultColWidth="9" defaultRowHeight="12" x14ac:dyDescent="0.3"/>
  <cols>
    <col min="1" max="1" width="9" style="284"/>
    <col min="2" max="2" width="26" style="284" bestFit="1" customWidth="1"/>
    <col min="3" max="3" width="11.09765625" style="284" bestFit="1" customWidth="1"/>
    <col min="4" max="4" width="9.5" style="284" bestFit="1" customWidth="1"/>
    <col min="5" max="5" width="12.59765625" style="284" bestFit="1" customWidth="1"/>
    <col min="6" max="6" width="9.5" style="284" bestFit="1" customWidth="1"/>
    <col min="7" max="7" width="18" style="284" bestFit="1" customWidth="1"/>
    <col min="8" max="8" width="18.59765625" style="284" bestFit="1" customWidth="1"/>
    <col min="9" max="9" width="18.09765625" style="284" bestFit="1" customWidth="1"/>
    <col min="10" max="10" width="18.59765625" style="284" bestFit="1" customWidth="1"/>
    <col min="11" max="16384" width="9" style="284"/>
  </cols>
  <sheetData>
    <row r="1" spans="1:26" ht="14.5" x14ac:dyDescent="0.35">
      <c r="O1" s="428" t="s">
        <v>629</v>
      </c>
      <c r="P1" s="429"/>
      <c r="Q1" s="429"/>
      <c r="R1" s="429"/>
      <c r="S1" s="429"/>
      <c r="T1" s="429"/>
      <c r="U1" s="429"/>
      <c r="V1" s="429"/>
      <c r="W1" s="429"/>
      <c r="X1" s="429"/>
      <c r="Y1" s="429"/>
      <c r="Z1" s="429"/>
    </row>
    <row r="2" spans="1:26" ht="14.5" x14ac:dyDescent="0.35">
      <c r="A2" s="430" t="s">
        <v>630</v>
      </c>
      <c r="O2" s="429" t="s">
        <v>631</v>
      </c>
      <c r="P2" s="431"/>
      <c r="Q2" s="432"/>
      <c r="R2" s="432"/>
      <c r="S2" s="432"/>
      <c r="T2" s="432"/>
      <c r="U2" s="432"/>
      <c r="V2" s="432"/>
      <c r="W2" s="433"/>
      <c r="X2" s="429"/>
      <c r="Z2" s="429"/>
    </row>
    <row r="4" spans="1:26" x14ac:dyDescent="0.3">
      <c r="B4" s="434" t="s">
        <v>632</v>
      </c>
      <c r="C4" s="434" t="s">
        <v>476</v>
      </c>
      <c r="D4" s="434" t="s">
        <v>488</v>
      </c>
      <c r="E4" s="434" t="s">
        <v>633</v>
      </c>
      <c r="F4" s="434" t="s">
        <v>488</v>
      </c>
      <c r="G4" s="434" t="s">
        <v>634</v>
      </c>
      <c r="H4" s="434" t="s">
        <v>635</v>
      </c>
      <c r="I4" s="434" t="s">
        <v>636</v>
      </c>
      <c r="J4" s="434" t="s">
        <v>635</v>
      </c>
    </row>
    <row r="5" spans="1:26" x14ac:dyDescent="0.3">
      <c r="B5" s="435" t="s">
        <v>460</v>
      </c>
      <c r="C5" s="436"/>
      <c r="D5" s="437"/>
      <c r="E5" s="438"/>
      <c r="F5" s="437"/>
      <c r="G5" s="437"/>
      <c r="H5" s="437"/>
      <c r="I5" s="436"/>
      <c r="J5" s="437"/>
    </row>
    <row r="6" spans="1:26" x14ac:dyDescent="0.3">
      <c r="B6" s="435" t="s">
        <v>341</v>
      </c>
      <c r="C6" s="436"/>
      <c r="D6" s="437"/>
      <c r="E6" s="438"/>
      <c r="F6" s="437"/>
      <c r="G6" s="436"/>
      <c r="H6" s="437"/>
      <c r="I6" s="436"/>
      <c r="J6" s="437"/>
    </row>
    <row r="7" spans="1:26" x14ac:dyDescent="0.3">
      <c r="B7" s="435" t="s">
        <v>381</v>
      </c>
      <c r="C7" s="436"/>
      <c r="D7" s="437"/>
      <c r="E7" s="439"/>
      <c r="F7" s="437"/>
      <c r="G7" s="436"/>
      <c r="H7" s="437"/>
      <c r="I7" s="436"/>
      <c r="J7" s="437"/>
    </row>
    <row r="8" spans="1:26" x14ac:dyDescent="0.3">
      <c r="B8" s="435" t="s">
        <v>215</v>
      </c>
      <c r="C8" s="436"/>
      <c r="D8" s="437"/>
      <c r="E8" s="439"/>
      <c r="F8" s="437"/>
      <c r="G8" s="436"/>
      <c r="H8" s="437"/>
      <c r="I8" s="436"/>
      <c r="J8" s="437"/>
    </row>
    <row r="9" spans="1:26" x14ac:dyDescent="0.3">
      <c r="B9" s="435" t="s">
        <v>410</v>
      </c>
      <c r="C9" s="436"/>
      <c r="D9" s="437"/>
      <c r="E9" s="439"/>
      <c r="F9" s="437"/>
      <c r="G9" s="436"/>
      <c r="H9" s="437"/>
      <c r="I9" s="436"/>
      <c r="J9" s="437"/>
    </row>
    <row r="10" spans="1:26" x14ac:dyDescent="0.3">
      <c r="B10" s="435" t="s">
        <v>224</v>
      </c>
      <c r="C10" s="436"/>
      <c r="D10" s="437"/>
      <c r="E10" s="439"/>
      <c r="F10" s="437"/>
      <c r="G10" s="436"/>
      <c r="H10" s="437"/>
      <c r="I10" s="436"/>
      <c r="J10" s="437"/>
    </row>
    <row r="11" spans="1:26" x14ac:dyDescent="0.3">
      <c r="B11" s="440" t="s">
        <v>233</v>
      </c>
      <c r="C11" s="441">
        <v>11</v>
      </c>
      <c r="D11" s="442">
        <v>6.1111111111111109E-2</v>
      </c>
      <c r="E11" s="443">
        <v>7310.5</v>
      </c>
      <c r="F11" s="442">
        <v>0.38950694244642653</v>
      </c>
      <c r="G11" s="441">
        <v>11</v>
      </c>
      <c r="H11" s="442">
        <v>1</v>
      </c>
      <c r="I11" s="441">
        <v>0</v>
      </c>
      <c r="J11" s="442">
        <v>0</v>
      </c>
    </row>
    <row r="12" spans="1:26" x14ac:dyDescent="0.3">
      <c r="B12" s="435" t="s">
        <v>235</v>
      </c>
      <c r="C12" s="436"/>
      <c r="D12" s="437"/>
      <c r="E12" s="439"/>
      <c r="F12" s="437"/>
      <c r="G12" s="436"/>
      <c r="H12" s="437"/>
      <c r="I12" s="436"/>
      <c r="J12" s="437"/>
    </row>
    <row r="13" spans="1:26" x14ac:dyDescent="0.3">
      <c r="B13" s="440" t="s">
        <v>212</v>
      </c>
      <c r="C13" s="441">
        <v>23</v>
      </c>
      <c r="D13" s="442">
        <v>0.12777777777777777</v>
      </c>
      <c r="E13" s="443">
        <v>5733.4000000000015</v>
      </c>
      <c r="F13" s="442">
        <v>0.30547829886086347</v>
      </c>
      <c r="G13" s="441">
        <v>19</v>
      </c>
      <c r="H13" s="442">
        <v>0.82608695652173914</v>
      </c>
      <c r="I13" s="441">
        <v>4</v>
      </c>
      <c r="J13" s="442">
        <v>0.17391304347826086</v>
      </c>
    </row>
    <row r="14" spans="1:26" x14ac:dyDescent="0.3">
      <c r="B14" s="440" t="s">
        <v>222</v>
      </c>
      <c r="C14" s="441">
        <v>17</v>
      </c>
      <c r="D14" s="442">
        <v>9.4444444444444442E-2</v>
      </c>
      <c r="E14" s="443">
        <v>2042.8</v>
      </c>
      <c r="F14" s="442">
        <v>0.10884136270153341</v>
      </c>
      <c r="G14" s="441">
        <v>10</v>
      </c>
      <c r="H14" s="442">
        <v>0.58823529411764708</v>
      </c>
      <c r="I14" s="441">
        <v>7</v>
      </c>
      <c r="J14" s="442">
        <v>0.41176470588235292</v>
      </c>
    </row>
    <row r="15" spans="1:26" x14ac:dyDescent="0.3">
      <c r="B15" s="440" t="s">
        <v>244</v>
      </c>
      <c r="C15" s="441">
        <v>40</v>
      </c>
      <c r="D15" s="442">
        <v>0.22222222222222221</v>
      </c>
      <c r="E15" s="443">
        <v>1735.6</v>
      </c>
      <c r="F15" s="442">
        <v>9.2473599522606906E-2</v>
      </c>
      <c r="G15" s="441">
        <v>0</v>
      </c>
      <c r="H15" s="442">
        <v>0</v>
      </c>
      <c r="I15" s="441">
        <v>40</v>
      </c>
      <c r="J15" s="442">
        <v>1</v>
      </c>
    </row>
    <row r="16" spans="1:26" x14ac:dyDescent="0.3">
      <c r="B16" s="440" t="s">
        <v>220</v>
      </c>
      <c r="C16" s="441">
        <v>60</v>
      </c>
      <c r="D16" s="442">
        <v>0.33333333333333331</v>
      </c>
      <c r="E16" s="443">
        <v>1376.5000000000005</v>
      </c>
      <c r="F16" s="442">
        <v>7.3340579478490694E-2</v>
      </c>
      <c r="G16" s="441">
        <v>0</v>
      </c>
      <c r="H16" s="442">
        <v>0</v>
      </c>
      <c r="I16" s="441">
        <v>60</v>
      </c>
      <c r="J16" s="442">
        <v>1</v>
      </c>
    </row>
    <row r="17" spans="1:10" x14ac:dyDescent="0.3">
      <c r="C17" s="436"/>
      <c r="D17" s="437"/>
      <c r="E17" s="439"/>
      <c r="F17" s="437"/>
      <c r="G17" s="436"/>
      <c r="H17" s="437"/>
      <c r="I17" s="436"/>
      <c r="J17" s="437"/>
    </row>
    <row r="18" spans="1:10" x14ac:dyDescent="0.3">
      <c r="B18" s="435"/>
      <c r="C18" s="436"/>
      <c r="D18" s="437"/>
      <c r="E18" s="439"/>
      <c r="F18" s="437"/>
      <c r="G18" s="436"/>
      <c r="H18" s="437"/>
      <c r="I18" s="436"/>
      <c r="J18" s="437"/>
    </row>
    <row r="19" spans="1:10" x14ac:dyDescent="0.3">
      <c r="B19" s="435"/>
      <c r="C19" s="436"/>
      <c r="D19" s="437"/>
      <c r="E19" s="439"/>
      <c r="F19" s="437"/>
      <c r="G19" s="436"/>
      <c r="H19" s="437"/>
      <c r="I19" s="436"/>
      <c r="J19" s="437"/>
    </row>
    <row r="20" spans="1:10" x14ac:dyDescent="0.3">
      <c r="B20" s="440" t="s">
        <v>228</v>
      </c>
      <c r="C20" s="441">
        <v>28</v>
      </c>
      <c r="D20" s="442">
        <v>0.15555555555555556</v>
      </c>
      <c r="E20" s="443">
        <v>446</v>
      </c>
      <c r="F20" s="442">
        <v>2.3763093677738351E-2</v>
      </c>
      <c r="G20" s="441">
        <v>0</v>
      </c>
      <c r="H20" s="442">
        <v>0</v>
      </c>
      <c r="I20" s="441">
        <v>28</v>
      </c>
      <c r="J20" s="442">
        <v>1</v>
      </c>
    </row>
    <row r="21" spans="1:10" x14ac:dyDescent="0.3">
      <c r="B21" s="440" t="s">
        <v>378</v>
      </c>
      <c r="C21" s="441">
        <v>1</v>
      </c>
      <c r="D21" s="442">
        <v>5.5555555555555558E-3</v>
      </c>
      <c r="E21" s="443">
        <v>123.8</v>
      </c>
      <c r="F21" s="442">
        <v>6.5961233123408248E-3</v>
      </c>
      <c r="G21" s="441">
        <v>1</v>
      </c>
      <c r="H21" s="442">
        <v>1</v>
      </c>
      <c r="I21" s="441">
        <v>0</v>
      </c>
      <c r="J21" s="442">
        <v>0</v>
      </c>
    </row>
    <row r="22" spans="1:10" x14ac:dyDescent="0.3">
      <c r="B22" s="438"/>
      <c r="C22" s="436"/>
      <c r="D22" s="437"/>
      <c r="E22" s="438"/>
      <c r="F22" s="438"/>
      <c r="G22" s="436"/>
      <c r="H22" s="437"/>
      <c r="I22" s="436"/>
    </row>
    <row r="23" spans="1:10" ht="14.5" x14ac:dyDescent="0.35">
      <c r="A23" s="281"/>
      <c r="B23" s="444" t="s">
        <v>509</v>
      </c>
      <c r="C23" s="445">
        <v>180</v>
      </c>
      <c r="D23" s="446">
        <v>0.99999999999999989</v>
      </c>
      <c r="E23" s="447">
        <v>18768.599999999999</v>
      </c>
      <c r="F23" s="446">
        <v>1.0000000000000002</v>
      </c>
      <c r="G23" s="448">
        <v>41</v>
      </c>
      <c r="H23" s="449">
        <v>0.22777777777777777</v>
      </c>
      <c r="I23" s="448">
        <v>139</v>
      </c>
      <c r="J23" s="449">
        <v>0.77222222222222225</v>
      </c>
    </row>
    <row r="24" spans="1:10" ht="14.5" x14ac:dyDescent="0.35">
      <c r="A24" s="281"/>
      <c r="B24" s="281"/>
      <c r="C24" s="281"/>
      <c r="D24" s="281"/>
      <c r="E24" s="281"/>
      <c r="F24" s="281"/>
    </row>
    <row r="25" spans="1:10" ht="14.5" x14ac:dyDescent="0.35">
      <c r="A25" s="281"/>
      <c r="B25" s="450" t="s">
        <v>637</v>
      </c>
      <c r="C25" s="451">
        <v>0.80717488789237668</v>
      </c>
      <c r="D25" s="451"/>
      <c r="E25" s="451">
        <v>0.88429771535456991</v>
      </c>
      <c r="F25" s="451"/>
      <c r="G25" s="452">
        <v>0.83673469387755106</v>
      </c>
      <c r="H25" s="452"/>
      <c r="I25" s="452">
        <v>0.79885057471264365</v>
      </c>
      <c r="J25" s="453"/>
    </row>
    <row r="26" spans="1:10" ht="14.5" x14ac:dyDescent="0.35">
      <c r="A26" s="281"/>
      <c r="B26" s="281"/>
      <c r="C26" s="281"/>
      <c r="D26" s="281"/>
      <c r="E26" s="281"/>
      <c r="F26" s="281"/>
    </row>
    <row r="27" spans="1:10" ht="14.5" x14ac:dyDescent="0.35">
      <c r="A27" s="281"/>
      <c r="B27" s="281"/>
      <c r="C27" s="281"/>
      <c r="D27" s="281"/>
      <c r="E27" s="281"/>
      <c r="F27" s="281"/>
    </row>
    <row r="28" spans="1:10" ht="14.5" x14ac:dyDescent="0.35">
      <c r="A28" s="281"/>
      <c r="B28" s="281"/>
      <c r="C28" s="281"/>
      <c r="D28" s="281"/>
      <c r="E28" s="281"/>
      <c r="F28" s="281"/>
    </row>
    <row r="29" spans="1:10" x14ac:dyDescent="0.3">
      <c r="A29" s="430" t="s">
        <v>638</v>
      </c>
    </row>
    <row r="31" spans="1:10" x14ac:dyDescent="0.3">
      <c r="B31" s="434" t="s">
        <v>632</v>
      </c>
      <c r="C31" s="434" t="s">
        <v>476</v>
      </c>
      <c r="D31" s="434" t="s">
        <v>488</v>
      </c>
      <c r="E31" s="434" t="s">
        <v>633</v>
      </c>
      <c r="F31" s="434" t="s">
        <v>488</v>
      </c>
      <c r="G31" s="434" t="s">
        <v>634</v>
      </c>
      <c r="H31" s="434" t="s">
        <v>635</v>
      </c>
      <c r="I31" s="434" t="s">
        <v>636</v>
      </c>
      <c r="J31" s="434" t="s">
        <v>635</v>
      </c>
    </row>
    <row r="32" spans="1:10" x14ac:dyDescent="0.3">
      <c r="B32" s="435" t="s">
        <v>460</v>
      </c>
      <c r="C32" s="435">
        <v>2</v>
      </c>
      <c r="D32" s="454">
        <v>8.9686098654708519E-3</v>
      </c>
      <c r="E32" s="439">
        <v>441.2</v>
      </c>
      <c r="F32" s="454">
        <v>2.0787493580471442E-2</v>
      </c>
      <c r="G32" s="435">
        <v>2</v>
      </c>
      <c r="H32" s="437">
        <v>1</v>
      </c>
      <c r="I32" s="436">
        <v>0</v>
      </c>
      <c r="J32" s="437">
        <v>0</v>
      </c>
    </row>
    <row r="33" spans="2:10" x14ac:dyDescent="0.3">
      <c r="B33" s="435" t="s">
        <v>341</v>
      </c>
      <c r="C33" s="435">
        <v>1</v>
      </c>
      <c r="D33" s="454">
        <v>4.4843049327354259E-3</v>
      </c>
      <c r="E33" s="439">
        <v>13.5</v>
      </c>
      <c r="F33" s="454">
        <v>6.3606338018214973E-4</v>
      </c>
      <c r="G33" s="435">
        <v>0</v>
      </c>
      <c r="H33" s="437">
        <v>0</v>
      </c>
      <c r="I33" s="436">
        <v>1</v>
      </c>
      <c r="J33" s="437">
        <v>1</v>
      </c>
    </row>
    <row r="34" spans="2:10" x14ac:dyDescent="0.3">
      <c r="B34" s="435" t="s">
        <v>381</v>
      </c>
      <c r="C34" s="435">
        <v>2</v>
      </c>
      <c r="D34" s="454">
        <v>8.9686098654708519E-3</v>
      </c>
      <c r="E34" s="439">
        <v>87</v>
      </c>
      <c r="F34" s="454">
        <v>4.0990751167294098E-3</v>
      </c>
      <c r="G34" s="435">
        <v>0</v>
      </c>
      <c r="H34" s="437">
        <v>0</v>
      </c>
      <c r="I34" s="436">
        <v>2</v>
      </c>
      <c r="J34" s="437">
        <v>1</v>
      </c>
    </row>
    <row r="35" spans="2:10" x14ac:dyDescent="0.3">
      <c r="B35" s="435" t="s">
        <v>215</v>
      </c>
      <c r="C35" s="435">
        <v>13</v>
      </c>
      <c r="D35" s="454">
        <v>5.829596412556054E-2</v>
      </c>
      <c r="E35" s="439">
        <v>491.70000000000005</v>
      </c>
      <c r="F35" s="454">
        <v>2.3166841780412079E-2</v>
      </c>
      <c r="G35" s="435">
        <v>0</v>
      </c>
      <c r="H35" s="437">
        <v>0</v>
      </c>
      <c r="I35" s="436">
        <v>13</v>
      </c>
      <c r="J35" s="437">
        <v>1</v>
      </c>
    </row>
    <row r="36" spans="2:10" x14ac:dyDescent="0.3">
      <c r="B36" s="435" t="s">
        <v>410</v>
      </c>
      <c r="C36" s="435">
        <v>1</v>
      </c>
      <c r="D36" s="454">
        <v>4.4843049327354259E-3</v>
      </c>
      <c r="E36" s="439">
        <v>26</v>
      </c>
      <c r="F36" s="454">
        <v>1.225010954424881E-3</v>
      </c>
      <c r="G36" s="435">
        <v>0</v>
      </c>
      <c r="H36" s="437">
        <v>0</v>
      </c>
      <c r="I36" s="436">
        <v>1</v>
      </c>
      <c r="J36" s="437">
        <v>1</v>
      </c>
    </row>
    <row r="37" spans="2:10" x14ac:dyDescent="0.3">
      <c r="B37" s="435" t="s">
        <v>224</v>
      </c>
      <c r="C37" s="435">
        <v>6</v>
      </c>
      <c r="D37" s="454">
        <v>2.6905829596412557E-2</v>
      </c>
      <c r="E37" s="439">
        <v>13</v>
      </c>
      <c r="F37" s="454">
        <v>6.1250547721244052E-4</v>
      </c>
      <c r="G37" s="435">
        <v>0</v>
      </c>
      <c r="H37" s="437">
        <v>0</v>
      </c>
      <c r="I37" s="436">
        <v>6</v>
      </c>
      <c r="J37" s="437">
        <v>1</v>
      </c>
    </row>
    <row r="38" spans="2:10" x14ac:dyDescent="0.3">
      <c r="B38" s="435" t="s">
        <v>233</v>
      </c>
      <c r="C38" s="435">
        <v>11</v>
      </c>
      <c r="D38" s="454">
        <v>4.9327354260089683E-2</v>
      </c>
      <c r="E38" s="439">
        <v>7310.5</v>
      </c>
      <c r="F38" s="454">
        <v>0.34444009932011893</v>
      </c>
      <c r="G38" s="435">
        <v>11</v>
      </c>
      <c r="H38" s="437">
        <v>1</v>
      </c>
      <c r="I38" s="436">
        <v>0</v>
      </c>
      <c r="J38" s="437">
        <v>0</v>
      </c>
    </row>
    <row r="39" spans="2:10" x14ac:dyDescent="0.3">
      <c r="B39" s="435" t="s">
        <v>235</v>
      </c>
      <c r="C39" s="435">
        <v>8</v>
      </c>
      <c r="D39" s="454">
        <v>3.5874439461883408E-2</v>
      </c>
      <c r="E39" s="439">
        <v>1118.0999999999999</v>
      </c>
      <c r="F39" s="454">
        <v>5.2680182620863818E-2</v>
      </c>
      <c r="G39" s="435">
        <v>5</v>
      </c>
      <c r="H39" s="437">
        <v>0.625</v>
      </c>
      <c r="I39" s="436">
        <v>3</v>
      </c>
      <c r="J39" s="437">
        <v>0.375</v>
      </c>
    </row>
    <row r="40" spans="2:10" x14ac:dyDescent="0.3">
      <c r="B40" s="435" t="s">
        <v>212</v>
      </c>
      <c r="C40" s="435">
        <v>23</v>
      </c>
      <c r="D40" s="454">
        <v>0.1031390134529148</v>
      </c>
      <c r="E40" s="439">
        <v>5733.4000000000015</v>
      </c>
      <c r="F40" s="454">
        <v>0.27013376177306209</v>
      </c>
      <c r="G40" s="435">
        <v>19</v>
      </c>
      <c r="H40" s="437">
        <v>0.82608695652173914</v>
      </c>
      <c r="I40" s="436">
        <v>4</v>
      </c>
      <c r="J40" s="437">
        <v>0.17391304347826086</v>
      </c>
    </row>
    <row r="41" spans="2:10" x14ac:dyDescent="0.3">
      <c r="B41" s="435" t="s">
        <v>222</v>
      </c>
      <c r="C41" s="435">
        <v>17</v>
      </c>
      <c r="D41" s="454">
        <v>7.623318385650224E-2</v>
      </c>
      <c r="E41" s="439">
        <v>2042.8</v>
      </c>
      <c r="F41" s="454">
        <v>9.6248168373044105E-2</v>
      </c>
      <c r="G41" s="435">
        <v>10</v>
      </c>
      <c r="H41" s="437">
        <v>0.58823529411764708</v>
      </c>
      <c r="I41" s="436">
        <v>7</v>
      </c>
      <c r="J41" s="437">
        <v>0.41176470588235292</v>
      </c>
    </row>
    <row r="42" spans="2:10" x14ac:dyDescent="0.3">
      <c r="B42" s="435" t="s">
        <v>244</v>
      </c>
      <c r="C42" s="435">
        <v>40</v>
      </c>
      <c r="D42" s="454">
        <v>0.17937219730941703</v>
      </c>
      <c r="E42" s="439">
        <v>1735.6</v>
      </c>
      <c r="F42" s="454">
        <v>8.1774192788454741E-2</v>
      </c>
      <c r="G42" s="435">
        <v>0</v>
      </c>
      <c r="H42" s="437">
        <v>0</v>
      </c>
      <c r="I42" s="436">
        <v>40</v>
      </c>
      <c r="J42" s="437">
        <v>1</v>
      </c>
    </row>
    <row r="43" spans="2:10" x14ac:dyDescent="0.3">
      <c r="B43" s="435" t="s">
        <v>220</v>
      </c>
      <c r="C43" s="435">
        <v>60</v>
      </c>
      <c r="D43" s="454">
        <v>0.26905829596412556</v>
      </c>
      <c r="E43" s="439">
        <v>1376.5000000000005</v>
      </c>
      <c r="F43" s="454">
        <v>6.4854906875609589E-2</v>
      </c>
      <c r="G43" s="435">
        <v>0</v>
      </c>
      <c r="H43" s="437">
        <v>0</v>
      </c>
      <c r="I43" s="436">
        <v>60</v>
      </c>
      <c r="J43" s="437">
        <v>1</v>
      </c>
    </row>
    <row r="44" spans="2:10" x14ac:dyDescent="0.3">
      <c r="B44" s="435" t="s">
        <v>268</v>
      </c>
      <c r="C44" s="435">
        <v>5</v>
      </c>
      <c r="D44" s="454">
        <v>2.2421524663677129E-2</v>
      </c>
      <c r="E44" s="439">
        <v>254.20000000000002</v>
      </c>
      <c r="F44" s="454">
        <v>1.1976837869800184E-2</v>
      </c>
      <c r="G44" s="435">
        <v>1</v>
      </c>
      <c r="H44" s="437">
        <v>0.2</v>
      </c>
      <c r="I44" s="436">
        <v>4</v>
      </c>
      <c r="J44" s="437">
        <v>0.8</v>
      </c>
    </row>
    <row r="45" spans="2:10" x14ac:dyDescent="0.3">
      <c r="B45" s="435" t="s">
        <v>368</v>
      </c>
      <c r="C45" s="435">
        <v>2</v>
      </c>
      <c r="D45" s="454">
        <v>8.9686098654708519E-3</v>
      </c>
      <c r="E45" s="439">
        <v>0</v>
      </c>
      <c r="F45" s="454">
        <v>0</v>
      </c>
      <c r="G45" s="435">
        <v>0</v>
      </c>
      <c r="H45" s="437">
        <v>0</v>
      </c>
      <c r="I45" s="436">
        <v>2</v>
      </c>
      <c r="J45" s="437">
        <v>1</v>
      </c>
    </row>
    <row r="46" spans="2:10" x14ac:dyDescent="0.3">
      <c r="B46" s="435" t="s">
        <v>286</v>
      </c>
      <c r="C46" s="435">
        <v>3</v>
      </c>
      <c r="D46" s="454">
        <v>1.3452914798206279E-2</v>
      </c>
      <c r="E46" s="439">
        <v>11</v>
      </c>
      <c r="F46" s="454">
        <v>5.1827386533360347E-4</v>
      </c>
      <c r="G46" s="435">
        <v>0</v>
      </c>
      <c r="H46" s="437">
        <v>0</v>
      </c>
      <c r="I46" s="436">
        <v>3</v>
      </c>
      <c r="J46" s="437">
        <v>1</v>
      </c>
    </row>
    <row r="47" spans="2:10" x14ac:dyDescent="0.3">
      <c r="B47" s="435" t="s">
        <v>228</v>
      </c>
      <c r="C47" s="435">
        <v>28</v>
      </c>
      <c r="D47" s="454">
        <v>0.12556053811659193</v>
      </c>
      <c r="E47" s="439">
        <v>446</v>
      </c>
      <c r="F47" s="454">
        <v>2.101364944898065E-2</v>
      </c>
      <c r="G47" s="435">
        <v>0</v>
      </c>
      <c r="H47" s="437">
        <v>0</v>
      </c>
      <c r="I47" s="436">
        <v>28</v>
      </c>
      <c r="J47" s="437">
        <v>1</v>
      </c>
    </row>
    <row r="48" spans="2:10" x14ac:dyDescent="0.3">
      <c r="B48" s="435" t="s">
        <v>378</v>
      </c>
      <c r="C48" s="435">
        <v>1</v>
      </c>
      <c r="D48" s="454">
        <v>4.4843049327354259E-3</v>
      </c>
      <c r="E48" s="439">
        <v>123.8</v>
      </c>
      <c r="F48" s="454">
        <v>5.8329367753000103E-3</v>
      </c>
      <c r="G48" s="435">
        <v>1</v>
      </c>
      <c r="H48" s="437">
        <v>1</v>
      </c>
      <c r="I48" s="436">
        <v>0</v>
      </c>
      <c r="J48" s="437">
        <v>0</v>
      </c>
    </row>
    <row r="49" spans="2:10" x14ac:dyDescent="0.3">
      <c r="B49" s="438"/>
      <c r="C49" s="438"/>
      <c r="D49" s="438"/>
      <c r="E49" s="439"/>
      <c r="F49" s="439"/>
      <c r="G49" s="438"/>
      <c r="H49" s="436"/>
      <c r="I49" s="436"/>
      <c r="J49" s="437"/>
    </row>
    <row r="50" spans="2:10" x14ac:dyDescent="0.3">
      <c r="B50" s="455" t="s">
        <v>509</v>
      </c>
      <c r="C50" s="455">
        <v>223</v>
      </c>
      <c r="D50" s="456">
        <v>1</v>
      </c>
      <c r="E50" s="457">
        <v>21224.3</v>
      </c>
      <c r="F50" s="456">
        <v>1</v>
      </c>
      <c r="G50" s="455">
        <v>49</v>
      </c>
      <c r="H50" s="449">
        <v>0.21973094170403587</v>
      </c>
      <c r="I50" s="448">
        <v>174</v>
      </c>
      <c r="J50" s="458">
        <v>0.78026905829596416</v>
      </c>
    </row>
  </sheetData>
  <printOptions horizontalCentered="1"/>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EF46-EA30-4FA6-B875-AC0D9DDD76C7}">
  <sheetPr codeName="Sheet21">
    <tabColor theme="7" tint="0.59999389629810485"/>
    <pageSetUpPr fitToPage="1"/>
  </sheetPr>
  <dimension ref="A1:Q360"/>
  <sheetViews>
    <sheetView zoomScale="50" zoomScaleNormal="50" workbookViewId="0">
      <pane ySplit="1" topLeftCell="A2" activePane="bottomLeft" state="frozen"/>
      <selection activeCell="I16" sqref="I16"/>
      <selection pane="bottomLeft" sqref="A1:XFD1048576"/>
    </sheetView>
  </sheetViews>
  <sheetFormatPr defaultColWidth="10" defaultRowHeight="15.5" x14ac:dyDescent="0.25"/>
  <cols>
    <col min="1" max="2" width="39" style="251" customWidth="1"/>
    <col min="3" max="3" width="39" style="252" customWidth="1"/>
    <col min="4" max="4" width="25.3984375" style="257" bestFit="1" customWidth="1"/>
    <col min="5" max="6" width="34.69921875" style="257" customWidth="1"/>
    <col min="7" max="7" width="26.09765625" style="251" hidden="1" customWidth="1"/>
    <col min="8" max="8" width="27.69921875" style="119" hidden="1" customWidth="1"/>
    <col min="9" max="9" width="58.09765625" style="252" bestFit="1" customWidth="1"/>
    <col min="10" max="10" width="30.69921875" style="119" customWidth="1"/>
    <col min="11" max="11" width="43.8984375" style="121" bestFit="1" customWidth="1"/>
    <col min="12" max="12" width="34.19921875" style="119" customWidth="1"/>
    <col min="13" max="13" width="19.5" style="150" customWidth="1"/>
    <col min="14" max="14" width="53.69921875" style="150" customWidth="1"/>
    <col min="15" max="15" width="48.19921875" style="150" customWidth="1"/>
    <col min="16" max="16" width="14.3984375" style="2" customWidth="1"/>
    <col min="17" max="17" width="25.5" style="2" hidden="1" customWidth="1"/>
    <col min="18" max="18" width="32.59765625" style="2" bestFit="1" customWidth="1"/>
    <col min="19" max="16384" width="10" style="2"/>
  </cols>
  <sheetData>
    <row r="1" spans="1:17" ht="62.5" thickBot="1" x14ac:dyDescent="0.3">
      <c r="A1" s="94" t="s">
        <v>192</v>
      </c>
      <c r="B1" s="95" t="s">
        <v>193</v>
      </c>
      <c r="C1" s="95" t="s">
        <v>194</v>
      </c>
      <c r="D1" s="96" t="s">
        <v>195</v>
      </c>
      <c r="E1" s="96" t="s">
        <v>196</v>
      </c>
      <c r="F1" s="96" t="s">
        <v>197</v>
      </c>
      <c r="G1" s="97" t="s">
        <v>198</v>
      </c>
      <c r="H1" s="97" t="s">
        <v>199</v>
      </c>
      <c r="I1" s="95" t="s">
        <v>200</v>
      </c>
      <c r="J1" s="97" t="s">
        <v>201</v>
      </c>
      <c r="K1" s="97" t="s">
        <v>202</v>
      </c>
      <c r="L1" s="97" t="s">
        <v>203</v>
      </c>
      <c r="M1" s="98" t="s">
        <v>204</v>
      </c>
      <c r="N1" s="98" t="s">
        <v>205</v>
      </c>
      <c r="O1" s="98" t="s">
        <v>206</v>
      </c>
      <c r="P1" s="99" t="s">
        <v>207</v>
      </c>
      <c r="Q1" s="100" t="s">
        <v>208</v>
      </c>
    </row>
    <row r="2" spans="1:17" ht="16" thickBot="1" x14ac:dyDescent="0.3">
      <c r="A2" s="101"/>
      <c r="B2" s="101"/>
      <c r="C2" s="101"/>
      <c r="D2" s="102"/>
      <c r="E2" s="102"/>
      <c r="F2" s="102"/>
      <c r="G2" s="103"/>
      <c r="H2" s="103"/>
      <c r="I2" s="101"/>
      <c r="J2" s="103"/>
      <c r="K2" s="103"/>
      <c r="L2" s="103"/>
      <c r="M2" s="104"/>
      <c r="N2" s="104"/>
      <c r="O2" s="104"/>
      <c r="P2" s="98"/>
      <c r="Q2" s="99"/>
    </row>
    <row r="3" spans="1:17" x14ac:dyDescent="0.25">
      <c r="A3" s="105" t="s">
        <v>209</v>
      </c>
      <c r="B3" s="106" t="s">
        <v>210</v>
      </c>
      <c r="C3" s="107"/>
      <c r="D3" s="108">
        <v>2</v>
      </c>
      <c r="E3" s="109"/>
      <c r="F3" s="109"/>
      <c r="G3" s="110"/>
      <c r="H3" s="110"/>
      <c r="I3" s="109"/>
      <c r="J3" s="110"/>
      <c r="K3" s="110"/>
      <c r="L3" s="110"/>
      <c r="M3" s="111"/>
      <c r="N3" s="111"/>
      <c r="O3" s="111"/>
      <c r="P3" s="111"/>
      <c r="Q3" s="112"/>
    </row>
    <row r="4" spans="1:17" ht="17.399999999999999" customHeight="1" x14ac:dyDescent="0.25">
      <c r="A4" s="113" t="s">
        <v>211</v>
      </c>
      <c r="B4" s="114" t="s">
        <v>212</v>
      </c>
      <c r="C4" s="115" t="s">
        <v>0</v>
      </c>
      <c r="D4" s="116">
        <v>525.9</v>
      </c>
      <c r="E4" s="117">
        <v>500</v>
      </c>
      <c r="F4" s="117">
        <v>4</v>
      </c>
      <c r="G4" s="118">
        <v>1113.4340905263157</v>
      </c>
      <c r="H4" s="119">
        <v>2500</v>
      </c>
      <c r="I4" s="120">
        <v>2</v>
      </c>
      <c r="J4" s="119">
        <v>443.4473684210526</v>
      </c>
      <c r="K4" s="121">
        <v>8</v>
      </c>
      <c r="L4" s="119">
        <v>1419.0315789473684</v>
      </c>
      <c r="M4" s="122">
        <v>1862.4789473684209</v>
      </c>
      <c r="N4" s="123">
        <v>88.689473684210526</v>
      </c>
      <c r="O4" s="123">
        <v>709.51578947368421</v>
      </c>
      <c r="P4" s="124">
        <v>0.5</v>
      </c>
      <c r="Q4" s="125">
        <v>139.17926131578946</v>
      </c>
    </row>
    <row r="5" spans="1:17" x14ac:dyDescent="0.25">
      <c r="A5" s="113" t="s">
        <v>213</v>
      </c>
      <c r="B5" s="114" t="s">
        <v>212</v>
      </c>
      <c r="C5" s="115" t="s">
        <v>0</v>
      </c>
      <c r="D5" s="116">
        <v>324.5</v>
      </c>
      <c r="E5" s="117">
        <v>300</v>
      </c>
      <c r="F5" s="117">
        <v>2</v>
      </c>
      <c r="G5" s="118">
        <v>556.71704526315784</v>
      </c>
      <c r="H5" s="119">
        <v>1500</v>
      </c>
      <c r="I5" s="120">
        <v>2</v>
      </c>
      <c r="J5" s="119">
        <v>443.4473684210526</v>
      </c>
      <c r="K5" s="121">
        <v>5</v>
      </c>
      <c r="L5" s="119">
        <v>886.8947368421052</v>
      </c>
      <c r="M5" s="122">
        <v>1330.3421052631579</v>
      </c>
      <c r="N5" s="123">
        <v>88.689473684210526</v>
      </c>
      <c r="O5" s="123">
        <v>443.4473684210526</v>
      </c>
      <c r="P5" s="124">
        <v>0.5</v>
      </c>
      <c r="Q5" s="125">
        <v>139.17926131578946</v>
      </c>
    </row>
    <row r="6" spans="1:17" x14ac:dyDescent="0.25">
      <c r="A6" s="126" t="s">
        <v>214</v>
      </c>
      <c r="B6" s="127" t="s">
        <v>215</v>
      </c>
      <c r="C6" s="128"/>
      <c r="D6" s="129">
        <v>22</v>
      </c>
      <c r="E6" s="130"/>
      <c r="F6" s="130"/>
      <c r="G6" s="131"/>
      <c r="H6" s="131"/>
      <c r="I6" s="132"/>
      <c r="J6" s="131"/>
      <c r="K6" s="133"/>
      <c r="L6" s="131"/>
      <c r="M6" s="134"/>
      <c r="N6" s="135"/>
      <c r="O6" s="135"/>
      <c r="P6" s="136"/>
      <c r="Q6" s="137"/>
    </row>
    <row r="7" spans="1:17" ht="16" thickBot="1" x14ac:dyDescent="0.3">
      <c r="A7" s="126" t="s">
        <v>216</v>
      </c>
      <c r="B7" s="127" t="s">
        <v>215</v>
      </c>
      <c r="C7" s="128"/>
      <c r="D7" s="129">
        <v>50.4</v>
      </c>
      <c r="E7" s="130"/>
      <c r="F7" s="130"/>
      <c r="G7" s="131"/>
      <c r="H7" s="131"/>
      <c r="I7" s="132"/>
      <c r="J7" s="131"/>
      <c r="K7" s="133"/>
      <c r="L7" s="131"/>
      <c r="M7" s="134"/>
      <c r="N7" s="135"/>
      <c r="O7" s="135"/>
      <c r="P7" s="136"/>
      <c r="Q7" s="137"/>
    </row>
    <row r="8" spans="1:17" ht="16" thickBot="1" x14ac:dyDescent="0.3">
      <c r="A8" s="138" t="s">
        <v>2</v>
      </c>
      <c r="B8" s="139" t="s">
        <v>217</v>
      </c>
      <c r="C8" s="140"/>
      <c r="D8" s="141">
        <v>0</v>
      </c>
      <c r="E8" s="142"/>
      <c r="F8" s="142">
        <v>6</v>
      </c>
      <c r="G8" s="143">
        <v>1670.1511357894735</v>
      </c>
      <c r="H8" s="143">
        <v>4000</v>
      </c>
      <c r="I8" s="144">
        <v>4</v>
      </c>
      <c r="J8" s="143">
        <v>886.8947368421052</v>
      </c>
      <c r="K8" s="145">
        <v>13</v>
      </c>
      <c r="L8" s="143">
        <v>2305.9263157894738</v>
      </c>
      <c r="M8" s="146">
        <v>3192.8210526315788</v>
      </c>
      <c r="N8" s="146">
        <v>177.37894736842105</v>
      </c>
      <c r="O8" s="146">
        <v>1152.9631578947369</v>
      </c>
      <c r="P8" s="147">
        <v>1</v>
      </c>
      <c r="Q8" s="148">
        <v>278.35852263157892</v>
      </c>
    </row>
    <row r="9" spans="1:17" x14ac:dyDescent="0.25">
      <c r="A9" s="149"/>
      <c r="B9" s="150"/>
      <c r="C9" s="150"/>
      <c r="D9" s="151"/>
      <c r="E9" s="152"/>
      <c r="F9" s="152"/>
      <c r="G9" s="153"/>
      <c r="H9" s="153"/>
      <c r="I9" s="154"/>
      <c r="J9" s="153"/>
      <c r="K9" s="155"/>
      <c r="L9" s="153"/>
      <c r="M9" s="122"/>
      <c r="N9" s="156"/>
      <c r="O9" s="156"/>
      <c r="P9" s="157"/>
      <c r="Q9" s="158"/>
    </row>
    <row r="10" spans="1:17" ht="16" thickBot="1" x14ac:dyDescent="0.3">
      <c r="A10" s="149"/>
      <c r="B10" s="150"/>
      <c r="C10" s="150"/>
      <c r="D10" s="151"/>
      <c r="E10" s="152"/>
      <c r="F10" s="152"/>
      <c r="G10" s="153"/>
      <c r="H10" s="153"/>
      <c r="I10" s="154"/>
      <c r="J10" s="153"/>
      <c r="K10" s="155"/>
      <c r="L10" s="153"/>
      <c r="M10" s="122"/>
      <c r="N10" s="159"/>
      <c r="O10" s="159"/>
      <c r="P10" s="157"/>
      <c r="Q10" s="160"/>
    </row>
    <row r="11" spans="1:17" x14ac:dyDescent="0.25">
      <c r="A11" s="105" t="s">
        <v>218</v>
      </c>
      <c r="B11" s="106" t="s">
        <v>210</v>
      </c>
      <c r="C11" s="161"/>
      <c r="D11" s="161">
        <v>4</v>
      </c>
      <c r="E11" s="162"/>
      <c r="F11" s="162"/>
      <c r="G11" s="110"/>
      <c r="H11" s="110"/>
      <c r="I11" s="163"/>
      <c r="J11" s="110"/>
      <c r="K11" s="164"/>
      <c r="L11" s="110"/>
      <c r="M11" s="165"/>
      <c r="N11" s="165"/>
      <c r="O11" s="165"/>
      <c r="P11" s="166"/>
      <c r="Q11" s="167"/>
    </row>
    <row r="12" spans="1:17" x14ac:dyDescent="0.25">
      <c r="A12" s="113" t="s">
        <v>219</v>
      </c>
      <c r="B12" s="114" t="s">
        <v>220</v>
      </c>
      <c r="C12" s="115" t="s">
        <v>1</v>
      </c>
      <c r="D12" s="116">
        <v>24</v>
      </c>
      <c r="E12" s="117">
        <v>0</v>
      </c>
      <c r="F12" s="168">
        <v>0.33333333333333331</v>
      </c>
      <c r="G12" s="118">
        <v>92.786174210526298</v>
      </c>
      <c r="H12" s="119">
        <v>275</v>
      </c>
      <c r="I12" s="120">
        <v>1</v>
      </c>
      <c r="J12" s="119">
        <v>221.7236842105263</v>
      </c>
      <c r="K12" s="121">
        <v>2</v>
      </c>
      <c r="L12" s="119">
        <v>354.7578947368421</v>
      </c>
      <c r="M12" s="122">
        <v>576.48157894736846</v>
      </c>
      <c r="N12" s="123">
        <v>44.344736842105263</v>
      </c>
      <c r="O12" s="123">
        <v>177.37894736842105</v>
      </c>
      <c r="P12" s="169">
        <v>0.25</v>
      </c>
      <c r="Q12" s="125">
        <v>69.58963065789473</v>
      </c>
    </row>
    <row r="13" spans="1:17" x14ac:dyDescent="0.25">
      <c r="A13" s="113" t="s">
        <v>221</v>
      </c>
      <c r="B13" s="114" t="s">
        <v>222</v>
      </c>
      <c r="C13" s="115" t="s">
        <v>1</v>
      </c>
      <c r="D13" s="116">
        <v>123.9</v>
      </c>
      <c r="E13" s="117">
        <v>100</v>
      </c>
      <c r="F13" s="117">
        <v>1</v>
      </c>
      <c r="G13" s="119">
        <v>278.35852263157892</v>
      </c>
      <c r="H13" s="119">
        <v>450</v>
      </c>
      <c r="I13" s="120">
        <v>1</v>
      </c>
      <c r="J13" s="119">
        <v>221.7236842105263</v>
      </c>
      <c r="K13" s="121">
        <v>2</v>
      </c>
      <c r="L13" s="119">
        <v>354.7578947368421</v>
      </c>
      <c r="M13" s="122">
        <v>576.48157894736846</v>
      </c>
      <c r="N13" s="123">
        <v>44.344736842105263</v>
      </c>
      <c r="O13" s="123">
        <v>177.37894736842105</v>
      </c>
      <c r="P13" s="169">
        <v>0.25</v>
      </c>
      <c r="Q13" s="125">
        <v>69.58963065789473</v>
      </c>
    </row>
    <row r="14" spans="1:17" x14ac:dyDescent="0.25">
      <c r="A14" s="170" t="s">
        <v>223</v>
      </c>
      <c r="B14" s="171" t="s">
        <v>224</v>
      </c>
      <c r="C14" s="172"/>
      <c r="D14" s="173"/>
      <c r="E14" s="174"/>
      <c r="F14" s="175"/>
      <c r="G14" s="176"/>
      <c r="H14" s="176"/>
      <c r="I14" s="177"/>
      <c r="J14" s="176"/>
      <c r="K14" s="178"/>
      <c r="L14" s="176"/>
      <c r="M14" s="179"/>
      <c r="N14" s="180"/>
      <c r="O14" s="180"/>
      <c r="P14" s="181"/>
      <c r="Q14" s="182"/>
    </row>
    <row r="15" spans="1:17" x14ac:dyDescent="0.25">
      <c r="A15" s="170" t="s">
        <v>225</v>
      </c>
      <c r="B15" s="171" t="s">
        <v>224</v>
      </c>
      <c r="C15" s="172"/>
      <c r="D15" s="173"/>
      <c r="E15" s="174"/>
      <c r="F15" s="175"/>
      <c r="G15" s="176"/>
      <c r="H15" s="176"/>
      <c r="I15" s="177"/>
      <c r="J15" s="176"/>
      <c r="K15" s="178"/>
      <c r="L15" s="176"/>
      <c r="M15" s="179"/>
      <c r="N15" s="180"/>
      <c r="O15" s="180"/>
      <c r="P15" s="181"/>
      <c r="Q15" s="182"/>
    </row>
    <row r="16" spans="1:17" x14ac:dyDescent="0.25">
      <c r="A16" s="170" t="s">
        <v>226</v>
      </c>
      <c r="B16" s="171" t="s">
        <v>224</v>
      </c>
      <c r="C16" s="172"/>
      <c r="D16" s="173"/>
      <c r="E16" s="174"/>
      <c r="F16" s="175"/>
      <c r="G16" s="176"/>
      <c r="H16" s="176"/>
      <c r="I16" s="177"/>
      <c r="J16" s="176"/>
      <c r="K16" s="178"/>
      <c r="L16" s="176"/>
      <c r="M16" s="179"/>
      <c r="N16" s="180"/>
      <c r="O16" s="180"/>
      <c r="P16" s="181"/>
      <c r="Q16" s="182"/>
    </row>
    <row r="17" spans="1:17" x14ac:dyDescent="0.25">
      <c r="A17" s="113" t="s">
        <v>227</v>
      </c>
      <c r="B17" s="114" t="s">
        <v>228</v>
      </c>
      <c r="C17" s="115" t="s">
        <v>1</v>
      </c>
      <c r="D17" s="116">
        <v>13</v>
      </c>
      <c r="E17" s="117">
        <v>0</v>
      </c>
      <c r="F17" s="168">
        <v>0.33333333333333331</v>
      </c>
      <c r="G17" s="118">
        <v>92.786174210526298</v>
      </c>
      <c r="H17" s="119">
        <v>275</v>
      </c>
      <c r="I17" s="120">
        <v>1</v>
      </c>
      <c r="J17" s="119">
        <v>221.7236842105263</v>
      </c>
      <c r="K17" s="121">
        <v>2</v>
      </c>
      <c r="L17" s="119">
        <v>354.7578947368421</v>
      </c>
      <c r="M17" s="122">
        <v>576.48157894736846</v>
      </c>
      <c r="N17" s="123">
        <v>44.344736842105263</v>
      </c>
      <c r="O17" s="123">
        <v>177.37894736842105</v>
      </c>
      <c r="P17" s="169">
        <v>0.25</v>
      </c>
      <c r="Q17" s="125">
        <v>69.58963065789473</v>
      </c>
    </row>
    <row r="18" spans="1:17" ht="16" thickBot="1" x14ac:dyDescent="0.3">
      <c r="A18" s="113" t="s">
        <v>229</v>
      </c>
      <c r="B18" s="114" t="s">
        <v>228</v>
      </c>
      <c r="C18" s="115" t="s">
        <v>1</v>
      </c>
      <c r="D18" s="116">
        <v>8</v>
      </c>
      <c r="E18" s="117">
        <v>0</v>
      </c>
      <c r="F18" s="168">
        <v>0.33333333333333331</v>
      </c>
      <c r="G18" s="118">
        <v>92.786174210526298</v>
      </c>
      <c r="H18" s="119">
        <v>275</v>
      </c>
      <c r="I18" s="120">
        <v>1</v>
      </c>
      <c r="J18" s="119">
        <v>221.7236842105263</v>
      </c>
      <c r="K18" s="121">
        <v>2</v>
      </c>
      <c r="L18" s="119">
        <v>354.7578947368421</v>
      </c>
      <c r="M18" s="122">
        <v>576.48157894736846</v>
      </c>
      <c r="N18" s="123">
        <v>44.344736842105263</v>
      </c>
      <c r="O18" s="123">
        <v>177.37894736842105</v>
      </c>
      <c r="P18" s="169">
        <v>0.25</v>
      </c>
      <c r="Q18" s="125">
        <v>69.58963065789473</v>
      </c>
    </row>
    <row r="19" spans="1:17" ht="16" thickBot="1" x14ac:dyDescent="0.3">
      <c r="A19" s="138" t="s">
        <v>2</v>
      </c>
      <c r="B19" s="139" t="s">
        <v>217</v>
      </c>
      <c r="C19" s="140"/>
      <c r="D19" s="141">
        <v>3</v>
      </c>
      <c r="E19" s="142"/>
      <c r="F19" s="142">
        <v>1.9999999999999998</v>
      </c>
      <c r="G19" s="143">
        <v>556.71704526315773</v>
      </c>
      <c r="H19" s="143">
        <v>1275</v>
      </c>
      <c r="I19" s="144">
        <v>4</v>
      </c>
      <c r="J19" s="143">
        <v>886.8947368421052</v>
      </c>
      <c r="K19" s="145">
        <v>8</v>
      </c>
      <c r="L19" s="143">
        <v>1419.0315789473684</v>
      </c>
      <c r="M19" s="146">
        <v>2305.9263157894738</v>
      </c>
      <c r="N19" s="146">
        <v>177.37894736842105</v>
      </c>
      <c r="O19" s="146">
        <v>709.51578947368421</v>
      </c>
      <c r="P19" s="183">
        <v>1</v>
      </c>
      <c r="Q19" s="148">
        <v>278.35852263157892</v>
      </c>
    </row>
    <row r="20" spans="1:17" ht="16" thickBot="1" x14ac:dyDescent="0.3">
      <c r="A20" s="149"/>
      <c r="B20" s="150"/>
      <c r="C20" s="150"/>
      <c r="D20" s="151"/>
      <c r="E20" s="152"/>
      <c r="F20" s="152"/>
      <c r="G20" s="153"/>
      <c r="H20" s="153"/>
      <c r="I20" s="154"/>
      <c r="J20" s="153"/>
      <c r="K20" s="155"/>
      <c r="L20" s="153"/>
      <c r="M20" s="122"/>
      <c r="N20" s="122"/>
      <c r="O20" s="122"/>
      <c r="P20" s="157"/>
      <c r="Q20" s="184"/>
    </row>
    <row r="21" spans="1:17" x14ac:dyDescent="0.25">
      <c r="A21" s="105" t="s">
        <v>230</v>
      </c>
      <c r="B21" s="106" t="s">
        <v>210</v>
      </c>
      <c r="C21" s="107"/>
      <c r="D21" s="161">
        <v>36</v>
      </c>
      <c r="E21" s="162"/>
      <c r="F21" s="162"/>
      <c r="G21" s="185"/>
      <c r="H21" s="110"/>
      <c r="I21" s="163"/>
      <c r="J21" s="110"/>
      <c r="K21" s="164"/>
      <c r="L21" s="110"/>
      <c r="M21" s="165"/>
      <c r="N21" s="165"/>
      <c r="O21" s="165"/>
      <c r="P21" s="166"/>
      <c r="Q21" s="167"/>
    </row>
    <row r="22" spans="1:17" x14ac:dyDescent="0.25">
      <c r="A22" s="186" t="s">
        <v>231</v>
      </c>
      <c r="B22" s="187" t="s">
        <v>224</v>
      </c>
      <c r="C22" s="187"/>
      <c r="D22" s="188"/>
      <c r="E22" s="189"/>
      <c r="F22" s="189"/>
      <c r="G22" s="190"/>
      <c r="H22" s="190"/>
      <c r="I22" s="191"/>
      <c r="J22" s="190"/>
      <c r="K22" s="192"/>
      <c r="L22" s="190"/>
      <c r="M22" s="193"/>
      <c r="N22" s="194"/>
      <c r="O22" s="194"/>
      <c r="P22" s="195"/>
      <c r="Q22" s="196"/>
    </row>
    <row r="23" spans="1:17" x14ac:dyDescent="0.25">
      <c r="A23" s="197" t="s">
        <v>232</v>
      </c>
      <c r="B23" s="198" t="s">
        <v>233</v>
      </c>
      <c r="C23" s="115" t="s">
        <v>0</v>
      </c>
      <c r="D23" s="199">
        <v>860.5</v>
      </c>
      <c r="E23" s="200">
        <v>900</v>
      </c>
      <c r="F23" s="201">
        <v>8</v>
      </c>
      <c r="G23" s="118">
        <v>2226.8681810526314</v>
      </c>
      <c r="H23" s="119">
        <v>4700</v>
      </c>
      <c r="I23" s="120">
        <v>3</v>
      </c>
      <c r="J23" s="119">
        <v>665.17105263157896</v>
      </c>
      <c r="K23" s="121">
        <v>15</v>
      </c>
      <c r="L23" s="119">
        <v>2660.6842105263158</v>
      </c>
      <c r="M23" s="122">
        <v>3325.855263157895</v>
      </c>
      <c r="N23" s="123">
        <v>133.0342105263158</v>
      </c>
      <c r="O23" s="123">
        <v>1330.3421052631579</v>
      </c>
      <c r="P23" s="169">
        <v>2.7777777777777776E-2</v>
      </c>
      <c r="Q23" s="125">
        <v>7.7321811842105248</v>
      </c>
    </row>
    <row r="24" spans="1:17" x14ac:dyDescent="0.25">
      <c r="A24" s="202" t="s">
        <v>234</v>
      </c>
      <c r="B24" s="203" t="s">
        <v>235</v>
      </c>
      <c r="C24" s="203"/>
      <c r="D24" s="204"/>
      <c r="E24" s="205"/>
      <c r="F24" s="206"/>
      <c r="G24" s="207"/>
      <c r="H24" s="190"/>
      <c r="I24" s="191"/>
      <c r="J24" s="190"/>
      <c r="K24" s="192"/>
      <c r="L24" s="190"/>
      <c r="M24" s="193"/>
      <c r="N24" s="194"/>
      <c r="O24" s="194"/>
      <c r="P24" s="208"/>
      <c r="Q24" s="196"/>
    </row>
    <row r="25" spans="1:17" x14ac:dyDescent="0.25">
      <c r="A25" s="202" t="s">
        <v>236</v>
      </c>
      <c r="B25" s="203" t="s">
        <v>235</v>
      </c>
      <c r="C25" s="203"/>
      <c r="D25" s="204"/>
      <c r="E25" s="205"/>
      <c r="F25" s="206"/>
      <c r="G25" s="207"/>
      <c r="H25" s="190"/>
      <c r="I25" s="191"/>
      <c r="J25" s="190"/>
      <c r="K25" s="192"/>
      <c r="L25" s="190"/>
      <c r="M25" s="193"/>
      <c r="N25" s="194"/>
      <c r="O25" s="194"/>
      <c r="P25" s="208"/>
      <c r="Q25" s="196"/>
    </row>
    <row r="26" spans="1:17" x14ac:dyDescent="0.25">
      <c r="A26" s="197" t="s">
        <v>237</v>
      </c>
      <c r="B26" s="198" t="s">
        <v>212</v>
      </c>
      <c r="C26" s="115" t="s">
        <v>0</v>
      </c>
      <c r="D26" s="199">
        <v>181.4</v>
      </c>
      <c r="E26" s="200">
        <v>200</v>
      </c>
      <c r="F26" s="201">
        <v>1</v>
      </c>
      <c r="G26" s="118">
        <v>278.35852263157892</v>
      </c>
      <c r="H26" s="119">
        <v>1000</v>
      </c>
      <c r="I26" s="120">
        <v>1</v>
      </c>
      <c r="J26" s="119">
        <v>221.7236842105263</v>
      </c>
      <c r="K26" s="121">
        <v>4</v>
      </c>
      <c r="L26" s="119">
        <v>709.51578947368421</v>
      </c>
      <c r="M26" s="122">
        <v>931.23947368421045</v>
      </c>
      <c r="N26" s="123">
        <v>44.344736842105263</v>
      </c>
      <c r="O26" s="123">
        <v>354.7578947368421</v>
      </c>
      <c r="P26" s="169">
        <v>2.7777777777777776E-2</v>
      </c>
      <c r="Q26" s="125">
        <v>7.7321811842105248</v>
      </c>
    </row>
    <row r="27" spans="1:17" x14ac:dyDescent="0.25">
      <c r="A27" s="197" t="s">
        <v>238</v>
      </c>
      <c r="B27" s="198" t="s">
        <v>212</v>
      </c>
      <c r="C27" s="115" t="s">
        <v>1</v>
      </c>
      <c r="D27" s="199">
        <v>193.5</v>
      </c>
      <c r="E27" s="200">
        <v>200</v>
      </c>
      <c r="F27" s="201">
        <v>1</v>
      </c>
      <c r="G27" s="118">
        <v>278.35852263157892</v>
      </c>
      <c r="H27" s="119">
        <v>1000</v>
      </c>
      <c r="I27" s="120">
        <v>1</v>
      </c>
      <c r="J27" s="119">
        <v>221.7236842105263</v>
      </c>
      <c r="K27" s="121">
        <v>4</v>
      </c>
      <c r="L27" s="119">
        <v>709.51578947368421</v>
      </c>
      <c r="M27" s="122">
        <v>931.23947368421045</v>
      </c>
      <c r="N27" s="123">
        <v>44.344736842105263</v>
      </c>
      <c r="O27" s="123">
        <v>354.7578947368421</v>
      </c>
      <c r="P27" s="169">
        <v>2.7777777777777776E-2</v>
      </c>
      <c r="Q27" s="125">
        <v>7.7321811842105248</v>
      </c>
    </row>
    <row r="28" spans="1:17" x14ac:dyDescent="0.25">
      <c r="A28" s="197" t="s">
        <v>239</v>
      </c>
      <c r="B28" s="198" t="s">
        <v>212</v>
      </c>
      <c r="C28" s="115" t="s">
        <v>1</v>
      </c>
      <c r="D28" s="199">
        <v>298.60000000000002</v>
      </c>
      <c r="E28" s="200">
        <v>300</v>
      </c>
      <c r="F28" s="201">
        <v>2</v>
      </c>
      <c r="G28" s="118">
        <v>556.71704526315784</v>
      </c>
      <c r="H28" s="119">
        <v>1500</v>
      </c>
      <c r="I28" s="120">
        <v>2</v>
      </c>
      <c r="J28" s="119">
        <v>443.4473684210526</v>
      </c>
      <c r="K28" s="121">
        <v>5</v>
      </c>
      <c r="L28" s="119">
        <v>886.8947368421052</v>
      </c>
      <c r="M28" s="122">
        <v>1330.3421052631579</v>
      </c>
      <c r="N28" s="123">
        <v>88.689473684210526</v>
      </c>
      <c r="O28" s="123">
        <v>443.4473684210526</v>
      </c>
      <c r="P28" s="169">
        <v>2.7777777777777776E-2</v>
      </c>
      <c r="Q28" s="125">
        <v>7.7321811842105248</v>
      </c>
    </row>
    <row r="29" spans="1:17" x14ac:dyDescent="0.25">
      <c r="A29" s="113" t="s">
        <v>240</v>
      </c>
      <c r="B29" s="115" t="s">
        <v>222</v>
      </c>
      <c r="C29" s="115" t="s">
        <v>1</v>
      </c>
      <c r="D29" s="209">
        <v>96.7</v>
      </c>
      <c r="E29" s="117">
        <v>100</v>
      </c>
      <c r="F29" s="168">
        <v>1</v>
      </c>
      <c r="G29" s="119">
        <v>278.35852263157892</v>
      </c>
      <c r="H29" s="119">
        <v>450</v>
      </c>
      <c r="I29" s="120">
        <v>1</v>
      </c>
      <c r="J29" s="119">
        <v>221.7236842105263</v>
      </c>
      <c r="K29" s="121">
        <v>2</v>
      </c>
      <c r="L29" s="119">
        <v>354.7578947368421</v>
      </c>
      <c r="M29" s="122">
        <v>576.48157894736846</v>
      </c>
      <c r="N29" s="123">
        <v>44.344736842105263</v>
      </c>
      <c r="O29" s="123">
        <v>177.37894736842105</v>
      </c>
      <c r="P29" s="169">
        <v>2.7777777777777776E-2</v>
      </c>
      <c r="Q29" s="125">
        <v>7.7321811842105248</v>
      </c>
    </row>
    <row r="30" spans="1:17" x14ac:dyDescent="0.25">
      <c r="A30" s="113" t="s">
        <v>241</v>
      </c>
      <c r="B30" s="115" t="s">
        <v>222</v>
      </c>
      <c r="C30" s="115" t="s">
        <v>0</v>
      </c>
      <c r="D30" s="209">
        <v>118.9</v>
      </c>
      <c r="E30" s="117">
        <v>100</v>
      </c>
      <c r="F30" s="168">
        <v>1</v>
      </c>
      <c r="G30" s="119">
        <v>278.35852263157892</v>
      </c>
      <c r="H30" s="119">
        <v>450</v>
      </c>
      <c r="I30" s="120">
        <v>1</v>
      </c>
      <c r="J30" s="119">
        <v>221.7236842105263</v>
      </c>
      <c r="K30" s="121">
        <v>2</v>
      </c>
      <c r="L30" s="119">
        <v>354.7578947368421</v>
      </c>
      <c r="M30" s="122">
        <v>576.48157894736846</v>
      </c>
      <c r="N30" s="123">
        <v>44.344736842105263</v>
      </c>
      <c r="O30" s="123">
        <v>177.37894736842105</v>
      </c>
      <c r="P30" s="169">
        <v>2.7777777777777776E-2</v>
      </c>
      <c r="Q30" s="125">
        <v>7.7321811842105248</v>
      </c>
    </row>
    <row r="31" spans="1:17" x14ac:dyDescent="0.25">
      <c r="A31" s="113" t="s">
        <v>242</v>
      </c>
      <c r="B31" s="115" t="s">
        <v>222</v>
      </c>
      <c r="C31" s="115" t="s">
        <v>1</v>
      </c>
      <c r="D31" s="209">
        <v>176.5</v>
      </c>
      <c r="E31" s="117">
        <v>200</v>
      </c>
      <c r="F31" s="168">
        <v>1</v>
      </c>
      <c r="G31" s="119">
        <v>278.35852263157892</v>
      </c>
      <c r="H31" s="119">
        <v>1000</v>
      </c>
      <c r="I31" s="120">
        <v>1</v>
      </c>
      <c r="J31" s="119">
        <v>221.7236842105263</v>
      </c>
      <c r="K31" s="121">
        <v>4</v>
      </c>
      <c r="L31" s="119">
        <v>709.51578947368421</v>
      </c>
      <c r="M31" s="122">
        <v>931.23947368421045</v>
      </c>
      <c r="N31" s="123">
        <v>44.344736842105263</v>
      </c>
      <c r="O31" s="123">
        <v>354.7578947368421</v>
      </c>
      <c r="P31" s="169">
        <v>2.7777777777777776E-2</v>
      </c>
      <c r="Q31" s="125">
        <v>7.7321811842105248</v>
      </c>
    </row>
    <row r="32" spans="1:17" x14ac:dyDescent="0.25">
      <c r="A32" s="113" t="s">
        <v>243</v>
      </c>
      <c r="B32" s="115" t="s">
        <v>244</v>
      </c>
      <c r="C32" s="115" t="s">
        <v>1</v>
      </c>
      <c r="D32" s="209">
        <v>48.3</v>
      </c>
      <c r="E32" s="117">
        <v>0</v>
      </c>
      <c r="F32" s="168">
        <v>0.04</v>
      </c>
      <c r="G32" s="119">
        <v>11.134340905263157</v>
      </c>
      <c r="H32" s="119">
        <v>275</v>
      </c>
      <c r="I32" s="120">
        <v>1</v>
      </c>
      <c r="J32" s="119">
        <v>221.7236842105263</v>
      </c>
      <c r="K32" s="121">
        <v>2</v>
      </c>
      <c r="L32" s="119">
        <v>354.7578947368421</v>
      </c>
      <c r="M32" s="122">
        <v>576.48157894736846</v>
      </c>
      <c r="N32" s="123">
        <v>44.344736842105263</v>
      </c>
      <c r="O32" s="123">
        <v>177.37894736842105</v>
      </c>
      <c r="P32" s="169">
        <v>2.7777777777777776E-2</v>
      </c>
      <c r="Q32" s="125">
        <v>7.7321811842105248</v>
      </c>
    </row>
    <row r="33" spans="1:17" x14ac:dyDescent="0.25">
      <c r="A33" s="113" t="s">
        <v>245</v>
      </c>
      <c r="B33" s="115" t="s">
        <v>244</v>
      </c>
      <c r="C33" s="115" t="s">
        <v>1</v>
      </c>
      <c r="D33" s="209">
        <v>38.9</v>
      </c>
      <c r="E33" s="117">
        <v>0</v>
      </c>
      <c r="F33" s="168">
        <v>0.04</v>
      </c>
      <c r="G33" s="119">
        <v>11.134340905263157</v>
      </c>
      <c r="H33" s="119">
        <v>275</v>
      </c>
      <c r="I33" s="120">
        <v>1</v>
      </c>
      <c r="J33" s="119">
        <v>221.7236842105263</v>
      </c>
      <c r="K33" s="121">
        <v>2</v>
      </c>
      <c r="L33" s="119">
        <v>354.7578947368421</v>
      </c>
      <c r="M33" s="122">
        <v>576.48157894736846</v>
      </c>
      <c r="N33" s="123">
        <v>44.344736842105263</v>
      </c>
      <c r="O33" s="123">
        <v>177.37894736842105</v>
      </c>
      <c r="P33" s="169">
        <v>2.7777777777777776E-2</v>
      </c>
      <c r="Q33" s="125">
        <v>7.7321811842105248</v>
      </c>
    </row>
    <row r="34" spans="1:17" x14ac:dyDescent="0.25">
      <c r="A34" s="113" t="s">
        <v>246</v>
      </c>
      <c r="B34" s="115" t="s">
        <v>244</v>
      </c>
      <c r="C34" s="115" t="s">
        <v>1</v>
      </c>
      <c r="D34" s="209">
        <v>79</v>
      </c>
      <c r="E34" s="117">
        <v>100</v>
      </c>
      <c r="F34" s="168">
        <v>1</v>
      </c>
      <c r="G34" s="119">
        <v>278.35852263157892</v>
      </c>
      <c r="H34" s="119">
        <v>450</v>
      </c>
      <c r="I34" s="120">
        <v>1</v>
      </c>
      <c r="J34" s="119">
        <v>221.7236842105263</v>
      </c>
      <c r="K34" s="121">
        <v>2</v>
      </c>
      <c r="L34" s="119">
        <v>354.7578947368421</v>
      </c>
      <c r="M34" s="122">
        <v>576.48157894736846</v>
      </c>
      <c r="N34" s="123">
        <v>44.344736842105263</v>
      </c>
      <c r="O34" s="123">
        <v>177.37894736842105</v>
      </c>
      <c r="P34" s="169">
        <v>2.7777777777777776E-2</v>
      </c>
      <c r="Q34" s="125">
        <v>7.7321811842105248</v>
      </c>
    </row>
    <row r="35" spans="1:17" x14ac:dyDescent="0.25">
      <c r="A35" s="113" t="s">
        <v>247</v>
      </c>
      <c r="B35" s="115" t="s">
        <v>244</v>
      </c>
      <c r="C35" s="115" t="s">
        <v>1</v>
      </c>
      <c r="D35" s="209">
        <v>40.1</v>
      </c>
      <c r="E35" s="117">
        <v>0</v>
      </c>
      <c r="F35" s="168">
        <v>0.04</v>
      </c>
      <c r="G35" s="119">
        <v>11.134340905263157</v>
      </c>
      <c r="H35" s="119">
        <v>275</v>
      </c>
      <c r="I35" s="120">
        <v>1</v>
      </c>
      <c r="J35" s="119">
        <v>221.7236842105263</v>
      </c>
      <c r="K35" s="121">
        <v>2</v>
      </c>
      <c r="L35" s="119">
        <v>354.7578947368421</v>
      </c>
      <c r="M35" s="122">
        <v>576.48157894736846</v>
      </c>
      <c r="N35" s="123">
        <v>44.344736842105263</v>
      </c>
      <c r="O35" s="123">
        <v>177.37894736842105</v>
      </c>
      <c r="P35" s="169">
        <v>2.7777777777777776E-2</v>
      </c>
      <c r="Q35" s="125">
        <v>7.7321811842105248</v>
      </c>
    </row>
    <row r="36" spans="1:17" x14ac:dyDescent="0.25">
      <c r="A36" s="113" t="s">
        <v>248</v>
      </c>
      <c r="B36" s="115" t="s">
        <v>244</v>
      </c>
      <c r="C36" s="115" t="s">
        <v>1</v>
      </c>
      <c r="D36" s="209">
        <v>46.6</v>
      </c>
      <c r="E36" s="117">
        <v>0</v>
      </c>
      <c r="F36" s="168">
        <v>0.04</v>
      </c>
      <c r="G36" s="119">
        <v>11.134340905263157</v>
      </c>
      <c r="H36" s="119">
        <v>275</v>
      </c>
      <c r="I36" s="120">
        <v>1</v>
      </c>
      <c r="J36" s="119">
        <v>221.7236842105263</v>
      </c>
      <c r="K36" s="121">
        <v>2</v>
      </c>
      <c r="L36" s="119">
        <v>354.7578947368421</v>
      </c>
      <c r="M36" s="122">
        <v>576.48157894736846</v>
      </c>
      <c r="N36" s="123">
        <v>44.344736842105263</v>
      </c>
      <c r="O36" s="123">
        <v>177.37894736842105</v>
      </c>
      <c r="P36" s="169">
        <v>2.7777777777777776E-2</v>
      </c>
      <c r="Q36" s="125">
        <v>7.7321811842105248</v>
      </c>
    </row>
    <row r="37" spans="1:17" x14ac:dyDescent="0.25">
      <c r="A37" s="113" t="s">
        <v>249</v>
      </c>
      <c r="B37" s="115" t="s">
        <v>244</v>
      </c>
      <c r="C37" s="115" t="s">
        <v>1</v>
      </c>
      <c r="D37" s="209">
        <v>64.099999999999994</v>
      </c>
      <c r="E37" s="117">
        <v>100</v>
      </c>
      <c r="F37" s="168">
        <v>1</v>
      </c>
      <c r="G37" s="119">
        <v>278.35852263157892</v>
      </c>
      <c r="H37" s="119">
        <v>450</v>
      </c>
      <c r="I37" s="120">
        <v>1</v>
      </c>
      <c r="J37" s="119">
        <v>221.7236842105263</v>
      </c>
      <c r="K37" s="121">
        <v>2</v>
      </c>
      <c r="L37" s="119">
        <v>354.7578947368421</v>
      </c>
      <c r="M37" s="122">
        <v>576.48157894736846</v>
      </c>
      <c r="N37" s="123">
        <v>44.344736842105263</v>
      </c>
      <c r="O37" s="123">
        <v>177.37894736842105</v>
      </c>
      <c r="P37" s="169">
        <v>2.7777777777777776E-2</v>
      </c>
      <c r="Q37" s="125">
        <v>7.7321811842105248</v>
      </c>
    </row>
    <row r="38" spans="1:17" x14ac:dyDescent="0.25">
      <c r="A38" s="113" t="s">
        <v>250</v>
      </c>
      <c r="B38" s="115" t="s">
        <v>244</v>
      </c>
      <c r="C38" s="115" t="s">
        <v>1</v>
      </c>
      <c r="D38" s="209">
        <v>39.5</v>
      </c>
      <c r="E38" s="117">
        <v>0</v>
      </c>
      <c r="F38" s="168">
        <v>0.04</v>
      </c>
      <c r="G38" s="119">
        <v>11.134340905263157</v>
      </c>
      <c r="H38" s="119">
        <v>275</v>
      </c>
      <c r="I38" s="120">
        <v>1</v>
      </c>
      <c r="J38" s="119">
        <v>221.7236842105263</v>
      </c>
      <c r="K38" s="121">
        <v>2</v>
      </c>
      <c r="L38" s="119">
        <v>354.7578947368421</v>
      </c>
      <c r="M38" s="122">
        <v>576.48157894736846</v>
      </c>
      <c r="N38" s="123">
        <v>44.344736842105263</v>
      </c>
      <c r="O38" s="123">
        <v>177.37894736842105</v>
      </c>
      <c r="P38" s="169">
        <v>2.7777777777777776E-2</v>
      </c>
      <c r="Q38" s="125">
        <v>7.7321811842105248</v>
      </c>
    </row>
    <row r="39" spans="1:17" x14ac:dyDescent="0.25">
      <c r="A39" s="113" t="s">
        <v>251</v>
      </c>
      <c r="B39" s="115" t="s">
        <v>244</v>
      </c>
      <c r="C39" s="115" t="s">
        <v>1</v>
      </c>
      <c r="D39" s="209">
        <v>51.6</v>
      </c>
      <c r="E39" s="117">
        <v>100</v>
      </c>
      <c r="F39" s="168">
        <v>1</v>
      </c>
      <c r="G39" s="119">
        <v>278.35852263157892</v>
      </c>
      <c r="H39" s="119">
        <v>450</v>
      </c>
      <c r="I39" s="120">
        <v>1</v>
      </c>
      <c r="J39" s="119">
        <v>221.7236842105263</v>
      </c>
      <c r="K39" s="121">
        <v>2</v>
      </c>
      <c r="L39" s="119">
        <v>354.7578947368421</v>
      </c>
      <c r="M39" s="122">
        <v>576.48157894736846</v>
      </c>
      <c r="N39" s="123">
        <v>44.344736842105263</v>
      </c>
      <c r="O39" s="123">
        <v>177.37894736842105</v>
      </c>
      <c r="P39" s="169">
        <v>2.7777777777777776E-2</v>
      </c>
      <c r="Q39" s="125">
        <v>7.7321811842105248</v>
      </c>
    </row>
    <row r="40" spans="1:17" x14ac:dyDescent="0.25">
      <c r="A40" s="113" t="s">
        <v>252</v>
      </c>
      <c r="B40" s="115" t="s">
        <v>244</v>
      </c>
      <c r="C40" s="115" t="s">
        <v>1</v>
      </c>
      <c r="D40" s="209">
        <v>29.8</v>
      </c>
      <c r="E40" s="117">
        <v>0</v>
      </c>
      <c r="F40" s="168">
        <v>0.04</v>
      </c>
      <c r="G40" s="119">
        <v>11.134340905263157</v>
      </c>
      <c r="H40" s="119">
        <v>275</v>
      </c>
      <c r="I40" s="120">
        <v>1</v>
      </c>
      <c r="J40" s="119">
        <v>221.7236842105263</v>
      </c>
      <c r="K40" s="121">
        <v>2</v>
      </c>
      <c r="L40" s="119">
        <v>354.7578947368421</v>
      </c>
      <c r="M40" s="122">
        <v>576.48157894736846</v>
      </c>
      <c r="N40" s="123">
        <v>44.344736842105263</v>
      </c>
      <c r="O40" s="123">
        <v>177.37894736842105</v>
      </c>
      <c r="P40" s="169">
        <v>2.7777777777777776E-2</v>
      </c>
      <c r="Q40" s="125">
        <v>7.7321811842105248</v>
      </c>
    </row>
    <row r="41" spans="1:17" x14ac:dyDescent="0.25">
      <c r="A41" s="113" t="s">
        <v>253</v>
      </c>
      <c r="B41" s="115" t="s">
        <v>244</v>
      </c>
      <c r="C41" s="115" t="s">
        <v>1</v>
      </c>
      <c r="D41" s="209">
        <v>36.5</v>
      </c>
      <c r="E41" s="117">
        <v>0</v>
      </c>
      <c r="F41" s="168">
        <v>0.04</v>
      </c>
      <c r="G41" s="119">
        <v>11.134340905263157</v>
      </c>
      <c r="H41" s="119">
        <v>275</v>
      </c>
      <c r="I41" s="120">
        <v>1</v>
      </c>
      <c r="J41" s="119">
        <v>221.7236842105263</v>
      </c>
      <c r="K41" s="121">
        <v>2</v>
      </c>
      <c r="L41" s="119">
        <v>354.7578947368421</v>
      </c>
      <c r="M41" s="122">
        <v>576.48157894736846</v>
      </c>
      <c r="N41" s="123">
        <v>44.344736842105263</v>
      </c>
      <c r="O41" s="123">
        <v>177.37894736842105</v>
      </c>
      <c r="P41" s="169">
        <v>2.7777777777777776E-2</v>
      </c>
      <c r="Q41" s="125">
        <v>7.7321811842105248</v>
      </c>
    </row>
    <row r="42" spans="1:17" x14ac:dyDescent="0.25">
      <c r="A42" s="113" t="s">
        <v>254</v>
      </c>
      <c r="B42" s="115" t="s">
        <v>244</v>
      </c>
      <c r="C42" s="115" t="s">
        <v>1</v>
      </c>
      <c r="D42" s="209">
        <v>48.8</v>
      </c>
      <c r="E42" s="117">
        <v>0</v>
      </c>
      <c r="F42" s="168">
        <v>0.04</v>
      </c>
      <c r="G42" s="119">
        <v>11.134340905263157</v>
      </c>
      <c r="H42" s="119">
        <v>275</v>
      </c>
      <c r="I42" s="120">
        <v>1</v>
      </c>
      <c r="J42" s="119">
        <v>221.7236842105263</v>
      </c>
      <c r="K42" s="121">
        <v>2</v>
      </c>
      <c r="L42" s="119">
        <v>354.7578947368421</v>
      </c>
      <c r="M42" s="122">
        <v>576.48157894736846</v>
      </c>
      <c r="N42" s="123">
        <v>44.344736842105263</v>
      </c>
      <c r="O42" s="123">
        <v>177.37894736842105</v>
      </c>
      <c r="P42" s="169">
        <v>2.7777777777777776E-2</v>
      </c>
      <c r="Q42" s="125">
        <v>7.7321811842105248</v>
      </c>
    </row>
    <row r="43" spans="1:17" x14ac:dyDescent="0.25">
      <c r="A43" s="113" t="s">
        <v>255</v>
      </c>
      <c r="B43" s="115" t="s">
        <v>220</v>
      </c>
      <c r="C43" s="115" t="s">
        <v>1</v>
      </c>
      <c r="D43" s="209">
        <v>22</v>
      </c>
      <c r="E43" s="117">
        <v>0</v>
      </c>
      <c r="F43" s="168">
        <v>0.04</v>
      </c>
      <c r="G43" s="119">
        <v>11.134340905263157</v>
      </c>
      <c r="H43" s="119">
        <v>275</v>
      </c>
      <c r="I43" s="120">
        <v>1</v>
      </c>
      <c r="J43" s="119">
        <v>221.7236842105263</v>
      </c>
      <c r="K43" s="121">
        <v>2</v>
      </c>
      <c r="L43" s="119">
        <v>354.7578947368421</v>
      </c>
      <c r="M43" s="122">
        <v>576.48157894736846</v>
      </c>
      <c r="N43" s="123">
        <v>44.344736842105263</v>
      </c>
      <c r="O43" s="123">
        <v>177.37894736842105</v>
      </c>
      <c r="P43" s="169">
        <v>2.7777777777777776E-2</v>
      </c>
      <c r="Q43" s="125">
        <v>7.7321811842105248</v>
      </c>
    </row>
    <row r="44" spans="1:17" x14ac:dyDescent="0.25">
      <c r="A44" s="113" t="s">
        <v>256</v>
      </c>
      <c r="B44" s="115" t="s">
        <v>220</v>
      </c>
      <c r="C44" s="115" t="s">
        <v>1</v>
      </c>
      <c r="D44" s="209">
        <v>20.9</v>
      </c>
      <c r="E44" s="117">
        <v>0</v>
      </c>
      <c r="F44" s="168">
        <v>0.04</v>
      </c>
      <c r="G44" s="119">
        <v>11.134340905263157</v>
      </c>
      <c r="H44" s="119">
        <v>275</v>
      </c>
      <c r="I44" s="120">
        <v>1</v>
      </c>
      <c r="J44" s="119">
        <v>221.7236842105263</v>
      </c>
      <c r="K44" s="121">
        <v>2</v>
      </c>
      <c r="L44" s="119">
        <v>354.7578947368421</v>
      </c>
      <c r="M44" s="122">
        <v>576.48157894736846</v>
      </c>
      <c r="N44" s="123">
        <v>44.344736842105263</v>
      </c>
      <c r="O44" s="123">
        <v>177.37894736842105</v>
      </c>
      <c r="P44" s="169">
        <v>2.7777777777777776E-2</v>
      </c>
      <c r="Q44" s="125">
        <v>7.7321811842105248</v>
      </c>
    </row>
    <row r="45" spans="1:17" x14ac:dyDescent="0.25">
      <c r="A45" s="113" t="s">
        <v>257</v>
      </c>
      <c r="B45" s="115" t="s">
        <v>220</v>
      </c>
      <c r="C45" s="115" t="s">
        <v>1</v>
      </c>
      <c r="D45" s="209">
        <v>14.7</v>
      </c>
      <c r="E45" s="117">
        <v>0</v>
      </c>
      <c r="F45" s="168">
        <v>0.04</v>
      </c>
      <c r="G45" s="119">
        <v>11.134340905263157</v>
      </c>
      <c r="H45" s="119">
        <v>275</v>
      </c>
      <c r="I45" s="120">
        <v>1</v>
      </c>
      <c r="J45" s="119">
        <v>221.7236842105263</v>
      </c>
      <c r="K45" s="121">
        <v>2</v>
      </c>
      <c r="L45" s="119">
        <v>354.7578947368421</v>
      </c>
      <c r="M45" s="122">
        <v>576.48157894736846</v>
      </c>
      <c r="N45" s="123">
        <v>44.344736842105263</v>
      </c>
      <c r="O45" s="123">
        <v>177.37894736842105</v>
      </c>
      <c r="P45" s="169">
        <v>2.7777777777777776E-2</v>
      </c>
      <c r="Q45" s="125">
        <v>7.7321811842105248</v>
      </c>
    </row>
    <row r="46" spans="1:17" x14ac:dyDescent="0.25">
      <c r="A46" s="113" t="s">
        <v>258</v>
      </c>
      <c r="B46" s="115" t="s">
        <v>220</v>
      </c>
      <c r="C46" s="115" t="s">
        <v>1</v>
      </c>
      <c r="D46" s="209">
        <v>21.7</v>
      </c>
      <c r="E46" s="117">
        <v>0</v>
      </c>
      <c r="F46" s="168">
        <v>0.04</v>
      </c>
      <c r="G46" s="119">
        <v>11.134340905263157</v>
      </c>
      <c r="H46" s="119">
        <v>275</v>
      </c>
      <c r="I46" s="120">
        <v>1</v>
      </c>
      <c r="J46" s="119">
        <v>221.7236842105263</v>
      </c>
      <c r="K46" s="121">
        <v>2</v>
      </c>
      <c r="L46" s="119">
        <v>354.7578947368421</v>
      </c>
      <c r="M46" s="122">
        <v>576.48157894736846</v>
      </c>
      <c r="N46" s="123">
        <v>44.344736842105263</v>
      </c>
      <c r="O46" s="123">
        <v>177.37894736842105</v>
      </c>
      <c r="P46" s="169">
        <v>2.7777777777777776E-2</v>
      </c>
      <c r="Q46" s="125">
        <v>7.7321811842105248</v>
      </c>
    </row>
    <row r="47" spans="1:17" x14ac:dyDescent="0.25">
      <c r="A47" s="113" t="s">
        <v>259</v>
      </c>
      <c r="B47" s="115" t="s">
        <v>220</v>
      </c>
      <c r="C47" s="115" t="s">
        <v>1</v>
      </c>
      <c r="D47" s="209">
        <v>51.1</v>
      </c>
      <c r="E47" s="117">
        <v>100</v>
      </c>
      <c r="F47" s="168">
        <v>1</v>
      </c>
      <c r="G47" s="119">
        <v>278.35852263157892</v>
      </c>
      <c r="H47" s="119">
        <v>450</v>
      </c>
      <c r="I47" s="120">
        <v>1</v>
      </c>
      <c r="J47" s="119">
        <v>221.7236842105263</v>
      </c>
      <c r="K47" s="121">
        <v>2</v>
      </c>
      <c r="L47" s="119">
        <v>354.7578947368421</v>
      </c>
      <c r="M47" s="122">
        <v>576.48157894736846</v>
      </c>
      <c r="N47" s="123">
        <v>44.344736842105263</v>
      </c>
      <c r="O47" s="123">
        <v>177.37894736842105</v>
      </c>
      <c r="P47" s="169">
        <v>2.7777777777777776E-2</v>
      </c>
      <c r="Q47" s="125">
        <v>7.7321811842105248</v>
      </c>
    </row>
    <row r="48" spans="1:17" x14ac:dyDescent="0.25">
      <c r="A48" s="113" t="s">
        <v>260</v>
      </c>
      <c r="B48" s="115" t="s">
        <v>220</v>
      </c>
      <c r="C48" s="115" t="s">
        <v>1</v>
      </c>
      <c r="D48" s="209">
        <v>17.8</v>
      </c>
      <c r="E48" s="117">
        <v>0</v>
      </c>
      <c r="F48" s="168">
        <v>0.04</v>
      </c>
      <c r="G48" s="119">
        <v>11.134340905263157</v>
      </c>
      <c r="H48" s="119">
        <v>275</v>
      </c>
      <c r="I48" s="120">
        <v>1</v>
      </c>
      <c r="J48" s="119">
        <v>221.7236842105263</v>
      </c>
      <c r="K48" s="121">
        <v>2</v>
      </c>
      <c r="L48" s="119">
        <v>354.7578947368421</v>
      </c>
      <c r="M48" s="122">
        <v>576.48157894736846</v>
      </c>
      <c r="N48" s="123">
        <v>44.344736842105263</v>
      </c>
      <c r="O48" s="123">
        <v>177.37894736842105</v>
      </c>
      <c r="P48" s="169">
        <v>2.7777777777777776E-2</v>
      </c>
      <c r="Q48" s="125">
        <v>7.7321811842105248</v>
      </c>
    </row>
    <row r="49" spans="1:17" x14ac:dyDescent="0.25">
      <c r="A49" s="113" t="s">
        <v>261</v>
      </c>
      <c r="B49" s="115" t="s">
        <v>220</v>
      </c>
      <c r="C49" s="115" t="s">
        <v>1</v>
      </c>
      <c r="D49" s="209">
        <v>18</v>
      </c>
      <c r="E49" s="117">
        <v>0</v>
      </c>
      <c r="F49" s="168">
        <v>0.04</v>
      </c>
      <c r="G49" s="119">
        <v>11.134340905263157</v>
      </c>
      <c r="H49" s="119">
        <v>275</v>
      </c>
      <c r="I49" s="120">
        <v>1</v>
      </c>
      <c r="J49" s="119">
        <v>221.7236842105263</v>
      </c>
      <c r="K49" s="121">
        <v>2</v>
      </c>
      <c r="L49" s="119">
        <v>354.7578947368421</v>
      </c>
      <c r="M49" s="122">
        <v>576.48157894736846</v>
      </c>
      <c r="N49" s="123">
        <v>44.344736842105263</v>
      </c>
      <c r="O49" s="123">
        <v>177.37894736842105</v>
      </c>
      <c r="P49" s="169">
        <v>2.7777777777777776E-2</v>
      </c>
      <c r="Q49" s="125">
        <v>7.7321811842105248</v>
      </c>
    </row>
    <row r="50" spans="1:17" x14ac:dyDescent="0.25">
      <c r="A50" s="113" t="s">
        <v>262</v>
      </c>
      <c r="B50" s="115" t="s">
        <v>220</v>
      </c>
      <c r="C50" s="115" t="s">
        <v>1</v>
      </c>
      <c r="D50" s="209">
        <v>20</v>
      </c>
      <c r="E50" s="117">
        <v>0</v>
      </c>
      <c r="F50" s="168">
        <v>0.04</v>
      </c>
      <c r="G50" s="119">
        <v>11.134340905263157</v>
      </c>
      <c r="H50" s="119">
        <v>275</v>
      </c>
      <c r="I50" s="120">
        <v>1</v>
      </c>
      <c r="J50" s="119">
        <v>221.7236842105263</v>
      </c>
      <c r="K50" s="121">
        <v>2</v>
      </c>
      <c r="L50" s="119">
        <v>354.7578947368421</v>
      </c>
      <c r="M50" s="122">
        <v>576.48157894736846</v>
      </c>
      <c r="N50" s="123">
        <v>44.344736842105263</v>
      </c>
      <c r="O50" s="123">
        <v>177.37894736842105</v>
      </c>
      <c r="P50" s="169">
        <v>2.7777777777777776E-2</v>
      </c>
      <c r="Q50" s="125">
        <v>7.7321811842105248</v>
      </c>
    </row>
    <row r="51" spans="1:17" x14ac:dyDescent="0.25">
      <c r="A51" s="113" t="s">
        <v>263</v>
      </c>
      <c r="B51" s="115" t="s">
        <v>220</v>
      </c>
      <c r="C51" s="115" t="s">
        <v>1</v>
      </c>
      <c r="D51" s="209">
        <v>14</v>
      </c>
      <c r="E51" s="117">
        <v>0</v>
      </c>
      <c r="F51" s="168">
        <v>0.04</v>
      </c>
      <c r="G51" s="119">
        <v>11.134340905263157</v>
      </c>
      <c r="H51" s="119">
        <v>275</v>
      </c>
      <c r="I51" s="120">
        <v>1</v>
      </c>
      <c r="J51" s="119">
        <v>221.7236842105263</v>
      </c>
      <c r="K51" s="121">
        <v>2</v>
      </c>
      <c r="L51" s="119">
        <v>354.7578947368421</v>
      </c>
      <c r="M51" s="122">
        <v>576.48157894736846</v>
      </c>
      <c r="N51" s="123">
        <v>44.344736842105263</v>
      </c>
      <c r="O51" s="123">
        <v>177.37894736842105</v>
      </c>
      <c r="P51" s="169">
        <v>2.7777777777777776E-2</v>
      </c>
      <c r="Q51" s="125">
        <v>7.7321811842105248</v>
      </c>
    </row>
    <row r="52" spans="1:17" x14ac:dyDescent="0.25">
      <c r="A52" s="113" t="s">
        <v>264</v>
      </c>
      <c r="B52" s="115" t="s">
        <v>220</v>
      </c>
      <c r="C52" s="115" t="s">
        <v>1</v>
      </c>
      <c r="D52" s="209">
        <v>24</v>
      </c>
      <c r="E52" s="117">
        <v>0</v>
      </c>
      <c r="F52" s="168">
        <v>0.04</v>
      </c>
      <c r="G52" s="119">
        <v>11.134340905263157</v>
      </c>
      <c r="H52" s="119">
        <v>275</v>
      </c>
      <c r="I52" s="120">
        <v>1</v>
      </c>
      <c r="J52" s="119">
        <v>221.7236842105263</v>
      </c>
      <c r="K52" s="121">
        <v>2</v>
      </c>
      <c r="L52" s="119">
        <v>354.7578947368421</v>
      </c>
      <c r="M52" s="122">
        <v>576.48157894736846</v>
      </c>
      <c r="N52" s="123">
        <v>44.344736842105263</v>
      </c>
      <c r="O52" s="123">
        <v>177.37894736842105</v>
      </c>
      <c r="P52" s="169">
        <v>2.7777777777777776E-2</v>
      </c>
      <c r="Q52" s="125">
        <v>7.7321811842105248</v>
      </c>
    </row>
    <row r="53" spans="1:17" x14ac:dyDescent="0.25">
      <c r="A53" s="113" t="s">
        <v>265</v>
      </c>
      <c r="B53" s="115" t="s">
        <v>220</v>
      </c>
      <c r="C53" s="115" t="s">
        <v>1</v>
      </c>
      <c r="D53" s="209">
        <v>24.8</v>
      </c>
      <c r="E53" s="117">
        <v>0</v>
      </c>
      <c r="F53" s="168">
        <v>0.04</v>
      </c>
      <c r="G53" s="119">
        <v>11.134340905263157</v>
      </c>
      <c r="H53" s="119">
        <v>275</v>
      </c>
      <c r="I53" s="120">
        <v>1</v>
      </c>
      <c r="J53" s="119">
        <v>221.7236842105263</v>
      </c>
      <c r="K53" s="121">
        <v>2</v>
      </c>
      <c r="L53" s="119">
        <v>354.7578947368421</v>
      </c>
      <c r="M53" s="122">
        <v>576.48157894736846</v>
      </c>
      <c r="N53" s="123">
        <v>44.344736842105263</v>
      </c>
      <c r="O53" s="123">
        <v>177.37894736842105</v>
      </c>
      <c r="P53" s="169">
        <v>2.7777777777777776E-2</v>
      </c>
      <c r="Q53" s="125">
        <v>7.7321811842105248</v>
      </c>
    </row>
    <row r="54" spans="1:17" x14ac:dyDescent="0.25">
      <c r="A54" s="113" t="s">
        <v>266</v>
      </c>
      <c r="B54" s="115" t="s">
        <v>220</v>
      </c>
      <c r="C54" s="115" t="s">
        <v>1</v>
      </c>
      <c r="D54" s="209">
        <v>15.4</v>
      </c>
      <c r="E54" s="117">
        <v>0</v>
      </c>
      <c r="F54" s="168">
        <v>0.04</v>
      </c>
      <c r="G54" s="119">
        <v>11.134340905263157</v>
      </c>
      <c r="H54" s="119">
        <v>275</v>
      </c>
      <c r="I54" s="120">
        <v>1</v>
      </c>
      <c r="J54" s="119">
        <v>221.7236842105263</v>
      </c>
      <c r="K54" s="121">
        <v>2</v>
      </c>
      <c r="L54" s="119">
        <v>354.7578947368421</v>
      </c>
      <c r="M54" s="122">
        <v>576.48157894736846</v>
      </c>
      <c r="N54" s="123">
        <v>44.344736842105263</v>
      </c>
      <c r="O54" s="123">
        <v>177.37894736842105</v>
      </c>
      <c r="P54" s="169">
        <v>2.7777777777777776E-2</v>
      </c>
      <c r="Q54" s="125">
        <v>7.7321811842105248</v>
      </c>
    </row>
    <row r="55" spans="1:17" x14ac:dyDescent="0.25">
      <c r="A55" s="186" t="s">
        <v>267</v>
      </c>
      <c r="B55" s="187" t="s">
        <v>268</v>
      </c>
      <c r="C55" s="187"/>
      <c r="D55" s="188">
        <v>32</v>
      </c>
      <c r="E55" s="189"/>
      <c r="F55" s="210"/>
      <c r="G55" s="190"/>
      <c r="H55" s="190"/>
      <c r="I55" s="191"/>
      <c r="J55" s="190"/>
      <c r="K55" s="192"/>
      <c r="L55" s="190"/>
      <c r="M55" s="193"/>
      <c r="N55" s="194"/>
      <c r="O55" s="194"/>
      <c r="P55" s="195"/>
      <c r="Q55" s="196"/>
    </row>
    <row r="56" spans="1:17" x14ac:dyDescent="0.25">
      <c r="A56" s="113" t="s">
        <v>269</v>
      </c>
      <c r="B56" s="115" t="s">
        <v>228</v>
      </c>
      <c r="C56" s="115" t="s">
        <v>1</v>
      </c>
      <c r="D56" s="209">
        <v>19.600000000000001</v>
      </c>
      <c r="E56" s="117">
        <v>0</v>
      </c>
      <c r="F56" s="168">
        <v>0.04</v>
      </c>
      <c r="G56" s="119">
        <v>11.134340905263157</v>
      </c>
      <c r="H56" s="119">
        <v>275</v>
      </c>
      <c r="I56" s="120">
        <v>1</v>
      </c>
      <c r="J56" s="119">
        <v>221.7236842105263</v>
      </c>
      <c r="K56" s="121">
        <v>2</v>
      </c>
      <c r="L56" s="119">
        <v>354.7578947368421</v>
      </c>
      <c r="M56" s="122">
        <v>576.48157894736846</v>
      </c>
      <c r="N56" s="123">
        <v>44.344736842105263</v>
      </c>
      <c r="O56" s="123">
        <v>177.37894736842105</v>
      </c>
      <c r="P56" s="169">
        <v>2.7777777777777776E-2</v>
      </c>
      <c r="Q56" s="125">
        <v>7.7321811842105248</v>
      </c>
    </row>
    <row r="57" spans="1:17" x14ac:dyDescent="0.25">
      <c r="A57" s="113" t="s">
        <v>270</v>
      </c>
      <c r="B57" s="115" t="s">
        <v>228</v>
      </c>
      <c r="C57" s="115" t="s">
        <v>1</v>
      </c>
      <c r="D57" s="209"/>
      <c r="E57" s="117">
        <v>0</v>
      </c>
      <c r="F57" s="168">
        <v>0.04</v>
      </c>
      <c r="G57" s="119">
        <v>11.134340905263157</v>
      </c>
      <c r="H57" s="119">
        <v>275</v>
      </c>
      <c r="I57" s="120">
        <v>0</v>
      </c>
      <c r="J57" s="119">
        <v>0</v>
      </c>
      <c r="K57" s="121">
        <v>2</v>
      </c>
      <c r="L57" s="119">
        <v>354.7578947368421</v>
      </c>
      <c r="M57" s="122">
        <v>354.7578947368421</v>
      </c>
      <c r="N57" s="123">
        <v>0</v>
      </c>
      <c r="O57" s="123">
        <v>177.37894736842105</v>
      </c>
      <c r="P57" s="169">
        <v>2.7777777777777776E-2</v>
      </c>
      <c r="Q57" s="125">
        <v>7.7321811842105248</v>
      </c>
    </row>
    <row r="58" spans="1:17" x14ac:dyDescent="0.25">
      <c r="A58" s="113" t="s">
        <v>271</v>
      </c>
      <c r="B58" s="115" t="s">
        <v>228</v>
      </c>
      <c r="C58" s="115" t="s">
        <v>1</v>
      </c>
      <c r="D58" s="209">
        <v>17</v>
      </c>
      <c r="E58" s="117">
        <v>0</v>
      </c>
      <c r="F58" s="168">
        <v>0.04</v>
      </c>
      <c r="G58" s="119">
        <v>11.134340905263157</v>
      </c>
      <c r="H58" s="119">
        <v>275</v>
      </c>
      <c r="I58" s="120">
        <v>1</v>
      </c>
      <c r="J58" s="119">
        <v>221.7236842105263</v>
      </c>
      <c r="K58" s="121">
        <v>2</v>
      </c>
      <c r="L58" s="119">
        <v>354.7578947368421</v>
      </c>
      <c r="M58" s="122">
        <v>576.48157894736846</v>
      </c>
      <c r="N58" s="123">
        <v>44.344736842105263</v>
      </c>
      <c r="O58" s="123">
        <v>177.37894736842105</v>
      </c>
      <c r="P58" s="169">
        <v>2.7777777777777776E-2</v>
      </c>
      <c r="Q58" s="125">
        <v>7.7321811842105248</v>
      </c>
    </row>
    <row r="59" spans="1:17" x14ac:dyDescent="0.25">
      <c r="A59" s="113" t="s">
        <v>272</v>
      </c>
      <c r="B59" s="115" t="s">
        <v>228</v>
      </c>
      <c r="C59" s="115" t="s">
        <v>1</v>
      </c>
      <c r="D59" s="209">
        <v>23</v>
      </c>
      <c r="E59" s="117">
        <v>0</v>
      </c>
      <c r="F59" s="168">
        <v>0.04</v>
      </c>
      <c r="G59" s="119">
        <v>11.134340905263157</v>
      </c>
      <c r="H59" s="119">
        <v>275</v>
      </c>
      <c r="I59" s="120">
        <v>1</v>
      </c>
      <c r="J59" s="119">
        <v>221.7236842105263</v>
      </c>
      <c r="K59" s="121">
        <v>2</v>
      </c>
      <c r="L59" s="119">
        <v>354.7578947368421</v>
      </c>
      <c r="M59" s="122">
        <v>576.48157894736846</v>
      </c>
      <c r="N59" s="123">
        <v>44.344736842105263</v>
      </c>
      <c r="O59" s="123">
        <v>177.37894736842105</v>
      </c>
      <c r="P59" s="169">
        <v>2.7777777777777776E-2</v>
      </c>
      <c r="Q59" s="125">
        <v>7.7321811842105248</v>
      </c>
    </row>
    <row r="60" spans="1:17" x14ac:dyDescent="0.25">
      <c r="A60" s="113" t="s">
        <v>273</v>
      </c>
      <c r="B60" s="115" t="s">
        <v>228</v>
      </c>
      <c r="C60" s="115" t="s">
        <v>1</v>
      </c>
      <c r="D60" s="209">
        <v>17</v>
      </c>
      <c r="E60" s="117">
        <v>0</v>
      </c>
      <c r="F60" s="168">
        <v>0.04</v>
      </c>
      <c r="G60" s="119">
        <v>11.134340905263157</v>
      </c>
      <c r="H60" s="119">
        <v>275</v>
      </c>
      <c r="I60" s="120">
        <v>1</v>
      </c>
      <c r="J60" s="119">
        <v>221.7236842105263</v>
      </c>
      <c r="K60" s="121">
        <v>2</v>
      </c>
      <c r="L60" s="119">
        <v>354.7578947368421</v>
      </c>
      <c r="M60" s="122">
        <v>576.48157894736846</v>
      </c>
      <c r="N60" s="123">
        <v>44.344736842105263</v>
      </c>
      <c r="O60" s="123">
        <v>177.37894736842105</v>
      </c>
      <c r="P60" s="169">
        <v>2.7777777777777776E-2</v>
      </c>
      <c r="Q60" s="125">
        <v>7.7321811842105248</v>
      </c>
    </row>
    <row r="61" spans="1:17" ht="16" thickBot="1" x14ac:dyDescent="0.3">
      <c r="A61" s="113" t="s">
        <v>274</v>
      </c>
      <c r="B61" s="115" t="s">
        <v>228</v>
      </c>
      <c r="C61" s="115" t="s">
        <v>1</v>
      </c>
      <c r="D61" s="209">
        <v>16</v>
      </c>
      <c r="E61" s="117">
        <v>0</v>
      </c>
      <c r="F61" s="168">
        <v>0.04</v>
      </c>
      <c r="G61" s="119">
        <v>11.134340905263157</v>
      </c>
      <c r="H61" s="119">
        <v>275</v>
      </c>
      <c r="I61" s="120">
        <v>1</v>
      </c>
      <c r="J61" s="119">
        <v>221.7236842105263</v>
      </c>
      <c r="K61" s="121">
        <v>2</v>
      </c>
      <c r="L61" s="119">
        <v>354.7578947368421</v>
      </c>
      <c r="M61" s="122">
        <v>576.48157894736846</v>
      </c>
      <c r="N61" s="123">
        <v>44.344736842105263</v>
      </c>
      <c r="O61" s="123">
        <v>177.37894736842105</v>
      </c>
      <c r="P61" s="169">
        <v>2.7777777777777776E-2</v>
      </c>
      <c r="Q61" s="125">
        <v>7.7321811842105248</v>
      </c>
    </row>
    <row r="62" spans="1:17" ht="16" thickBot="1" x14ac:dyDescent="0.3">
      <c r="A62" s="138" t="s">
        <v>2</v>
      </c>
      <c r="B62" s="139" t="s">
        <v>217</v>
      </c>
      <c r="C62" s="140"/>
      <c r="D62" s="141">
        <v>25</v>
      </c>
      <c r="E62" s="142"/>
      <c r="F62" s="142">
        <v>19.999999999999979</v>
      </c>
      <c r="G62" s="143">
        <v>5567.1704526315843</v>
      </c>
      <c r="H62" s="143">
        <v>18775</v>
      </c>
      <c r="I62" s="144">
        <v>38</v>
      </c>
      <c r="J62" s="143">
        <v>8425.5000000000055</v>
      </c>
      <c r="K62" s="145">
        <v>94</v>
      </c>
      <c r="L62" s="143">
        <v>16673.621052631577</v>
      </c>
      <c r="M62" s="146">
        <v>25099.121052631588</v>
      </c>
      <c r="N62" s="146">
        <v>1685.0999999999997</v>
      </c>
      <c r="O62" s="146">
        <v>8336.8105263157886</v>
      </c>
      <c r="P62" s="183">
        <v>1.0000000000000002</v>
      </c>
      <c r="Q62" s="148">
        <v>278.35852263157904</v>
      </c>
    </row>
    <row r="63" spans="1:17" ht="16" thickBot="1" x14ac:dyDescent="0.3">
      <c r="A63" s="149"/>
      <c r="B63" s="150"/>
      <c r="C63" s="150"/>
      <c r="D63" s="151"/>
      <c r="E63" s="152"/>
      <c r="F63" s="152"/>
      <c r="G63" s="153"/>
      <c r="H63" s="153"/>
      <c r="I63" s="154"/>
      <c r="J63" s="153"/>
      <c r="K63" s="155"/>
      <c r="L63" s="153"/>
      <c r="M63" s="122"/>
      <c r="N63" s="122"/>
      <c r="O63" s="122"/>
      <c r="P63" s="157"/>
      <c r="Q63" s="184"/>
    </row>
    <row r="64" spans="1:17" x14ac:dyDescent="0.25">
      <c r="A64" s="105" t="s">
        <v>275</v>
      </c>
      <c r="B64" s="106" t="s">
        <v>210</v>
      </c>
      <c r="C64" s="107"/>
      <c r="D64" s="161">
        <v>5</v>
      </c>
      <c r="E64" s="162"/>
      <c r="F64" s="162"/>
      <c r="G64" s="110"/>
      <c r="H64" s="110"/>
      <c r="I64" s="163"/>
      <c r="J64" s="110"/>
      <c r="K64" s="164"/>
      <c r="L64" s="110"/>
      <c r="M64" s="165"/>
      <c r="N64" s="165"/>
      <c r="O64" s="165"/>
      <c r="P64" s="166"/>
      <c r="Q64" s="167"/>
    </row>
    <row r="65" spans="1:17" x14ac:dyDescent="0.25">
      <c r="A65" s="186" t="s">
        <v>276</v>
      </c>
      <c r="B65" s="211" t="s">
        <v>215</v>
      </c>
      <c r="C65" s="187"/>
      <c r="D65" s="212">
        <v>38</v>
      </c>
      <c r="E65" s="189"/>
      <c r="F65" s="189"/>
      <c r="G65" s="190"/>
      <c r="H65" s="190"/>
      <c r="I65" s="191"/>
      <c r="J65" s="190"/>
      <c r="K65" s="192"/>
      <c r="L65" s="190"/>
      <c r="M65" s="193"/>
      <c r="N65" s="194"/>
      <c r="O65" s="194"/>
      <c r="P65" s="195"/>
      <c r="Q65" s="196"/>
    </row>
    <row r="66" spans="1:17" x14ac:dyDescent="0.25">
      <c r="A66" s="186" t="s">
        <v>277</v>
      </c>
      <c r="B66" s="211" t="s">
        <v>215</v>
      </c>
      <c r="C66" s="187"/>
      <c r="D66" s="212">
        <v>26</v>
      </c>
      <c r="E66" s="189"/>
      <c r="F66" s="189"/>
      <c r="G66" s="190"/>
      <c r="H66" s="190"/>
      <c r="I66" s="191"/>
      <c r="J66" s="190"/>
      <c r="K66" s="192"/>
      <c r="L66" s="190"/>
      <c r="M66" s="193"/>
      <c r="N66" s="194"/>
      <c r="O66" s="194"/>
      <c r="P66" s="195"/>
      <c r="Q66" s="196"/>
    </row>
    <row r="67" spans="1:17" x14ac:dyDescent="0.25">
      <c r="A67" s="186" t="s">
        <v>278</v>
      </c>
      <c r="B67" s="211" t="s">
        <v>215</v>
      </c>
      <c r="C67" s="187"/>
      <c r="D67" s="212">
        <v>15</v>
      </c>
      <c r="E67" s="189"/>
      <c r="F67" s="189"/>
      <c r="G67" s="190"/>
      <c r="H67" s="190"/>
      <c r="I67" s="191"/>
      <c r="J67" s="190"/>
      <c r="K67" s="192"/>
      <c r="L67" s="190"/>
      <c r="M67" s="193"/>
      <c r="N67" s="194"/>
      <c r="O67" s="194"/>
      <c r="P67" s="195"/>
      <c r="Q67" s="196"/>
    </row>
    <row r="68" spans="1:17" x14ac:dyDescent="0.25">
      <c r="A68" s="186" t="s">
        <v>279</v>
      </c>
      <c r="B68" s="211" t="s">
        <v>215</v>
      </c>
      <c r="C68" s="187"/>
      <c r="D68" s="212">
        <v>57.3</v>
      </c>
      <c r="E68" s="189"/>
      <c r="F68" s="189"/>
      <c r="G68" s="190"/>
      <c r="H68" s="190"/>
      <c r="I68" s="191"/>
      <c r="J68" s="190"/>
      <c r="K68" s="192"/>
      <c r="L68" s="190"/>
      <c r="M68" s="193"/>
      <c r="N68" s="194"/>
      <c r="O68" s="194"/>
      <c r="P68" s="195"/>
      <c r="Q68" s="196"/>
    </row>
    <row r="69" spans="1:17" x14ac:dyDescent="0.25">
      <c r="A69" s="113" t="s">
        <v>280</v>
      </c>
      <c r="B69" s="114" t="s">
        <v>233</v>
      </c>
      <c r="C69" s="115" t="s">
        <v>0</v>
      </c>
      <c r="D69" s="116">
        <v>490.5</v>
      </c>
      <c r="E69" s="117">
        <v>500</v>
      </c>
      <c r="F69" s="117">
        <v>4</v>
      </c>
      <c r="G69" s="119">
        <v>1113.4340905263157</v>
      </c>
      <c r="H69" s="119">
        <v>2500</v>
      </c>
      <c r="I69" s="120">
        <v>2</v>
      </c>
      <c r="J69" s="119">
        <v>443.4473684210526</v>
      </c>
      <c r="K69" s="121">
        <v>8</v>
      </c>
      <c r="L69" s="119">
        <v>1419.0315789473684</v>
      </c>
      <c r="M69" s="122">
        <v>1862.4789473684209</v>
      </c>
      <c r="N69" s="123">
        <v>88.689473684210526</v>
      </c>
      <c r="O69" s="123">
        <v>709.51578947368421</v>
      </c>
      <c r="P69" s="169">
        <v>0.2</v>
      </c>
      <c r="Q69" s="125">
        <v>55.671704526315786</v>
      </c>
    </row>
    <row r="70" spans="1:17" x14ac:dyDescent="0.25">
      <c r="A70" s="113" t="s">
        <v>281</v>
      </c>
      <c r="B70" s="114" t="s">
        <v>212</v>
      </c>
      <c r="C70" s="115" t="s">
        <v>0</v>
      </c>
      <c r="D70" s="116">
        <v>188.4</v>
      </c>
      <c r="E70" s="117">
        <v>200</v>
      </c>
      <c r="F70" s="117">
        <v>1</v>
      </c>
      <c r="G70" s="119">
        <v>278.35852263157892</v>
      </c>
      <c r="H70" s="119">
        <v>1000</v>
      </c>
      <c r="I70" s="120">
        <v>1</v>
      </c>
      <c r="J70" s="119">
        <v>221.7236842105263</v>
      </c>
      <c r="K70" s="121">
        <v>4</v>
      </c>
      <c r="L70" s="119">
        <v>709.51578947368421</v>
      </c>
      <c r="M70" s="122">
        <v>931.23947368421045</v>
      </c>
      <c r="N70" s="123">
        <v>44.344736842105263</v>
      </c>
      <c r="O70" s="123">
        <v>354.7578947368421</v>
      </c>
      <c r="P70" s="213">
        <v>0.2</v>
      </c>
      <c r="Q70" s="125">
        <v>55.671704526315786</v>
      </c>
    </row>
    <row r="71" spans="1:17" x14ac:dyDescent="0.25">
      <c r="A71" s="113" t="s">
        <v>282</v>
      </c>
      <c r="B71" s="114" t="s">
        <v>222</v>
      </c>
      <c r="C71" s="115" t="s">
        <v>0</v>
      </c>
      <c r="D71" s="116">
        <v>176.4</v>
      </c>
      <c r="E71" s="117">
        <v>200</v>
      </c>
      <c r="F71" s="117">
        <v>1</v>
      </c>
      <c r="G71" s="119">
        <v>278.35852263157892</v>
      </c>
      <c r="H71" s="119">
        <v>1000</v>
      </c>
      <c r="I71" s="120">
        <v>1</v>
      </c>
      <c r="J71" s="119">
        <v>221.7236842105263</v>
      </c>
      <c r="K71" s="121">
        <v>4</v>
      </c>
      <c r="L71" s="119">
        <v>709.51578947368421</v>
      </c>
      <c r="M71" s="122">
        <v>931.23947368421045</v>
      </c>
      <c r="N71" s="123">
        <v>44.344736842105263</v>
      </c>
      <c r="O71" s="123">
        <v>354.7578947368421</v>
      </c>
      <c r="P71" s="213">
        <v>0.2</v>
      </c>
      <c r="Q71" s="125">
        <v>55.671704526315786</v>
      </c>
    </row>
    <row r="72" spans="1:17" x14ac:dyDescent="0.25">
      <c r="A72" s="113" t="s">
        <v>283</v>
      </c>
      <c r="B72" s="114" t="s">
        <v>244</v>
      </c>
      <c r="C72" s="115" t="s">
        <v>0</v>
      </c>
      <c r="D72" s="116">
        <v>53.2</v>
      </c>
      <c r="E72" s="117">
        <v>100</v>
      </c>
      <c r="F72" s="117">
        <v>1</v>
      </c>
      <c r="G72" s="119">
        <v>278.35852263157892</v>
      </c>
      <c r="H72" s="119">
        <v>450</v>
      </c>
      <c r="I72" s="120">
        <v>1</v>
      </c>
      <c r="J72" s="119">
        <v>221.7236842105263</v>
      </c>
      <c r="K72" s="121">
        <v>2</v>
      </c>
      <c r="L72" s="119">
        <v>354.7578947368421</v>
      </c>
      <c r="M72" s="122">
        <v>576.48157894736846</v>
      </c>
      <c r="N72" s="123">
        <v>44.344736842105263</v>
      </c>
      <c r="O72" s="123">
        <v>177.37894736842105</v>
      </c>
      <c r="P72" s="213">
        <v>0.2</v>
      </c>
      <c r="Q72" s="125">
        <v>55.671704526315786</v>
      </c>
    </row>
    <row r="73" spans="1:17" x14ac:dyDescent="0.25">
      <c r="A73" s="113" t="s">
        <v>284</v>
      </c>
      <c r="B73" s="114" t="s">
        <v>244</v>
      </c>
      <c r="C73" s="115" t="s">
        <v>0</v>
      </c>
      <c r="D73" s="116">
        <v>27.9</v>
      </c>
      <c r="E73" s="117">
        <v>0</v>
      </c>
      <c r="F73" s="117">
        <v>1</v>
      </c>
      <c r="G73" s="119">
        <v>278.35852263157892</v>
      </c>
      <c r="H73" s="119">
        <v>275</v>
      </c>
      <c r="I73" s="120">
        <v>1</v>
      </c>
      <c r="J73" s="119">
        <v>221.7236842105263</v>
      </c>
      <c r="K73" s="121">
        <v>2</v>
      </c>
      <c r="L73" s="119">
        <v>354.7578947368421</v>
      </c>
      <c r="M73" s="122">
        <v>576.48157894736846</v>
      </c>
      <c r="N73" s="123">
        <v>44.344736842105263</v>
      </c>
      <c r="O73" s="123">
        <v>177.37894736842105</v>
      </c>
      <c r="P73" s="213">
        <v>0.2</v>
      </c>
      <c r="Q73" s="125">
        <v>55.671704526315786</v>
      </c>
    </row>
    <row r="74" spans="1:17" ht="16" thickBot="1" x14ac:dyDescent="0.3">
      <c r="A74" s="186" t="s">
        <v>285</v>
      </c>
      <c r="B74" s="211" t="s">
        <v>286</v>
      </c>
      <c r="C74" s="187"/>
      <c r="D74" s="212"/>
      <c r="E74" s="189"/>
      <c r="F74" s="189"/>
      <c r="G74" s="190"/>
      <c r="H74" s="190"/>
      <c r="I74" s="191"/>
      <c r="J74" s="190"/>
      <c r="K74" s="190"/>
      <c r="L74" s="190"/>
      <c r="M74" s="190"/>
      <c r="N74" s="190"/>
      <c r="O74" s="190"/>
      <c r="P74" s="195"/>
      <c r="Q74" s="190"/>
    </row>
    <row r="75" spans="1:17" ht="16" thickBot="1" x14ac:dyDescent="0.3">
      <c r="A75" s="138" t="s">
        <v>2</v>
      </c>
      <c r="B75" s="139" t="s">
        <v>217</v>
      </c>
      <c r="C75" s="140"/>
      <c r="D75" s="141">
        <v>1</v>
      </c>
      <c r="E75" s="142"/>
      <c r="F75" s="142">
        <v>8</v>
      </c>
      <c r="G75" s="143">
        <v>2226.8681810526318</v>
      </c>
      <c r="H75" s="143">
        <v>5225</v>
      </c>
      <c r="I75" s="144">
        <v>6</v>
      </c>
      <c r="J75" s="143">
        <v>1330.3421052631577</v>
      </c>
      <c r="K75" s="145">
        <v>20</v>
      </c>
      <c r="L75" s="143">
        <v>3547.5789473684208</v>
      </c>
      <c r="M75" s="146">
        <v>4877.9210526315792</v>
      </c>
      <c r="N75" s="146">
        <v>266.06842105263155</v>
      </c>
      <c r="O75" s="146">
        <v>1773.7894736842104</v>
      </c>
      <c r="P75" s="214">
        <v>1</v>
      </c>
      <c r="Q75" s="148">
        <v>278.35852263157892</v>
      </c>
    </row>
    <row r="76" spans="1:17" ht="16" thickBot="1" x14ac:dyDescent="0.3">
      <c r="A76" s="215"/>
      <c r="B76" s="107"/>
      <c r="C76" s="107"/>
      <c r="D76" s="216"/>
      <c r="E76" s="152"/>
      <c r="F76" s="152"/>
      <c r="G76" s="153"/>
      <c r="H76" s="153"/>
      <c r="I76" s="154"/>
      <c r="J76" s="153"/>
      <c r="K76" s="155"/>
      <c r="L76" s="153"/>
      <c r="M76" s="122"/>
      <c r="N76" s="122"/>
      <c r="O76" s="122"/>
      <c r="P76" s="157"/>
      <c r="Q76" s="184"/>
    </row>
    <row r="77" spans="1:17" x14ac:dyDescent="0.25">
      <c r="A77" s="105" t="s">
        <v>287</v>
      </c>
      <c r="B77" s="106" t="s">
        <v>210</v>
      </c>
      <c r="C77" s="107"/>
      <c r="D77" s="161">
        <v>0</v>
      </c>
      <c r="E77" s="162"/>
      <c r="F77" s="162"/>
      <c r="G77" s="217"/>
      <c r="H77" s="217"/>
      <c r="I77" s="218"/>
      <c r="J77" s="217"/>
      <c r="K77" s="219"/>
      <c r="L77" s="217"/>
      <c r="M77" s="156"/>
      <c r="N77" s="156"/>
      <c r="O77" s="156"/>
      <c r="P77" s="166"/>
      <c r="Q77" s="184"/>
    </row>
    <row r="78" spans="1:17" ht="16" thickBot="1" x14ac:dyDescent="0.3">
      <c r="A78" s="220" t="s">
        <v>288</v>
      </c>
      <c r="B78" s="211" t="s">
        <v>235</v>
      </c>
      <c r="C78" s="187"/>
      <c r="D78" s="212">
        <v>345.9</v>
      </c>
      <c r="E78" s="189"/>
      <c r="F78" s="189"/>
      <c r="G78" s="189"/>
      <c r="H78" s="190"/>
      <c r="I78" s="191"/>
      <c r="J78" s="190"/>
      <c r="K78" s="192"/>
      <c r="L78" s="190"/>
      <c r="M78" s="194"/>
      <c r="N78" s="194"/>
      <c r="O78" s="194"/>
      <c r="P78" s="195"/>
      <c r="Q78" s="196"/>
    </row>
    <row r="79" spans="1:17" ht="16" thickBot="1" x14ac:dyDescent="0.3">
      <c r="A79" s="138" t="s">
        <v>2</v>
      </c>
      <c r="B79" s="139" t="s">
        <v>217</v>
      </c>
      <c r="C79" s="140"/>
      <c r="D79" s="141">
        <v>0</v>
      </c>
      <c r="E79" s="142"/>
      <c r="F79" s="142">
        <v>0</v>
      </c>
      <c r="G79" s="143">
        <v>0</v>
      </c>
      <c r="H79" s="143">
        <v>0</v>
      </c>
      <c r="I79" s="144">
        <v>0</v>
      </c>
      <c r="J79" s="143">
        <v>0</v>
      </c>
      <c r="K79" s="145">
        <v>0</v>
      </c>
      <c r="L79" s="143">
        <v>0</v>
      </c>
      <c r="M79" s="146">
        <v>0</v>
      </c>
      <c r="N79" s="146">
        <v>0</v>
      </c>
      <c r="O79" s="146">
        <v>0</v>
      </c>
      <c r="P79" s="214">
        <v>0</v>
      </c>
      <c r="Q79" s="148">
        <v>0</v>
      </c>
    </row>
    <row r="80" spans="1:17" ht="16" thickBot="1" x14ac:dyDescent="0.3">
      <c r="A80" s="149"/>
      <c r="B80" s="150"/>
      <c r="C80" s="150"/>
      <c r="D80" s="151"/>
      <c r="E80" s="152"/>
      <c r="F80" s="152"/>
      <c r="G80" s="153"/>
      <c r="H80" s="153"/>
      <c r="I80" s="154"/>
      <c r="J80" s="153"/>
      <c r="K80" s="155"/>
      <c r="L80" s="153"/>
      <c r="M80" s="122"/>
      <c r="N80" s="122"/>
      <c r="O80" s="122"/>
      <c r="P80" s="157"/>
      <c r="Q80" s="184"/>
    </row>
    <row r="81" spans="1:17" x14ac:dyDescent="0.25">
      <c r="A81" s="105" t="s">
        <v>289</v>
      </c>
      <c r="B81" s="106" t="s">
        <v>210</v>
      </c>
      <c r="C81" s="107"/>
      <c r="D81" s="161">
        <v>7</v>
      </c>
      <c r="E81" s="162"/>
      <c r="F81" s="162"/>
      <c r="G81" s="110"/>
      <c r="H81" s="110"/>
      <c r="I81" s="163"/>
      <c r="J81" s="110"/>
      <c r="K81" s="164"/>
      <c r="L81" s="110"/>
      <c r="M81" s="165"/>
      <c r="N81" s="165"/>
      <c r="O81" s="165"/>
      <c r="P81" s="166"/>
      <c r="Q81" s="167"/>
    </row>
    <row r="82" spans="1:17" x14ac:dyDescent="0.25">
      <c r="A82" s="113" t="s">
        <v>290</v>
      </c>
      <c r="B82" s="114" t="s">
        <v>212</v>
      </c>
      <c r="C82" s="115" t="s">
        <v>1</v>
      </c>
      <c r="D82" s="116">
        <v>271.60000000000002</v>
      </c>
      <c r="E82" s="117">
        <v>300</v>
      </c>
      <c r="F82" s="168">
        <v>2</v>
      </c>
      <c r="G82" s="119">
        <v>556.71704526315784</v>
      </c>
      <c r="H82" s="119">
        <v>1500</v>
      </c>
      <c r="I82" s="120">
        <v>1</v>
      </c>
      <c r="J82" s="119">
        <v>221.7236842105263</v>
      </c>
      <c r="K82" s="121">
        <v>5</v>
      </c>
      <c r="L82" s="119">
        <v>886.8947368421052</v>
      </c>
      <c r="M82" s="122">
        <v>1108.6184210526314</v>
      </c>
      <c r="N82" s="123">
        <v>44.344736842105263</v>
      </c>
      <c r="O82" s="123">
        <v>443.4473684210526</v>
      </c>
      <c r="P82" s="169">
        <v>0.14285714285714285</v>
      </c>
      <c r="Q82" s="125">
        <v>39.765503233082704</v>
      </c>
    </row>
    <row r="83" spans="1:17" x14ac:dyDescent="0.25">
      <c r="A83" s="113" t="s">
        <v>291</v>
      </c>
      <c r="B83" s="114" t="s">
        <v>212</v>
      </c>
      <c r="C83" s="115" t="s">
        <v>1</v>
      </c>
      <c r="D83" s="116">
        <v>204.3</v>
      </c>
      <c r="E83" s="117">
        <v>200</v>
      </c>
      <c r="F83" s="168">
        <v>1</v>
      </c>
      <c r="G83" s="119">
        <v>278.35852263157892</v>
      </c>
      <c r="H83" s="119">
        <v>1000</v>
      </c>
      <c r="I83" s="120">
        <v>1</v>
      </c>
      <c r="J83" s="119">
        <v>221.7236842105263</v>
      </c>
      <c r="K83" s="121">
        <v>4</v>
      </c>
      <c r="L83" s="119">
        <v>709.51578947368421</v>
      </c>
      <c r="M83" s="122">
        <v>931.23947368421045</v>
      </c>
      <c r="N83" s="123">
        <v>44.344736842105263</v>
      </c>
      <c r="O83" s="123">
        <v>354.7578947368421</v>
      </c>
      <c r="P83" s="169">
        <v>0.14285714285714285</v>
      </c>
      <c r="Q83" s="125">
        <v>39.765503233082704</v>
      </c>
    </row>
    <row r="84" spans="1:17" x14ac:dyDescent="0.25">
      <c r="A84" s="113" t="s">
        <v>292</v>
      </c>
      <c r="B84" s="114" t="s">
        <v>222</v>
      </c>
      <c r="C84" s="115" t="s">
        <v>1</v>
      </c>
      <c r="D84" s="116">
        <v>74</v>
      </c>
      <c r="E84" s="117">
        <v>100</v>
      </c>
      <c r="F84" s="168">
        <v>1</v>
      </c>
      <c r="G84" s="119">
        <v>278.35852263157892</v>
      </c>
      <c r="H84" s="119">
        <v>450</v>
      </c>
      <c r="I84" s="120">
        <v>1</v>
      </c>
      <c r="J84" s="119">
        <v>221.7236842105263</v>
      </c>
      <c r="K84" s="121">
        <v>2</v>
      </c>
      <c r="L84" s="119">
        <v>354.7578947368421</v>
      </c>
      <c r="M84" s="122">
        <v>576.48157894736846</v>
      </c>
      <c r="N84" s="123">
        <v>44.344736842105263</v>
      </c>
      <c r="O84" s="123">
        <v>177.37894736842105</v>
      </c>
      <c r="P84" s="169">
        <v>0.14285714285714285</v>
      </c>
      <c r="Q84" s="125">
        <v>39.765503233082704</v>
      </c>
    </row>
    <row r="85" spans="1:17" x14ac:dyDescent="0.25">
      <c r="A85" s="113" t="s">
        <v>293</v>
      </c>
      <c r="B85" s="114" t="s">
        <v>244</v>
      </c>
      <c r="C85" s="115" t="s">
        <v>1</v>
      </c>
      <c r="D85" s="116">
        <v>41.8</v>
      </c>
      <c r="E85" s="117">
        <v>0</v>
      </c>
      <c r="F85" s="168">
        <v>0.25</v>
      </c>
      <c r="G85" s="119">
        <v>69.58963065789473</v>
      </c>
      <c r="H85" s="119">
        <v>275</v>
      </c>
      <c r="I85" s="120">
        <v>1</v>
      </c>
      <c r="J85" s="119">
        <v>221.7236842105263</v>
      </c>
      <c r="K85" s="121">
        <v>2</v>
      </c>
      <c r="L85" s="119">
        <v>354.7578947368421</v>
      </c>
      <c r="M85" s="122">
        <v>576.48157894736846</v>
      </c>
      <c r="N85" s="123">
        <v>44.344736842105263</v>
      </c>
      <c r="O85" s="123">
        <v>177.37894736842105</v>
      </c>
      <c r="P85" s="169">
        <v>0.14285714285714285</v>
      </c>
      <c r="Q85" s="125">
        <v>39.765503233082704</v>
      </c>
    </row>
    <row r="86" spans="1:17" x14ac:dyDescent="0.25">
      <c r="A86" s="113" t="s">
        <v>294</v>
      </c>
      <c r="B86" s="114" t="s">
        <v>244</v>
      </c>
      <c r="C86" s="115" t="s">
        <v>1</v>
      </c>
      <c r="D86" s="116">
        <v>40.6</v>
      </c>
      <c r="E86" s="117">
        <v>0</v>
      </c>
      <c r="F86" s="168">
        <v>0.25</v>
      </c>
      <c r="G86" s="119">
        <v>69.58963065789473</v>
      </c>
      <c r="H86" s="119">
        <v>275</v>
      </c>
      <c r="I86" s="120">
        <v>1</v>
      </c>
      <c r="J86" s="119">
        <v>221.7236842105263</v>
      </c>
      <c r="K86" s="121">
        <v>2</v>
      </c>
      <c r="L86" s="119">
        <v>354.7578947368421</v>
      </c>
      <c r="M86" s="122">
        <v>576.48157894736846</v>
      </c>
      <c r="N86" s="123">
        <v>44.344736842105263</v>
      </c>
      <c r="O86" s="123">
        <v>177.37894736842105</v>
      </c>
      <c r="P86" s="169">
        <v>0.14285714285714285</v>
      </c>
      <c r="Q86" s="125">
        <v>39.765503233082704</v>
      </c>
    </row>
    <row r="87" spans="1:17" x14ac:dyDescent="0.25">
      <c r="A87" s="113" t="s">
        <v>295</v>
      </c>
      <c r="B87" s="114" t="s">
        <v>244</v>
      </c>
      <c r="C87" s="115" t="s">
        <v>1</v>
      </c>
      <c r="D87" s="116">
        <v>25</v>
      </c>
      <c r="E87" s="117">
        <v>0</v>
      </c>
      <c r="F87" s="168">
        <v>0.25</v>
      </c>
      <c r="G87" s="119">
        <v>69.58963065789473</v>
      </c>
      <c r="H87" s="119">
        <v>275</v>
      </c>
      <c r="I87" s="120">
        <v>1</v>
      </c>
      <c r="J87" s="119">
        <v>221.7236842105263</v>
      </c>
      <c r="K87" s="121">
        <v>2</v>
      </c>
      <c r="L87" s="119">
        <v>354.7578947368421</v>
      </c>
      <c r="M87" s="122">
        <v>576.48157894736846</v>
      </c>
      <c r="N87" s="123">
        <v>44.344736842105263</v>
      </c>
      <c r="O87" s="123">
        <v>177.37894736842105</v>
      </c>
      <c r="P87" s="169">
        <v>0.14285714285714285</v>
      </c>
      <c r="Q87" s="125">
        <v>39.765503233082704</v>
      </c>
    </row>
    <row r="88" spans="1:17" ht="16" thickBot="1" x14ac:dyDescent="0.3">
      <c r="A88" s="113" t="s">
        <v>296</v>
      </c>
      <c r="B88" s="114" t="s">
        <v>220</v>
      </c>
      <c r="C88" s="115" t="s">
        <v>1</v>
      </c>
      <c r="D88" s="116">
        <v>27</v>
      </c>
      <c r="E88" s="117">
        <v>0</v>
      </c>
      <c r="F88" s="168">
        <v>0.25</v>
      </c>
      <c r="G88" s="119">
        <v>69.58963065789473</v>
      </c>
      <c r="H88" s="119">
        <v>275</v>
      </c>
      <c r="I88" s="120">
        <v>1</v>
      </c>
      <c r="J88" s="119">
        <v>221.7236842105263</v>
      </c>
      <c r="K88" s="121">
        <v>2</v>
      </c>
      <c r="L88" s="119">
        <v>354.7578947368421</v>
      </c>
      <c r="M88" s="122">
        <v>576.48157894736846</v>
      </c>
      <c r="N88" s="123">
        <v>44.344736842105263</v>
      </c>
      <c r="O88" s="123">
        <v>177.37894736842105</v>
      </c>
      <c r="P88" s="169">
        <v>0.14285714285714285</v>
      </c>
      <c r="Q88" s="125">
        <v>39.765503233082704</v>
      </c>
    </row>
    <row r="89" spans="1:17" ht="16" thickBot="1" x14ac:dyDescent="0.3">
      <c r="A89" s="138" t="s">
        <v>2</v>
      </c>
      <c r="B89" s="139" t="s">
        <v>217</v>
      </c>
      <c r="C89" s="140"/>
      <c r="D89" s="141">
        <v>4</v>
      </c>
      <c r="E89" s="142"/>
      <c r="F89" s="142">
        <v>5</v>
      </c>
      <c r="G89" s="143">
        <v>1391.7926131578947</v>
      </c>
      <c r="H89" s="143">
        <v>4050</v>
      </c>
      <c r="I89" s="144">
        <v>7</v>
      </c>
      <c r="J89" s="143">
        <v>1552.0657894736839</v>
      </c>
      <c r="K89" s="145">
        <v>19</v>
      </c>
      <c r="L89" s="143">
        <v>3370.1999999999994</v>
      </c>
      <c r="M89" s="146">
        <v>4922.2657894736849</v>
      </c>
      <c r="N89" s="146">
        <v>310.4131578947368</v>
      </c>
      <c r="O89" s="146">
        <v>1685.0999999999997</v>
      </c>
      <c r="P89" s="214">
        <v>0.99999999999999978</v>
      </c>
      <c r="Q89" s="148">
        <v>278.35852263157892</v>
      </c>
    </row>
    <row r="90" spans="1:17" ht="16" thickBot="1" x14ac:dyDescent="0.3">
      <c r="A90" s="149"/>
      <c r="B90" s="150"/>
      <c r="C90" s="150"/>
      <c r="D90" s="151"/>
      <c r="E90" s="152"/>
      <c r="F90" s="152"/>
      <c r="G90" s="153"/>
      <c r="H90" s="153"/>
      <c r="I90" s="154"/>
      <c r="J90" s="153"/>
      <c r="K90" s="155"/>
      <c r="L90" s="153"/>
      <c r="M90" s="122"/>
      <c r="N90" s="122"/>
      <c r="O90" s="122"/>
      <c r="P90" s="157"/>
      <c r="Q90" s="184"/>
    </row>
    <row r="91" spans="1:17" x14ac:dyDescent="0.25">
      <c r="A91" s="105" t="s">
        <v>297</v>
      </c>
      <c r="B91" s="106" t="s">
        <v>210</v>
      </c>
      <c r="C91" s="107"/>
      <c r="D91" s="161">
        <v>31</v>
      </c>
      <c r="E91" s="162"/>
      <c r="F91" s="162"/>
      <c r="G91" s="110"/>
      <c r="H91" s="110"/>
      <c r="I91" s="163"/>
      <c r="J91" s="110"/>
      <c r="K91" s="164"/>
      <c r="L91" s="110"/>
      <c r="M91" s="165"/>
      <c r="N91" s="165"/>
      <c r="O91" s="165"/>
      <c r="P91" s="166"/>
      <c r="Q91" s="167"/>
    </row>
    <row r="92" spans="1:17" x14ac:dyDescent="0.25">
      <c r="A92" s="186" t="s">
        <v>298</v>
      </c>
      <c r="B92" s="211" t="s">
        <v>215</v>
      </c>
      <c r="C92" s="187"/>
      <c r="D92" s="212">
        <v>29.9</v>
      </c>
      <c r="E92" s="189"/>
      <c r="F92" s="210"/>
      <c r="G92" s="190"/>
      <c r="H92" s="190"/>
      <c r="I92" s="191"/>
      <c r="J92" s="190"/>
      <c r="K92" s="192"/>
      <c r="L92" s="190"/>
      <c r="M92" s="193"/>
      <c r="N92" s="194"/>
      <c r="O92" s="194"/>
      <c r="P92" s="195"/>
      <c r="Q92" s="196"/>
    </row>
    <row r="93" spans="1:17" x14ac:dyDescent="0.25">
      <c r="A93" s="186" t="s">
        <v>299</v>
      </c>
      <c r="B93" s="211" t="s">
        <v>215</v>
      </c>
      <c r="C93" s="187"/>
      <c r="D93" s="212">
        <v>26</v>
      </c>
      <c r="E93" s="189"/>
      <c r="F93" s="210"/>
      <c r="G93" s="190"/>
      <c r="H93" s="190"/>
      <c r="I93" s="191"/>
      <c r="J93" s="190"/>
      <c r="K93" s="192"/>
      <c r="L93" s="190"/>
      <c r="M93" s="193"/>
      <c r="N93" s="194"/>
      <c r="O93" s="194"/>
      <c r="P93" s="195"/>
      <c r="Q93" s="196"/>
    </row>
    <row r="94" spans="1:17" x14ac:dyDescent="0.25">
      <c r="A94" s="113" t="s">
        <v>300</v>
      </c>
      <c r="B94" s="114" t="s">
        <v>212</v>
      </c>
      <c r="C94" s="115" t="s">
        <v>1</v>
      </c>
      <c r="D94" s="116">
        <v>91.7</v>
      </c>
      <c r="E94" s="117">
        <v>100</v>
      </c>
      <c r="F94" s="168">
        <v>1</v>
      </c>
      <c r="G94" s="119">
        <v>278.35852263157892</v>
      </c>
      <c r="H94" s="119">
        <v>450</v>
      </c>
      <c r="I94" s="120">
        <v>1</v>
      </c>
      <c r="J94" s="119">
        <v>221.7236842105263</v>
      </c>
      <c r="K94" s="121">
        <v>2</v>
      </c>
      <c r="L94" s="119">
        <v>354.7578947368421</v>
      </c>
      <c r="M94" s="122">
        <v>576.48157894736846</v>
      </c>
      <c r="N94" s="123">
        <v>44.344736842105263</v>
      </c>
      <c r="O94" s="123">
        <v>177.37894736842105</v>
      </c>
      <c r="P94" s="169">
        <v>3.2258064516129031E-2</v>
      </c>
      <c r="Q94" s="125">
        <v>8.9793071816638363</v>
      </c>
    </row>
    <row r="95" spans="1:17" x14ac:dyDescent="0.25">
      <c r="A95" s="113" t="s">
        <v>301</v>
      </c>
      <c r="B95" s="114" t="s">
        <v>212</v>
      </c>
      <c r="C95" s="115" t="s">
        <v>1</v>
      </c>
      <c r="D95" s="116">
        <v>299.5</v>
      </c>
      <c r="E95" s="117">
        <v>300</v>
      </c>
      <c r="F95" s="168">
        <v>2</v>
      </c>
      <c r="G95" s="119">
        <v>556.71704526315784</v>
      </c>
      <c r="H95" s="119">
        <v>1500</v>
      </c>
      <c r="I95" s="120">
        <v>2</v>
      </c>
      <c r="J95" s="119">
        <v>443.4473684210526</v>
      </c>
      <c r="K95" s="121">
        <v>5</v>
      </c>
      <c r="L95" s="119">
        <v>886.8947368421052</v>
      </c>
      <c r="M95" s="122">
        <v>1330.3421052631579</v>
      </c>
      <c r="N95" s="123">
        <v>88.689473684210526</v>
      </c>
      <c r="O95" s="123">
        <v>443.4473684210526</v>
      </c>
      <c r="P95" s="169">
        <v>3.2258064516129031E-2</v>
      </c>
      <c r="Q95" s="125">
        <v>8.9793071816638363</v>
      </c>
    </row>
    <row r="96" spans="1:17" x14ac:dyDescent="0.25">
      <c r="A96" s="113" t="s">
        <v>302</v>
      </c>
      <c r="B96" s="114" t="s">
        <v>244</v>
      </c>
      <c r="C96" s="115" t="s">
        <v>1</v>
      </c>
      <c r="D96" s="116">
        <v>22</v>
      </c>
      <c r="E96" s="117">
        <v>0</v>
      </c>
      <c r="F96" s="168">
        <v>3.5714285714285712E-2</v>
      </c>
      <c r="G96" s="119">
        <v>9.941375808270676</v>
      </c>
      <c r="H96" s="119">
        <v>275</v>
      </c>
      <c r="I96" s="120">
        <v>1</v>
      </c>
      <c r="J96" s="119">
        <v>221.7236842105263</v>
      </c>
      <c r="K96" s="121">
        <v>2</v>
      </c>
      <c r="L96" s="119">
        <v>354.7578947368421</v>
      </c>
      <c r="M96" s="122">
        <v>576.48157894736846</v>
      </c>
      <c r="N96" s="123">
        <v>44.344736842105263</v>
      </c>
      <c r="O96" s="123">
        <v>177.37894736842105</v>
      </c>
      <c r="P96" s="169">
        <v>3.2258064516129031E-2</v>
      </c>
      <c r="Q96" s="125">
        <v>8.9793071816638363</v>
      </c>
    </row>
    <row r="97" spans="1:17" x14ac:dyDescent="0.25">
      <c r="A97" s="113" t="s">
        <v>303</v>
      </c>
      <c r="B97" s="114" t="s">
        <v>244</v>
      </c>
      <c r="C97" s="115" t="s">
        <v>1</v>
      </c>
      <c r="D97" s="116">
        <v>49.5</v>
      </c>
      <c r="E97" s="117">
        <v>0</v>
      </c>
      <c r="F97" s="168">
        <v>3.5714285714285712E-2</v>
      </c>
      <c r="G97" s="119">
        <v>9.941375808270676</v>
      </c>
      <c r="H97" s="119">
        <v>275</v>
      </c>
      <c r="I97" s="120">
        <v>1</v>
      </c>
      <c r="J97" s="119">
        <v>221.7236842105263</v>
      </c>
      <c r="K97" s="121">
        <v>2</v>
      </c>
      <c r="L97" s="119">
        <v>354.7578947368421</v>
      </c>
      <c r="M97" s="122">
        <v>576.48157894736846</v>
      </c>
      <c r="N97" s="123">
        <v>44.344736842105263</v>
      </c>
      <c r="O97" s="123">
        <v>177.37894736842105</v>
      </c>
      <c r="P97" s="169">
        <v>3.2258064516129031E-2</v>
      </c>
      <c r="Q97" s="125">
        <v>8.9793071816638363</v>
      </c>
    </row>
    <row r="98" spans="1:17" x14ac:dyDescent="0.25">
      <c r="A98" s="113" t="s">
        <v>304</v>
      </c>
      <c r="B98" s="114" t="s">
        <v>244</v>
      </c>
      <c r="C98" s="115" t="s">
        <v>1</v>
      </c>
      <c r="D98" s="116">
        <v>37.1</v>
      </c>
      <c r="E98" s="117">
        <v>0</v>
      </c>
      <c r="F98" s="168">
        <v>3.5714285714285712E-2</v>
      </c>
      <c r="G98" s="119">
        <v>9.941375808270676</v>
      </c>
      <c r="H98" s="119">
        <v>275</v>
      </c>
      <c r="I98" s="120">
        <v>1</v>
      </c>
      <c r="J98" s="119">
        <v>221.7236842105263</v>
      </c>
      <c r="K98" s="121">
        <v>2</v>
      </c>
      <c r="L98" s="119">
        <v>354.7578947368421</v>
      </c>
      <c r="M98" s="122">
        <v>576.48157894736846</v>
      </c>
      <c r="N98" s="123">
        <v>44.344736842105263</v>
      </c>
      <c r="O98" s="123">
        <v>177.37894736842105</v>
      </c>
      <c r="P98" s="169">
        <v>3.2258064516129031E-2</v>
      </c>
      <c r="Q98" s="125">
        <v>8.9793071816638363</v>
      </c>
    </row>
    <row r="99" spans="1:17" x14ac:dyDescent="0.25">
      <c r="A99" s="113" t="s">
        <v>305</v>
      </c>
      <c r="B99" s="114" t="s">
        <v>244</v>
      </c>
      <c r="C99" s="115" t="s">
        <v>1</v>
      </c>
      <c r="D99" s="116">
        <v>63</v>
      </c>
      <c r="E99" s="117">
        <v>100</v>
      </c>
      <c r="F99" s="168">
        <v>1</v>
      </c>
      <c r="G99" s="119">
        <v>278.35852263157892</v>
      </c>
      <c r="H99" s="119">
        <v>450</v>
      </c>
      <c r="I99" s="120">
        <v>1</v>
      </c>
      <c r="J99" s="119">
        <v>221.7236842105263</v>
      </c>
      <c r="K99" s="121">
        <v>2</v>
      </c>
      <c r="L99" s="119">
        <v>354.7578947368421</v>
      </c>
      <c r="M99" s="122">
        <v>576.48157894736846</v>
      </c>
      <c r="N99" s="123">
        <v>44.344736842105263</v>
      </c>
      <c r="O99" s="123">
        <v>177.37894736842105</v>
      </c>
      <c r="P99" s="169">
        <v>3.2258064516129031E-2</v>
      </c>
      <c r="Q99" s="125">
        <v>8.9793071816638363</v>
      </c>
    </row>
    <row r="100" spans="1:17" x14ac:dyDescent="0.25">
      <c r="A100" s="113" t="s">
        <v>306</v>
      </c>
      <c r="B100" s="114" t="s">
        <v>244</v>
      </c>
      <c r="C100" s="115" t="s">
        <v>1</v>
      </c>
      <c r="D100" s="116">
        <v>20.399999999999999</v>
      </c>
      <c r="E100" s="117">
        <v>0</v>
      </c>
      <c r="F100" s="168">
        <v>3.5714285714285712E-2</v>
      </c>
      <c r="G100" s="119">
        <v>9.941375808270676</v>
      </c>
      <c r="H100" s="119">
        <v>275</v>
      </c>
      <c r="I100" s="120">
        <v>1</v>
      </c>
      <c r="J100" s="119">
        <v>221.7236842105263</v>
      </c>
      <c r="K100" s="121">
        <v>2</v>
      </c>
      <c r="L100" s="119">
        <v>354.7578947368421</v>
      </c>
      <c r="M100" s="122">
        <v>576.48157894736846</v>
      </c>
      <c r="N100" s="123">
        <v>44.344736842105263</v>
      </c>
      <c r="O100" s="123">
        <v>177.37894736842105</v>
      </c>
      <c r="P100" s="169">
        <v>3.2258064516129031E-2</v>
      </c>
      <c r="Q100" s="125">
        <v>8.9793071816638363</v>
      </c>
    </row>
    <row r="101" spans="1:17" x14ac:dyDescent="0.25">
      <c r="A101" s="113" t="s">
        <v>307</v>
      </c>
      <c r="B101" s="114" t="s">
        <v>244</v>
      </c>
      <c r="C101" s="115" t="s">
        <v>1</v>
      </c>
      <c r="D101" s="116">
        <v>25.7</v>
      </c>
      <c r="E101" s="117">
        <v>0</v>
      </c>
      <c r="F101" s="168">
        <v>3.5714285714285712E-2</v>
      </c>
      <c r="G101" s="119">
        <v>9.941375808270676</v>
      </c>
      <c r="H101" s="119">
        <v>275</v>
      </c>
      <c r="I101" s="120">
        <v>1</v>
      </c>
      <c r="J101" s="119">
        <v>221.7236842105263</v>
      </c>
      <c r="K101" s="121">
        <v>2</v>
      </c>
      <c r="L101" s="119">
        <v>354.7578947368421</v>
      </c>
      <c r="M101" s="122">
        <v>576.48157894736846</v>
      </c>
      <c r="N101" s="123">
        <v>44.344736842105263</v>
      </c>
      <c r="O101" s="123">
        <v>177.37894736842105</v>
      </c>
      <c r="P101" s="169">
        <v>3.2258064516129031E-2</v>
      </c>
      <c r="Q101" s="125">
        <v>8.9793071816638363</v>
      </c>
    </row>
    <row r="102" spans="1:17" x14ac:dyDescent="0.25">
      <c r="A102" s="113" t="s">
        <v>308</v>
      </c>
      <c r="B102" s="114" t="s">
        <v>244</v>
      </c>
      <c r="C102" s="115" t="s">
        <v>1</v>
      </c>
      <c r="D102" s="116">
        <v>26.3</v>
      </c>
      <c r="E102" s="117">
        <v>0</v>
      </c>
      <c r="F102" s="168">
        <v>3.5714285714285712E-2</v>
      </c>
      <c r="G102" s="119">
        <v>9.941375808270676</v>
      </c>
      <c r="H102" s="119">
        <v>275</v>
      </c>
      <c r="I102" s="120">
        <v>1</v>
      </c>
      <c r="J102" s="119">
        <v>221.7236842105263</v>
      </c>
      <c r="K102" s="121">
        <v>2</v>
      </c>
      <c r="L102" s="119">
        <v>354.7578947368421</v>
      </c>
      <c r="M102" s="122">
        <v>576.48157894736846</v>
      </c>
      <c r="N102" s="123">
        <v>44.344736842105263</v>
      </c>
      <c r="O102" s="123">
        <v>177.37894736842105</v>
      </c>
      <c r="P102" s="169">
        <v>3.2258064516129031E-2</v>
      </c>
      <c r="Q102" s="125">
        <v>8.9793071816638363</v>
      </c>
    </row>
    <row r="103" spans="1:17" x14ac:dyDescent="0.25">
      <c r="A103" s="113" t="s">
        <v>309</v>
      </c>
      <c r="B103" s="114" t="s">
        <v>244</v>
      </c>
      <c r="C103" s="115" t="s">
        <v>1</v>
      </c>
      <c r="D103" s="116">
        <v>27.4</v>
      </c>
      <c r="E103" s="117">
        <v>0</v>
      </c>
      <c r="F103" s="168">
        <v>3.5714285714285712E-2</v>
      </c>
      <c r="G103" s="119">
        <v>9.941375808270676</v>
      </c>
      <c r="H103" s="119">
        <v>275</v>
      </c>
      <c r="I103" s="120">
        <v>1</v>
      </c>
      <c r="J103" s="119">
        <v>221.7236842105263</v>
      </c>
      <c r="K103" s="121">
        <v>2</v>
      </c>
      <c r="L103" s="119">
        <v>354.7578947368421</v>
      </c>
      <c r="M103" s="122">
        <v>576.48157894736846</v>
      </c>
      <c r="N103" s="123">
        <v>44.344736842105263</v>
      </c>
      <c r="O103" s="123">
        <v>177.37894736842105</v>
      </c>
      <c r="P103" s="169">
        <v>3.2258064516129031E-2</v>
      </c>
      <c r="Q103" s="125">
        <v>8.9793071816638363</v>
      </c>
    </row>
    <row r="104" spans="1:17" x14ac:dyDescent="0.25">
      <c r="A104" s="113" t="s">
        <v>310</v>
      </c>
      <c r="B104" s="114" t="s">
        <v>220</v>
      </c>
      <c r="C104" s="115" t="s">
        <v>1</v>
      </c>
      <c r="D104" s="116">
        <v>6</v>
      </c>
      <c r="E104" s="117">
        <v>0</v>
      </c>
      <c r="F104" s="168">
        <v>3.5714285714285712E-2</v>
      </c>
      <c r="G104" s="119">
        <v>9.941375808270676</v>
      </c>
      <c r="H104" s="119">
        <v>275</v>
      </c>
      <c r="I104" s="120">
        <v>1</v>
      </c>
      <c r="J104" s="119">
        <v>221.7236842105263</v>
      </c>
      <c r="K104" s="121">
        <v>2</v>
      </c>
      <c r="L104" s="119">
        <v>354.7578947368421</v>
      </c>
      <c r="M104" s="122">
        <v>576.48157894736846</v>
      </c>
      <c r="N104" s="123">
        <v>44.344736842105263</v>
      </c>
      <c r="O104" s="123">
        <v>177.37894736842105</v>
      </c>
      <c r="P104" s="169">
        <v>3.2258064516129031E-2</v>
      </c>
      <c r="Q104" s="125">
        <v>8.9793071816638363</v>
      </c>
    </row>
    <row r="105" spans="1:17" x14ac:dyDescent="0.25">
      <c r="A105" s="113" t="s">
        <v>311</v>
      </c>
      <c r="B105" s="114" t="s">
        <v>220</v>
      </c>
      <c r="C105" s="115" t="s">
        <v>1</v>
      </c>
      <c r="D105" s="116">
        <v>14</v>
      </c>
      <c r="E105" s="117">
        <v>0</v>
      </c>
      <c r="F105" s="168">
        <v>3.5714285714285712E-2</v>
      </c>
      <c r="G105" s="119">
        <v>9.941375808270676</v>
      </c>
      <c r="H105" s="119">
        <v>275</v>
      </c>
      <c r="I105" s="120">
        <v>1</v>
      </c>
      <c r="J105" s="119">
        <v>221.7236842105263</v>
      </c>
      <c r="K105" s="121">
        <v>2</v>
      </c>
      <c r="L105" s="119">
        <v>354.7578947368421</v>
      </c>
      <c r="M105" s="122">
        <v>576.48157894736846</v>
      </c>
      <c r="N105" s="123">
        <v>44.344736842105263</v>
      </c>
      <c r="O105" s="123">
        <v>177.37894736842105</v>
      </c>
      <c r="P105" s="169">
        <v>3.2258064516129031E-2</v>
      </c>
      <c r="Q105" s="125">
        <v>8.9793071816638363</v>
      </c>
    </row>
    <row r="106" spans="1:17" x14ac:dyDescent="0.25">
      <c r="A106" s="113" t="s">
        <v>312</v>
      </c>
      <c r="B106" s="114" t="s">
        <v>220</v>
      </c>
      <c r="C106" s="115" t="s">
        <v>1</v>
      </c>
      <c r="D106" s="116">
        <v>18</v>
      </c>
      <c r="E106" s="117">
        <v>0</v>
      </c>
      <c r="F106" s="168">
        <v>3.5714285714285712E-2</v>
      </c>
      <c r="G106" s="119">
        <v>9.941375808270676</v>
      </c>
      <c r="H106" s="119">
        <v>275</v>
      </c>
      <c r="I106" s="120">
        <v>1</v>
      </c>
      <c r="J106" s="119">
        <v>221.7236842105263</v>
      </c>
      <c r="K106" s="121">
        <v>2</v>
      </c>
      <c r="L106" s="119">
        <v>354.7578947368421</v>
      </c>
      <c r="M106" s="122">
        <v>576.48157894736846</v>
      </c>
      <c r="N106" s="123">
        <v>44.344736842105263</v>
      </c>
      <c r="O106" s="123">
        <v>177.37894736842105</v>
      </c>
      <c r="P106" s="169">
        <v>3.2258064516129031E-2</v>
      </c>
      <c r="Q106" s="125">
        <v>8.9793071816638363</v>
      </c>
    </row>
    <row r="107" spans="1:17" x14ac:dyDescent="0.25">
      <c r="A107" s="113" t="s">
        <v>313</v>
      </c>
      <c r="B107" s="114" t="s">
        <v>220</v>
      </c>
      <c r="C107" s="115" t="s">
        <v>1</v>
      </c>
      <c r="D107" s="116">
        <v>14</v>
      </c>
      <c r="E107" s="117">
        <v>0</v>
      </c>
      <c r="F107" s="168">
        <v>3.5714285714285712E-2</v>
      </c>
      <c r="G107" s="119">
        <v>9.941375808270676</v>
      </c>
      <c r="H107" s="119">
        <v>275</v>
      </c>
      <c r="I107" s="120">
        <v>1</v>
      </c>
      <c r="J107" s="119">
        <v>221.7236842105263</v>
      </c>
      <c r="K107" s="121">
        <v>2</v>
      </c>
      <c r="L107" s="119">
        <v>354.7578947368421</v>
      </c>
      <c r="M107" s="122">
        <v>576.48157894736846</v>
      </c>
      <c r="N107" s="123">
        <v>44.344736842105263</v>
      </c>
      <c r="O107" s="123">
        <v>177.37894736842105</v>
      </c>
      <c r="P107" s="169">
        <v>3.2258064516129031E-2</v>
      </c>
      <c r="Q107" s="125">
        <v>8.9793071816638363</v>
      </c>
    </row>
    <row r="108" spans="1:17" x14ac:dyDescent="0.25">
      <c r="A108" s="113" t="s">
        <v>314</v>
      </c>
      <c r="B108" s="114" t="s">
        <v>220</v>
      </c>
      <c r="C108" s="115" t="s">
        <v>1</v>
      </c>
      <c r="D108" s="116">
        <v>26</v>
      </c>
      <c r="E108" s="117">
        <v>0</v>
      </c>
      <c r="F108" s="168">
        <v>3.5714285714285712E-2</v>
      </c>
      <c r="G108" s="119">
        <v>9.941375808270676</v>
      </c>
      <c r="H108" s="119">
        <v>275</v>
      </c>
      <c r="I108" s="120">
        <v>1</v>
      </c>
      <c r="J108" s="119">
        <v>221.7236842105263</v>
      </c>
      <c r="K108" s="121">
        <v>2</v>
      </c>
      <c r="L108" s="119">
        <v>354.7578947368421</v>
      </c>
      <c r="M108" s="122">
        <v>576.48157894736846</v>
      </c>
      <c r="N108" s="123">
        <v>44.344736842105263</v>
      </c>
      <c r="O108" s="123">
        <v>177.37894736842105</v>
      </c>
      <c r="P108" s="169">
        <v>3.2258064516129031E-2</v>
      </c>
      <c r="Q108" s="125">
        <v>8.9793071816638363</v>
      </c>
    </row>
    <row r="109" spans="1:17" x14ac:dyDescent="0.25">
      <c r="A109" s="113" t="s">
        <v>315</v>
      </c>
      <c r="B109" s="114" t="s">
        <v>220</v>
      </c>
      <c r="C109" s="115" t="s">
        <v>1</v>
      </c>
      <c r="D109" s="116">
        <v>13.2</v>
      </c>
      <c r="E109" s="117">
        <v>0</v>
      </c>
      <c r="F109" s="168">
        <v>3.5714285714285712E-2</v>
      </c>
      <c r="G109" s="119">
        <v>9.941375808270676</v>
      </c>
      <c r="H109" s="119">
        <v>275</v>
      </c>
      <c r="I109" s="120">
        <v>1</v>
      </c>
      <c r="J109" s="119">
        <v>221.7236842105263</v>
      </c>
      <c r="K109" s="121">
        <v>2</v>
      </c>
      <c r="L109" s="119">
        <v>354.7578947368421</v>
      </c>
      <c r="M109" s="122">
        <v>576.48157894736846</v>
      </c>
      <c r="N109" s="123">
        <v>44.344736842105263</v>
      </c>
      <c r="O109" s="123">
        <v>177.37894736842105</v>
      </c>
      <c r="P109" s="169">
        <v>3.2258064516129031E-2</v>
      </c>
      <c r="Q109" s="125">
        <v>8.9793071816638363</v>
      </c>
    </row>
    <row r="110" spans="1:17" x14ac:dyDescent="0.25">
      <c r="A110" s="113" t="s">
        <v>316</v>
      </c>
      <c r="B110" s="114" t="s">
        <v>220</v>
      </c>
      <c r="C110" s="115" t="s">
        <v>1</v>
      </c>
      <c r="D110" s="116">
        <v>30</v>
      </c>
      <c r="E110" s="117">
        <v>0</v>
      </c>
      <c r="F110" s="168">
        <v>3.5714285714285712E-2</v>
      </c>
      <c r="G110" s="119">
        <v>9.941375808270676</v>
      </c>
      <c r="H110" s="119">
        <v>275</v>
      </c>
      <c r="I110" s="120">
        <v>1</v>
      </c>
      <c r="J110" s="119">
        <v>221.7236842105263</v>
      </c>
      <c r="K110" s="121">
        <v>2</v>
      </c>
      <c r="L110" s="119">
        <v>354.7578947368421</v>
      </c>
      <c r="M110" s="122">
        <v>576.48157894736846</v>
      </c>
      <c r="N110" s="123">
        <v>44.344736842105263</v>
      </c>
      <c r="O110" s="123">
        <v>177.37894736842105</v>
      </c>
      <c r="P110" s="169">
        <v>3.2258064516129031E-2</v>
      </c>
      <c r="Q110" s="125">
        <v>8.9793071816638363</v>
      </c>
    </row>
    <row r="111" spans="1:17" x14ac:dyDescent="0.25">
      <c r="A111" s="113" t="s">
        <v>317</v>
      </c>
      <c r="B111" s="114" t="s">
        <v>220</v>
      </c>
      <c r="C111" s="115" t="s">
        <v>1</v>
      </c>
      <c r="D111" s="116">
        <v>28</v>
      </c>
      <c r="E111" s="117">
        <v>0</v>
      </c>
      <c r="F111" s="168">
        <v>3.5714285714285712E-2</v>
      </c>
      <c r="G111" s="119">
        <v>9.941375808270676</v>
      </c>
      <c r="H111" s="119">
        <v>275</v>
      </c>
      <c r="I111" s="120">
        <v>1</v>
      </c>
      <c r="J111" s="119">
        <v>221.7236842105263</v>
      </c>
      <c r="K111" s="121">
        <v>2</v>
      </c>
      <c r="L111" s="119">
        <v>354.7578947368421</v>
      </c>
      <c r="M111" s="122">
        <v>576.48157894736846</v>
      </c>
      <c r="N111" s="123">
        <v>44.344736842105263</v>
      </c>
      <c r="O111" s="123">
        <v>177.37894736842105</v>
      </c>
      <c r="P111" s="169">
        <v>3.2258064516129031E-2</v>
      </c>
      <c r="Q111" s="125">
        <v>8.9793071816638363</v>
      </c>
    </row>
    <row r="112" spans="1:17" x14ac:dyDescent="0.25">
      <c r="A112" s="113" t="s">
        <v>318</v>
      </c>
      <c r="B112" s="114" t="s">
        <v>220</v>
      </c>
      <c r="C112" s="115" t="s">
        <v>1</v>
      </c>
      <c r="D112" s="116">
        <v>5</v>
      </c>
      <c r="E112" s="117">
        <v>0</v>
      </c>
      <c r="F112" s="168">
        <v>3.5714285714285712E-2</v>
      </c>
      <c r="G112" s="119">
        <v>9.941375808270676</v>
      </c>
      <c r="H112" s="119">
        <v>275</v>
      </c>
      <c r="I112" s="120">
        <v>1</v>
      </c>
      <c r="J112" s="119">
        <v>221.7236842105263</v>
      </c>
      <c r="K112" s="121">
        <v>2</v>
      </c>
      <c r="L112" s="119">
        <v>354.7578947368421</v>
      </c>
      <c r="M112" s="122">
        <v>576.48157894736846</v>
      </c>
      <c r="N112" s="123">
        <v>44.344736842105263</v>
      </c>
      <c r="O112" s="123">
        <v>177.37894736842105</v>
      </c>
      <c r="P112" s="169">
        <v>3.2258064516129031E-2</v>
      </c>
      <c r="Q112" s="125">
        <v>8.9793071816638363</v>
      </c>
    </row>
    <row r="113" spans="1:17" x14ac:dyDescent="0.25">
      <c r="A113" s="113" t="s">
        <v>319</v>
      </c>
      <c r="B113" s="114" t="s">
        <v>220</v>
      </c>
      <c r="C113" s="115" t="s">
        <v>1</v>
      </c>
      <c r="D113" s="116">
        <v>27.6</v>
      </c>
      <c r="E113" s="117">
        <v>0</v>
      </c>
      <c r="F113" s="168">
        <v>3.5714285714285712E-2</v>
      </c>
      <c r="G113" s="119">
        <v>9.941375808270676</v>
      </c>
      <c r="H113" s="119">
        <v>275</v>
      </c>
      <c r="I113" s="120">
        <v>1</v>
      </c>
      <c r="J113" s="119">
        <v>221.7236842105263</v>
      </c>
      <c r="K113" s="121">
        <v>2</v>
      </c>
      <c r="L113" s="119">
        <v>354.7578947368421</v>
      </c>
      <c r="M113" s="122">
        <v>576.48157894736846</v>
      </c>
      <c r="N113" s="123">
        <v>44.344736842105263</v>
      </c>
      <c r="O113" s="123">
        <v>177.37894736842105</v>
      </c>
      <c r="P113" s="169">
        <v>3.2258064516129031E-2</v>
      </c>
      <c r="Q113" s="125">
        <v>8.9793071816638363</v>
      </c>
    </row>
    <row r="114" spans="1:17" x14ac:dyDescent="0.25">
      <c r="A114" s="113" t="s">
        <v>320</v>
      </c>
      <c r="B114" s="114" t="s">
        <v>220</v>
      </c>
      <c r="C114" s="115" t="s">
        <v>1</v>
      </c>
      <c r="D114" s="116">
        <v>15</v>
      </c>
      <c r="E114" s="117">
        <v>0</v>
      </c>
      <c r="F114" s="168">
        <v>3.5714285714285712E-2</v>
      </c>
      <c r="G114" s="119">
        <v>9.941375808270676</v>
      </c>
      <c r="H114" s="119">
        <v>275</v>
      </c>
      <c r="I114" s="120">
        <v>1</v>
      </c>
      <c r="J114" s="119">
        <v>221.7236842105263</v>
      </c>
      <c r="K114" s="121">
        <v>2</v>
      </c>
      <c r="L114" s="119">
        <v>354.7578947368421</v>
      </c>
      <c r="M114" s="122">
        <v>576.48157894736846</v>
      </c>
      <c r="N114" s="123">
        <v>44.344736842105263</v>
      </c>
      <c r="O114" s="123">
        <v>177.37894736842105</v>
      </c>
      <c r="P114" s="169">
        <v>3.2258064516129031E-2</v>
      </c>
      <c r="Q114" s="125">
        <v>8.9793071816638363</v>
      </c>
    </row>
    <row r="115" spans="1:17" x14ac:dyDescent="0.25">
      <c r="A115" s="113" t="s">
        <v>321</v>
      </c>
      <c r="B115" s="114" t="s">
        <v>220</v>
      </c>
      <c r="C115" s="115" t="s">
        <v>1</v>
      </c>
      <c r="D115" s="116">
        <v>37.9</v>
      </c>
      <c r="E115" s="117">
        <v>0</v>
      </c>
      <c r="F115" s="168">
        <v>3.5714285714285712E-2</v>
      </c>
      <c r="G115" s="119">
        <v>9.941375808270676</v>
      </c>
      <c r="H115" s="119">
        <v>275</v>
      </c>
      <c r="I115" s="120">
        <v>1</v>
      </c>
      <c r="J115" s="119">
        <v>221.7236842105263</v>
      </c>
      <c r="K115" s="121">
        <v>2</v>
      </c>
      <c r="L115" s="119">
        <v>354.7578947368421</v>
      </c>
      <c r="M115" s="122">
        <v>576.48157894736846</v>
      </c>
      <c r="N115" s="123">
        <v>44.344736842105263</v>
      </c>
      <c r="O115" s="123">
        <v>177.37894736842105</v>
      </c>
      <c r="P115" s="169">
        <v>3.2258064516129031E-2</v>
      </c>
      <c r="Q115" s="125">
        <v>8.9793071816638363</v>
      </c>
    </row>
    <row r="116" spans="1:17" x14ac:dyDescent="0.25">
      <c r="A116" s="113" t="s">
        <v>322</v>
      </c>
      <c r="B116" s="114" t="s">
        <v>220</v>
      </c>
      <c r="C116" s="115" t="s">
        <v>1</v>
      </c>
      <c r="D116" s="116">
        <v>22</v>
      </c>
      <c r="E116" s="117">
        <v>0</v>
      </c>
      <c r="F116" s="168">
        <v>3.5714285714285712E-2</v>
      </c>
      <c r="G116" s="119">
        <v>9.941375808270676</v>
      </c>
      <c r="H116" s="119">
        <v>275</v>
      </c>
      <c r="I116" s="120">
        <v>1</v>
      </c>
      <c r="J116" s="119">
        <v>221.7236842105263</v>
      </c>
      <c r="K116" s="121">
        <v>2</v>
      </c>
      <c r="L116" s="119">
        <v>354.7578947368421</v>
      </c>
      <c r="M116" s="122">
        <v>576.48157894736846</v>
      </c>
      <c r="N116" s="123">
        <v>44.344736842105263</v>
      </c>
      <c r="O116" s="123">
        <v>177.37894736842105</v>
      </c>
      <c r="P116" s="169">
        <v>3.2258064516129031E-2</v>
      </c>
      <c r="Q116" s="125">
        <v>8.9793071816638363</v>
      </c>
    </row>
    <row r="117" spans="1:17" x14ac:dyDescent="0.25">
      <c r="A117" s="113" t="s">
        <v>323</v>
      </c>
      <c r="B117" s="114" t="s">
        <v>220</v>
      </c>
      <c r="C117" s="115" t="s">
        <v>1</v>
      </c>
      <c r="D117" s="116">
        <v>5</v>
      </c>
      <c r="E117" s="117">
        <v>0</v>
      </c>
      <c r="F117" s="168">
        <v>3.5714285714285712E-2</v>
      </c>
      <c r="G117" s="119">
        <v>9.941375808270676</v>
      </c>
      <c r="H117" s="119">
        <v>275</v>
      </c>
      <c r="I117" s="120">
        <v>1</v>
      </c>
      <c r="J117" s="119">
        <v>221.7236842105263</v>
      </c>
      <c r="K117" s="121">
        <v>2</v>
      </c>
      <c r="L117" s="119">
        <v>354.7578947368421</v>
      </c>
      <c r="M117" s="122">
        <v>576.48157894736846</v>
      </c>
      <c r="N117" s="123">
        <v>44.344736842105263</v>
      </c>
      <c r="O117" s="123">
        <v>177.37894736842105</v>
      </c>
      <c r="P117" s="169">
        <v>3.2258064516129031E-2</v>
      </c>
      <c r="Q117" s="125">
        <v>8.9793071816638363</v>
      </c>
    </row>
    <row r="118" spans="1:17" x14ac:dyDescent="0.25">
      <c r="A118" s="113" t="s">
        <v>324</v>
      </c>
      <c r="B118" s="114" t="s">
        <v>220</v>
      </c>
      <c r="C118" s="115" t="s">
        <v>1</v>
      </c>
      <c r="D118" s="116">
        <v>33</v>
      </c>
      <c r="E118" s="117">
        <v>0</v>
      </c>
      <c r="F118" s="168">
        <v>3.5714285714285712E-2</v>
      </c>
      <c r="G118" s="119">
        <v>9.941375808270676</v>
      </c>
      <c r="H118" s="119">
        <v>275</v>
      </c>
      <c r="I118" s="120">
        <v>1</v>
      </c>
      <c r="J118" s="119">
        <v>221.7236842105263</v>
      </c>
      <c r="K118" s="121">
        <v>2</v>
      </c>
      <c r="L118" s="119">
        <v>354.7578947368421</v>
      </c>
      <c r="M118" s="122">
        <v>576.48157894736846</v>
      </c>
      <c r="N118" s="123">
        <v>44.344736842105263</v>
      </c>
      <c r="O118" s="123">
        <v>177.37894736842105</v>
      </c>
      <c r="P118" s="169">
        <v>3.2258064516129031E-2</v>
      </c>
      <c r="Q118" s="125">
        <v>8.9793071816638363</v>
      </c>
    </row>
    <row r="119" spans="1:17" x14ac:dyDescent="0.25">
      <c r="A119" s="113" t="s">
        <v>325</v>
      </c>
      <c r="B119" s="114" t="s">
        <v>220</v>
      </c>
      <c r="C119" s="115" t="s">
        <v>1</v>
      </c>
      <c r="D119" s="116">
        <v>6</v>
      </c>
      <c r="E119" s="117">
        <v>0</v>
      </c>
      <c r="F119" s="168">
        <v>3.5714285714285712E-2</v>
      </c>
      <c r="G119" s="119">
        <v>9.941375808270676</v>
      </c>
      <c r="H119" s="119">
        <v>275</v>
      </c>
      <c r="I119" s="120">
        <v>1</v>
      </c>
      <c r="J119" s="119">
        <v>221.7236842105263</v>
      </c>
      <c r="K119" s="121">
        <v>2</v>
      </c>
      <c r="L119" s="119">
        <v>354.7578947368421</v>
      </c>
      <c r="M119" s="122">
        <v>576.48157894736846</v>
      </c>
      <c r="N119" s="123">
        <v>44.344736842105263</v>
      </c>
      <c r="O119" s="123">
        <v>177.37894736842105</v>
      </c>
      <c r="P119" s="169">
        <v>3.2258064516129031E-2</v>
      </c>
      <c r="Q119" s="125">
        <v>8.9793071816638363</v>
      </c>
    </row>
    <row r="120" spans="1:17" x14ac:dyDescent="0.25">
      <c r="A120" s="113" t="s">
        <v>326</v>
      </c>
      <c r="B120" s="114" t="s">
        <v>220</v>
      </c>
      <c r="C120" s="115" t="s">
        <v>1</v>
      </c>
      <c r="D120" s="116">
        <v>35.4</v>
      </c>
      <c r="E120" s="117">
        <v>0</v>
      </c>
      <c r="F120" s="168">
        <v>3.5714285714285712E-2</v>
      </c>
      <c r="G120" s="119">
        <v>9.941375808270676</v>
      </c>
      <c r="H120" s="119">
        <v>275</v>
      </c>
      <c r="I120" s="120">
        <v>1</v>
      </c>
      <c r="J120" s="119">
        <v>221.7236842105263</v>
      </c>
      <c r="K120" s="121">
        <v>2</v>
      </c>
      <c r="L120" s="119">
        <v>354.7578947368421</v>
      </c>
      <c r="M120" s="122">
        <v>576.48157894736846</v>
      </c>
      <c r="N120" s="123">
        <v>44.344736842105263</v>
      </c>
      <c r="O120" s="123">
        <v>177.37894736842105</v>
      </c>
      <c r="P120" s="169">
        <v>3.2258064516129031E-2</v>
      </c>
      <c r="Q120" s="125">
        <v>8.9793071816638363</v>
      </c>
    </row>
    <row r="121" spans="1:17" x14ac:dyDescent="0.25">
      <c r="A121" s="113" t="s">
        <v>327</v>
      </c>
      <c r="B121" s="114" t="s">
        <v>220</v>
      </c>
      <c r="C121" s="115" t="s">
        <v>1</v>
      </c>
      <c r="D121" s="116">
        <v>22</v>
      </c>
      <c r="E121" s="117">
        <v>0</v>
      </c>
      <c r="F121" s="168">
        <v>3.5714285714285712E-2</v>
      </c>
      <c r="G121" s="119">
        <v>9.941375808270676</v>
      </c>
      <c r="H121" s="119">
        <v>275</v>
      </c>
      <c r="I121" s="120">
        <v>1</v>
      </c>
      <c r="J121" s="119">
        <v>221.7236842105263</v>
      </c>
      <c r="K121" s="121">
        <v>2</v>
      </c>
      <c r="L121" s="119">
        <v>354.7578947368421</v>
      </c>
      <c r="M121" s="122">
        <v>576.48157894736846</v>
      </c>
      <c r="N121" s="123">
        <v>44.344736842105263</v>
      </c>
      <c r="O121" s="123">
        <v>177.37894736842105</v>
      </c>
      <c r="P121" s="169">
        <v>3.2258064516129031E-2</v>
      </c>
      <c r="Q121" s="125">
        <v>8.9793071816638363</v>
      </c>
    </row>
    <row r="122" spans="1:17" x14ac:dyDescent="0.25">
      <c r="A122" s="113" t="s">
        <v>328</v>
      </c>
      <c r="B122" s="114" t="s">
        <v>228</v>
      </c>
      <c r="C122" s="115" t="s">
        <v>1</v>
      </c>
      <c r="D122" s="116">
        <v>24</v>
      </c>
      <c r="E122" s="117">
        <v>0</v>
      </c>
      <c r="F122" s="168">
        <v>3.5714285714285712E-2</v>
      </c>
      <c r="G122" s="119">
        <v>9.941375808270676</v>
      </c>
      <c r="H122" s="119">
        <v>275</v>
      </c>
      <c r="I122" s="120">
        <v>1</v>
      </c>
      <c r="J122" s="119">
        <v>221.7236842105263</v>
      </c>
      <c r="K122" s="121">
        <v>2</v>
      </c>
      <c r="L122" s="119">
        <v>354.7578947368421</v>
      </c>
      <c r="M122" s="122">
        <v>576.48157894736846</v>
      </c>
      <c r="N122" s="123">
        <v>44.344736842105263</v>
      </c>
      <c r="O122" s="123">
        <v>177.37894736842105</v>
      </c>
      <c r="P122" s="169">
        <v>3.2258064516129031E-2</v>
      </c>
      <c r="Q122" s="125">
        <v>8.9793071816638363</v>
      </c>
    </row>
    <row r="123" spans="1:17" x14ac:dyDescent="0.25">
      <c r="A123" s="113" t="s">
        <v>329</v>
      </c>
      <c r="B123" s="114" t="s">
        <v>228</v>
      </c>
      <c r="C123" s="115" t="s">
        <v>1</v>
      </c>
      <c r="D123" s="116">
        <v>15</v>
      </c>
      <c r="E123" s="117">
        <v>0</v>
      </c>
      <c r="F123" s="168">
        <v>3.5714285714285712E-2</v>
      </c>
      <c r="G123" s="119">
        <v>9.941375808270676</v>
      </c>
      <c r="H123" s="119">
        <v>275</v>
      </c>
      <c r="I123" s="120">
        <v>1</v>
      </c>
      <c r="J123" s="119">
        <v>221.7236842105263</v>
      </c>
      <c r="K123" s="121">
        <v>2</v>
      </c>
      <c r="L123" s="119">
        <v>354.7578947368421</v>
      </c>
      <c r="M123" s="122">
        <v>576.48157894736846</v>
      </c>
      <c r="N123" s="123">
        <v>44.344736842105263</v>
      </c>
      <c r="O123" s="123">
        <v>177.37894736842105</v>
      </c>
      <c r="P123" s="169">
        <v>3.2258064516129031E-2</v>
      </c>
      <c r="Q123" s="125">
        <v>8.9793071816638363</v>
      </c>
    </row>
    <row r="124" spans="1:17" ht="16" thickBot="1" x14ac:dyDescent="0.3">
      <c r="A124" s="113" t="s">
        <v>330</v>
      </c>
      <c r="B124" s="114" t="s">
        <v>228</v>
      </c>
      <c r="C124" s="115" t="s">
        <v>1</v>
      </c>
      <c r="D124" s="116">
        <v>22</v>
      </c>
      <c r="E124" s="117">
        <v>0</v>
      </c>
      <c r="F124" s="168">
        <v>3.5714285714285712E-2</v>
      </c>
      <c r="G124" s="119">
        <v>9.941375808270676</v>
      </c>
      <c r="H124" s="119">
        <v>275</v>
      </c>
      <c r="I124" s="120">
        <v>1</v>
      </c>
      <c r="J124" s="119">
        <v>221.7236842105263</v>
      </c>
      <c r="K124" s="121">
        <v>2</v>
      </c>
      <c r="L124" s="119">
        <v>354.7578947368421</v>
      </c>
      <c r="M124" s="122">
        <v>576.48157894736846</v>
      </c>
      <c r="N124" s="123">
        <v>44.344736842105263</v>
      </c>
      <c r="O124" s="123">
        <v>177.37894736842105</v>
      </c>
      <c r="P124" s="169">
        <v>3.2258064516129031E-2</v>
      </c>
      <c r="Q124" s="125">
        <v>8.9793071816638363</v>
      </c>
    </row>
    <row r="125" spans="1:17" ht="16" thickBot="1" x14ac:dyDescent="0.3">
      <c r="A125" s="138" t="s">
        <v>2</v>
      </c>
      <c r="B125" s="139" t="s">
        <v>217</v>
      </c>
      <c r="C125" s="140"/>
      <c r="D125" s="141">
        <v>28</v>
      </c>
      <c r="E125" s="142"/>
      <c r="F125" s="142">
        <v>4.9999999999999964</v>
      </c>
      <c r="G125" s="143">
        <v>1391.7926131578972</v>
      </c>
      <c r="H125" s="143">
        <v>10100</v>
      </c>
      <c r="I125" s="144">
        <v>32</v>
      </c>
      <c r="J125" s="143">
        <v>7095.1578947368462</v>
      </c>
      <c r="K125" s="145">
        <v>65</v>
      </c>
      <c r="L125" s="143">
        <v>11529.631578947367</v>
      </c>
      <c r="M125" s="146">
        <v>18624.789473684217</v>
      </c>
      <c r="N125" s="146">
        <v>1419.0315789473682</v>
      </c>
      <c r="O125" s="146">
        <v>5764.8157894736833</v>
      </c>
      <c r="P125" s="214">
        <v>0.99999999999999933</v>
      </c>
      <c r="Q125" s="148">
        <v>278.35852263157904</v>
      </c>
    </row>
    <row r="126" spans="1:17" ht="16" thickBot="1" x14ac:dyDescent="0.3">
      <c r="A126" s="149"/>
      <c r="B126" s="150"/>
      <c r="C126" s="150"/>
      <c r="D126" s="151"/>
      <c r="E126" s="152"/>
      <c r="F126" s="152"/>
      <c r="G126" s="153"/>
      <c r="H126" s="153"/>
      <c r="I126" s="154"/>
      <c r="J126" s="153"/>
      <c r="K126" s="155"/>
      <c r="L126" s="153"/>
      <c r="M126" s="122"/>
      <c r="N126" s="122"/>
      <c r="O126" s="122"/>
      <c r="P126" s="157"/>
      <c r="Q126" s="184"/>
    </row>
    <row r="127" spans="1:17" x14ac:dyDescent="0.25">
      <c r="A127" s="105" t="s">
        <v>331</v>
      </c>
      <c r="B127" s="106" t="s">
        <v>210</v>
      </c>
      <c r="C127" s="107"/>
      <c r="D127" s="161">
        <v>6</v>
      </c>
      <c r="E127" s="162"/>
      <c r="F127" s="162"/>
      <c r="G127" s="110"/>
      <c r="H127" s="110"/>
      <c r="I127" s="163"/>
      <c r="J127" s="110"/>
      <c r="K127" s="164"/>
      <c r="L127" s="110"/>
      <c r="M127" s="165"/>
      <c r="N127" s="165"/>
      <c r="O127" s="165"/>
      <c r="P127" s="166"/>
      <c r="Q127" s="167"/>
    </row>
    <row r="128" spans="1:17" x14ac:dyDescent="0.25">
      <c r="A128" s="113" t="s">
        <v>332</v>
      </c>
      <c r="B128" s="114" t="s">
        <v>233</v>
      </c>
      <c r="C128" s="115" t="s">
        <v>0</v>
      </c>
      <c r="D128" s="116">
        <v>595.5</v>
      </c>
      <c r="E128" s="117">
        <v>600</v>
      </c>
      <c r="F128" s="120">
        <v>5</v>
      </c>
      <c r="G128" s="119">
        <v>1391.7926131578947</v>
      </c>
      <c r="H128" s="119">
        <v>3050</v>
      </c>
      <c r="I128" s="120">
        <v>3</v>
      </c>
      <c r="J128" s="119">
        <v>665.17105263157896</v>
      </c>
      <c r="K128" s="121">
        <v>10</v>
      </c>
      <c r="L128" s="119">
        <v>1773.7894736842104</v>
      </c>
      <c r="M128" s="122">
        <v>2438.9605263157891</v>
      </c>
      <c r="N128" s="123">
        <v>133.0342105263158</v>
      </c>
      <c r="O128" s="123">
        <v>886.8947368421052</v>
      </c>
      <c r="P128" s="169">
        <v>0.16666666666666666</v>
      </c>
      <c r="Q128" s="125">
        <v>46.393087105263149</v>
      </c>
    </row>
    <row r="129" spans="1:17" x14ac:dyDescent="0.25">
      <c r="A129" s="113" t="s">
        <v>333</v>
      </c>
      <c r="B129" s="114" t="s">
        <v>222</v>
      </c>
      <c r="C129" s="115" t="s">
        <v>0</v>
      </c>
      <c r="D129" s="116">
        <v>96.5</v>
      </c>
      <c r="E129" s="117">
        <v>100</v>
      </c>
      <c r="F129" s="120">
        <v>1</v>
      </c>
      <c r="G129" s="119">
        <v>278.35852263157892</v>
      </c>
      <c r="H129" s="119">
        <v>450</v>
      </c>
      <c r="I129" s="120">
        <v>1</v>
      </c>
      <c r="J129" s="119">
        <v>221.7236842105263</v>
      </c>
      <c r="K129" s="121">
        <v>2</v>
      </c>
      <c r="L129" s="119">
        <v>354.7578947368421</v>
      </c>
      <c r="M129" s="122">
        <v>576.48157894736846</v>
      </c>
      <c r="N129" s="123">
        <v>44.344736842105263</v>
      </c>
      <c r="O129" s="123">
        <v>177.37894736842105</v>
      </c>
      <c r="P129" s="169">
        <v>0.16666666666666666</v>
      </c>
      <c r="Q129" s="125">
        <v>46.393087105263149</v>
      </c>
    </row>
    <row r="130" spans="1:17" x14ac:dyDescent="0.25">
      <c r="A130" s="113" t="s">
        <v>334</v>
      </c>
      <c r="B130" s="114" t="s">
        <v>244</v>
      </c>
      <c r="C130" s="115" t="s">
        <v>0</v>
      </c>
      <c r="D130" s="116">
        <v>92.3</v>
      </c>
      <c r="E130" s="117">
        <v>100</v>
      </c>
      <c r="F130" s="120">
        <v>1</v>
      </c>
      <c r="G130" s="119">
        <v>278.35852263157892</v>
      </c>
      <c r="H130" s="119">
        <v>450</v>
      </c>
      <c r="I130" s="120">
        <v>1</v>
      </c>
      <c r="J130" s="119">
        <v>221.7236842105263</v>
      </c>
      <c r="K130" s="121">
        <v>2</v>
      </c>
      <c r="L130" s="119">
        <v>354.7578947368421</v>
      </c>
      <c r="M130" s="122">
        <v>576.48157894736846</v>
      </c>
      <c r="N130" s="123">
        <v>44.344736842105263</v>
      </c>
      <c r="O130" s="123">
        <v>177.37894736842105</v>
      </c>
      <c r="P130" s="169">
        <v>0.16666666666666666</v>
      </c>
      <c r="Q130" s="125">
        <v>46.393087105263149</v>
      </c>
    </row>
    <row r="131" spans="1:17" x14ac:dyDescent="0.25">
      <c r="A131" s="113" t="s">
        <v>335</v>
      </c>
      <c r="B131" s="114" t="s">
        <v>244</v>
      </c>
      <c r="C131" s="115" t="s">
        <v>0</v>
      </c>
      <c r="D131" s="116">
        <v>77.7</v>
      </c>
      <c r="E131" s="117">
        <v>100</v>
      </c>
      <c r="F131" s="120">
        <v>1</v>
      </c>
      <c r="G131" s="119">
        <v>278.35852263157892</v>
      </c>
      <c r="H131" s="119">
        <v>450</v>
      </c>
      <c r="I131" s="120">
        <v>1</v>
      </c>
      <c r="J131" s="119">
        <v>221.7236842105263</v>
      </c>
      <c r="K131" s="121">
        <v>2</v>
      </c>
      <c r="L131" s="119">
        <v>354.7578947368421</v>
      </c>
      <c r="M131" s="122">
        <v>576.48157894736846</v>
      </c>
      <c r="N131" s="123">
        <v>44.344736842105263</v>
      </c>
      <c r="O131" s="123">
        <v>177.37894736842105</v>
      </c>
      <c r="P131" s="169">
        <v>0.16666666666666666</v>
      </c>
      <c r="Q131" s="125">
        <v>46.393087105263149</v>
      </c>
    </row>
    <row r="132" spans="1:17" x14ac:dyDescent="0.25">
      <c r="A132" s="113" t="s">
        <v>336</v>
      </c>
      <c r="B132" s="114" t="s">
        <v>244</v>
      </c>
      <c r="C132" s="115" t="s">
        <v>0</v>
      </c>
      <c r="D132" s="116">
        <v>30.6</v>
      </c>
      <c r="E132" s="117">
        <v>0</v>
      </c>
      <c r="F132" s="120">
        <v>0.5</v>
      </c>
      <c r="G132" s="119">
        <v>139.17926131578946</v>
      </c>
      <c r="H132" s="119">
        <v>275</v>
      </c>
      <c r="I132" s="120">
        <v>1</v>
      </c>
      <c r="J132" s="119">
        <v>221.7236842105263</v>
      </c>
      <c r="K132" s="121">
        <v>2</v>
      </c>
      <c r="L132" s="119">
        <v>354.7578947368421</v>
      </c>
      <c r="M132" s="122">
        <v>576.48157894736846</v>
      </c>
      <c r="N132" s="123">
        <v>44.344736842105263</v>
      </c>
      <c r="O132" s="123">
        <v>177.37894736842105</v>
      </c>
      <c r="P132" s="169">
        <v>0.16666666666666666</v>
      </c>
      <c r="Q132" s="125">
        <v>46.393087105263149</v>
      </c>
    </row>
    <row r="133" spans="1:17" x14ac:dyDescent="0.25">
      <c r="A133" s="186" t="s">
        <v>337</v>
      </c>
      <c r="B133" s="211" t="s">
        <v>286</v>
      </c>
      <c r="C133" s="187"/>
      <c r="D133" s="212">
        <v>11</v>
      </c>
      <c r="E133" s="189"/>
      <c r="F133" s="210"/>
      <c r="G133" s="190"/>
      <c r="H133" s="190"/>
      <c r="I133" s="191"/>
      <c r="J133" s="190"/>
      <c r="K133" s="192"/>
      <c r="L133" s="190"/>
      <c r="M133" s="193"/>
      <c r="N133" s="194"/>
      <c r="O133" s="194"/>
      <c r="P133" s="221"/>
      <c r="Q133" s="196"/>
    </row>
    <row r="134" spans="1:17" ht="16" thickBot="1" x14ac:dyDescent="0.3">
      <c r="A134" s="113" t="s">
        <v>338</v>
      </c>
      <c r="B134" s="114" t="s">
        <v>228</v>
      </c>
      <c r="C134" s="115" t="s">
        <v>1</v>
      </c>
      <c r="D134" s="116">
        <v>26</v>
      </c>
      <c r="E134" s="117">
        <v>0</v>
      </c>
      <c r="F134" s="168">
        <v>0.5</v>
      </c>
      <c r="G134" s="119">
        <v>139.17926131578946</v>
      </c>
      <c r="H134" s="119">
        <v>275</v>
      </c>
      <c r="I134" s="120">
        <v>1</v>
      </c>
      <c r="J134" s="119">
        <v>221.7236842105263</v>
      </c>
      <c r="K134" s="121">
        <v>2</v>
      </c>
      <c r="L134" s="119">
        <v>354.7578947368421</v>
      </c>
      <c r="M134" s="122">
        <v>576.48157894736846</v>
      </c>
      <c r="N134" s="123">
        <v>44.344736842105263</v>
      </c>
      <c r="O134" s="123">
        <v>177.37894736842105</v>
      </c>
      <c r="P134" s="169">
        <v>0.16666666666666666</v>
      </c>
      <c r="Q134" s="125">
        <v>46.393087105263149</v>
      </c>
    </row>
    <row r="135" spans="1:17" ht="16" thickBot="1" x14ac:dyDescent="0.3">
      <c r="A135" s="138" t="s">
        <v>2</v>
      </c>
      <c r="B135" s="139" t="s">
        <v>217</v>
      </c>
      <c r="C135" s="140"/>
      <c r="D135" s="141">
        <v>2</v>
      </c>
      <c r="E135" s="142"/>
      <c r="F135" s="142">
        <v>9</v>
      </c>
      <c r="G135" s="143">
        <v>2505.2267036842109</v>
      </c>
      <c r="H135" s="143">
        <v>4950</v>
      </c>
      <c r="I135" s="144">
        <v>8</v>
      </c>
      <c r="J135" s="143">
        <v>1773.7894736842102</v>
      </c>
      <c r="K135" s="145">
        <v>20</v>
      </c>
      <c r="L135" s="143">
        <v>3547.5789473684204</v>
      </c>
      <c r="M135" s="146">
        <v>5321.3684210526326</v>
      </c>
      <c r="N135" s="146">
        <v>354.75789473684205</v>
      </c>
      <c r="O135" s="146">
        <v>1773.7894736842102</v>
      </c>
      <c r="P135" s="214">
        <v>0.99999999999999989</v>
      </c>
      <c r="Q135" s="148">
        <v>278.35852263157886</v>
      </c>
    </row>
    <row r="136" spans="1:17" ht="16" thickBot="1" x14ac:dyDescent="0.3">
      <c r="A136" s="149"/>
      <c r="B136" s="150"/>
      <c r="C136" s="150"/>
      <c r="D136" s="151"/>
      <c r="E136" s="152"/>
      <c r="F136" s="152"/>
      <c r="G136" s="153"/>
      <c r="H136" s="153"/>
      <c r="I136" s="154"/>
      <c r="J136" s="153"/>
      <c r="K136" s="155"/>
      <c r="L136" s="153"/>
      <c r="M136" s="122"/>
      <c r="N136" s="122"/>
      <c r="O136" s="122"/>
      <c r="P136" s="157"/>
      <c r="Q136" s="184"/>
    </row>
    <row r="137" spans="1:17" x14ac:dyDescent="0.25">
      <c r="A137" s="105" t="s">
        <v>339</v>
      </c>
      <c r="B137" s="106" t="s">
        <v>210</v>
      </c>
      <c r="C137" s="107"/>
      <c r="D137" s="161">
        <v>13</v>
      </c>
      <c r="E137" s="162"/>
      <c r="F137" s="162"/>
      <c r="G137" s="110"/>
      <c r="H137" s="110"/>
      <c r="I137" s="163"/>
      <c r="J137" s="110"/>
      <c r="K137" s="164"/>
      <c r="L137" s="110"/>
      <c r="M137" s="165"/>
      <c r="N137" s="165"/>
      <c r="O137" s="165"/>
      <c r="P137" s="166"/>
      <c r="Q137" s="167"/>
    </row>
    <row r="138" spans="1:17" x14ac:dyDescent="0.25">
      <c r="A138" s="186" t="s">
        <v>340</v>
      </c>
      <c r="B138" s="211" t="s">
        <v>341</v>
      </c>
      <c r="C138" s="187"/>
      <c r="D138" s="212">
        <v>13.5</v>
      </c>
      <c r="E138" s="189"/>
      <c r="F138" s="189"/>
      <c r="G138" s="190"/>
      <c r="H138" s="190"/>
      <c r="I138" s="191"/>
      <c r="J138" s="190"/>
      <c r="K138" s="192"/>
      <c r="L138" s="190"/>
      <c r="M138" s="193"/>
      <c r="N138" s="194"/>
      <c r="O138" s="194"/>
      <c r="P138" s="195"/>
      <c r="Q138" s="196"/>
    </row>
    <row r="139" spans="1:17" x14ac:dyDescent="0.25">
      <c r="A139" s="113" t="s">
        <v>342</v>
      </c>
      <c r="B139" s="114" t="s">
        <v>212</v>
      </c>
      <c r="C139" s="115" t="s">
        <v>1</v>
      </c>
      <c r="D139" s="116">
        <v>269.2</v>
      </c>
      <c r="E139" s="117">
        <v>300</v>
      </c>
      <c r="F139" s="168">
        <v>2</v>
      </c>
      <c r="G139" s="119">
        <v>556.71704526315784</v>
      </c>
      <c r="H139" s="119">
        <v>1500</v>
      </c>
      <c r="I139" s="120">
        <v>1</v>
      </c>
      <c r="J139" s="119">
        <v>221.7236842105263</v>
      </c>
      <c r="K139" s="121">
        <v>5</v>
      </c>
      <c r="L139" s="119">
        <v>886.8947368421052</v>
      </c>
      <c r="M139" s="122">
        <v>1108.6184210526314</v>
      </c>
      <c r="N139" s="123">
        <v>44.344736842105263</v>
      </c>
      <c r="O139" s="123">
        <v>443.4473684210526</v>
      </c>
      <c r="P139" s="169">
        <v>7.6923076923076927E-2</v>
      </c>
      <c r="Q139" s="125">
        <v>21.412194048582997</v>
      </c>
    </row>
    <row r="140" spans="1:17" x14ac:dyDescent="0.25">
      <c r="A140" s="113" t="s">
        <v>343</v>
      </c>
      <c r="B140" s="114" t="s">
        <v>212</v>
      </c>
      <c r="C140" s="115" t="s">
        <v>1</v>
      </c>
      <c r="D140" s="116">
        <v>256.8</v>
      </c>
      <c r="E140" s="117">
        <v>300</v>
      </c>
      <c r="F140" s="168">
        <v>2</v>
      </c>
      <c r="G140" s="119">
        <v>556.71704526315784</v>
      </c>
      <c r="H140" s="119">
        <v>1500</v>
      </c>
      <c r="I140" s="120">
        <v>1</v>
      </c>
      <c r="J140" s="119">
        <v>221.7236842105263</v>
      </c>
      <c r="K140" s="121">
        <v>5</v>
      </c>
      <c r="L140" s="119">
        <v>886.8947368421052</v>
      </c>
      <c r="M140" s="122">
        <v>1108.6184210526314</v>
      </c>
      <c r="N140" s="123">
        <v>44.344736842105263</v>
      </c>
      <c r="O140" s="123">
        <v>443.4473684210526</v>
      </c>
      <c r="P140" s="169">
        <v>7.6923076923076927E-2</v>
      </c>
      <c r="Q140" s="125">
        <v>21.412194048582997</v>
      </c>
    </row>
    <row r="141" spans="1:17" x14ac:dyDescent="0.25">
      <c r="A141" s="113" t="s">
        <v>344</v>
      </c>
      <c r="B141" s="114" t="s">
        <v>222</v>
      </c>
      <c r="C141" s="115" t="s">
        <v>1</v>
      </c>
      <c r="D141" s="116">
        <v>93.8</v>
      </c>
      <c r="E141" s="117">
        <v>100</v>
      </c>
      <c r="F141" s="168">
        <v>1</v>
      </c>
      <c r="G141" s="119">
        <v>278.35852263157892</v>
      </c>
      <c r="H141" s="119">
        <v>450</v>
      </c>
      <c r="I141" s="120">
        <v>1</v>
      </c>
      <c r="J141" s="119">
        <v>221.7236842105263</v>
      </c>
      <c r="K141" s="121">
        <v>2</v>
      </c>
      <c r="L141" s="119">
        <v>354.7578947368421</v>
      </c>
      <c r="M141" s="122">
        <v>576.48157894736846</v>
      </c>
      <c r="N141" s="123">
        <v>44.344736842105263</v>
      </c>
      <c r="O141" s="123">
        <v>177.37894736842105</v>
      </c>
      <c r="P141" s="169">
        <v>7.6923076923076927E-2</v>
      </c>
      <c r="Q141" s="125">
        <v>21.412194048582997</v>
      </c>
    </row>
    <row r="142" spans="1:17" x14ac:dyDescent="0.25">
      <c r="A142" s="113" t="s">
        <v>345</v>
      </c>
      <c r="B142" s="114" t="s">
        <v>244</v>
      </c>
      <c r="C142" s="115" t="s">
        <v>1</v>
      </c>
      <c r="D142" s="116">
        <v>69.8</v>
      </c>
      <c r="E142" s="117">
        <v>100</v>
      </c>
      <c r="F142" s="168">
        <v>1</v>
      </c>
      <c r="G142" s="119">
        <v>278.35852263157892</v>
      </c>
      <c r="H142" s="119">
        <v>450</v>
      </c>
      <c r="I142" s="120">
        <v>1</v>
      </c>
      <c r="J142" s="119">
        <v>221.7236842105263</v>
      </c>
      <c r="K142" s="121">
        <v>2</v>
      </c>
      <c r="L142" s="119">
        <v>354.7578947368421</v>
      </c>
      <c r="M142" s="122">
        <v>576.48157894736846</v>
      </c>
      <c r="N142" s="123">
        <v>44.344736842105263</v>
      </c>
      <c r="O142" s="123">
        <v>177.37894736842105</v>
      </c>
      <c r="P142" s="169">
        <v>7.6923076923076927E-2</v>
      </c>
      <c r="Q142" s="125">
        <v>21.412194048582997</v>
      </c>
    </row>
    <row r="143" spans="1:17" x14ac:dyDescent="0.25">
      <c r="A143" s="113" t="s">
        <v>346</v>
      </c>
      <c r="B143" s="114" t="s">
        <v>244</v>
      </c>
      <c r="C143" s="115" t="s">
        <v>1</v>
      </c>
      <c r="D143" s="116">
        <v>44.8</v>
      </c>
      <c r="E143" s="117">
        <v>0</v>
      </c>
      <c r="F143" s="168">
        <v>0.125</v>
      </c>
      <c r="G143" s="119">
        <v>34.794815328947365</v>
      </c>
      <c r="H143" s="119">
        <v>275</v>
      </c>
      <c r="I143" s="120">
        <v>1</v>
      </c>
      <c r="J143" s="119">
        <v>221.7236842105263</v>
      </c>
      <c r="K143" s="121">
        <v>2</v>
      </c>
      <c r="L143" s="119">
        <v>354.7578947368421</v>
      </c>
      <c r="M143" s="122">
        <v>576.48157894736846</v>
      </c>
      <c r="N143" s="123">
        <v>44.344736842105263</v>
      </c>
      <c r="O143" s="123">
        <v>177.37894736842105</v>
      </c>
      <c r="P143" s="169">
        <v>7.6923076923076927E-2</v>
      </c>
      <c r="Q143" s="125">
        <v>21.412194048582997</v>
      </c>
    </row>
    <row r="144" spans="1:17" x14ac:dyDescent="0.25">
      <c r="A144" s="113" t="s">
        <v>347</v>
      </c>
      <c r="B144" s="114" t="s">
        <v>244</v>
      </c>
      <c r="C144" s="115" t="s">
        <v>1</v>
      </c>
      <c r="D144" s="116">
        <v>34</v>
      </c>
      <c r="E144" s="117">
        <v>0</v>
      </c>
      <c r="F144" s="168">
        <v>0.125</v>
      </c>
      <c r="G144" s="119">
        <v>34.794815328947365</v>
      </c>
      <c r="H144" s="119">
        <v>275</v>
      </c>
      <c r="I144" s="120">
        <v>1</v>
      </c>
      <c r="J144" s="119">
        <v>221.7236842105263</v>
      </c>
      <c r="K144" s="121">
        <v>2</v>
      </c>
      <c r="L144" s="119">
        <v>354.7578947368421</v>
      </c>
      <c r="M144" s="122">
        <v>576.48157894736846</v>
      </c>
      <c r="N144" s="123">
        <v>44.344736842105263</v>
      </c>
      <c r="O144" s="123">
        <v>177.37894736842105</v>
      </c>
      <c r="P144" s="169">
        <v>7.6923076923076927E-2</v>
      </c>
      <c r="Q144" s="125">
        <v>21.412194048582997</v>
      </c>
    </row>
    <row r="145" spans="1:17" x14ac:dyDescent="0.25">
      <c r="A145" s="113" t="s">
        <v>348</v>
      </c>
      <c r="B145" s="114" t="s">
        <v>244</v>
      </c>
      <c r="C145" s="115" t="s">
        <v>1</v>
      </c>
      <c r="D145" s="116">
        <v>42.7</v>
      </c>
      <c r="E145" s="117">
        <v>0</v>
      </c>
      <c r="F145" s="168">
        <v>0.125</v>
      </c>
      <c r="G145" s="119">
        <v>34.794815328947365</v>
      </c>
      <c r="H145" s="119">
        <v>275</v>
      </c>
      <c r="I145" s="120">
        <v>1</v>
      </c>
      <c r="J145" s="119">
        <v>221.7236842105263</v>
      </c>
      <c r="K145" s="121">
        <v>2</v>
      </c>
      <c r="L145" s="119">
        <v>354.7578947368421</v>
      </c>
      <c r="M145" s="122">
        <v>576.48157894736846</v>
      </c>
      <c r="N145" s="123">
        <v>44.344736842105263</v>
      </c>
      <c r="O145" s="123">
        <v>177.37894736842105</v>
      </c>
      <c r="P145" s="169">
        <v>7.6923076923076927E-2</v>
      </c>
      <c r="Q145" s="125">
        <v>21.412194048582997</v>
      </c>
    </row>
    <row r="146" spans="1:17" x14ac:dyDescent="0.25">
      <c r="A146" s="113" t="s">
        <v>349</v>
      </c>
      <c r="B146" s="114" t="s">
        <v>244</v>
      </c>
      <c r="C146" s="115" t="s">
        <v>1</v>
      </c>
      <c r="D146" s="116">
        <v>61.3</v>
      </c>
      <c r="E146" s="117">
        <v>100</v>
      </c>
      <c r="F146" s="168">
        <v>1</v>
      </c>
      <c r="G146" s="119">
        <v>278.35852263157892</v>
      </c>
      <c r="H146" s="119">
        <v>450</v>
      </c>
      <c r="I146" s="120">
        <v>1</v>
      </c>
      <c r="J146" s="119">
        <v>221.7236842105263</v>
      </c>
      <c r="K146" s="121">
        <v>2</v>
      </c>
      <c r="L146" s="119">
        <v>354.7578947368421</v>
      </c>
      <c r="M146" s="122">
        <v>576.48157894736846</v>
      </c>
      <c r="N146" s="123">
        <v>44.344736842105263</v>
      </c>
      <c r="O146" s="123">
        <v>177.37894736842105</v>
      </c>
      <c r="P146" s="169">
        <v>7.6923076923076927E-2</v>
      </c>
      <c r="Q146" s="125">
        <v>21.412194048582997</v>
      </c>
    </row>
    <row r="147" spans="1:17" x14ac:dyDescent="0.25">
      <c r="A147" s="113" t="s">
        <v>350</v>
      </c>
      <c r="B147" s="114" t="s">
        <v>220</v>
      </c>
      <c r="C147" s="115" t="s">
        <v>1</v>
      </c>
      <c r="D147" s="116">
        <v>0</v>
      </c>
      <c r="E147" s="117">
        <v>0</v>
      </c>
      <c r="F147" s="168">
        <v>0.125</v>
      </c>
      <c r="G147" s="119">
        <v>34.794815328947365</v>
      </c>
      <c r="H147" s="119">
        <v>275</v>
      </c>
      <c r="I147" s="120">
        <v>0</v>
      </c>
      <c r="J147" s="119">
        <v>0</v>
      </c>
      <c r="K147" s="121">
        <v>2</v>
      </c>
      <c r="L147" s="119">
        <v>354.7578947368421</v>
      </c>
      <c r="M147" s="122">
        <v>354.7578947368421</v>
      </c>
      <c r="N147" s="123">
        <v>0</v>
      </c>
      <c r="O147" s="123">
        <v>177.37894736842105</v>
      </c>
      <c r="P147" s="169">
        <v>7.6923076923076927E-2</v>
      </c>
      <c r="Q147" s="125">
        <v>21.412194048582997</v>
      </c>
    </row>
    <row r="148" spans="1:17" x14ac:dyDescent="0.25">
      <c r="A148" s="113" t="s">
        <v>351</v>
      </c>
      <c r="B148" s="114" t="s">
        <v>220</v>
      </c>
      <c r="C148" s="115" t="s">
        <v>1</v>
      </c>
      <c r="D148" s="116">
        <v>40</v>
      </c>
      <c r="E148" s="117">
        <v>0</v>
      </c>
      <c r="F148" s="168">
        <v>0.125</v>
      </c>
      <c r="G148" s="119">
        <v>34.794815328947365</v>
      </c>
      <c r="H148" s="119">
        <v>275</v>
      </c>
      <c r="I148" s="120">
        <v>1</v>
      </c>
      <c r="J148" s="119">
        <v>221.7236842105263</v>
      </c>
      <c r="K148" s="121">
        <v>2</v>
      </c>
      <c r="L148" s="119">
        <v>354.7578947368421</v>
      </c>
      <c r="M148" s="122">
        <v>576.48157894736846</v>
      </c>
      <c r="N148" s="123">
        <v>44.344736842105263</v>
      </c>
      <c r="O148" s="123">
        <v>177.37894736842105</v>
      </c>
      <c r="P148" s="169">
        <v>7.6923076923076927E-2</v>
      </c>
      <c r="Q148" s="125">
        <v>21.412194048582997</v>
      </c>
    </row>
    <row r="149" spans="1:17" x14ac:dyDescent="0.25">
      <c r="A149" s="113" t="s">
        <v>352</v>
      </c>
      <c r="B149" s="114" t="s">
        <v>228</v>
      </c>
      <c r="C149" s="115" t="s">
        <v>1</v>
      </c>
      <c r="D149" s="116"/>
      <c r="E149" s="117">
        <v>0</v>
      </c>
      <c r="F149" s="168">
        <v>0.125</v>
      </c>
      <c r="G149" s="119">
        <v>34.794815328947365</v>
      </c>
      <c r="H149" s="119">
        <v>275</v>
      </c>
      <c r="I149" s="120">
        <v>0</v>
      </c>
      <c r="J149" s="119">
        <v>0</v>
      </c>
      <c r="K149" s="121">
        <v>2</v>
      </c>
      <c r="L149" s="119">
        <v>354.7578947368421</v>
      </c>
      <c r="M149" s="122">
        <v>354.7578947368421</v>
      </c>
      <c r="N149" s="123">
        <v>0</v>
      </c>
      <c r="O149" s="123">
        <v>177.37894736842105</v>
      </c>
      <c r="P149" s="169">
        <v>7.6923076923076927E-2</v>
      </c>
      <c r="Q149" s="125">
        <v>21.412194048582997</v>
      </c>
    </row>
    <row r="150" spans="1:17" x14ac:dyDescent="0.25">
      <c r="A150" s="113" t="s">
        <v>353</v>
      </c>
      <c r="B150" s="114" t="s">
        <v>228</v>
      </c>
      <c r="C150" s="115" t="s">
        <v>1</v>
      </c>
      <c r="D150" s="116">
        <v>13.3</v>
      </c>
      <c r="E150" s="117">
        <v>0</v>
      </c>
      <c r="F150" s="168">
        <v>0.125</v>
      </c>
      <c r="G150" s="119">
        <v>34.794815328947365</v>
      </c>
      <c r="H150" s="119">
        <v>275</v>
      </c>
      <c r="I150" s="120">
        <v>1</v>
      </c>
      <c r="J150" s="119">
        <v>221.7236842105263</v>
      </c>
      <c r="K150" s="121">
        <v>2</v>
      </c>
      <c r="L150" s="119">
        <v>354.7578947368421</v>
      </c>
      <c r="M150" s="122">
        <v>576.48157894736846</v>
      </c>
      <c r="N150" s="123">
        <v>44.344736842105263</v>
      </c>
      <c r="O150" s="123">
        <v>177.37894736842105</v>
      </c>
      <c r="P150" s="169">
        <v>7.6923076923076927E-2</v>
      </c>
      <c r="Q150" s="125">
        <v>21.412194048582997</v>
      </c>
    </row>
    <row r="151" spans="1:17" ht="16" thickBot="1" x14ac:dyDescent="0.3">
      <c r="A151" s="113" t="s">
        <v>354</v>
      </c>
      <c r="B151" s="114" t="s">
        <v>228</v>
      </c>
      <c r="C151" s="115" t="s">
        <v>1</v>
      </c>
      <c r="D151" s="116">
        <v>22</v>
      </c>
      <c r="E151" s="117">
        <v>0</v>
      </c>
      <c r="F151" s="168">
        <v>0.125</v>
      </c>
      <c r="G151" s="119">
        <v>34.794815328947365</v>
      </c>
      <c r="H151" s="119">
        <v>275</v>
      </c>
      <c r="I151" s="120">
        <v>1</v>
      </c>
      <c r="J151" s="119">
        <v>221.7236842105263</v>
      </c>
      <c r="K151" s="121">
        <v>2</v>
      </c>
      <c r="L151" s="119">
        <v>354.7578947368421</v>
      </c>
      <c r="M151" s="122">
        <v>576.48157894736846</v>
      </c>
      <c r="N151" s="123">
        <v>44.344736842105263</v>
      </c>
      <c r="O151" s="123">
        <v>177.37894736842105</v>
      </c>
      <c r="P151" s="169">
        <v>7.6923076923076927E-2</v>
      </c>
      <c r="Q151" s="125">
        <v>21.412194048582997</v>
      </c>
    </row>
    <row r="152" spans="1:17" ht="16" thickBot="1" x14ac:dyDescent="0.3">
      <c r="A152" s="138" t="s">
        <v>2</v>
      </c>
      <c r="B152" s="139" t="s">
        <v>217</v>
      </c>
      <c r="C152" s="140"/>
      <c r="D152" s="141">
        <v>8</v>
      </c>
      <c r="E152" s="142"/>
      <c r="F152" s="142">
        <v>8</v>
      </c>
      <c r="G152" s="143">
        <v>2226.8681810526305</v>
      </c>
      <c r="H152" s="143">
        <v>6550</v>
      </c>
      <c r="I152" s="144">
        <v>11</v>
      </c>
      <c r="J152" s="143">
        <v>2438.9605263157891</v>
      </c>
      <c r="K152" s="145">
        <v>32</v>
      </c>
      <c r="L152" s="143">
        <v>5676.1263157894728</v>
      </c>
      <c r="M152" s="146">
        <v>8115.0868421052646</v>
      </c>
      <c r="N152" s="146">
        <v>487.79210526315779</v>
      </c>
      <c r="O152" s="146">
        <v>2838.0631578947364</v>
      </c>
      <c r="P152" s="183">
        <v>0.99999999999999978</v>
      </c>
      <c r="Q152" s="148">
        <v>278.35852263157892</v>
      </c>
    </row>
    <row r="153" spans="1:17" ht="16" thickBot="1" x14ac:dyDescent="0.3">
      <c r="A153" s="149"/>
      <c r="B153" s="150"/>
      <c r="C153" s="150"/>
      <c r="D153" s="151"/>
      <c r="E153" s="152"/>
      <c r="F153" s="152"/>
      <c r="G153" s="153"/>
      <c r="H153" s="153"/>
      <c r="I153" s="154"/>
      <c r="J153" s="153"/>
      <c r="K153" s="155"/>
      <c r="L153" s="153"/>
      <c r="M153" s="122"/>
      <c r="N153" s="122"/>
      <c r="O153" s="122"/>
      <c r="P153" s="157"/>
      <c r="Q153" s="184"/>
    </row>
    <row r="154" spans="1:17" x14ac:dyDescent="0.25">
      <c r="A154" s="105" t="s">
        <v>355</v>
      </c>
      <c r="B154" s="106" t="s">
        <v>210</v>
      </c>
      <c r="C154" s="107"/>
      <c r="D154" s="161">
        <v>6</v>
      </c>
      <c r="E154" s="162"/>
      <c r="F154" s="162"/>
      <c r="G154" s="110"/>
      <c r="H154" s="110"/>
      <c r="I154" s="163"/>
      <c r="J154" s="110"/>
      <c r="K154" s="164"/>
      <c r="L154" s="110"/>
      <c r="M154" s="165"/>
      <c r="N154" s="165"/>
      <c r="O154" s="165"/>
      <c r="P154" s="166"/>
      <c r="Q154" s="167"/>
    </row>
    <row r="155" spans="1:17" x14ac:dyDescent="0.25">
      <c r="A155" s="186" t="s">
        <v>356</v>
      </c>
      <c r="B155" s="211" t="s">
        <v>215</v>
      </c>
      <c r="C155" s="187"/>
      <c r="D155" s="212">
        <v>38.299999999999997</v>
      </c>
      <c r="E155" s="189"/>
      <c r="F155" s="189"/>
      <c r="G155" s="190"/>
      <c r="H155" s="190"/>
      <c r="I155" s="191"/>
      <c r="J155" s="190"/>
      <c r="K155" s="192"/>
      <c r="L155" s="190"/>
      <c r="M155" s="193"/>
      <c r="N155" s="194"/>
      <c r="O155" s="194"/>
      <c r="P155" s="195"/>
      <c r="Q155" s="196"/>
    </row>
    <row r="156" spans="1:17" x14ac:dyDescent="0.25">
      <c r="A156" s="186" t="s">
        <v>357</v>
      </c>
      <c r="B156" s="211" t="s">
        <v>215</v>
      </c>
      <c r="C156" s="187"/>
      <c r="D156" s="212">
        <v>15</v>
      </c>
      <c r="E156" s="189"/>
      <c r="F156" s="189"/>
      <c r="G156" s="190"/>
      <c r="H156" s="190"/>
      <c r="I156" s="191"/>
      <c r="J156" s="190"/>
      <c r="K156" s="192"/>
      <c r="L156" s="190"/>
      <c r="M156" s="193"/>
      <c r="N156" s="194"/>
      <c r="O156" s="194"/>
      <c r="P156" s="195"/>
      <c r="Q156" s="196"/>
    </row>
    <row r="157" spans="1:17" x14ac:dyDescent="0.25">
      <c r="A157" s="113" t="s">
        <v>358</v>
      </c>
      <c r="B157" s="114" t="s">
        <v>233</v>
      </c>
      <c r="C157" s="115" t="s">
        <v>0</v>
      </c>
      <c r="D157" s="116">
        <v>736.5</v>
      </c>
      <c r="E157" s="117">
        <v>700</v>
      </c>
      <c r="F157" s="117">
        <v>6</v>
      </c>
      <c r="G157" s="119">
        <v>1670.1511357894735</v>
      </c>
      <c r="H157" s="119">
        <v>3600</v>
      </c>
      <c r="I157" s="120">
        <v>3</v>
      </c>
      <c r="J157" s="119">
        <v>665.17105263157896</v>
      </c>
      <c r="K157" s="121">
        <v>12</v>
      </c>
      <c r="L157" s="119">
        <v>2128.5473684210529</v>
      </c>
      <c r="M157" s="122">
        <v>2793.718421052632</v>
      </c>
      <c r="N157" s="123">
        <v>133.0342105263158</v>
      </c>
      <c r="O157" s="123">
        <v>1064.2736842105264</v>
      </c>
      <c r="P157" s="169">
        <v>0.16666666666666666</v>
      </c>
      <c r="Q157" s="125">
        <v>46.393087105263149</v>
      </c>
    </row>
    <row r="158" spans="1:17" x14ac:dyDescent="0.25">
      <c r="A158" s="186" t="s">
        <v>359</v>
      </c>
      <c r="B158" s="211" t="s">
        <v>235</v>
      </c>
      <c r="C158" s="187"/>
      <c r="D158" s="212">
        <v>10</v>
      </c>
      <c r="E158" s="189"/>
      <c r="F158" s="189"/>
      <c r="G158" s="190"/>
      <c r="H158" s="190"/>
      <c r="I158" s="191"/>
      <c r="J158" s="190"/>
      <c r="K158" s="192"/>
      <c r="L158" s="190"/>
      <c r="M158" s="193"/>
      <c r="N158" s="194"/>
      <c r="O158" s="194"/>
      <c r="P158" s="195"/>
      <c r="Q158" s="196"/>
    </row>
    <row r="159" spans="1:17" x14ac:dyDescent="0.25">
      <c r="A159" s="186" t="s">
        <v>360</v>
      </c>
      <c r="B159" s="211" t="s">
        <v>235</v>
      </c>
      <c r="C159" s="187"/>
      <c r="D159" s="212">
        <v>194.8</v>
      </c>
      <c r="E159" s="189"/>
      <c r="F159" s="189"/>
      <c r="G159" s="190"/>
      <c r="H159" s="190"/>
      <c r="I159" s="191"/>
      <c r="J159" s="190"/>
      <c r="K159" s="192"/>
      <c r="L159" s="190"/>
      <c r="M159" s="193"/>
      <c r="N159" s="194"/>
      <c r="O159" s="194"/>
      <c r="P159" s="195"/>
      <c r="Q159" s="196"/>
    </row>
    <row r="160" spans="1:17" x14ac:dyDescent="0.25">
      <c r="A160" s="113" t="s">
        <v>361</v>
      </c>
      <c r="B160" s="114" t="s">
        <v>212</v>
      </c>
      <c r="C160" s="115" t="s">
        <v>0</v>
      </c>
      <c r="D160" s="116">
        <v>261.3</v>
      </c>
      <c r="E160" s="117">
        <v>300</v>
      </c>
      <c r="F160" s="117">
        <v>2</v>
      </c>
      <c r="G160" s="119">
        <v>556.71704526315784</v>
      </c>
      <c r="H160" s="119">
        <v>1500</v>
      </c>
      <c r="I160" s="120">
        <v>1</v>
      </c>
      <c r="J160" s="119">
        <v>221.7236842105263</v>
      </c>
      <c r="K160" s="121">
        <v>5</v>
      </c>
      <c r="L160" s="119">
        <v>886.8947368421052</v>
      </c>
      <c r="M160" s="122">
        <v>1108.6184210526314</v>
      </c>
      <c r="N160" s="123">
        <v>44.344736842105263</v>
      </c>
      <c r="O160" s="123">
        <v>443.4473684210526</v>
      </c>
      <c r="P160" s="169">
        <v>0.16666666666666666</v>
      </c>
      <c r="Q160" s="125">
        <v>46.393087105263149</v>
      </c>
    </row>
    <row r="161" spans="1:17" x14ac:dyDescent="0.25">
      <c r="A161" s="113" t="s">
        <v>362</v>
      </c>
      <c r="B161" s="114" t="s">
        <v>212</v>
      </c>
      <c r="C161" s="115" t="s">
        <v>0</v>
      </c>
      <c r="D161" s="116">
        <v>47.4</v>
      </c>
      <c r="E161" s="117">
        <v>0</v>
      </c>
      <c r="F161" s="168">
        <v>0.5</v>
      </c>
      <c r="G161" s="119">
        <v>139.17926131578946</v>
      </c>
      <c r="H161" s="119">
        <v>275</v>
      </c>
      <c r="I161" s="120">
        <v>1</v>
      </c>
      <c r="J161" s="119">
        <v>221.7236842105263</v>
      </c>
      <c r="K161" s="121">
        <v>2</v>
      </c>
      <c r="L161" s="119">
        <v>354.7578947368421</v>
      </c>
      <c r="M161" s="122">
        <v>576.48157894736846</v>
      </c>
      <c r="N161" s="123">
        <v>44.344736842105263</v>
      </c>
      <c r="O161" s="123">
        <v>177.37894736842105</v>
      </c>
      <c r="P161" s="169">
        <v>0.16666666666666666</v>
      </c>
      <c r="Q161" s="125">
        <v>46.393087105263149</v>
      </c>
    </row>
    <row r="162" spans="1:17" x14ac:dyDescent="0.25">
      <c r="A162" s="113" t="s">
        <v>363</v>
      </c>
      <c r="B162" s="114" t="s">
        <v>212</v>
      </c>
      <c r="C162" s="115" t="s">
        <v>0</v>
      </c>
      <c r="D162" s="116">
        <v>88.8</v>
      </c>
      <c r="E162" s="117">
        <v>100</v>
      </c>
      <c r="F162" s="117">
        <v>1</v>
      </c>
      <c r="G162" s="119">
        <v>278.35852263157892</v>
      </c>
      <c r="H162" s="119">
        <v>450</v>
      </c>
      <c r="I162" s="120">
        <v>1</v>
      </c>
      <c r="J162" s="119">
        <v>221.7236842105263</v>
      </c>
      <c r="K162" s="121">
        <v>2</v>
      </c>
      <c r="L162" s="119">
        <v>354.7578947368421</v>
      </c>
      <c r="M162" s="122">
        <v>576.48157894736846</v>
      </c>
      <c r="N162" s="123">
        <v>44.344736842105263</v>
      </c>
      <c r="O162" s="123">
        <v>177.37894736842105</v>
      </c>
      <c r="P162" s="169">
        <v>0.16666666666666666</v>
      </c>
      <c r="Q162" s="125">
        <v>46.393087105263149</v>
      </c>
    </row>
    <row r="163" spans="1:17" x14ac:dyDescent="0.25">
      <c r="A163" s="113" t="s">
        <v>364</v>
      </c>
      <c r="B163" s="114" t="s">
        <v>212</v>
      </c>
      <c r="C163" s="115" t="s">
        <v>0</v>
      </c>
      <c r="D163" s="116"/>
      <c r="E163" s="117">
        <v>0</v>
      </c>
      <c r="F163" s="168">
        <v>0.5</v>
      </c>
      <c r="G163" s="119">
        <v>139.17926131578946</v>
      </c>
      <c r="H163" s="119">
        <v>275</v>
      </c>
      <c r="I163" s="120">
        <v>0</v>
      </c>
      <c r="J163" s="119">
        <v>0</v>
      </c>
      <c r="K163" s="121">
        <v>2</v>
      </c>
      <c r="L163" s="119">
        <v>354.7578947368421</v>
      </c>
      <c r="M163" s="122">
        <v>354.7578947368421</v>
      </c>
      <c r="N163" s="123">
        <v>0</v>
      </c>
      <c r="O163" s="123">
        <v>177.37894736842105</v>
      </c>
      <c r="P163" s="169">
        <v>0.16666666666666666</v>
      </c>
      <c r="Q163" s="125">
        <v>46.393087105263149</v>
      </c>
    </row>
    <row r="164" spans="1:17" x14ac:dyDescent="0.25">
      <c r="A164" s="113" t="s">
        <v>365</v>
      </c>
      <c r="B164" s="114" t="s">
        <v>222</v>
      </c>
      <c r="C164" s="115" t="s">
        <v>0</v>
      </c>
      <c r="D164" s="116">
        <v>147.80000000000001</v>
      </c>
      <c r="E164" s="117">
        <v>100</v>
      </c>
      <c r="F164" s="117">
        <v>1</v>
      </c>
      <c r="G164" s="119">
        <v>278.35852263157892</v>
      </c>
      <c r="H164" s="119">
        <v>450</v>
      </c>
      <c r="I164" s="120">
        <v>1</v>
      </c>
      <c r="J164" s="119">
        <v>221.7236842105263</v>
      </c>
      <c r="K164" s="121">
        <v>2</v>
      </c>
      <c r="L164" s="119">
        <v>354.7578947368421</v>
      </c>
      <c r="M164" s="122">
        <v>576.48157894736846</v>
      </c>
      <c r="N164" s="123">
        <v>44.344736842105263</v>
      </c>
      <c r="O164" s="123">
        <v>177.37894736842105</v>
      </c>
      <c r="P164" s="169">
        <v>0.16666666666666666</v>
      </c>
      <c r="Q164" s="125">
        <v>46.393087105263149</v>
      </c>
    </row>
    <row r="165" spans="1:17" x14ac:dyDescent="0.25">
      <c r="A165" s="170" t="s">
        <v>366</v>
      </c>
      <c r="B165" s="171" t="s">
        <v>268</v>
      </c>
      <c r="C165" s="172"/>
      <c r="D165" s="173">
        <v>47</v>
      </c>
      <c r="E165" s="174"/>
      <c r="F165" s="174"/>
      <c r="G165" s="176"/>
      <c r="H165" s="176"/>
      <c r="I165" s="177"/>
      <c r="J165" s="176"/>
      <c r="K165" s="178"/>
      <c r="L165" s="176"/>
      <c r="M165" s="179"/>
      <c r="N165" s="180"/>
      <c r="O165" s="180"/>
      <c r="P165" s="181"/>
      <c r="Q165" s="182"/>
    </row>
    <row r="166" spans="1:17" ht="16" thickBot="1" x14ac:dyDescent="0.3">
      <c r="A166" s="170" t="s">
        <v>367</v>
      </c>
      <c r="B166" s="171" t="s">
        <v>368</v>
      </c>
      <c r="C166" s="172"/>
      <c r="D166" s="173"/>
      <c r="E166" s="174"/>
      <c r="F166" s="174"/>
      <c r="G166" s="176"/>
      <c r="H166" s="176"/>
      <c r="I166" s="177"/>
      <c r="J166" s="176"/>
      <c r="K166" s="178"/>
      <c r="L166" s="176"/>
      <c r="M166" s="179"/>
      <c r="N166" s="180"/>
      <c r="O166" s="180"/>
      <c r="P166" s="181"/>
      <c r="Q166" s="182"/>
    </row>
    <row r="167" spans="1:17" ht="16" thickBot="1" x14ac:dyDescent="0.3">
      <c r="A167" s="138" t="s">
        <v>2</v>
      </c>
      <c r="B167" s="139" t="s">
        <v>217</v>
      </c>
      <c r="C167" s="140"/>
      <c r="D167" s="141">
        <v>2</v>
      </c>
      <c r="E167" s="142"/>
      <c r="F167" s="142">
        <v>11</v>
      </c>
      <c r="G167" s="143">
        <v>3061.9437489473685</v>
      </c>
      <c r="H167" s="143">
        <v>6550</v>
      </c>
      <c r="I167" s="144">
        <v>7</v>
      </c>
      <c r="J167" s="143">
        <v>1552.0657894736839</v>
      </c>
      <c r="K167" s="145">
        <v>25</v>
      </c>
      <c r="L167" s="143">
        <v>4434.4736842105258</v>
      </c>
      <c r="M167" s="146">
        <v>5986.5394736842118</v>
      </c>
      <c r="N167" s="146">
        <v>310.4131578947368</v>
      </c>
      <c r="O167" s="146">
        <v>2217.2368421052629</v>
      </c>
      <c r="P167" s="183">
        <v>0.99999999999999989</v>
      </c>
      <c r="Q167" s="148">
        <v>278.35852263157886</v>
      </c>
    </row>
    <row r="168" spans="1:17" ht="16" thickBot="1" x14ac:dyDescent="0.3">
      <c r="A168" s="149"/>
      <c r="B168" s="150"/>
      <c r="C168" s="150"/>
      <c r="D168" s="151"/>
      <c r="E168" s="152"/>
      <c r="F168" s="152"/>
      <c r="G168" s="153"/>
      <c r="H168" s="153"/>
      <c r="I168" s="154"/>
      <c r="J168" s="153"/>
      <c r="K168" s="155"/>
      <c r="L168" s="153"/>
      <c r="M168" s="122"/>
      <c r="N168" s="122"/>
      <c r="O168" s="122"/>
      <c r="P168" s="157"/>
      <c r="Q168" s="184"/>
    </row>
    <row r="169" spans="1:17" x14ac:dyDescent="0.25">
      <c r="A169" s="105" t="s">
        <v>369</v>
      </c>
      <c r="B169" s="106" t="s">
        <v>210</v>
      </c>
      <c r="C169" s="107"/>
      <c r="D169" s="161">
        <v>6</v>
      </c>
      <c r="E169" s="162"/>
      <c r="F169" s="162"/>
      <c r="G169" s="110"/>
      <c r="H169" s="110"/>
      <c r="I169" s="163">
        <v>1</v>
      </c>
      <c r="J169" s="110"/>
      <c r="K169" s="164"/>
      <c r="L169" s="110"/>
      <c r="M169" s="165"/>
      <c r="N169" s="165"/>
      <c r="O169" s="165"/>
      <c r="P169" s="166"/>
      <c r="Q169" s="167"/>
    </row>
    <row r="170" spans="1:17" x14ac:dyDescent="0.25">
      <c r="A170" s="113" t="s">
        <v>370</v>
      </c>
      <c r="B170" s="114" t="s">
        <v>233</v>
      </c>
      <c r="C170" s="115" t="s">
        <v>0</v>
      </c>
      <c r="D170" s="116">
        <v>502.9</v>
      </c>
      <c r="E170" s="117">
        <v>500</v>
      </c>
      <c r="F170" s="120">
        <v>4</v>
      </c>
      <c r="G170" s="119">
        <v>1113.4340905263157</v>
      </c>
      <c r="H170" s="119">
        <v>2500</v>
      </c>
      <c r="I170" s="120">
        <v>2</v>
      </c>
      <c r="J170" s="119">
        <v>443.4473684210526</v>
      </c>
      <c r="K170" s="121">
        <v>8</v>
      </c>
      <c r="L170" s="119">
        <v>1419.0315789473684</v>
      </c>
      <c r="M170" s="122">
        <v>1862.4789473684209</v>
      </c>
      <c r="N170" s="123">
        <v>88.689473684210526</v>
      </c>
      <c r="O170" s="123">
        <v>709.51578947368421</v>
      </c>
      <c r="P170" s="169">
        <v>0.16666666666666666</v>
      </c>
      <c r="Q170" s="125">
        <v>46.393087105263149</v>
      </c>
    </row>
    <row r="171" spans="1:17" x14ac:dyDescent="0.25">
      <c r="A171" s="113" t="s">
        <v>371</v>
      </c>
      <c r="B171" s="114" t="s">
        <v>233</v>
      </c>
      <c r="C171" s="115" t="s">
        <v>0</v>
      </c>
      <c r="D171" s="116">
        <v>657.2</v>
      </c>
      <c r="E171" s="117">
        <v>700</v>
      </c>
      <c r="F171" s="120">
        <v>6</v>
      </c>
      <c r="G171" s="119">
        <v>1670.1511357894735</v>
      </c>
      <c r="H171" s="119">
        <v>3600</v>
      </c>
      <c r="I171" s="120">
        <v>3</v>
      </c>
      <c r="J171" s="119">
        <v>665.17105263157896</v>
      </c>
      <c r="K171" s="121">
        <v>12</v>
      </c>
      <c r="L171" s="119">
        <v>2128.5473684210529</v>
      </c>
      <c r="M171" s="122">
        <v>2793.718421052632</v>
      </c>
      <c r="N171" s="123">
        <v>133.0342105263158</v>
      </c>
      <c r="O171" s="123">
        <v>1064.2736842105264</v>
      </c>
      <c r="P171" s="169">
        <v>0.16666666666666666</v>
      </c>
      <c r="Q171" s="125">
        <v>46.393087105263149</v>
      </c>
    </row>
    <row r="172" spans="1:17" x14ac:dyDescent="0.25">
      <c r="A172" s="113" t="s">
        <v>372</v>
      </c>
      <c r="B172" s="114" t="s">
        <v>212</v>
      </c>
      <c r="C172" s="115" t="s">
        <v>0</v>
      </c>
      <c r="D172" s="116">
        <v>344.9</v>
      </c>
      <c r="E172" s="117">
        <v>300</v>
      </c>
      <c r="F172" s="120">
        <v>2</v>
      </c>
      <c r="G172" s="119">
        <v>556.71704526315784</v>
      </c>
      <c r="H172" s="119">
        <v>1500</v>
      </c>
      <c r="I172" s="120">
        <v>2</v>
      </c>
      <c r="J172" s="119">
        <v>443.4473684210526</v>
      </c>
      <c r="K172" s="121">
        <v>5</v>
      </c>
      <c r="L172" s="119">
        <v>886.8947368421052</v>
      </c>
      <c r="M172" s="122">
        <v>1330.3421052631579</v>
      </c>
      <c r="N172" s="123">
        <v>88.689473684210526</v>
      </c>
      <c r="O172" s="123">
        <v>443.4473684210526</v>
      </c>
      <c r="P172" s="169">
        <v>0.16666666666666666</v>
      </c>
      <c r="Q172" s="125">
        <v>46.393087105263149</v>
      </c>
    </row>
    <row r="173" spans="1:17" x14ac:dyDescent="0.25">
      <c r="A173" s="113" t="s">
        <v>373</v>
      </c>
      <c r="B173" s="114" t="s">
        <v>222</v>
      </c>
      <c r="C173" s="115" t="s">
        <v>0</v>
      </c>
      <c r="D173" s="116">
        <v>58.8</v>
      </c>
      <c r="E173" s="117">
        <v>100</v>
      </c>
      <c r="F173" s="120">
        <v>1</v>
      </c>
      <c r="G173" s="119">
        <v>278.35852263157892</v>
      </c>
      <c r="H173" s="119">
        <v>450</v>
      </c>
      <c r="I173" s="120">
        <v>1</v>
      </c>
      <c r="J173" s="119">
        <v>221.7236842105263</v>
      </c>
      <c r="K173" s="121">
        <v>2</v>
      </c>
      <c r="L173" s="119">
        <v>354.7578947368421</v>
      </c>
      <c r="M173" s="122">
        <v>576.48157894736846</v>
      </c>
      <c r="N173" s="123">
        <v>44.344736842105263</v>
      </c>
      <c r="O173" s="123">
        <v>177.37894736842105</v>
      </c>
      <c r="P173" s="169">
        <v>0.16666666666666666</v>
      </c>
      <c r="Q173" s="125">
        <v>46.393087105263149</v>
      </c>
    </row>
    <row r="174" spans="1:17" x14ac:dyDescent="0.25">
      <c r="A174" s="170" t="s">
        <v>374</v>
      </c>
      <c r="B174" s="171" t="s">
        <v>268</v>
      </c>
      <c r="C174" s="172"/>
      <c r="D174" s="173">
        <v>111.3</v>
      </c>
      <c r="E174" s="174"/>
      <c r="F174" s="174"/>
      <c r="G174" s="176"/>
      <c r="H174" s="176"/>
      <c r="I174" s="177"/>
      <c r="J174" s="176"/>
      <c r="K174" s="178"/>
      <c r="L174" s="176"/>
      <c r="M174" s="179"/>
      <c r="N174" s="180"/>
      <c r="O174" s="180"/>
      <c r="P174" s="222"/>
      <c r="Q174" s="182"/>
    </row>
    <row r="175" spans="1:17" x14ac:dyDescent="0.25">
      <c r="A175" s="170" t="s">
        <v>375</v>
      </c>
      <c r="B175" s="171" t="s">
        <v>268</v>
      </c>
      <c r="C175" s="172"/>
      <c r="D175" s="173">
        <v>35</v>
      </c>
      <c r="E175" s="174"/>
      <c r="F175" s="174"/>
      <c r="G175" s="176"/>
      <c r="H175" s="176"/>
      <c r="I175" s="177"/>
      <c r="J175" s="176"/>
      <c r="K175" s="178"/>
      <c r="L175" s="176"/>
      <c r="M175" s="179"/>
      <c r="N175" s="180"/>
      <c r="O175" s="180"/>
      <c r="P175" s="222"/>
      <c r="Q175" s="182"/>
    </row>
    <row r="176" spans="1:17" x14ac:dyDescent="0.25">
      <c r="A176" s="113" t="s">
        <v>376</v>
      </c>
      <c r="B176" s="114" t="s">
        <v>228</v>
      </c>
      <c r="C176" s="115" t="s">
        <v>0</v>
      </c>
      <c r="D176" s="116">
        <v>0</v>
      </c>
      <c r="E176" s="117">
        <v>0</v>
      </c>
      <c r="F176" s="120">
        <v>1</v>
      </c>
      <c r="G176" s="119">
        <v>278.35852263157892</v>
      </c>
      <c r="H176" s="119">
        <v>275</v>
      </c>
      <c r="I176" s="120">
        <v>0</v>
      </c>
      <c r="J176" s="119">
        <v>0</v>
      </c>
      <c r="K176" s="121">
        <v>2</v>
      </c>
      <c r="L176" s="119">
        <v>354.7578947368421</v>
      </c>
      <c r="M176" s="122">
        <v>354.7578947368421</v>
      </c>
      <c r="N176" s="123">
        <v>0</v>
      </c>
      <c r="O176" s="123">
        <v>177.37894736842105</v>
      </c>
      <c r="P176" s="169">
        <v>0.16666666666666666</v>
      </c>
      <c r="Q176" s="125">
        <v>46.393087105263149</v>
      </c>
    </row>
    <row r="177" spans="1:17" ht="16" thickBot="1" x14ac:dyDescent="0.3">
      <c r="A177" s="113" t="s">
        <v>377</v>
      </c>
      <c r="B177" s="114" t="s">
        <v>378</v>
      </c>
      <c r="C177" s="115" t="s">
        <v>0</v>
      </c>
      <c r="D177" s="116">
        <v>123.8</v>
      </c>
      <c r="E177" s="117">
        <v>100</v>
      </c>
      <c r="F177" s="120">
        <v>1</v>
      </c>
      <c r="G177" s="119">
        <v>278.35852263157892</v>
      </c>
      <c r="H177" s="119">
        <v>450</v>
      </c>
      <c r="I177" s="120">
        <v>1</v>
      </c>
      <c r="J177" s="119">
        <v>221.7236842105263</v>
      </c>
      <c r="K177" s="121">
        <v>2</v>
      </c>
      <c r="L177" s="119">
        <v>354.7578947368421</v>
      </c>
      <c r="M177" s="122">
        <v>576.48157894736846</v>
      </c>
      <c r="N177" s="123">
        <v>44.344736842105263</v>
      </c>
      <c r="O177" s="123">
        <v>177.37894736842105</v>
      </c>
      <c r="P177" s="169">
        <v>0.16666666666666666</v>
      </c>
      <c r="Q177" s="125">
        <v>46.393087105263149</v>
      </c>
    </row>
    <row r="178" spans="1:17" ht="16" thickBot="1" x14ac:dyDescent="0.3">
      <c r="A178" s="223" t="s">
        <v>2</v>
      </c>
      <c r="B178" s="139" t="s">
        <v>217</v>
      </c>
      <c r="C178" s="140"/>
      <c r="D178" s="141">
        <v>1</v>
      </c>
      <c r="E178" s="142"/>
      <c r="F178" s="142">
        <v>15</v>
      </c>
      <c r="G178" s="143">
        <v>4175.3778394736846</v>
      </c>
      <c r="H178" s="143">
        <v>8775</v>
      </c>
      <c r="I178" s="144">
        <v>9</v>
      </c>
      <c r="J178" s="143">
        <v>1995.5131578947367</v>
      </c>
      <c r="K178" s="145">
        <v>31</v>
      </c>
      <c r="L178" s="143">
        <v>5498.7473684210527</v>
      </c>
      <c r="M178" s="146">
        <v>7494.2605263157911</v>
      </c>
      <c r="N178" s="146">
        <v>399.10263157894735</v>
      </c>
      <c r="O178" s="146">
        <v>2749.3736842105263</v>
      </c>
      <c r="P178" s="183">
        <v>0.99999999999999989</v>
      </c>
      <c r="Q178" s="148">
        <v>278.35852263157886</v>
      </c>
    </row>
    <row r="179" spans="1:17" ht="16" thickBot="1" x14ac:dyDescent="0.3">
      <c r="A179" s="224"/>
      <c r="B179" s="150"/>
      <c r="C179" s="150"/>
      <c r="D179" s="151"/>
      <c r="E179" s="152"/>
      <c r="F179" s="152"/>
      <c r="G179" s="153"/>
      <c r="H179" s="153"/>
      <c r="I179" s="154"/>
      <c r="J179" s="153"/>
      <c r="K179" s="155"/>
      <c r="L179" s="153"/>
      <c r="M179" s="122"/>
      <c r="N179" s="122"/>
      <c r="O179" s="122"/>
      <c r="P179" s="157"/>
      <c r="Q179" s="184"/>
    </row>
    <row r="180" spans="1:17" x14ac:dyDescent="0.25">
      <c r="A180" s="105" t="s">
        <v>379</v>
      </c>
      <c r="B180" s="106" t="s">
        <v>210</v>
      </c>
      <c r="C180" s="107"/>
      <c r="D180" s="161">
        <v>6</v>
      </c>
      <c r="E180" s="162"/>
      <c r="F180" s="162"/>
      <c r="G180" s="110"/>
      <c r="H180" s="110"/>
      <c r="I180" s="163"/>
      <c r="J180" s="110"/>
      <c r="K180" s="164"/>
      <c r="L180" s="110"/>
      <c r="M180" s="165"/>
      <c r="N180" s="165"/>
      <c r="O180" s="165"/>
      <c r="P180" s="166"/>
      <c r="Q180" s="167"/>
    </row>
    <row r="181" spans="1:17" x14ac:dyDescent="0.25">
      <c r="A181" s="186" t="s">
        <v>380</v>
      </c>
      <c r="B181" s="211" t="s">
        <v>381</v>
      </c>
      <c r="C181" s="187"/>
      <c r="D181" s="212">
        <v>18.399999999999999</v>
      </c>
      <c r="E181" s="189"/>
      <c r="F181" s="189"/>
      <c r="G181" s="190"/>
      <c r="H181" s="190"/>
      <c r="I181" s="191"/>
      <c r="J181" s="190"/>
      <c r="K181" s="192"/>
      <c r="L181" s="190"/>
      <c r="M181" s="193"/>
      <c r="N181" s="194"/>
      <c r="O181" s="194"/>
      <c r="P181" s="195"/>
      <c r="Q181" s="196"/>
    </row>
    <row r="182" spans="1:17" x14ac:dyDescent="0.25">
      <c r="A182" s="186" t="s">
        <v>382</v>
      </c>
      <c r="B182" s="211" t="s">
        <v>215</v>
      </c>
      <c r="C182" s="187"/>
      <c r="D182" s="212">
        <v>71.7</v>
      </c>
      <c r="E182" s="189"/>
      <c r="F182" s="189"/>
      <c r="G182" s="190"/>
      <c r="H182" s="190"/>
      <c r="I182" s="191"/>
      <c r="J182" s="190"/>
      <c r="K182" s="192"/>
      <c r="L182" s="190"/>
      <c r="M182" s="193"/>
      <c r="N182" s="194"/>
      <c r="O182" s="194"/>
      <c r="P182" s="195"/>
      <c r="Q182" s="196"/>
    </row>
    <row r="183" spans="1:17" x14ac:dyDescent="0.25">
      <c r="A183" s="113" t="s">
        <v>383</v>
      </c>
      <c r="B183" s="114" t="s">
        <v>233</v>
      </c>
      <c r="C183" s="115" t="s">
        <v>0</v>
      </c>
      <c r="D183" s="116">
        <v>821.7</v>
      </c>
      <c r="E183" s="117">
        <v>800</v>
      </c>
      <c r="F183" s="117">
        <v>7</v>
      </c>
      <c r="G183" s="119">
        <v>1948.5096584210523</v>
      </c>
      <c r="H183" s="119">
        <v>4150</v>
      </c>
      <c r="I183" s="120">
        <v>3</v>
      </c>
      <c r="J183" s="119">
        <v>665.17105263157896</v>
      </c>
      <c r="K183" s="121">
        <v>13</v>
      </c>
      <c r="L183" s="119">
        <v>2305.9263157894738</v>
      </c>
      <c r="M183" s="122">
        <v>2971.097368421053</v>
      </c>
      <c r="N183" s="123">
        <v>133.0342105263158</v>
      </c>
      <c r="O183" s="123">
        <v>1152.9631578947369</v>
      </c>
      <c r="P183" s="169">
        <v>0.16666666666666666</v>
      </c>
      <c r="Q183" s="125">
        <v>46.393087105263149</v>
      </c>
    </row>
    <row r="184" spans="1:17" x14ac:dyDescent="0.25">
      <c r="A184" s="113" t="s">
        <v>384</v>
      </c>
      <c r="B184" s="114" t="s">
        <v>212</v>
      </c>
      <c r="C184" s="115" t="s">
        <v>0</v>
      </c>
      <c r="D184" s="116">
        <v>390</v>
      </c>
      <c r="E184" s="117">
        <v>400</v>
      </c>
      <c r="F184" s="117">
        <v>3</v>
      </c>
      <c r="G184" s="119">
        <v>835.07556789473676</v>
      </c>
      <c r="H184" s="119">
        <v>2050</v>
      </c>
      <c r="I184" s="120">
        <v>2</v>
      </c>
      <c r="J184" s="119">
        <v>443.4473684210526</v>
      </c>
      <c r="K184" s="121">
        <v>7</v>
      </c>
      <c r="L184" s="119">
        <v>1241.6526315789474</v>
      </c>
      <c r="M184" s="122">
        <v>1685.1</v>
      </c>
      <c r="N184" s="123">
        <v>88.689473684210526</v>
      </c>
      <c r="O184" s="123">
        <v>620.82631578947371</v>
      </c>
      <c r="P184" s="169">
        <v>0.16666666666666666</v>
      </c>
      <c r="Q184" s="125">
        <v>46.393087105263149</v>
      </c>
    </row>
    <row r="185" spans="1:17" x14ac:dyDescent="0.25">
      <c r="A185" s="113" t="s">
        <v>385</v>
      </c>
      <c r="B185" s="114" t="s">
        <v>212</v>
      </c>
      <c r="C185" s="115" t="s">
        <v>0</v>
      </c>
      <c r="D185" s="116">
        <v>445.8</v>
      </c>
      <c r="E185" s="117">
        <v>400</v>
      </c>
      <c r="F185" s="117">
        <v>3</v>
      </c>
      <c r="G185" s="119">
        <v>835.07556789473676</v>
      </c>
      <c r="H185" s="119">
        <v>2050</v>
      </c>
      <c r="I185" s="120">
        <v>2</v>
      </c>
      <c r="J185" s="119">
        <v>443.4473684210526</v>
      </c>
      <c r="K185" s="121">
        <v>7</v>
      </c>
      <c r="L185" s="119">
        <v>1241.6526315789474</v>
      </c>
      <c r="M185" s="122">
        <v>1685.1</v>
      </c>
      <c r="N185" s="123">
        <v>88.689473684210526</v>
      </c>
      <c r="O185" s="123">
        <v>620.82631578947371</v>
      </c>
      <c r="P185" s="169">
        <v>0.16666666666666666</v>
      </c>
      <c r="Q185" s="125">
        <v>46.393087105263149</v>
      </c>
    </row>
    <row r="186" spans="1:17" x14ac:dyDescent="0.25">
      <c r="A186" s="113" t="s">
        <v>386</v>
      </c>
      <c r="B186" s="114" t="s">
        <v>222</v>
      </c>
      <c r="C186" s="115" t="s">
        <v>0</v>
      </c>
      <c r="D186" s="116">
        <v>70.7</v>
      </c>
      <c r="E186" s="117">
        <v>100</v>
      </c>
      <c r="F186" s="117">
        <v>1</v>
      </c>
      <c r="G186" s="119">
        <v>278.35852263157892</v>
      </c>
      <c r="H186" s="119">
        <v>450</v>
      </c>
      <c r="I186" s="120">
        <v>1</v>
      </c>
      <c r="J186" s="119">
        <v>221.7236842105263</v>
      </c>
      <c r="K186" s="121">
        <v>2</v>
      </c>
      <c r="L186" s="119">
        <v>354.7578947368421</v>
      </c>
      <c r="M186" s="122">
        <v>576.48157894736846</v>
      </c>
      <c r="N186" s="123">
        <v>44.344736842105263</v>
      </c>
      <c r="O186" s="123">
        <v>177.37894736842105</v>
      </c>
      <c r="P186" s="169">
        <v>0.16666666666666666</v>
      </c>
      <c r="Q186" s="125">
        <v>46.393087105263149</v>
      </c>
    </row>
    <row r="187" spans="1:17" x14ac:dyDescent="0.25">
      <c r="A187" s="113" t="s">
        <v>387</v>
      </c>
      <c r="B187" s="114" t="s">
        <v>222</v>
      </c>
      <c r="C187" s="115" t="s">
        <v>0</v>
      </c>
      <c r="D187" s="116">
        <v>200.1</v>
      </c>
      <c r="E187" s="117">
        <v>200</v>
      </c>
      <c r="F187" s="117">
        <v>1</v>
      </c>
      <c r="G187" s="119">
        <v>278.35852263157892</v>
      </c>
      <c r="H187" s="119">
        <v>1000</v>
      </c>
      <c r="I187" s="120">
        <v>1</v>
      </c>
      <c r="J187" s="119">
        <v>221.7236842105263</v>
      </c>
      <c r="K187" s="121">
        <v>4</v>
      </c>
      <c r="L187" s="119">
        <v>709.51578947368421</v>
      </c>
      <c r="M187" s="122">
        <v>931.23947368421045</v>
      </c>
      <c r="N187" s="123">
        <v>44.344736842105263</v>
      </c>
      <c r="O187" s="123">
        <v>354.7578947368421</v>
      </c>
      <c r="P187" s="169">
        <v>0.16666666666666666</v>
      </c>
      <c r="Q187" s="125">
        <v>46.393087105263149</v>
      </c>
    </row>
    <row r="188" spans="1:17" ht="16" thickBot="1" x14ac:dyDescent="0.3">
      <c r="A188" s="113" t="s">
        <v>388</v>
      </c>
      <c r="B188" s="114" t="s">
        <v>220</v>
      </c>
      <c r="C188" s="115" t="s">
        <v>0</v>
      </c>
      <c r="D188" s="116">
        <v>56</v>
      </c>
      <c r="E188" s="117">
        <v>100</v>
      </c>
      <c r="F188" s="117">
        <v>1</v>
      </c>
      <c r="G188" s="119">
        <v>278.35852263157892</v>
      </c>
      <c r="H188" s="119">
        <v>450</v>
      </c>
      <c r="I188" s="120">
        <v>1</v>
      </c>
      <c r="J188" s="119">
        <v>221.7236842105263</v>
      </c>
      <c r="K188" s="121">
        <v>2</v>
      </c>
      <c r="L188" s="119">
        <v>354.7578947368421</v>
      </c>
      <c r="M188" s="122">
        <v>576.48157894736846</v>
      </c>
      <c r="N188" s="123">
        <v>44.344736842105263</v>
      </c>
      <c r="O188" s="123">
        <v>177.37894736842105</v>
      </c>
      <c r="P188" s="169">
        <v>0.16666666666666666</v>
      </c>
      <c r="Q188" s="125">
        <v>46.393087105263149</v>
      </c>
    </row>
    <row r="189" spans="1:17" ht="16" thickBot="1" x14ac:dyDescent="0.3">
      <c r="A189" s="223" t="s">
        <v>2</v>
      </c>
      <c r="B189" s="139" t="s">
        <v>217</v>
      </c>
      <c r="C189" s="140"/>
      <c r="D189" s="141">
        <v>0</v>
      </c>
      <c r="E189" s="142"/>
      <c r="F189" s="142">
        <v>16</v>
      </c>
      <c r="G189" s="143">
        <v>4453.7363621052627</v>
      </c>
      <c r="H189" s="143">
        <v>10150</v>
      </c>
      <c r="I189" s="144">
        <v>10</v>
      </c>
      <c r="J189" s="143">
        <v>2217.2368421052629</v>
      </c>
      <c r="K189" s="145">
        <v>35</v>
      </c>
      <c r="L189" s="143">
        <v>6208.2631578947367</v>
      </c>
      <c r="M189" s="146">
        <v>8425.5000000000018</v>
      </c>
      <c r="N189" s="146">
        <v>443.4473684210526</v>
      </c>
      <c r="O189" s="146">
        <v>3104.1315789473683</v>
      </c>
      <c r="P189" s="214">
        <v>0.99999999999999989</v>
      </c>
      <c r="Q189" s="148">
        <v>278.35852263157886</v>
      </c>
    </row>
    <row r="190" spans="1:17" ht="16" thickBot="1" x14ac:dyDescent="0.3">
      <c r="A190" s="224"/>
      <c r="B190" s="150"/>
      <c r="C190" s="150"/>
      <c r="D190" s="151"/>
      <c r="E190" s="152"/>
      <c r="F190" s="152"/>
      <c r="G190" s="153"/>
      <c r="H190" s="153"/>
      <c r="I190" s="154"/>
      <c r="J190" s="153"/>
      <c r="K190" s="155"/>
      <c r="L190" s="153"/>
      <c r="M190" s="122"/>
      <c r="N190" s="122"/>
      <c r="O190" s="122"/>
      <c r="P190" s="157"/>
      <c r="Q190" s="184"/>
    </row>
    <row r="191" spans="1:17" x14ac:dyDescent="0.25">
      <c r="A191" s="105" t="s">
        <v>389</v>
      </c>
      <c r="B191" s="106" t="s">
        <v>210</v>
      </c>
      <c r="C191" s="107"/>
      <c r="D191" s="161">
        <v>12</v>
      </c>
      <c r="E191" s="162"/>
      <c r="F191" s="162"/>
      <c r="G191" s="110"/>
      <c r="H191" s="110"/>
      <c r="I191" s="163"/>
      <c r="J191" s="110"/>
      <c r="K191" s="164"/>
      <c r="L191" s="110"/>
      <c r="M191" s="165"/>
      <c r="N191" s="165"/>
      <c r="O191" s="165"/>
      <c r="P191" s="166"/>
      <c r="Q191" s="167"/>
    </row>
    <row r="192" spans="1:17" x14ac:dyDescent="0.25">
      <c r="A192" s="186" t="s">
        <v>390</v>
      </c>
      <c r="B192" s="211" t="s">
        <v>215</v>
      </c>
      <c r="C192" s="187"/>
      <c r="D192" s="212">
        <v>43.1</v>
      </c>
      <c r="E192" s="189"/>
      <c r="F192" s="225"/>
      <c r="G192" s="190"/>
      <c r="H192" s="190"/>
      <c r="I192" s="191"/>
      <c r="J192" s="190"/>
      <c r="K192" s="192"/>
      <c r="L192" s="190"/>
      <c r="M192" s="193"/>
      <c r="N192" s="194"/>
      <c r="O192" s="194"/>
      <c r="P192" s="195"/>
      <c r="Q192" s="196"/>
    </row>
    <row r="193" spans="1:17" x14ac:dyDescent="0.25">
      <c r="A193" s="186" t="s">
        <v>391</v>
      </c>
      <c r="B193" s="211" t="s">
        <v>235</v>
      </c>
      <c r="C193" s="187"/>
      <c r="D193" s="212">
        <v>43.8</v>
      </c>
      <c r="E193" s="189"/>
      <c r="F193" s="189"/>
      <c r="G193" s="190"/>
      <c r="H193" s="190"/>
      <c r="I193" s="191"/>
      <c r="J193" s="190"/>
      <c r="K193" s="192"/>
      <c r="L193" s="190"/>
      <c r="M193" s="193"/>
      <c r="N193" s="194"/>
      <c r="O193" s="194"/>
      <c r="P193" s="195"/>
      <c r="Q193" s="196"/>
    </row>
    <row r="194" spans="1:17" x14ac:dyDescent="0.25">
      <c r="A194" s="113" t="s">
        <v>392</v>
      </c>
      <c r="B194" s="114" t="s">
        <v>222</v>
      </c>
      <c r="C194" s="115" t="s">
        <v>1</v>
      </c>
      <c r="D194" s="116">
        <v>90.5</v>
      </c>
      <c r="E194" s="117">
        <v>100</v>
      </c>
      <c r="F194" s="120">
        <v>1</v>
      </c>
      <c r="G194" s="119">
        <v>278.35852263157892</v>
      </c>
      <c r="H194" s="119">
        <v>450</v>
      </c>
      <c r="I194" s="120">
        <v>1</v>
      </c>
      <c r="J194" s="119">
        <v>221.7236842105263</v>
      </c>
      <c r="K194" s="121">
        <v>2</v>
      </c>
      <c r="L194" s="119">
        <v>354.7578947368421</v>
      </c>
      <c r="M194" s="122">
        <v>576.48157894736846</v>
      </c>
      <c r="N194" s="123">
        <v>44.344736842105263</v>
      </c>
      <c r="O194" s="123">
        <v>177.37894736842105</v>
      </c>
      <c r="P194" s="169">
        <v>8.3333333333333329E-2</v>
      </c>
      <c r="Q194" s="125">
        <v>23.196543552631574</v>
      </c>
    </row>
    <row r="195" spans="1:17" x14ac:dyDescent="0.25">
      <c r="A195" s="113" t="s">
        <v>393</v>
      </c>
      <c r="B195" s="114" t="s">
        <v>222</v>
      </c>
      <c r="C195" s="115" t="s">
        <v>1</v>
      </c>
      <c r="D195" s="116">
        <v>121.7</v>
      </c>
      <c r="E195" s="117">
        <v>100</v>
      </c>
      <c r="F195" s="120">
        <v>1</v>
      </c>
      <c r="G195" s="119">
        <v>278.35852263157892</v>
      </c>
      <c r="H195" s="119">
        <v>450</v>
      </c>
      <c r="I195" s="120">
        <v>1</v>
      </c>
      <c r="J195" s="119">
        <v>221.7236842105263</v>
      </c>
      <c r="K195" s="121">
        <v>2</v>
      </c>
      <c r="L195" s="119">
        <v>354.7578947368421</v>
      </c>
      <c r="M195" s="122">
        <v>576.48157894736846</v>
      </c>
      <c r="N195" s="123">
        <v>44.344736842105263</v>
      </c>
      <c r="O195" s="123">
        <v>177.37894736842105</v>
      </c>
      <c r="P195" s="169">
        <v>8.3333333333333329E-2</v>
      </c>
      <c r="Q195" s="125">
        <v>23.196543552631574</v>
      </c>
    </row>
    <row r="196" spans="1:17" x14ac:dyDescent="0.25">
      <c r="A196" s="113" t="s">
        <v>394</v>
      </c>
      <c r="B196" s="114" t="s">
        <v>244</v>
      </c>
      <c r="C196" s="115" t="s">
        <v>1</v>
      </c>
      <c r="D196" s="116">
        <v>34.9</v>
      </c>
      <c r="E196" s="117">
        <v>0</v>
      </c>
      <c r="F196" s="120">
        <v>0.1111111111111111</v>
      </c>
      <c r="G196" s="119">
        <v>30.928724736842099</v>
      </c>
      <c r="H196" s="119">
        <v>275</v>
      </c>
      <c r="I196" s="120">
        <v>1</v>
      </c>
      <c r="J196" s="119">
        <v>221.7236842105263</v>
      </c>
      <c r="K196" s="121">
        <v>2</v>
      </c>
      <c r="L196" s="119">
        <v>354.7578947368421</v>
      </c>
      <c r="M196" s="122">
        <v>576.48157894736846</v>
      </c>
      <c r="N196" s="123">
        <v>44.344736842105263</v>
      </c>
      <c r="O196" s="123">
        <v>177.37894736842105</v>
      </c>
      <c r="P196" s="169">
        <v>8.3333333333333329E-2</v>
      </c>
      <c r="Q196" s="125">
        <v>23.196543552631574</v>
      </c>
    </row>
    <row r="197" spans="1:17" x14ac:dyDescent="0.25">
      <c r="A197" s="113" t="s">
        <v>395</v>
      </c>
      <c r="B197" s="114" t="s">
        <v>244</v>
      </c>
      <c r="C197" s="115" t="s">
        <v>1</v>
      </c>
      <c r="D197" s="116">
        <v>33</v>
      </c>
      <c r="E197" s="117">
        <v>0</v>
      </c>
      <c r="F197" s="120">
        <v>0.1111111111111111</v>
      </c>
      <c r="G197" s="119">
        <v>30.928724736842099</v>
      </c>
      <c r="H197" s="119">
        <v>275</v>
      </c>
      <c r="I197" s="120">
        <v>1</v>
      </c>
      <c r="J197" s="119">
        <v>221.7236842105263</v>
      </c>
      <c r="K197" s="121">
        <v>2</v>
      </c>
      <c r="L197" s="119">
        <v>354.7578947368421</v>
      </c>
      <c r="M197" s="122">
        <v>576.48157894736846</v>
      </c>
      <c r="N197" s="123">
        <v>44.344736842105263</v>
      </c>
      <c r="O197" s="123">
        <v>177.37894736842105</v>
      </c>
      <c r="P197" s="169">
        <v>8.3333333333333329E-2</v>
      </c>
      <c r="Q197" s="125">
        <v>23.196543552631574</v>
      </c>
    </row>
    <row r="198" spans="1:17" x14ac:dyDescent="0.25">
      <c r="A198" s="113" t="s">
        <v>396</v>
      </c>
      <c r="B198" s="114" t="s">
        <v>244</v>
      </c>
      <c r="C198" s="115" t="s">
        <v>1</v>
      </c>
      <c r="D198" s="116">
        <v>56.1</v>
      </c>
      <c r="E198" s="117">
        <v>100</v>
      </c>
      <c r="F198" s="120">
        <v>1</v>
      </c>
      <c r="G198" s="119">
        <v>278.35852263157892</v>
      </c>
      <c r="H198" s="119">
        <v>450</v>
      </c>
      <c r="I198" s="120">
        <v>1</v>
      </c>
      <c r="J198" s="119">
        <v>221.7236842105263</v>
      </c>
      <c r="K198" s="121">
        <v>2</v>
      </c>
      <c r="L198" s="119">
        <v>354.7578947368421</v>
      </c>
      <c r="M198" s="122">
        <v>576.48157894736846</v>
      </c>
      <c r="N198" s="123">
        <v>44.344736842105263</v>
      </c>
      <c r="O198" s="123">
        <v>177.37894736842105</v>
      </c>
      <c r="P198" s="169">
        <v>8.3333333333333329E-2</v>
      </c>
      <c r="Q198" s="125">
        <v>23.196543552631574</v>
      </c>
    </row>
    <row r="199" spans="1:17" x14ac:dyDescent="0.25">
      <c r="A199" s="113" t="s">
        <v>397</v>
      </c>
      <c r="B199" s="114" t="s">
        <v>244</v>
      </c>
      <c r="C199" s="115" t="s">
        <v>1</v>
      </c>
      <c r="D199" s="116">
        <v>45.7</v>
      </c>
      <c r="E199" s="117">
        <v>0</v>
      </c>
      <c r="F199" s="120">
        <v>0.1111111111111111</v>
      </c>
      <c r="G199" s="119">
        <v>30.928724736842099</v>
      </c>
      <c r="H199" s="119">
        <v>275</v>
      </c>
      <c r="I199" s="120">
        <v>1</v>
      </c>
      <c r="J199" s="119">
        <v>221.7236842105263</v>
      </c>
      <c r="K199" s="121">
        <v>2</v>
      </c>
      <c r="L199" s="119">
        <v>354.7578947368421</v>
      </c>
      <c r="M199" s="122">
        <v>576.48157894736846</v>
      </c>
      <c r="N199" s="123">
        <v>44.344736842105263</v>
      </c>
      <c r="O199" s="123">
        <v>177.37894736842105</v>
      </c>
      <c r="P199" s="169">
        <v>8.3333333333333329E-2</v>
      </c>
      <c r="Q199" s="125">
        <v>23.196543552631574</v>
      </c>
    </row>
    <row r="200" spans="1:17" x14ac:dyDescent="0.25">
      <c r="A200" s="113" t="s">
        <v>398</v>
      </c>
      <c r="B200" s="114" t="s">
        <v>220</v>
      </c>
      <c r="C200" s="115" t="s">
        <v>1</v>
      </c>
      <c r="D200" s="116">
        <v>18</v>
      </c>
      <c r="E200" s="117">
        <v>0</v>
      </c>
      <c r="F200" s="120">
        <v>0.1111111111111111</v>
      </c>
      <c r="G200" s="119">
        <v>30.928724736842099</v>
      </c>
      <c r="H200" s="119">
        <v>275</v>
      </c>
      <c r="I200" s="120">
        <v>1</v>
      </c>
      <c r="J200" s="119">
        <v>221.7236842105263</v>
      </c>
      <c r="K200" s="121">
        <v>2</v>
      </c>
      <c r="L200" s="119">
        <v>354.7578947368421</v>
      </c>
      <c r="M200" s="122">
        <v>576.48157894736846</v>
      </c>
      <c r="N200" s="123">
        <v>44.344736842105263</v>
      </c>
      <c r="O200" s="123">
        <v>177.37894736842105</v>
      </c>
      <c r="P200" s="169">
        <v>8.3333333333333329E-2</v>
      </c>
      <c r="Q200" s="125">
        <v>23.196543552631574</v>
      </c>
    </row>
    <row r="201" spans="1:17" x14ac:dyDescent="0.25">
      <c r="A201" s="113" t="s">
        <v>399</v>
      </c>
      <c r="B201" s="114" t="s">
        <v>220</v>
      </c>
      <c r="C201" s="115" t="s">
        <v>1</v>
      </c>
      <c r="D201" s="116">
        <v>29.1</v>
      </c>
      <c r="E201" s="117">
        <v>0</v>
      </c>
      <c r="F201" s="120">
        <v>0.1111111111111111</v>
      </c>
      <c r="G201" s="119">
        <v>30.928724736842099</v>
      </c>
      <c r="H201" s="119">
        <v>275</v>
      </c>
      <c r="I201" s="120">
        <v>1</v>
      </c>
      <c r="J201" s="119">
        <v>221.7236842105263</v>
      </c>
      <c r="K201" s="121">
        <v>2</v>
      </c>
      <c r="L201" s="119">
        <v>354.7578947368421</v>
      </c>
      <c r="M201" s="122">
        <v>576.48157894736846</v>
      </c>
      <c r="N201" s="123">
        <v>44.344736842105263</v>
      </c>
      <c r="O201" s="123">
        <v>177.37894736842105</v>
      </c>
      <c r="P201" s="169">
        <v>8.3333333333333329E-2</v>
      </c>
      <c r="Q201" s="125">
        <v>23.196543552631574</v>
      </c>
    </row>
    <row r="202" spans="1:17" x14ac:dyDescent="0.25">
      <c r="A202" s="113" t="s">
        <v>400</v>
      </c>
      <c r="B202" s="114" t="s">
        <v>220</v>
      </c>
      <c r="C202" s="115" t="s">
        <v>1</v>
      </c>
      <c r="D202" s="116">
        <v>18</v>
      </c>
      <c r="E202" s="117">
        <v>0</v>
      </c>
      <c r="F202" s="120">
        <v>0.1111111111111111</v>
      </c>
      <c r="G202" s="119">
        <v>30.928724736842099</v>
      </c>
      <c r="H202" s="119">
        <v>275</v>
      </c>
      <c r="I202" s="120">
        <v>1</v>
      </c>
      <c r="J202" s="119">
        <v>221.7236842105263</v>
      </c>
      <c r="K202" s="121">
        <v>2</v>
      </c>
      <c r="L202" s="119">
        <v>354.7578947368421</v>
      </c>
      <c r="M202" s="122">
        <v>576.48157894736846</v>
      </c>
      <c r="N202" s="123">
        <v>44.344736842105263</v>
      </c>
      <c r="O202" s="123">
        <v>177.37894736842105</v>
      </c>
      <c r="P202" s="169">
        <v>8.3333333333333329E-2</v>
      </c>
      <c r="Q202" s="125">
        <v>23.196543552631574</v>
      </c>
    </row>
    <row r="203" spans="1:17" x14ac:dyDescent="0.25">
      <c r="A203" s="113" t="s">
        <v>401</v>
      </c>
      <c r="B203" s="114" t="s">
        <v>220</v>
      </c>
      <c r="C203" s="115" t="s">
        <v>1</v>
      </c>
      <c r="D203" s="116">
        <v>21.1</v>
      </c>
      <c r="E203" s="117">
        <v>0</v>
      </c>
      <c r="F203" s="120">
        <v>0.1111111111111111</v>
      </c>
      <c r="G203" s="119">
        <v>30.928724736842099</v>
      </c>
      <c r="H203" s="119">
        <v>275</v>
      </c>
      <c r="I203" s="120">
        <v>1</v>
      </c>
      <c r="J203" s="119">
        <v>221.7236842105263</v>
      </c>
      <c r="K203" s="121">
        <v>2</v>
      </c>
      <c r="L203" s="119">
        <v>354.7578947368421</v>
      </c>
      <c r="M203" s="122">
        <v>576.48157894736846</v>
      </c>
      <c r="N203" s="123">
        <v>44.344736842105263</v>
      </c>
      <c r="O203" s="123">
        <v>177.37894736842105</v>
      </c>
      <c r="P203" s="169">
        <v>8.3333333333333329E-2</v>
      </c>
      <c r="Q203" s="125">
        <v>23.196543552631574</v>
      </c>
    </row>
    <row r="204" spans="1:17" x14ac:dyDescent="0.25">
      <c r="A204" s="113" t="s">
        <v>402</v>
      </c>
      <c r="B204" s="114" t="s">
        <v>220</v>
      </c>
      <c r="C204" s="115" t="s">
        <v>1</v>
      </c>
      <c r="D204" s="116">
        <v>10</v>
      </c>
      <c r="E204" s="117">
        <v>0</v>
      </c>
      <c r="F204" s="120">
        <v>0.1111111111111111</v>
      </c>
      <c r="G204" s="119">
        <v>30.928724736842099</v>
      </c>
      <c r="H204" s="119">
        <v>275</v>
      </c>
      <c r="I204" s="120">
        <v>1</v>
      </c>
      <c r="J204" s="119">
        <v>221.7236842105263</v>
      </c>
      <c r="K204" s="121">
        <v>2</v>
      </c>
      <c r="L204" s="119">
        <v>354.7578947368421</v>
      </c>
      <c r="M204" s="122">
        <v>576.48157894736846</v>
      </c>
      <c r="N204" s="123">
        <v>44.344736842105263</v>
      </c>
      <c r="O204" s="123">
        <v>177.37894736842105</v>
      </c>
      <c r="P204" s="169">
        <v>8.3333333333333329E-2</v>
      </c>
      <c r="Q204" s="125">
        <v>23.196543552631574</v>
      </c>
    </row>
    <row r="205" spans="1:17" ht="16" thickBot="1" x14ac:dyDescent="0.3">
      <c r="A205" s="113" t="s">
        <v>403</v>
      </c>
      <c r="B205" s="114" t="s">
        <v>228</v>
      </c>
      <c r="C205" s="115" t="s">
        <v>1</v>
      </c>
      <c r="D205" s="116">
        <v>13</v>
      </c>
      <c r="E205" s="117">
        <v>0</v>
      </c>
      <c r="F205" s="120">
        <v>0.1111111111111111</v>
      </c>
      <c r="G205" s="119">
        <v>30.928724736842099</v>
      </c>
      <c r="H205" s="119">
        <v>275</v>
      </c>
      <c r="I205" s="120">
        <v>1</v>
      </c>
      <c r="J205" s="119">
        <v>221.7236842105263</v>
      </c>
      <c r="K205" s="121">
        <v>2</v>
      </c>
      <c r="L205" s="119">
        <v>354.7578947368421</v>
      </c>
      <c r="M205" s="122">
        <v>576.48157894736846</v>
      </c>
      <c r="N205" s="123">
        <v>44.344736842105263</v>
      </c>
      <c r="O205" s="123">
        <v>177.37894736842105</v>
      </c>
      <c r="P205" s="169">
        <v>8.3333333333333329E-2</v>
      </c>
      <c r="Q205" s="125">
        <v>23.196543552631574</v>
      </c>
    </row>
    <row r="206" spans="1:17" ht="16" thickBot="1" x14ac:dyDescent="0.3">
      <c r="A206" s="223" t="s">
        <v>2</v>
      </c>
      <c r="B206" s="139" t="s">
        <v>217</v>
      </c>
      <c r="C206" s="140"/>
      <c r="D206" s="141">
        <v>9</v>
      </c>
      <c r="E206" s="142"/>
      <c r="F206" s="142">
        <v>4</v>
      </c>
      <c r="G206" s="143">
        <v>1113.4340905263157</v>
      </c>
      <c r="H206" s="143">
        <v>3825</v>
      </c>
      <c r="I206" s="144">
        <v>12</v>
      </c>
      <c r="J206" s="143">
        <v>2660.6842105263154</v>
      </c>
      <c r="K206" s="145">
        <v>24</v>
      </c>
      <c r="L206" s="143">
        <v>4257.0947368421048</v>
      </c>
      <c r="M206" s="146">
        <v>6917.7789473684234</v>
      </c>
      <c r="N206" s="146">
        <v>532.1368421052631</v>
      </c>
      <c r="O206" s="146">
        <v>2128.5473684210524</v>
      </c>
      <c r="P206" s="183">
        <v>1</v>
      </c>
      <c r="Q206" s="148">
        <v>278.35852263157886</v>
      </c>
    </row>
    <row r="207" spans="1:17" ht="12" thickBot="1" x14ac:dyDescent="0.3">
      <c r="A207" s="2"/>
      <c r="B207" s="2"/>
      <c r="C207" s="226"/>
      <c r="D207" s="227"/>
      <c r="E207" s="2"/>
      <c r="F207" s="2"/>
      <c r="G207" s="2"/>
      <c r="H207" s="2"/>
      <c r="I207" s="228"/>
      <c r="J207" s="2"/>
      <c r="K207" s="2"/>
      <c r="L207" s="2"/>
      <c r="M207" s="2"/>
      <c r="N207" s="2"/>
      <c r="O207" s="2"/>
      <c r="P207" s="229"/>
    </row>
    <row r="208" spans="1:17" x14ac:dyDescent="0.25">
      <c r="A208" s="105" t="s">
        <v>404</v>
      </c>
      <c r="B208" s="106" t="s">
        <v>210</v>
      </c>
      <c r="C208" s="107"/>
      <c r="D208" s="161">
        <v>1</v>
      </c>
      <c r="E208" s="162"/>
      <c r="F208" s="162"/>
      <c r="G208" s="110"/>
      <c r="H208" s="110"/>
      <c r="I208" s="163"/>
      <c r="J208" s="110"/>
      <c r="K208" s="164"/>
      <c r="L208" s="110"/>
      <c r="M208" s="165"/>
      <c r="N208" s="165"/>
      <c r="O208" s="165"/>
      <c r="P208" s="166"/>
      <c r="Q208" s="167"/>
    </row>
    <row r="209" spans="1:17" x14ac:dyDescent="0.25">
      <c r="A209" s="186" t="s">
        <v>405</v>
      </c>
      <c r="B209" s="211" t="s">
        <v>215</v>
      </c>
      <c r="C209" s="187"/>
      <c r="D209" s="212">
        <v>59</v>
      </c>
      <c r="E209" s="189"/>
      <c r="F209" s="189"/>
      <c r="G209" s="190"/>
      <c r="H209" s="190"/>
      <c r="I209" s="191"/>
      <c r="J209" s="190"/>
      <c r="K209" s="192"/>
      <c r="L209" s="190"/>
      <c r="M209" s="193"/>
      <c r="N209" s="194"/>
      <c r="O209" s="194"/>
      <c r="P209" s="195"/>
      <c r="Q209" s="196"/>
    </row>
    <row r="210" spans="1:17" ht="16" thickBot="1" x14ac:dyDescent="0.3">
      <c r="A210" s="113" t="s">
        <v>406</v>
      </c>
      <c r="B210" s="114" t="s">
        <v>233</v>
      </c>
      <c r="C210" s="115" t="s">
        <v>0</v>
      </c>
      <c r="D210" s="116">
        <v>427.1</v>
      </c>
      <c r="E210" s="117">
        <v>400</v>
      </c>
      <c r="F210" s="117">
        <v>3</v>
      </c>
      <c r="G210" s="119">
        <v>835.07556789473676</v>
      </c>
      <c r="H210" s="119">
        <v>2050</v>
      </c>
      <c r="I210" s="120">
        <v>2</v>
      </c>
      <c r="J210" s="119">
        <v>443.4473684210526</v>
      </c>
      <c r="K210" s="121">
        <v>7</v>
      </c>
      <c r="L210" s="119">
        <v>1241.6526315789474</v>
      </c>
      <c r="M210" s="122">
        <v>1685.1</v>
      </c>
      <c r="N210" s="123">
        <v>88.689473684210526</v>
      </c>
      <c r="O210" s="123">
        <v>620.82631578947371</v>
      </c>
      <c r="P210" s="169">
        <v>1</v>
      </c>
      <c r="Q210" s="125">
        <v>278.35852263157892</v>
      </c>
    </row>
    <row r="211" spans="1:17" ht="16" thickBot="1" x14ac:dyDescent="0.3">
      <c r="A211" s="223" t="s">
        <v>2</v>
      </c>
      <c r="B211" s="139" t="s">
        <v>217</v>
      </c>
      <c r="C211" s="140"/>
      <c r="D211" s="141">
        <v>0</v>
      </c>
      <c r="E211" s="142"/>
      <c r="F211" s="142">
        <v>3</v>
      </c>
      <c r="G211" s="143">
        <v>835.07556789473676</v>
      </c>
      <c r="H211" s="143">
        <v>2050</v>
      </c>
      <c r="I211" s="144">
        <v>2</v>
      </c>
      <c r="J211" s="143">
        <v>443.4473684210526</v>
      </c>
      <c r="K211" s="145">
        <v>7</v>
      </c>
      <c r="L211" s="143">
        <v>1241.6526315789474</v>
      </c>
      <c r="M211" s="146">
        <v>1685.1</v>
      </c>
      <c r="N211" s="146">
        <v>88.689473684210526</v>
      </c>
      <c r="O211" s="146">
        <v>620.82631578947371</v>
      </c>
      <c r="P211" s="183">
        <v>1</v>
      </c>
      <c r="Q211" s="148">
        <v>278.35852263157892</v>
      </c>
    </row>
    <row r="212" spans="1:17" ht="12" thickBot="1" x14ac:dyDescent="0.3">
      <c r="A212" s="2"/>
      <c r="B212" s="2"/>
      <c r="C212" s="226"/>
      <c r="D212" s="227"/>
      <c r="E212" s="2"/>
      <c r="F212" s="2"/>
      <c r="G212" s="2"/>
      <c r="H212" s="2"/>
      <c r="I212" s="228"/>
      <c r="J212" s="2"/>
      <c r="K212" s="2"/>
      <c r="L212" s="2"/>
      <c r="M212" s="2"/>
      <c r="N212" s="2"/>
      <c r="O212" s="2"/>
      <c r="P212" s="229"/>
    </row>
    <row r="213" spans="1:17" x14ac:dyDescent="0.25">
      <c r="A213" s="105" t="s">
        <v>407</v>
      </c>
      <c r="B213" s="106" t="s">
        <v>210</v>
      </c>
      <c r="C213" s="107"/>
      <c r="D213" s="161">
        <v>4</v>
      </c>
      <c r="E213" s="162"/>
      <c r="F213" s="162"/>
      <c r="G213" s="110"/>
      <c r="H213" s="110"/>
      <c r="I213" s="163"/>
      <c r="J213" s="110"/>
      <c r="K213" s="164"/>
      <c r="L213" s="110"/>
      <c r="M213" s="165"/>
      <c r="N213" s="165"/>
      <c r="O213" s="165"/>
      <c r="P213" s="166"/>
      <c r="Q213" s="167"/>
    </row>
    <row r="214" spans="1:17" x14ac:dyDescent="0.25">
      <c r="A214" s="186" t="s">
        <v>408</v>
      </c>
      <c r="B214" s="211" t="s">
        <v>381</v>
      </c>
      <c r="C214" s="187"/>
      <c r="D214" s="212">
        <v>68.599999999999994</v>
      </c>
      <c r="E214" s="189"/>
      <c r="F214" s="189"/>
      <c r="G214" s="190"/>
      <c r="H214" s="190"/>
      <c r="I214" s="191"/>
      <c r="J214" s="190"/>
      <c r="K214" s="192"/>
      <c r="L214" s="190"/>
      <c r="M214" s="193"/>
      <c r="N214" s="194"/>
      <c r="O214" s="194"/>
      <c r="P214" s="195"/>
      <c r="Q214" s="196"/>
    </row>
    <row r="215" spans="1:17" x14ac:dyDescent="0.25">
      <c r="A215" s="186" t="s">
        <v>409</v>
      </c>
      <c r="B215" s="211" t="s">
        <v>410</v>
      </c>
      <c r="C215" s="187"/>
      <c r="D215" s="212">
        <v>26</v>
      </c>
      <c r="E215" s="189"/>
      <c r="F215" s="189"/>
      <c r="G215" s="190"/>
      <c r="H215" s="190"/>
      <c r="I215" s="191"/>
      <c r="J215" s="190"/>
      <c r="K215" s="192"/>
      <c r="L215" s="190"/>
      <c r="M215" s="193"/>
      <c r="N215" s="194"/>
      <c r="O215" s="194"/>
      <c r="P215" s="195"/>
      <c r="Q215" s="196"/>
    </row>
    <row r="216" spans="1:17" x14ac:dyDescent="0.25">
      <c r="A216" s="113" t="s">
        <v>411</v>
      </c>
      <c r="B216" s="114" t="s">
        <v>233</v>
      </c>
      <c r="C216" s="115" t="s">
        <v>0</v>
      </c>
      <c r="D216" s="116">
        <v>664.9</v>
      </c>
      <c r="E216" s="117">
        <v>700</v>
      </c>
      <c r="F216" s="117">
        <v>6</v>
      </c>
      <c r="G216" s="119">
        <v>1670.1511357894735</v>
      </c>
      <c r="H216" s="119">
        <v>3600</v>
      </c>
      <c r="I216" s="120">
        <v>3</v>
      </c>
      <c r="J216" s="119">
        <v>665.17105263157896</v>
      </c>
      <c r="K216" s="121">
        <v>12</v>
      </c>
      <c r="L216" s="119">
        <v>2128.5473684210529</v>
      </c>
      <c r="M216" s="122">
        <v>2793.718421052632</v>
      </c>
      <c r="N216" s="123">
        <v>133.0342105263158</v>
      </c>
      <c r="O216" s="123">
        <v>1064.2736842105264</v>
      </c>
      <c r="P216" s="169">
        <v>0.25</v>
      </c>
      <c r="Q216" s="125">
        <v>69.58963065789473</v>
      </c>
    </row>
    <row r="217" spans="1:17" x14ac:dyDescent="0.25">
      <c r="A217" s="230" t="s">
        <v>412</v>
      </c>
      <c r="B217" s="231" t="s">
        <v>233</v>
      </c>
      <c r="C217" s="115" t="s">
        <v>0</v>
      </c>
      <c r="D217" s="232">
        <v>766.8</v>
      </c>
      <c r="E217" s="117">
        <v>800</v>
      </c>
      <c r="F217" s="117">
        <v>7</v>
      </c>
      <c r="G217" s="119">
        <v>1948.5096584210523</v>
      </c>
      <c r="H217" s="119">
        <v>4150</v>
      </c>
      <c r="I217" s="120">
        <v>3</v>
      </c>
      <c r="J217" s="119">
        <v>665.17105263157896</v>
      </c>
      <c r="K217" s="121">
        <v>13</v>
      </c>
      <c r="L217" s="119">
        <v>2305.9263157894738</v>
      </c>
      <c r="M217" s="122">
        <v>2971.097368421053</v>
      </c>
      <c r="N217" s="123">
        <v>133.0342105263158</v>
      </c>
      <c r="O217" s="123">
        <v>1152.9631578947369</v>
      </c>
      <c r="P217" s="169">
        <v>0.25</v>
      </c>
      <c r="Q217" s="125">
        <v>69.58963065789473</v>
      </c>
    </row>
    <row r="218" spans="1:17" x14ac:dyDescent="0.25">
      <c r="A218" s="186" t="s">
        <v>413</v>
      </c>
      <c r="B218" s="211" t="s">
        <v>235</v>
      </c>
      <c r="C218" s="187"/>
      <c r="D218" s="212">
        <v>15.2</v>
      </c>
      <c r="E218" s="233"/>
      <c r="F218" s="233"/>
      <c r="G218" s="234"/>
      <c r="H218" s="234"/>
      <c r="I218" s="235"/>
      <c r="J218" s="234"/>
      <c r="K218" s="236"/>
      <c r="L218" s="234"/>
      <c r="M218" s="237"/>
      <c r="N218" s="238"/>
      <c r="O218" s="238"/>
      <c r="P218" s="239"/>
      <c r="Q218" s="240"/>
    </row>
    <row r="219" spans="1:17" x14ac:dyDescent="0.25">
      <c r="A219" s="113" t="s">
        <v>414</v>
      </c>
      <c r="B219" s="114" t="s">
        <v>222</v>
      </c>
      <c r="C219" s="115" t="s">
        <v>0</v>
      </c>
      <c r="D219" s="116">
        <v>175</v>
      </c>
      <c r="E219" s="117">
        <v>200</v>
      </c>
      <c r="F219" s="117">
        <v>1</v>
      </c>
      <c r="G219" s="119">
        <v>278.35852263157892</v>
      </c>
      <c r="H219" s="119">
        <v>1000</v>
      </c>
      <c r="I219" s="120">
        <v>1</v>
      </c>
      <c r="J219" s="119">
        <v>221.7236842105263</v>
      </c>
      <c r="K219" s="121">
        <v>4</v>
      </c>
      <c r="L219" s="119">
        <v>709.51578947368421</v>
      </c>
      <c r="M219" s="122">
        <v>931.23947368421045</v>
      </c>
      <c r="N219" s="123">
        <v>44.344736842105263</v>
      </c>
      <c r="O219" s="123">
        <v>354.7578947368421</v>
      </c>
      <c r="P219" s="169">
        <v>0.25</v>
      </c>
      <c r="Q219" s="125">
        <v>69.58963065789473</v>
      </c>
    </row>
    <row r="220" spans="1:17" x14ac:dyDescent="0.25">
      <c r="A220" s="113" t="s">
        <v>415</v>
      </c>
      <c r="B220" s="114" t="s">
        <v>220</v>
      </c>
      <c r="C220" s="115" t="s">
        <v>0</v>
      </c>
      <c r="D220" s="116">
        <v>81.2</v>
      </c>
      <c r="E220" s="117">
        <v>100</v>
      </c>
      <c r="F220" s="117">
        <v>1</v>
      </c>
      <c r="G220" s="119">
        <v>278.35852263157892</v>
      </c>
      <c r="H220" s="119">
        <v>450</v>
      </c>
      <c r="I220" s="120">
        <v>1</v>
      </c>
      <c r="J220" s="119">
        <v>221.7236842105263</v>
      </c>
      <c r="K220" s="121">
        <v>2</v>
      </c>
      <c r="L220" s="119">
        <v>354.7578947368421</v>
      </c>
      <c r="M220" s="122">
        <v>576.48157894736846</v>
      </c>
      <c r="N220" s="123">
        <v>44.344736842105263</v>
      </c>
      <c r="O220" s="123">
        <v>177.37894736842105</v>
      </c>
      <c r="P220" s="169">
        <v>0.25</v>
      </c>
      <c r="Q220" s="125">
        <v>69.58963065789473</v>
      </c>
    </row>
    <row r="221" spans="1:17" ht="16" thickBot="1" x14ac:dyDescent="0.3">
      <c r="A221" s="186" t="s">
        <v>416</v>
      </c>
      <c r="B221" s="211" t="s">
        <v>286</v>
      </c>
      <c r="C221" s="187"/>
      <c r="D221" s="212"/>
      <c r="E221" s="189"/>
      <c r="F221" s="189"/>
      <c r="G221" s="190"/>
      <c r="H221" s="190"/>
      <c r="I221" s="191"/>
      <c r="J221" s="190"/>
      <c r="K221" s="192"/>
      <c r="L221" s="190"/>
      <c r="M221" s="193"/>
      <c r="N221" s="194"/>
      <c r="O221" s="194"/>
      <c r="P221" s="221"/>
      <c r="Q221" s="196"/>
    </row>
    <row r="222" spans="1:17" ht="16" thickBot="1" x14ac:dyDescent="0.3">
      <c r="A222" s="223" t="s">
        <v>2</v>
      </c>
      <c r="B222" s="139" t="s">
        <v>217</v>
      </c>
      <c r="C222" s="140"/>
      <c r="D222" s="141">
        <v>0</v>
      </c>
      <c r="E222" s="142"/>
      <c r="F222" s="142">
        <v>15</v>
      </c>
      <c r="G222" s="143">
        <v>4175.3778394736837</v>
      </c>
      <c r="H222" s="143">
        <v>9200</v>
      </c>
      <c r="I222" s="144">
        <v>8</v>
      </c>
      <c r="J222" s="143">
        <v>1773.7894736842104</v>
      </c>
      <c r="K222" s="145">
        <v>31</v>
      </c>
      <c r="L222" s="143">
        <v>5498.7473684210527</v>
      </c>
      <c r="M222" s="146">
        <v>7272.5368421052644</v>
      </c>
      <c r="N222" s="146">
        <v>354.7578947368421</v>
      </c>
      <c r="O222" s="146">
        <v>2749.3736842105263</v>
      </c>
      <c r="P222" s="183">
        <v>1</v>
      </c>
      <c r="Q222" s="148">
        <v>278.35852263157892</v>
      </c>
    </row>
    <row r="223" spans="1:17" ht="12" thickBot="1" x14ac:dyDescent="0.3">
      <c r="A223" s="2"/>
      <c r="B223" s="2"/>
      <c r="C223" s="226"/>
      <c r="D223" s="227"/>
      <c r="E223" s="2"/>
      <c r="F223" s="2"/>
      <c r="G223" s="2"/>
      <c r="H223" s="2"/>
      <c r="I223" s="228"/>
      <c r="J223" s="2"/>
      <c r="K223" s="2"/>
      <c r="L223" s="2"/>
      <c r="M223" s="2"/>
      <c r="N223" s="2"/>
      <c r="O223" s="2"/>
      <c r="P223" s="229"/>
    </row>
    <row r="224" spans="1:17" x14ac:dyDescent="0.25">
      <c r="A224" s="105" t="s">
        <v>417</v>
      </c>
      <c r="B224" s="106" t="s">
        <v>210</v>
      </c>
      <c r="C224" s="107"/>
      <c r="D224" s="161">
        <v>37</v>
      </c>
      <c r="E224" s="162"/>
      <c r="F224" s="162"/>
      <c r="G224" s="110"/>
      <c r="H224" s="110"/>
      <c r="I224" s="163"/>
      <c r="J224" s="110"/>
      <c r="K224" s="164"/>
      <c r="L224" s="110"/>
      <c r="M224" s="165"/>
      <c r="N224" s="165"/>
      <c r="O224" s="165"/>
      <c r="P224" s="166"/>
      <c r="Q224" s="167"/>
    </row>
    <row r="225" spans="1:17" x14ac:dyDescent="0.25">
      <c r="A225" s="186" t="s">
        <v>418</v>
      </c>
      <c r="B225" s="211" t="s">
        <v>224</v>
      </c>
      <c r="C225" s="187"/>
      <c r="D225" s="212"/>
      <c r="E225" s="189"/>
      <c r="F225" s="210"/>
      <c r="G225" s="190"/>
      <c r="H225" s="190"/>
      <c r="I225" s="191"/>
      <c r="J225" s="190"/>
      <c r="K225" s="192"/>
      <c r="L225" s="190"/>
      <c r="M225" s="193"/>
      <c r="N225" s="194"/>
      <c r="O225" s="194"/>
      <c r="P225" s="195"/>
      <c r="Q225" s="196"/>
    </row>
    <row r="226" spans="1:17" x14ac:dyDescent="0.25">
      <c r="A226" s="186" t="s">
        <v>419</v>
      </c>
      <c r="B226" s="211" t="s">
        <v>224</v>
      </c>
      <c r="C226" s="187"/>
      <c r="D226" s="212">
        <v>4</v>
      </c>
      <c r="E226" s="189"/>
      <c r="F226" s="189"/>
      <c r="G226" s="190"/>
      <c r="H226" s="190"/>
      <c r="I226" s="191"/>
      <c r="J226" s="190"/>
      <c r="K226" s="192"/>
      <c r="L226" s="190"/>
      <c r="M226" s="193"/>
      <c r="N226" s="194"/>
      <c r="O226" s="194"/>
      <c r="P226" s="195"/>
      <c r="Q226" s="196"/>
    </row>
    <row r="227" spans="1:17" x14ac:dyDescent="0.25">
      <c r="A227" s="113" t="s">
        <v>420</v>
      </c>
      <c r="B227" s="114" t="s">
        <v>212</v>
      </c>
      <c r="C227" s="115" t="s">
        <v>1</v>
      </c>
      <c r="D227" s="116">
        <v>111.5</v>
      </c>
      <c r="E227" s="117">
        <v>100</v>
      </c>
      <c r="F227" s="168">
        <v>1</v>
      </c>
      <c r="G227" s="119">
        <v>278.35852263157892</v>
      </c>
      <c r="H227" s="119">
        <v>450</v>
      </c>
      <c r="I227" s="120">
        <v>1</v>
      </c>
      <c r="J227" s="119">
        <v>221.7236842105263</v>
      </c>
      <c r="K227" s="121">
        <v>2</v>
      </c>
      <c r="L227" s="119">
        <v>354.7578947368421</v>
      </c>
      <c r="M227" s="122">
        <v>576.48157894736846</v>
      </c>
      <c r="N227" s="123">
        <v>44.344736842105263</v>
      </c>
      <c r="O227" s="123">
        <v>177.37894736842105</v>
      </c>
      <c r="P227" s="169">
        <v>2.7027027027027029E-2</v>
      </c>
      <c r="Q227" s="125">
        <v>7.5232033143669979</v>
      </c>
    </row>
    <row r="228" spans="1:17" x14ac:dyDescent="0.25">
      <c r="A228" s="113" t="s">
        <v>421</v>
      </c>
      <c r="B228" s="114" t="s">
        <v>212</v>
      </c>
      <c r="C228" s="115" t="s">
        <v>1</v>
      </c>
      <c r="D228" s="116">
        <v>168.9</v>
      </c>
      <c r="E228" s="117">
        <v>200</v>
      </c>
      <c r="F228" s="168">
        <v>1</v>
      </c>
      <c r="G228" s="119">
        <v>278.35852263157892</v>
      </c>
      <c r="H228" s="119">
        <v>1000</v>
      </c>
      <c r="I228" s="120">
        <v>1</v>
      </c>
      <c r="J228" s="119">
        <v>221.7236842105263</v>
      </c>
      <c r="K228" s="121">
        <v>4</v>
      </c>
      <c r="L228" s="119">
        <v>709.51578947368421</v>
      </c>
      <c r="M228" s="122">
        <v>931.23947368421045</v>
      </c>
      <c r="N228" s="123">
        <v>44.344736842105263</v>
      </c>
      <c r="O228" s="123">
        <v>354.7578947368421</v>
      </c>
      <c r="P228" s="169">
        <v>2.7027027027027029E-2</v>
      </c>
      <c r="Q228" s="125">
        <v>7.5232033143669979</v>
      </c>
    </row>
    <row r="229" spans="1:17" x14ac:dyDescent="0.25">
      <c r="A229" s="113" t="s">
        <v>422</v>
      </c>
      <c r="B229" s="114" t="s">
        <v>212</v>
      </c>
      <c r="C229" s="115" t="s">
        <v>1</v>
      </c>
      <c r="D229" s="116">
        <v>321.10000000000002</v>
      </c>
      <c r="E229" s="117">
        <v>300</v>
      </c>
      <c r="F229" s="168">
        <v>2</v>
      </c>
      <c r="G229" s="119">
        <v>556.71704526315784</v>
      </c>
      <c r="H229" s="119">
        <v>1500</v>
      </c>
      <c r="I229" s="120">
        <v>2</v>
      </c>
      <c r="J229" s="119">
        <v>443.4473684210526</v>
      </c>
      <c r="K229" s="121">
        <v>5</v>
      </c>
      <c r="L229" s="119">
        <v>886.8947368421052</v>
      </c>
      <c r="M229" s="122">
        <v>1330.3421052631579</v>
      </c>
      <c r="N229" s="123">
        <v>88.689473684210526</v>
      </c>
      <c r="O229" s="123">
        <v>443.4473684210526</v>
      </c>
      <c r="P229" s="169">
        <v>2.7027027027027029E-2</v>
      </c>
      <c r="Q229" s="125">
        <v>7.5232033143669979</v>
      </c>
    </row>
    <row r="230" spans="1:17" x14ac:dyDescent="0.25">
      <c r="A230" s="113" t="s">
        <v>423</v>
      </c>
      <c r="B230" s="114" t="s">
        <v>244</v>
      </c>
      <c r="C230" s="115" t="s">
        <v>1</v>
      </c>
      <c r="D230" s="116">
        <v>39.1</v>
      </c>
      <c r="E230" s="117">
        <v>0</v>
      </c>
      <c r="F230" s="168">
        <v>2.9411764705882353E-2</v>
      </c>
      <c r="G230" s="119">
        <v>8.1870153715170275</v>
      </c>
      <c r="H230" s="119">
        <v>275</v>
      </c>
      <c r="I230" s="120">
        <v>1</v>
      </c>
      <c r="J230" s="119">
        <v>221.7236842105263</v>
      </c>
      <c r="K230" s="121">
        <v>2</v>
      </c>
      <c r="L230" s="119">
        <v>354.7578947368421</v>
      </c>
      <c r="M230" s="122">
        <v>576.48157894736846</v>
      </c>
      <c r="N230" s="123">
        <v>44.344736842105263</v>
      </c>
      <c r="O230" s="123">
        <v>177.37894736842105</v>
      </c>
      <c r="P230" s="169">
        <v>2.7027027027027029E-2</v>
      </c>
      <c r="Q230" s="125">
        <v>7.5232033143669979</v>
      </c>
    </row>
    <row r="231" spans="1:17" x14ac:dyDescent="0.25">
      <c r="A231" s="113" t="s">
        <v>424</v>
      </c>
      <c r="B231" s="114" t="s">
        <v>244</v>
      </c>
      <c r="C231" s="115" t="s">
        <v>1</v>
      </c>
      <c r="D231" s="116">
        <v>30.5</v>
      </c>
      <c r="E231" s="117">
        <v>0</v>
      </c>
      <c r="F231" s="168">
        <v>2.9411764705882353E-2</v>
      </c>
      <c r="G231" s="119">
        <v>8.1870153715170275</v>
      </c>
      <c r="H231" s="119">
        <v>275</v>
      </c>
      <c r="I231" s="120">
        <v>1</v>
      </c>
      <c r="J231" s="119">
        <v>221.7236842105263</v>
      </c>
      <c r="K231" s="121">
        <v>2</v>
      </c>
      <c r="L231" s="119">
        <v>354.7578947368421</v>
      </c>
      <c r="M231" s="122">
        <v>576.48157894736846</v>
      </c>
      <c r="N231" s="123">
        <v>44.344736842105263</v>
      </c>
      <c r="O231" s="123">
        <v>177.37894736842105</v>
      </c>
      <c r="P231" s="169">
        <v>2.7027027027027029E-2</v>
      </c>
      <c r="Q231" s="125">
        <v>7.5232033143669979</v>
      </c>
    </row>
    <row r="232" spans="1:17" x14ac:dyDescent="0.25">
      <c r="A232" s="113" t="s">
        <v>425</v>
      </c>
      <c r="B232" s="114" t="s">
        <v>244</v>
      </c>
      <c r="C232" s="115" t="s">
        <v>1</v>
      </c>
      <c r="D232" s="116">
        <v>29.7</v>
      </c>
      <c r="E232" s="117">
        <v>0</v>
      </c>
      <c r="F232" s="168">
        <v>2.9411764705882353E-2</v>
      </c>
      <c r="G232" s="119">
        <v>8.1870153715170275</v>
      </c>
      <c r="H232" s="119">
        <v>275</v>
      </c>
      <c r="I232" s="120">
        <v>1</v>
      </c>
      <c r="J232" s="119">
        <v>221.7236842105263</v>
      </c>
      <c r="K232" s="121">
        <v>2</v>
      </c>
      <c r="L232" s="119">
        <v>354.7578947368421</v>
      </c>
      <c r="M232" s="122">
        <v>576.48157894736846</v>
      </c>
      <c r="N232" s="123">
        <v>44.344736842105263</v>
      </c>
      <c r="O232" s="123">
        <v>177.37894736842105</v>
      </c>
      <c r="P232" s="169">
        <v>2.7027027027027029E-2</v>
      </c>
      <c r="Q232" s="125">
        <v>7.5232033143669979</v>
      </c>
    </row>
    <row r="233" spans="1:17" x14ac:dyDescent="0.25">
      <c r="A233" s="113" t="s">
        <v>426</v>
      </c>
      <c r="B233" s="114" t="s">
        <v>244</v>
      </c>
      <c r="C233" s="115" t="s">
        <v>1</v>
      </c>
      <c r="D233" s="116">
        <v>30.3</v>
      </c>
      <c r="E233" s="117">
        <v>0</v>
      </c>
      <c r="F233" s="168">
        <v>2.9411764705882353E-2</v>
      </c>
      <c r="G233" s="119">
        <v>8.1870153715170275</v>
      </c>
      <c r="H233" s="119">
        <v>275</v>
      </c>
      <c r="I233" s="120">
        <v>1</v>
      </c>
      <c r="J233" s="119">
        <v>221.7236842105263</v>
      </c>
      <c r="K233" s="121">
        <v>2</v>
      </c>
      <c r="L233" s="119">
        <v>354.7578947368421</v>
      </c>
      <c r="M233" s="122">
        <v>576.48157894736846</v>
      </c>
      <c r="N233" s="123">
        <v>44.344736842105263</v>
      </c>
      <c r="O233" s="123">
        <v>177.37894736842105</v>
      </c>
      <c r="P233" s="169">
        <v>2.7027027027027029E-2</v>
      </c>
      <c r="Q233" s="125">
        <v>7.5232033143669979</v>
      </c>
    </row>
    <row r="234" spans="1:17" x14ac:dyDescent="0.25">
      <c r="A234" s="113" t="s">
        <v>427</v>
      </c>
      <c r="B234" s="114" t="s">
        <v>220</v>
      </c>
      <c r="C234" s="115" t="s">
        <v>1</v>
      </c>
      <c r="D234" s="116">
        <v>18</v>
      </c>
      <c r="E234" s="117">
        <v>0</v>
      </c>
      <c r="F234" s="168">
        <v>2.9411764705882353E-2</v>
      </c>
      <c r="G234" s="119">
        <v>8.1870153715170275</v>
      </c>
      <c r="H234" s="119">
        <v>275</v>
      </c>
      <c r="I234" s="120">
        <v>1</v>
      </c>
      <c r="J234" s="119">
        <v>221.7236842105263</v>
      </c>
      <c r="K234" s="121">
        <v>2</v>
      </c>
      <c r="L234" s="119">
        <v>354.7578947368421</v>
      </c>
      <c r="M234" s="122">
        <v>576.48157894736846</v>
      </c>
      <c r="N234" s="123">
        <v>44.344736842105263</v>
      </c>
      <c r="O234" s="123">
        <v>177.37894736842105</v>
      </c>
      <c r="P234" s="169">
        <v>2.7027027027027029E-2</v>
      </c>
      <c r="Q234" s="125">
        <v>7.5232033143669979</v>
      </c>
    </row>
    <row r="235" spans="1:17" x14ac:dyDescent="0.25">
      <c r="A235" s="113" t="s">
        <v>428</v>
      </c>
      <c r="B235" s="114" t="s">
        <v>220</v>
      </c>
      <c r="C235" s="115" t="s">
        <v>1</v>
      </c>
      <c r="D235" s="116">
        <v>32.1</v>
      </c>
      <c r="E235" s="117">
        <v>0</v>
      </c>
      <c r="F235" s="168">
        <v>2.9411764705882353E-2</v>
      </c>
      <c r="G235" s="119">
        <v>8.1870153715170275</v>
      </c>
      <c r="H235" s="119">
        <v>275</v>
      </c>
      <c r="I235" s="120">
        <v>1</v>
      </c>
      <c r="J235" s="119">
        <v>221.7236842105263</v>
      </c>
      <c r="K235" s="121">
        <v>2</v>
      </c>
      <c r="L235" s="119">
        <v>354.7578947368421</v>
      </c>
      <c r="M235" s="122">
        <v>576.48157894736846</v>
      </c>
      <c r="N235" s="123">
        <v>44.344736842105263</v>
      </c>
      <c r="O235" s="123">
        <v>177.37894736842105</v>
      </c>
      <c r="P235" s="169">
        <v>2.7027027027027029E-2</v>
      </c>
      <c r="Q235" s="125">
        <v>7.5232033143669979</v>
      </c>
    </row>
    <row r="236" spans="1:17" x14ac:dyDescent="0.25">
      <c r="A236" s="113" t="s">
        <v>429</v>
      </c>
      <c r="B236" s="114" t="s">
        <v>220</v>
      </c>
      <c r="C236" s="115" t="s">
        <v>1</v>
      </c>
      <c r="D236" s="116">
        <v>20</v>
      </c>
      <c r="E236" s="117">
        <v>0</v>
      </c>
      <c r="F236" s="168">
        <v>2.9411764705882353E-2</v>
      </c>
      <c r="G236" s="119">
        <v>8.1870153715170275</v>
      </c>
      <c r="H236" s="119">
        <v>275</v>
      </c>
      <c r="I236" s="120">
        <v>1</v>
      </c>
      <c r="J236" s="119">
        <v>221.7236842105263</v>
      </c>
      <c r="K236" s="121">
        <v>2</v>
      </c>
      <c r="L236" s="119">
        <v>354.7578947368421</v>
      </c>
      <c r="M236" s="122">
        <v>576.48157894736846</v>
      </c>
      <c r="N236" s="123">
        <v>44.344736842105263</v>
      </c>
      <c r="O236" s="123">
        <v>177.37894736842105</v>
      </c>
      <c r="P236" s="169">
        <v>2.7027027027027029E-2</v>
      </c>
      <c r="Q236" s="125">
        <v>7.5232033143669979</v>
      </c>
    </row>
    <row r="237" spans="1:17" x14ac:dyDescent="0.25">
      <c r="A237" s="113" t="s">
        <v>430</v>
      </c>
      <c r="B237" s="114" t="s">
        <v>220</v>
      </c>
      <c r="C237" s="115" t="s">
        <v>1</v>
      </c>
      <c r="D237" s="116">
        <v>10.1</v>
      </c>
      <c r="E237" s="117">
        <v>0</v>
      </c>
      <c r="F237" s="168">
        <v>2.9411764705882353E-2</v>
      </c>
      <c r="G237" s="119">
        <v>8.1870153715170275</v>
      </c>
      <c r="H237" s="119">
        <v>275</v>
      </c>
      <c r="I237" s="120">
        <v>1</v>
      </c>
      <c r="J237" s="119">
        <v>221.7236842105263</v>
      </c>
      <c r="K237" s="121">
        <v>2</v>
      </c>
      <c r="L237" s="119">
        <v>354.7578947368421</v>
      </c>
      <c r="M237" s="122">
        <v>576.48157894736846</v>
      </c>
      <c r="N237" s="123">
        <v>44.344736842105263</v>
      </c>
      <c r="O237" s="123">
        <v>177.37894736842105</v>
      </c>
      <c r="P237" s="169">
        <v>2.7027027027027029E-2</v>
      </c>
      <c r="Q237" s="125">
        <v>7.5232033143669979</v>
      </c>
    </row>
    <row r="238" spans="1:17" x14ac:dyDescent="0.25">
      <c r="A238" s="113" t="s">
        <v>431</v>
      </c>
      <c r="B238" s="114" t="s">
        <v>220</v>
      </c>
      <c r="C238" s="115" t="s">
        <v>1</v>
      </c>
      <c r="D238" s="116">
        <v>10.1</v>
      </c>
      <c r="E238" s="117">
        <v>0</v>
      </c>
      <c r="F238" s="168">
        <v>2.9411764705882353E-2</v>
      </c>
      <c r="G238" s="119">
        <v>8.1870153715170275</v>
      </c>
      <c r="H238" s="119">
        <v>275</v>
      </c>
      <c r="I238" s="120">
        <v>1</v>
      </c>
      <c r="J238" s="119">
        <v>221.7236842105263</v>
      </c>
      <c r="K238" s="121">
        <v>2</v>
      </c>
      <c r="L238" s="119">
        <v>354.7578947368421</v>
      </c>
      <c r="M238" s="122">
        <v>576.48157894736846</v>
      </c>
      <c r="N238" s="123">
        <v>44.344736842105263</v>
      </c>
      <c r="O238" s="123">
        <v>177.37894736842105</v>
      </c>
      <c r="P238" s="169">
        <v>2.7027027027027029E-2</v>
      </c>
      <c r="Q238" s="125">
        <v>7.5232033143669979</v>
      </c>
    </row>
    <row r="239" spans="1:17" x14ac:dyDescent="0.25">
      <c r="A239" s="113" t="s">
        <v>432</v>
      </c>
      <c r="B239" s="114" t="s">
        <v>220</v>
      </c>
      <c r="C239" s="115" t="s">
        <v>1</v>
      </c>
      <c r="D239" s="116">
        <v>21.9</v>
      </c>
      <c r="E239" s="117">
        <v>0</v>
      </c>
      <c r="F239" s="168">
        <v>2.9411764705882353E-2</v>
      </c>
      <c r="G239" s="119">
        <v>8.1870153715170275</v>
      </c>
      <c r="H239" s="119">
        <v>275</v>
      </c>
      <c r="I239" s="120">
        <v>1</v>
      </c>
      <c r="J239" s="119">
        <v>221.7236842105263</v>
      </c>
      <c r="K239" s="121">
        <v>2</v>
      </c>
      <c r="L239" s="119">
        <v>354.7578947368421</v>
      </c>
      <c r="M239" s="122">
        <v>576.48157894736846</v>
      </c>
      <c r="N239" s="123">
        <v>44.344736842105263</v>
      </c>
      <c r="O239" s="123">
        <v>177.37894736842105</v>
      </c>
      <c r="P239" s="169">
        <v>2.7027027027027029E-2</v>
      </c>
      <c r="Q239" s="125">
        <v>7.5232033143669979</v>
      </c>
    </row>
    <row r="240" spans="1:17" x14ac:dyDescent="0.25">
      <c r="A240" s="113" t="s">
        <v>433</v>
      </c>
      <c r="B240" s="114" t="s">
        <v>220</v>
      </c>
      <c r="C240" s="115" t="s">
        <v>1</v>
      </c>
      <c r="D240" s="116">
        <v>26.6</v>
      </c>
      <c r="E240" s="117">
        <v>0</v>
      </c>
      <c r="F240" s="168">
        <v>2.9411764705882353E-2</v>
      </c>
      <c r="G240" s="119">
        <v>8.1870153715170275</v>
      </c>
      <c r="H240" s="119">
        <v>275</v>
      </c>
      <c r="I240" s="120">
        <v>1</v>
      </c>
      <c r="J240" s="119">
        <v>221.7236842105263</v>
      </c>
      <c r="K240" s="121">
        <v>2</v>
      </c>
      <c r="L240" s="119">
        <v>354.7578947368421</v>
      </c>
      <c r="M240" s="122">
        <v>576.48157894736846</v>
      </c>
      <c r="N240" s="123">
        <v>44.344736842105263</v>
      </c>
      <c r="O240" s="123">
        <v>177.37894736842105</v>
      </c>
      <c r="P240" s="169">
        <v>2.7027027027027029E-2</v>
      </c>
      <c r="Q240" s="125">
        <v>7.5232033143669979</v>
      </c>
    </row>
    <row r="241" spans="1:17" x14ac:dyDescent="0.25">
      <c r="A241" s="113" t="s">
        <v>434</v>
      </c>
      <c r="B241" s="114" t="s">
        <v>220</v>
      </c>
      <c r="C241" s="115" t="s">
        <v>1</v>
      </c>
      <c r="D241" s="116">
        <v>16.3</v>
      </c>
      <c r="E241" s="117">
        <v>0</v>
      </c>
      <c r="F241" s="168">
        <v>2.9411764705882353E-2</v>
      </c>
      <c r="G241" s="119">
        <v>8.1870153715170275</v>
      </c>
      <c r="H241" s="119">
        <v>275</v>
      </c>
      <c r="I241" s="120">
        <v>1</v>
      </c>
      <c r="J241" s="119">
        <v>221.7236842105263</v>
      </c>
      <c r="K241" s="121">
        <v>2</v>
      </c>
      <c r="L241" s="119">
        <v>354.7578947368421</v>
      </c>
      <c r="M241" s="122">
        <v>576.48157894736846</v>
      </c>
      <c r="N241" s="123">
        <v>44.344736842105263</v>
      </c>
      <c r="O241" s="123">
        <v>177.37894736842105</v>
      </c>
      <c r="P241" s="169">
        <v>2.7027027027027029E-2</v>
      </c>
      <c r="Q241" s="125">
        <v>7.5232033143669979</v>
      </c>
    </row>
    <row r="242" spans="1:17" x14ac:dyDescent="0.25">
      <c r="A242" s="113" t="s">
        <v>435</v>
      </c>
      <c r="B242" s="114" t="s">
        <v>220</v>
      </c>
      <c r="C242" s="115" t="s">
        <v>1</v>
      </c>
      <c r="D242" s="116">
        <v>22.4</v>
      </c>
      <c r="E242" s="117">
        <v>0</v>
      </c>
      <c r="F242" s="168">
        <v>2.9411764705882353E-2</v>
      </c>
      <c r="G242" s="119">
        <v>8.1870153715170275</v>
      </c>
      <c r="H242" s="119">
        <v>275</v>
      </c>
      <c r="I242" s="120">
        <v>1</v>
      </c>
      <c r="J242" s="119">
        <v>221.7236842105263</v>
      </c>
      <c r="K242" s="121">
        <v>2</v>
      </c>
      <c r="L242" s="119">
        <v>354.7578947368421</v>
      </c>
      <c r="M242" s="122">
        <v>576.48157894736846</v>
      </c>
      <c r="N242" s="123">
        <v>44.344736842105263</v>
      </c>
      <c r="O242" s="123">
        <v>177.37894736842105</v>
      </c>
      <c r="P242" s="169">
        <v>2.7027027027027029E-2</v>
      </c>
      <c r="Q242" s="125">
        <v>7.5232033143669979</v>
      </c>
    </row>
    <row r="243" spans="1:17" x14ac:dyDescent="0.25">
      <c r="A243" s="113" t="s">
        <v>436</v>
      </c>
      <c r="B243" s="114" t="s">
        <v>220</v>
      </c>
      <c r="C243" s="115" t="s">
        <v>1</v>
      </c>
      <c r="D243" s="116">
        <v>31</v>
      </c>
      <c r="E243" s="117">
        <v>0</v>
      </c>
      <c r="F243" s="168">
        <v>2.9411764705882353E-2</v>
      </c>
      <c r="G243" s="119">
        <v>8.1870153715170275</v>
      </c>
      <c r="H243" s="119">
        <v>275</v>
      </c>
      <c r="I243" s="120">
        <v>1</v>
      </c>
      <c r="J243" s="119">
        <v>221.7236842105263</v>
      </c>
      <c r="K243" s="121">
        <v>2</v>
      </c>
      <c r="L243" s="119">
        <v>354.7578947368421</v>
      </c>
      <c r="M243" s="122">
        <v>576.48157894736846</v>
      </c>
      <c r="N243" s="123">
        <v>44.344736842105263</v>
      </c>
      <c r="O243" s="123">
        <v>177.37894736842105</v>
      </c>
      <c r="P243" s="169">
        <v>2.7027027027027029E-2</v>
      </c>
      <c r="Q243" s="125">
        <v>7.5232033143669979</v>
      </c>
    </row>
    <row r="244" spans="1:17" x14ac:dyDescent="0.25">
      <c r="A244" s="113" t="s">
        <v>437</v>
      </c>
      <c r="B244" s="114" t="s">
        <v>220</v>
      </c>
      <c r="C244" s="115" t="s">
        <v>1</v>
      </c>
      <c r="D244" s="116">
        <v>24</v>
      </c>
      <c r="E244" s="117">
        <v>0</v>
      </c>
      <c r="F244" s="168">
        <v>2.9411764705882353E-2</v>
      </c>
      <c r="G244" s="119">
        <v>8.1870153715170275</v>
      </c>
      <c r="H244" s="119">
        <v>275</v>
      </c>
      <c r="I244" s="120">
        <v>1</v>
      </c>
      <c r="J244" s="119">
        <v>221.7236842105263</v>
      </c>
      <c r="K244" s="121">
        <v>2</v>
      </c>
      <c r="L244" s="119">
        <v>354.7578947368421</v>
      </c>
      <c r="M244" s="122">
        <v>576.48157894736846</v>
      </c>
      <c r="N244" s="123">
        <v>44.344736842105263</v>
      </c>
      <c r="O244" s="123">
        <v>177.37894736842105</v>
      </c>
      <c r="P244" s="169">
        <v>2.7027027027027029E-2</v>
      </c>
      <c r="Q244" s="125">
        <v>7.5232033143669979</v>
      </c>
    </row>
    <row r="245" spans="1:17" x14ac:dyDescent="0.25">
      <c r="A245" s="113" t="s">
        <v>438</v>
      </c>
      <c r="B245" s="114" t="s">
        <v>220</v>
      </c>
      <c r="C245" s="115" t="s">
        <v>1</v>
      </c>
      <c r="D245" s="116">
        <v>10</v>
      </c>
      <c r="E245" s="117">
        <v>0</v>
      </c>
      <c r="F245" s="168">
        <v>2.9411764705882353E-2</v>
      </c>
      <c r="G245" s="119">
        <v>8.1870153715170275</v>
      </c>
      <c r="H245" s="119">
        <v>275</v>
      </c>
      <c r="I245" s="120">
        <v>1</v>
      </c>
      <c r="J245" s="119">
        <v>221.7236842105263</v>
      </c>
      <c r="K245" s="121">
        <v>2</v>
      </c>
      <c r="L245" s="119">
        <v>354.7578947368421</v>
      </c>
      <c r="M245" s="122">
        <v>576.48157894736846</v>
      </c>
      <c r="N245" s="123">
        <v>44.344736842105263</v>
      </c>
      <c r="O245" s="123">
        <v>177.37894736842105</v>
      </c>
      <c r="P245" s="169">
        <v>2.7027027027027029E-2</v>
      </c>
      <c r="Q245" s="125">
        <v>7.5232033143669979</v>
      </c>
    </row>
    <row r="246" spans="1:17" ht="15" customHeight="1" x14ac:dyDescent="0.25">
      <c r="A246" s="113" t="s">
        <v>439</v>
      </c>
      <c r="B246" s="114" t="s">
        <v>220</v>
      </c>
      <c r="C246" s="115" t="s">
        <v>1</v>
      </c>
      <c r="D246" s="116">
        <v>23.2</v>
      </c>
      <c r="E246" s="117">
        <v>0</v>
      </c>
      <c r="F246" s="168">
        <v>2.9411764705882353E-2</v>
      </c>
      <c r="G246" s="119">
        <v>8.1870153715170275</v>
      </c>
      <c r="H246" s="119">
        <v>275</v>
      </c>
      <c r="I246" s="120">
        <v>1</v>
      </c>
      <c r="J246" s="119">
        <v>221.7236842105263</v>
      </c>
      <c r="K246" s="121">
        <v>2</v>
      </c>
      <c r="L246" s="119">
        <v>354.7578947368421</v>
      </c>
      <c r="M246" s="122">
        <v>576.48157894736846</v>
      </c>
      <c r="N246" s="123">
        <v>44.344736842105263</v>
      </c>
      <c r="O246" s="123">
        <v>177.37894736842105</v>
      </c>
      <c r="P246" s="169">
        <v>2.7027027027027029E-2</v>
      </c>
      <c r="Q246" s="125">
        <v>7.5232033143669979</v>
      </c>
    </row>
    <row r="247" spans="1:17" x14ac:dyDescent="0.25">
      <c r="A247" s="113" t="s">
        <v>440</v>
      </c>
      <c r="B247" s="114" t="s">
        <v>220</v>
      </c>
      <c r="C247" s="115" t="s">
        <v>1</v>
      </c>
      <c r="D247" s="116">
        <v>44.4</v>
      </c>
      <c r="E247" s="117">
        <v>0</v>
      </c>
      <c r="F247" s="168">
        <v>2.9411764705882353E-2</v>
      </c>
      <c r="G247" s="119">
        <v>8.1870153715170275</v>
      </c>
      <c r="H247" s="119">
        <v>275</v>
      </c>
      <c r="I247" s="120">
        <v>1</v>
      </c>
      <c r="J247" s="119">
        <v>221.7236842105263</v>
      </c>
      <c r="K247" s="121">
        <v>2</v>
      </c>
      <c r="L247" s="119">
        <v>354.7578947368421</v>
      </c>
      <c r="M247" s="122">
        <v>576.48157894736846</v>
      </c>
      <c r="N247" s="123">
        <v>44.344736842105263</v>
      </c>
      <c r="O247" s="123">
        <v>177.37894736842105</v>
      </c>
      <c r="P247" s="169">
        <v>2.7027027027027029E-2</v>
      </c>
      <c r="Q247" s="125">
        <v>7.5232033143669979</v>
      </c>
    </row>
    <row r="248" spans="1:17" x14ac:dyDescent="0.25">
      <c r="A248" s="113" t="s">
        <v>441</v>
      </c>
      <c r="B248" s="114" t="s">
        <v>220</v>
      </c>
      <c r="C248" s="115" t="s">
        <v>1</v>
      </c>
      <c r="D248" s="116">
        <v>17.899999999999999</v>
      </c>
      <c r="E248" s="117">
        <v>0</v>
      </c>
      <c r="F248" s="168">
        <v>2.9411764705882353E-2</v>
      </c>
      <c r="G248" s="119">
        <v>8.1870153715170275</v>
      </c>
      <c r="H248" s="119">
        <v>275</v>
      </c>
      <c r="I248" s="120">
        <v>1</v>
      </c>
      <c r="J248" s="119">
        <v>221.7236842105263</v>
      </c>
      <c r="K248" s="121">
        <v>2</v>
      </c>
      <c r="L248" s="119">
        <v>354.7578947368421</v>
      </c>
      <c r="M248" s="122">
        <v>576.48157894736846</v>
      </c>
      <c r="N248" s="123">
        <v>44.344736842105263</v>
      </c>
      <c r="O248" s="123">
        <v>177.37894736842105</v>
      </c>
      <c r="P248" s="169">
        <v>2.7027027027027029E-2</v>
      </c>
      <c r="Q248" s="125">
        <v>7.5232033143669979</v>
      </c>
    </row>
    <row r="249" spans="1:17" x14ac:dyDescent="0.25">
      <c r="A249" s="113" t="s">
        <v>442</v>
      </c>
      <c r="B249" s="114" t="s">
        <v>220</v>
      </c>
      <c r="C249" s="115" t="s">
        <v>1</v>
      </c>
      <c r="D249" s="116">
        <v>27.4</v>
      </c>
      <c r="E249" s="117">
        <v>0</v>
      </c>
      <c r="F249" s="168">
        <v>2.9411764705882353E-2</v>
      </c>
      <c r="G249" s="119">
        <v>8.1870153715170275</v>
      </c>
      <c r="H249" s="119">
        <v>275</v>
      </c>
      <c r="I249" s="120">
        <v>1</v>
      </c>
      <c r="J249" s="119">
        <v>221.7236842105263</v>
      </c>
      <c r="K249" s="121">
        <v>2</v>
      </c>
      <c r="L249" s="119">
        <v>354.7578947368421</v>
      </c>
      <c r="M249" s="122">
        <v>576.48157894736846</v>
      </c>
      <c r="N249" s="123">
        <v>44.344736842105263</v>
      </c>
      <c r="O249" s="123">
        <v>177.37894736842105</v>
      </c>
      <c r="P249" s="169">
        <v>2.7027027027027029E-2</v>
      </c>
      <c r="Q249" s="125">
        <v>7.5232033143669979</v>
      </c>
    </row>
    <row r="250" spans="1:17" x14ac:dyDescent="0.25">
      <c r="A250" s="113" t="s">
        <v>443</v>
      </c>
      <c r="B250" s="114" t="s">
        <v>220</v>
      </c>
      <c r="C250" s="115" t="s">
        <v>1</v>
      </c>
      <c r="D250" s="116">
        <v>19.7</v>
      </c>
      <c r="E250" s="117">
        <v>0</v>
      </c>
      <c r="F250" s="168">
        <v>2.9411764705882353E-2</v>
      </c>
      <c r="G250" s="119">
        <v>8.1870153715170275</v>
      </c>
      <c r="H250" s="119">
        <v>275</v>
      </c>
      <c r="I250" s="120">
        <v>1</v>
      </c>
      <c r="J250" s="119">
        <v>221.7236842105263</v>
      </c>
      <c r="K250" s="121">
        <v>2</v>
      </c>
      <c r="L250" s="119">
        <v>354.7578947368421</v>
      </c>
      <c r="M250" s="122">
        <v>576.48157894736846</v>
      </c>
      <c r="N250" s="123">
        <v>44.344736842105263</v>
      </c>
      <c r="O250" s="123">
        <v>177.37894736842105</v>
      </c>
      <c r="P250" s="169">
        <v>2.7027027027027029E-2</v>
      </c>
      <c r="Q250" s="125">
        <v>7.5232033143669979</v>
      </c>
    </row>
    <row r="251" spans="1:17" x14ac:dyDescent="0.25">
      <c r="A251" s="113" t="s">
        <v>444</v>
      </c>
      <c r="B251" s="114" t="s">
        <v>220</v>
      </c>
      <c r="C251" s="115" t="s">
        <v>1</v>
      </c>
      <c r="D251" s="116">
        <v>41.6</v>
      </c>
      <c r="E251" s="117">
        <v>0</v>
      </c>
      <c r="F251" s="168">
        <v>2.9411764705882353E-2</v>
      </c>
      <c r="G251" s="119">
        <v>8.1870153715170275</v>
      </c>
      <c r="H251" s="119">
        <v>275</v>
      </c>
      <c r="I251" s="120">
        <v>1</v>
      </c>
      <c r="J251" s="119">
        <v>221.7236842105263</v>
      </c>
      <c r="K251" s="121">
        <v>2</v>
      </c>
      <c r="L251" s="119">
        <v>354.7578947368421</v>
      </c>
      <c r="M251" s="122">
        <v>576.48157894736846</v>
      </c>
      <c r="N251" s="123">
        <v>44.344736842105263</v>
      </c>
      <c r="O251" s="123">
        <v>177.37894736842105</v>
      </c>
      <c r="P251" s="169">
        <v>2.7027027027027029E-2</v>
      </c>
      <c r="Q251" s="125">
        <v>7.5232033143669979</v>
      </c>
    </row>
    <row r="252" spans="1:17" x14ac:dyDescent="0.25">
      <c r="A252" s="113" t="s">
        <v>445</v>
      </c>
      <c r="B252" s="114" t="s">
        <v>220</v>
      </c>
      <c r="C252" s="115" t="s">
        <v>1</v>
      </c>
      <c r="D252" s="116">
        <v>12.9</v>
      </c>
      <c r="E252" s="117">
        <v>0</v>
      </c>
      <c r="F252" s="168">
        <v>2.9411764705882353E-2</v>
      </c>
      <c r="G252" s="119">
        <v>8.1870153715170275</v>
      </c>
      <c r="H252" s="119">
        <v>275</v>
      </c>
      <c r="I252" s="120">
        <v>1</v>
      </c>
      <c r="J252" s="119">
        <v>221.7236842105263</v>
      </c>
      <c r="K252" s="121">
        <v>2</v>
      </c>
      <c r="L252" s="119">
        <v>354.7578947368421</v>
      </c>
      <c r="M252" s="122">
        <v>576.48157894736846</v>
      </c>
      <c r="N252" s="123">
        <v>44.344736842105263</v>
      </c>
      <c r="O252" s="123">
        <v>177.37894736842105</v>
      </c>
      <c r="P252" s="169">
        <v>2.7027027027027029E-2</v>
      </c>
      <c r="Q252" s="125">
        <v>7.5232033143669979</v>
      </c>
    </row>
    <row r="253" spans="1:17" x14ac:dyDescent="0.25">
      <c r="A253" s="186" t="s">
        <v>446</v>
      </c>
      <c r="B253" s="211" t="s">
        <v>268</v>
      </c>
      <c r="C253" s="187"/>
      <c r="D253" s="212">
        <v>28.9</v>
      </c>
      <c r="E253" s="189"/>
      <c r="F253" s="210"/>
      <c r="G253" s="190"/>
      <c r="H253" s="190"/>
      <c r="I253" s="191"/>
      <c r="J253" s="190"/>
      <c r="K253" s="192"/>
      <c r="L253" s="190"/>
      <c r="M253" s="193"/>
      <c r="N253" s="194"/>
      <c r="O253" s="194"/>
      <c r="P253" s="221"/>
      <c r="Q253" s="196"/>
    </row>
    <row r="254" spans="1:17" x14ac:dyDescent="0.25">
      <c r="A254" s="113" t="s">
        <v>447</v>
      </c>
      <c r="B254" s="114" t="s">
        <v>228</v>
      </c>
      <c r="C254" s="115" t="s">
        <v>1</v>
      </c>
      <c r="D254" s="116">
        <v>26.1</v>
      </c>
      <c r="E254" s="117">
        <v>0</v>
      </c>
      <c r="F254" s="168">
        <v>2.9411764705882353E-2</v>
      </c>
      <c r="G254" s="119">
        <v>8.1870153715170275</v>
      </c>
      <c r="H254" s="119">
        <v>275</v>
      </c>
      <c r="I254" s="120">
        <v>1</v>
      </c>
      <c r="J254" s="119">
        <v>221.7236842105263</v>
      </c>
      <c r="K254" s="121">
        <v>2</v>
      </c>
      <c r="L254" s="119">
        <v>354.7578947368421</v>
      </c>
      <c r="M254" s="122">
        <v>576.48157894736846</v>
      </c>
      <c r="N254" s="123">
        <v>44.344736842105263</v>
      </c>
      <c r="O254" s="123">
        <v>177.37894736842105</v>
      </c>
      <c r="P254" s="169">
        <v>2.7027027027027029E-2</v>
      </c>
      <c r="Q254" s="125">
        <v>7.5232033143669979</v>
      </c>
    </row>
    <row r="255" spans="1:17" x14ac:dyDescent="0.25">
      <c r="A255" s="113" t="s">
        <v>448</v>
      </c>
      <c r="B255" s="114" t="s">
        <v>228</v>
      </c>
      <c r="C255" s="115" t="s">
        <v>1</v>
      </c>
      <c r="D255" s="116">
        <v>13</v>
      </c>
      <c r="E255" s="117">
        <v>0</v>
      </c>
      <c r="F255" s="168">
        <v>2.9411764705882353E-2</v>
      </c>
      <c r="G255" s="119">
        <v>8.1870153715170275</v>
      </c>
      <c r="H255" s="119">
        <v>275</v>
      </c>
      <c r="I255" s="120">
        <v>1</v>
      </c>
      <c r="J255" s="119">
        <v>221.7236842105263</v>
      </c>
      <c r="K255" s="121">
        <v>2</v>
      </c>
      <c r="L255" s="119">
        <v>354.7578947368421</v>
      </c>
      <c r="M255" s="122">
        <v>576.48157894736846</v>
      </c>
      <c r="N255" s="123">
        <v>44.344736842105263</v>
      </c>
      <c r="O255" s="123">
        <v>177.37894736842105</v>
      </c>
      <c r="P255" s="169">
        <v>2.7027027027027029E-2</v>
      </c>
      <c r="Q255" s="125">
        <v>7.5232033143669979</v>
      </c>
    </row>
    <row r="256" spans="1:17" x14ac:dyDescent="0.25">
      <c r="A256" s="113" t="s">
        <v>449</v>
      </c>
      <c r="B256" s="114" t="s">
        <v>228</v>
      </c>
      <c r="C256" s="115" t="s">
        <v>1</v>
      </c>
      <c r="D256" s="116">
        <v>30</v>
      </c>
      <c r="E256" s="117">
        <v>0</v>
      </c>
      <c r="F256" s="168">
        <v>2.9411764705882353E-2</v>
      </c>
      <c r="G256" s="119">
        <v>8.1870153715170275</v>
      </c>
      <c r="H256" s="119">
        <v>275</v>
      </c>
      <c r="I256" s="120">
        <v>1</v>
      </c>
      <c r="J256" s="119">
        <v>221.7236842105263</v>
      </c>
      <c r="K256" s="121">
        <v>2</v>
      </c>
      <c r="L256" s="119">
        <v>354.7578947368421</v>
      </c>
      <c r="M256" s="122">
        <v>576.48157894736846</v>
      </c>
      <c r="N256" s="123">
        <v>44.344736842105263</v>
      </c>
      <c r="O256" s="123">
        <v>177.37894736842105</v>
      </c>
      <c r="P256" s="169">
        <v>2.7027027027027029E-2</v>
      </c>
      <c r="Q256" s="125">
        <v>7.5232033143669979</v>
      </c>
    </row>
    <row r="257" spans="1:17" x14ac:dyDescent="0.25">
      <c r="A257" s="113" t="s">
        <v>450</v>
      </c>
      <c r="B257" s="114" t="s">
        <v>228</v>
      </c>
      <c r="C257" s="115" t="s">
        <v>1</v>
      </c>
      <c r="D257" s="116">
        <v>14</v>
      </c>
      <c r="E257" s="117">
        <v>0</v>
      </c>
      <c r="F257" s="168">
        <v>2.9411764705882353E-2</v>
      </c>
      <c r="G257" s="119">
        <v>8.1870153715170275</v>
      </c>
      <c r="H257" s="119">
        <v>275</v>
      </c>
      <c r="I257" s="120">
        <v>1</v>
      </c>
      <c r="J257" s="119">
        <v>221.7236842105263</v>
      </c>
      <c r="K257" s="121">
        <v>2</v>
      </c>
      <c r="L257" s="119">
        <v>354.7578947368421</v>
      </c>
      <c r="M257" s="122">
        <v>576.48157894736846</v>
      </c>
      <c r="N257" s="123">
        <v>44.344736842105263</v>
      </c>
      <c r="O257" s="123">
        <v>177.37894736842105</v>
      </c>
      <c r="P257" s="169">
        <v>2.7027027027027029E-2</v>
      </c>
      <c r="Q257" s="125">
        <v>7.5232033143669979</v>
      </c>
    </row>
    <row r="258" spans="1:17" x14ac:dyDescent="0.25">
      <c r="A258" s="113" t="s">
        <v>451</v>
      </c>
      <c r="B258" s="114" t="s">
        <v>228</v>
      </c>
      <c r="C258" s="115" t="s">
        <v>1</v>
      </c>
      <c r="D258" s="116">
        <v>41</v>
      </c>
      <c r="E258" s="117">
        <v>0</v>
      </c>
      <c r="F258" s="168">
        <v>2.9411764705882353E-2</v>
      </c>
      <c r="G258" s="119">
        <v>8.1870153715170275</v>
      </c>
      <c r="H258" s="119">
        <v>275</v>
      </c>
      <c r="I258" s="120">
        <v>1</v>
      </c>
      <c r="J258" s="119">
        <v>221.7236842105263</v>
      </c>
      <c r="K258" s="121">
        <v>2</v>
      </c>
      <c r="L258" s="119">
        <v>354.7578947368421</v>
      </c>
      <c r="M258" s="122">
        <v>576.48157894736846</v>
      </c>
      <c r="N258" s="123">
        <v>44.344736842105263</v>
      </c>
      <c r="O258" s="123">
        <v>177.37894736842105</v>
      </c>
      <c r="P258" s="169">
        <v>2.7027027027027029E-2</v>
      </c>
      <c r="Q258" s="125">
        <v>7.5232033143669979</v>
      </c>
    </row>
    <row r="259" spans="1:17" x14ac:dyDescent="0.25">
      <c r="A259" s="113" t="s">
        <v>452</v>
      </c>
      <c r="B259" s="114" t="s">
        <v>228</v>
      </c>
      <c r="C259" s="115" t="s">
        <v>1</v>
      </c>
      <c r="D259" s="116">
        <v>12.2</v>
      </c>
      <c r="E259" s="117">
        <v>0</v>
      </c>
      <c r="F259" s="168">
        <v>2.9411764705882353E-2</v>
      </c>
      <c r="G259" s="119">
        <v>8.1870153715170275</v>
      </c>
      <c r="H259" s="119">
        <v>275</v>
      </c>
      <c r="I259" s="120">
        <v>1</v>
      </c>
      <c r="J259" s="119">
        <v>221.7236842105263</v>
      </c>
      <c r="K259" s="121">
        <v>2</v>
      </c>
      <c r="L259" s="119">
        <v>354.7578947368421</v>
      </c>
      <c r="M259" s="122">
        <v>576.48157894736846</v>
      </c>
      <c r="N259" s="123">
        <v>44.344736842105263</v>
      </c>
      <c r="O259" s="123">
        <v>177.37894736842105</v>
      </c>
      <c r="P259" s="169">
        <v>2.7027027027027029E-2</v>
      </c>
      <c r="Q259" s="125">
        <v>7.5232033143669979</v>
      </c>
    </row>
    <row r="260" spans="1:17" x14ac:dyDescent="0.25">
      <c r="A260" s="113" t="s">
        <v>453</v>
      </c>
      <c r="B260" s="114" t="s">
        <v>228</v>
      </c>
      <c r="C260" s="115" t="s">
        <v>1</v>
      </c>
      <c r="D260" s="116">
        <v>4</v>
      </c>
      <c r="E260" s="117">
        <v>0</v>
      </c>
      <c r="F260" s="168">
        <v>2.9411764705882353E-2</v>
      </c>
      <c r="G260" s="119">
        <v>8.1870153715170275</v>
      </c>
      <c r="H260" s="119">
        <v>275</v>
      </c>
      <c r="I260" s="120">
        <v>1</v>
      </c>
      <c r="J260" s="119">
        <v>221.7236842105263</v>
      </c>
      <c r="K260" s="121">
        <v>2</v>
      </c>
      <c r="L260" s="119">
        <v>354.7578947368421</v>
      </c>
      <c r="M260" s="122">
        <v>576.48157894736846</v>
      </c>
      <c r="N260" s="123">
        <v>44.344736842105263</v>
      </c>
      <c r="O260" s="123">
        <v>177.37894736842105</v>
      </c>
      <c r="P260" s="169">
        <v>2.7027027027027029E-2</v>
      </c>
      <c r="Q260" s="125">
        <v>7.5232033143669979</v>
      </c>
    </row>
    <row r="261" spans="1:17" x14ac:dyDescent="0.25">
      <c r="A261" s="113" t="s">
        <v>454</v>
      </c>
      <c r="B261" s="114" t="s">
        <v>228</v>
      </c>
      <c r="C261" s="115" t="s">
        <v>1</v>
      </c>
      <c r="D261" s="116">
        <v>9.8000000000000007</v>
      </c>
      <c r="E261" s="117">
        <v>0</v>
      </c>
      <c r="F261" s="168">
        <v>2.9411764705882353E-2</v>
      </c>
      <c r="G261" s="119">
        <v>8.1870153715170275</v>
      </c>
      <c r="H261" s="119">
        <v>275</v>
      </c>
      <c r="I261" s="120">
        <v>1</v>
      </c>
      <c r="J261" s="119">
        <v>221.7236842105263</v>
      </c>
      <c r="K261" s="121">
        <v>2</v>
      </c>
      <c r="L261" s="119">
        <v>354.7578947368421</v>
      </c>
      <c r="M261" s="122">
        <v>576.48157894736846</v>
      </c>
      <c r="N261" s="123">
        <v>44.344736842105263</v>
      </c>
      <c r="O261" s="123">
        <v>177.37894736842105</v>
      </c>
      <c r="P261" s="169">
        <v>2.7027027027027029E-2</v>
      </c>
      <c r="Q261" s="125">
        <v>7.5232033143669979</v>
      </c>
    </row>
    <row r="262" spans="1:17" x14ac:dyDescent="0.25">
      <c r="A262" s="113" t="s">
        <v>455</v>
      </c>
      <c r="B262" s="114" t="s">
        <v>228</v>
      </c>
      <c r="C262" s="115" t="s">
        <v>1</v>
      </c>
      <c r="D262" s="116">
        <v>20</v>
      </c>
      <c r="E262" s="117">
        <v>0</v>
      </c>
      <c r="F262" s="168">
        <v>2.9411764705882353E-2</v>
      </c>
      <c r="G262" s="119">
        <v>8.1870153715170275</v>
      </c>
      <c r="H262" s="119">
        <v>275</v>
      </c>
      <c r="I262" s="120">
        <v>1</v>
      </c>
      <c r="J262" s="119">
        <v>221.7236842105263</v>
      </c>
      <c r="K262" s="121">
        <v>2</v>
      </c>
      <c r="L262" s="119">
        <v>354.7578947368421</v>
      </c>
      <c r="M262" s="122">
        <v>576.48157894736846</v>
      </c>
      <c r="N262" s="123">
        <v>44.344736842105263</v>
      </c>
      <c r="O262" s="123">
        <v>177.37894736842105</v>
      </c>
      <c r="P262" s="169">
        <v>2.7027027027027029E-2</v>
      </c>
      <c r="Q262" s="125">
        <v>7.5232033143669979</v>
      </c>
    </row>
    <row r="263" spans="1:17" x14ac:dyDescent="0.25">
      <c r="A263" s="113" t="s">
        <v>456</v>
      </c>
      <c r="B263" s="114" t="s">
        <v>228</v>
      </c>
      <c r="C263" s="115" t="s">
        <v>1</v>
      </c>
      <c r="D263" s="116">
        <v>11</v>
      </c>
      <c r="E263" s="117">
        <v>0</v>
      </c>
      <c r="F263" s="168">
        <v>2.9411764705882353E-2</v>
      </c>
      <c r="G263" s="119">
        <v>8.1870153715170275</v>
      </c>
      <c r="H263" s="119">
        <v>275</v>
      </c>
      <c r="I263" s="120">
        <v>1</v>
      </c>
      <c r="J263" s="119">
        <v>221.7236842105263</v>
      </c>
      <c r="K263" s="121">
        <v>2</v>
      </c>
      <c r="L263" s="119">
        <v>354.7578947368421</v>
      </c>
      <c r="M263" s="122">
        <v>576.48157894736846</v>
      </c>
      <c r="N263" s="123">
        <v>44.344736842105263</v>
      </c>
      <c r="O263" s="123">
        <v>177.37894736842105</v>
      </c>
      <c r="P263" s="169">
        <v>2.7027027027027029E-2</v>
      </c>
      <c r="Q263" s="125">
        <v>7.5232033143669979</v>
      </c>
    </row>
    <row r="264" spans="1:17" ht="16" thickBot="1" x14ac:dyDescent="0.3">
      <c r="A264" s="113" t="s">
        <v>457</v>
      </c>
      <c r="B264" s="114" t="s">
        <v>228</v>
      </c>
      <c r="C264" s="115" t="s">
        <v>1</v>
      </c>
      <c r="D264" s="116">
        <v>15.9</v>
      </c>
      <c r="E264" s="117">
        <v>0</v>
      </c>
      <c r="F264" s="168">
        <v>2.9411764705882353E-2</v>
      </c>
      <c r="G264" s="119">
        <v>8.1870153715170275</v>
      </c>
      <c r="H264" s="119">
        <v>275</v>
      </c>
      <c r="I264" s="120">
        <v>1</v>
      </c>
      <c r="J264" s="119">
        <v>221.7236842105263</v>
      </c>
      <c r="K264" s="121">
        <v>2</v>
      </c>
      <c r="L264" s="119">
        <v>354.7578947368421</v>
      </c>
      <c r="M264" s="122">
        <v>576.48157894736846</v>
      </c>
      <c r="N264" s="123">
        <v>44.344736842105263</v>
      </c>
      <c r="O264" s="123">
        <v>177.37894736842105</v>
      </c>
      <c r="P264" s="169">
        <v>2.7027027027027029E-2</v>
      </c>
      <c r="Q264" s="125">
        <v>7.5232033143669979</v>
      </c>
    </row>
    <row r="265" spans="1:17" ht="16" thickBot="1" x14ac:dyDescent="0.3">
      <c r="A265" s="223" t="s">
        <v>2</v>
      </c>
      <c r="B265" s="139" t="s">
        <v>217</v>
      </c>
      <c r="C265" s="140"/>
      <c r="D265" s="141">
        <v>34</v>
      </c>
      <c r="E265" s="142"/>
      <c r="F265" s="142">
        <v>4.9999999999999964</v>
      </c>
      <c r="G265" s="143">
        <v>1391.7926131578924</v>
      </c>
      <c r="H265" s="143">
        <v>12300</v>
      </c>
      <c r="I265" s="144">
        <v>38</v>
      </c>
      <c r="J265" s="143">
        <v>8425.5000000000055</v>
      </c>
      <c r="K265" s="145">
        <v>79</v>
      </c>
      <c r="L265" s="143">
        <v>14012.93684210526</v>
      </c>
      <c r="M265" s="146">
        <v>22438.436842105271</v>
      </c>
      <c r="N265" s="146">
        <v>1685.0999999999997</v>
      </c>
      <c r="O265" s="146">
        <v>7006.4684210526302</v>
      </c>
      <c r="P265" s="183">
        <v>0.99999999999999911</v>
      </c>
      <c r="Q265" s="148">
        <v>278.35852263157904</v>
      </c>
    </row>
    <row r="266" spans="1:17" ht="12" thickBot="1" x14ac:dyDescent="0.3">
      <c r="A266" s="2"/>
      <c r="B266" s="2"/>
      <c r="C266" s="226"/>
      <c r="D266" s="227"/>
      <c r="E266" s="2"/>
      <c r="F266" s="2"/>
      <c r="G266" s="2"/>
      <c r="H266" s="2"/>
      <c r="I266" s="228"/>
      <c r="J266" s="2"/>
      <c r="K266" s="2"/>
      <c r="L266" s="2"/>
      <c r="M266" s="2"/>
      <c r="N266" s="2"/>
      <c r="O266" s="2"/>
      <c r="P266" s="229"/>
    </row>
    <row r="267" spans="1:17" x14ac:dyDescent="0.25">
      <c r="A267" s="105" t="s">
        <v>458</v>
      </c>
      <c r="B267" s="106" t="s">
        <v>210</v>
      </c>
      <c r="C267" s="107"/>
      <c r="D267" s="161">
        <v>0</v>
      </c>
      <c r="E267" s="241"/>
      <c r="F267" s="241"/>
      <c r="G267" s="217"/>
      <c r="H267" s="217"/>
      <c r="I267" s="218"/>
      <c r="J267" s="217"/>
      <c r="K267" s="219"/>
      <c r="L267" s="217"/>
      <c r="M267" s="156"/>
      <c r="N267" s="156"/>
      <c r="O267" s="156"/>
      <c r="P267" s="242"/>
      <c r="Q267" s="158"/>
    </row>
    <row r="268" spans="1:17" x14ac:dyDescent="0.25">
      <c r="A268" s="243" t="s">
        <v>459</v>
      </c>
      <c r="B268" s="211" t="s">
        <v>460</v>
      </c>
      <c r="C268" s="187"/>
      <c r="D268" s="212">
        <v>292.89999999999998</v>
      </c>
      <c r="E268" s="189"/>
      <c r="F268" s="189"/>
      <c r="G268" s="190"/>
      <c r="H268" s="190"/>
      <c r="I268" s="191"/>
      <c r="J268" s="190"/>
      <c r="K268" s="192"/>
      <c r="L268" s="190"/>
      <c r="M268" s="193"/>
      <c r="N268" s="194"/>
      <c r="O268" s="194"/>
      <c r="P268" s="195"/>
      <c r="Q268" s="196"/>
    </row>
    <row r="269" spans="1:17" ht="16" thickBot="1" x14ac:dyDescent="0.3">
      <c r="A269" s="243" t="s">
        <v>461</v>
      </c>
      <c r="B269" s="211" t="s">
        <v>460</v>
      </c>
      <c r="C269" s="187"/>
      <c r="D269" s="212">
        <v>148.30000000000001</v>
      </c>
      <c r="E269" s="189"/>
      <c r="F269" s="189"/>
      <c r="G269" s="190"/>
      <c r="H269" s="190"/>
      <c r="I269" s="191"/>
      <c r="J269" s="190"/>
      <c r="K269" s="192"/>
      <c r="L269" s="190"/>
      <c r="M269" s="193"/>
      <c r="N269" s="194"/>
      <c r="O269" s="194"/>
      <c r="P269" s="195"/>
      <c r="Q269" s="196"/>
    </row>
    <row r="270" spans="1:17" ht="16" thickBot="1" x14ac:dyDescent="0.3">
      <c r="A270" s="223" t="s">
        <v>2</v>
      </c>
      <c r="B270" s="244"/>
      <c r="C270" s="245"/>
      <c r="D270" s="246"/>
      <c r="E270" s="142">
        <v>0</v>
      </c>
      <c r="F270" s="142">
        <v>0</v>
      </c>
      <c r="G270" s="143">
        <v>0</v>
      </c>
      <c r="H270" s="143">
        <v>0</v>
      </c>
      <c r="I270" s="144">
        <v>0</v>
      </c>
      <c r="J270" s="143">
        <v>0</v>
      </c>
      <c r="K270" s="145">
        <v>0</v>
      </c>
      <c r="L270" s="143">
        <v>0</v>
      </c>
      <c r="M270" s="146">
        <v>0</v>
      </c>
      <c r="N270" s="146">
        <v>0</v>
      </c>
      <c r="O270" s="146">
        <v>0</v>
      </c>
      <c r="P270" s="214"/>
      <c r="Q270" s="148"/>
    </row>
    <row r="271" spans="1:17" ht="16" thickBot="1" x14ac:dyDescent="0.3">
      <c r="A271" s="224"/>
      <c r="B271" s="224"/>
      <c r="C271" s="247"/>
      <c r="D271" s="151"/>
      <c r="E271" s="152"/>
      <c r="F271" s="152"/>
      <c r="G271" s="153"/>
      <c r="H271" s="153"/>
      <c r="I271" s="154"/>
      <c r="J271" s="153"/>
      <c r="K271" s="155"/>
      <c r="L271" s="153"/>
      <c r="M271" s="122"/>
      <c r="N271" s="122"/>
      <c r="O271" s="122"/>
      <c r="P271" s="157"/>
      <c r="Q271" s="184"/>
    </row>
    <row r="272" spans="1:17" x14ac:dyDescent="0.25">
      <c r="A272" s="105" t="s">
        <v>462</v>
      </c>
      <c r="B272" s="106" t="s">
        <v>210</v>
      </c>
      <c r="C272" s="107"/>
      <c r="D272" s="161">
        <v>4</v>
      </c>
      <c r="E272" s="162"/>
      <c r="F272" s="162"/>
      <c r="G272" s="110"/>
      <c r="H272" s="110"/>
      <c r="I272" s="163"/>
      <c r="J272" s="110"/>
      <c r="K272" s="164"/>
      <c r="L272" s="110"/>
      <c r="M272" s="165"/>
      <c r="N272" s="165"/>
      <c r="O272" s="165"/>
      <c r="P272" s="166"/>
      <c r="Q272" s="167"/>
    </row>
    <row r="273" spans="1:17" x14ac:dyDescent="0.25">
      <c r="A273" s="113" t="s">
        <v>463</v>
      </c>
      <c r="B273" s="114" t="s">
        <v>233</v>
      </c>
      <c r="C273" s="115" t="s">
        <v>0</v>
      </c>
      <c r="D273" s="116">
        <v>786.9</v>
      </c>
      <c r="E273" s="117">
        <v>800</v>
      </c>
      <c r="F273" s="117">
        <v>7</v>
      </c>
      <c r="G273" s="119">
        <v>1948.5096584210523</v>
      </c>
      <c r="H273" s="119">
        <v>4150</v>
      </c>
      <c r="I273" s="120">
        <v>3</v>
      </c>
      <c r="J273" s="119">
        <v>665.17105263157896</v>
      </c>
      <c r="K273" s="121">
        <v>13</v>
      </c>
      <c r="L273" s="119">
        <v>2305.9263157894738</v>
      </c>
      <c r="M273" s="122">
        <v>2971.097368421053</v>
      </c>
      <c r="N273" s="123">
        <v>133.0342105263158</v>
      </c>
      <c r="O273" s="123">
        <v>1152.9631578947369</v>
      </c>
      <c r="P273" s="169">
        <v>0.25</v>
      </c>
      <c r="Q273" s="125">
        <v>69.58963065789473</v>
      </c>
    </row>
    <row r="274" spans="1:17" x14ac:dyDescent="0.25">
      <c r="A274" s="186" t="s">
        <v>464</v>
      </c>
      <c r="B274" s="211" t="s">
        <v>235</v>
      </c>
      <c r="C274" s="187"/>
      <c r="D274" s="212">
        <v>271.60000000000002</v>
      </c>
      <c r="E274" s="189"/>
      <c r="F274" s="189"/>
      <c r="G274" s="190"/>
      <c r="H274" s="190"/>
      <c r="I274" s="191"/>
      <c r="J274" s="190"/>
      <c r="K274" s="192"/>
      <c r="L274" s="190"/>
      <c r="M274" s="193"/>
      <c r="N274" s="194"/>
      <c r="O274" s="194"/>
      <c r="P274" s="221"/>
      <c r="Q274" s="196"/>
    </row>
    <row r="275" spans="1:17" x14ac:dyDescent="0.25">
      <c r="A275" s="113" t="s">
        <v>465</v>
      </c>
      <c r="B275" s="114" t="s">
        <v>212</v>
      </c>
      <c r="C275" s="115" t="s">
        <v>0</v>
      </c>
      <c r="D275" s="116">
        <v>448.3</v>
      </c>
      <c r="E275" s="117">
        <v>400</v>
      </c>
      <c r="F275" s="117">
        <v>3</v>
      </c>
      <c r="G275" s="119">
        <v>835.07556789473676</v>
      </c>
      <c r="H275" s="119">
        <v>2050</v>
      </c>
      <c r="I275" s="120">
        <v>2</v>
      </c>
      <c r="J275" s="119">
        <v>443.4473684210526</v>
      </c>
      <c r="K275" s="121">
        <v>7</v>
      </c>
      <c r="L275" s="119">
        <v>1241.6526315789474</v>
      </c>
      <c r="M275" s="122">
        <v>1685.1</v>
      </c>
      <c r="N275" s="123">
        <v>88.689473684210526</v>
      </c>
      <c r="O275" s="123">
        <v>620.82631578947371</v>
      </c>
      <c r="P275" s="169">
        <v>0.25</v>
      </c>
      <c r="Q275" s="125">
        <v>69.58963065789473</v>
      </c>
    </row>
    <row r="276" spans="1:17" x14ac:dyDescent="0.25">
      <c r="A276" s="113" t="s">
        <v>466</v>
      </c>
      <c r="B276" s="114" t="s">
        <v>222</v>
      </c>
      <c r="C276" s="115" t="s">
        <v>0</v>
      </c>
      <c r="D276" s="116">
        <v>112</v>
      </c>
      <c r="E276" s="117">
        <v>100</v>
      </c>
      <c r="F276" s="117">
        <v>1</v>
      </c>
      <c r="G276" s="119">
        <v>278.35852263157892</v>
      </c>
      <c r="H276" s="119">
        <v>450</v>
      </c>
      <c r="I276" s="120">
        <v>1</v>
      </c>
      <c r="J276" s="119">
        <v>221.7236842105263</v>
      </c>
      <c r="K276" s="121">
        <v>2</v>
      </c>
      <c r="L276" s="119">
        <v>354.7578947368421</v>
      </c>
      <c r="M276" s="122">
        <v>576.48157894736846</v>
      </c>
      <c r="N276" s="123">
        <v>44.344736842105263</v>
      </c>
      <c r="O276" s="123">
        <v>177.37894736842105</v>
      </c>
      <c r="P276" s="169">
        <v>0.25</v>
      </c>
      <c r="Q276" s="125">
        <v>69.58963065789473</v>
      </c>
    </row>
    <row r="277" spans="1:17" ht="16" thickBot="1" x14ac:dyDescent="0.3">
      <c r="A277" s="113" t="s">
        <v>467</v>
      </c>
      <c r="B277" s="114" t="s">
        <v>222</v>
      </c>
      <c r="C277" s="115" t="s">
        <v>0</v>
      </c>
      <c r="D277" s="116">
        <v>109.5</v>
      </c>
      <c r="E277" s="117">
        <v>100</v>
      </c>
      <c r="F277" s="117">
        <v>1</v>
      </c>
      <c r="G277" s="119">
        <v>278.35852263157892</v>
      </c>
      <c r="H277" s="119">
        <v>450</v>
      </c>
      <c r="I277" s="120">
        <v>1</v>
      </c>
      <c r="J277" s="119">
        <v>221.7236842105263</v>
      </c>
      <c r="K277" s="121">
        <v>2</v>
      </c>
      <c r="L277" s="119">
        <v>354.7578947368421</v>
      </c>
      <c r="M277" s="122">
        <v>576.48157894736846</v>
      </c>
      <c r="N277" s="123">
        <v>44.344736842105263</v>
      </c>
      <c r="O277" s="123">
        <v>177.37894736842105</v>
      </c>
      <c r="P277" s="169">
        <v>0.25</v>
      </c>
      <c r="Q277" s="125">
        <v>69.58963065789473</v>
      </c>
    </row>
    <row r="278" spans="1:17" ht="16" thickBot="1" x14ac:dyDescent="0.3">
      <c r="A278" s="248" t="s">
        <v>2</v>
      </c>
      <c r="B278" s="139" t="s">
        <v>217</v>
      </c>
      <c r="C278" s="140"/>
      <c r="D278" s="141">
        <v>0</v>
      </c>
      <c r="E278" s="142"/>
      <c r="F278" s="142">
        <v>12</v>
      </c>
      <c r="G278" s="142">
        <v>3340.3022715789471</v>
      </c>
      <c r="H278" s="143">
        <v>7100</v>
      </c>
      <c r="I278" s="144">
        <v>7</v>
      </c>
      <c r="J278" s="143">
        <v>1552.0657894736842</v>
      </c>
      <c r="K278" s="145">
        <v>24</v>
      </c>
      <c r="L278" s="143">
        <v>4257.0947368421057</v>
      </c>
      <c r="M278" s="146">
        <v>5809.1605263157908</v>
      </c>
      <c r="N278" s="146">
        <v>310.41315789473686</v>
      </c>
      <c r="O278" s="146">
        <v>2128.5473684210529</v>
      </c>
      <c r="P278" s="183">
        <v>1</v>
      </c>
      <c r="Q278" s="148">
        <v>278.35852263157892</v>
      </c>
    </row>
    <row r="279" spans="1:17" ht="16" thickBot="1" x14ac:dyDescent="0.3">
      <c r="A279" s="149"/>
      <c r="B279" s="149"/>
      <c r="C279" s="249"/>
      <c r="D279" s="209"/>
      <c r="E279" s="117"/>
      <c r="F279" s="117"/>
      <c r="G279" s="153"/>
      <c r="H279" s="153"/>
      <c r="I279" s="154"/>
      <c r="J279" s="153"/>
      <c r="K279" s="155"/>
      <c r="L279" s="153"/>
      <c r="M279" s="122"/>
      <c r="N279" s="122"/>
      <c r="O279" s="122"/>
      <c r="P279" s="213"/>
      <c r="Q279" s="184"/>
    </row>
    <row r="280" spans="1:17" ht="16" thickBot="1" x14ac:dyDescent="0.3">
      <c r="A280" s="248" t="s">
        <v>468</v>
      </c>
      <c r="B280" s="139"/>
      <c r="C280" s="140"/>
      <c r="D280" s="246"/>
      <c r="E280" s="142"/>
      <c r="F280" s="142">
        <v>143.99999999999997</v>
      </c>
      <c r="G280" s="142">
        <v>40083.627258947366</v>
      </c>
      <c r="H280" s="143">
        <v>114875</v>
      </c>
      <c r="I280" s="144">
        <v>203</v>
      </c>
      <c r="J280" s="143">
        <v>45009.907894736862</v>
      </c>
      <c r="K280" s="145">
        <v>527</v>
      </c>
      <c r="L280" s="143">
        <v>93478.705263157899</v>
      </c>
      <c r="M280" s="146">
        <v>138488.61315789472</v>
      </c>
      <c r="N280" s="146">
        <v>9001.9815789473669</v>
      </c>
      <c r="O280" s="146">
        <v>46739.35263157895</v>
      </c>
      <c r="P280" s="183">
        <v>15.999999999999998</v>
      </c>
      <c r="Q280" s="148">
        <v>4453.7363621052627</v>
      </c>
    </row>
    <row r="281" spans="1:17" x14ac:dyDescent="0.25">
      <c r="A281" s="250"/>
      <c r="D281" s="152"/>
      <c r="E281" s="152"/>
      <c r="F281" s="152"/>
      <c r="G281" s="153"/>
      <c r="H281" s="153"/>
      <c r="I281" s="150"/>
      <c r="J281" s="153"/>
      <c r="K281" s="155"/>
      <c r="L281" s="153"/>
      <c r="M281" s="153"/>
      <c r="N281" s="153"/>
      <c r="O281" s="153"/>
    </row>
    <row r="282" spans="1:17" x14ac:dyDescent="0.25">
      <c r="B282" s="253" t="s">
        <v>469</v>
      </c>
      <c r="C282" s="254"/>
      <c r="D282" s="255">
        <v>180</v>
      </c>
      <c r="E282" s="152"/>
      <c r="F282" s="152"/>
      <c r="G282" s="153"/>
      <c r="H282" s="153"/>
      <c r="I282" s="150"/>
      <c r="J282" s="153"/>
      <c r="K282" s="155"/>
      <c r="L282" s="153"/>
      <c r="M282" s="153"/>
      <c r="N282" s="153"/>
      <c r="O282" s="153"/>
    </row>
    <row r="283" spans="1:17" x14ac:dyDescent="0.25">
      <c r="A283" s="256" t="s">
        <v>470</v>
      </c>
      <c r="G283" s="2"/>
      <c r="H283" s="2"/>
      <c r="I283" s="2"/>
      <c r="J283" s="153"/>
      <c r="K283" s="155"/>
      <c r="L283" s="153"/>
      <c r="M283" s="153"/>
      <c r="N283" s="153"/>
      <c r="O283" s="153"/>
    </row>
    <row r="284" spans="1:17" ht="23" x14ac:dyDescent="0.25">
      <c r="A284" s="258" t="s">
        <v>471</v>
      </c>
      <c r="F284" s="152"/>
      <c r="G284" s="2"/>
      <c r="H284" s="2"/>
      <c r="I284" s="2"/>
    </row>
    <row r="285" spans="1:17" x14ac:dyDescent="0.25">
      <c r="A285" s="259" t="s">
        <v>472</v>
      </c>
      <c r="F285" s="260"/>
      <c r="G285" s="2"/>
      <c r="H285" s="2"/>
      <c r="I285" s="2"/>
      <c r="L285" s="153"/>
      <c r="M285" s="251"/>
      <c r="N285" s="251"/>
      <c r="O285" s="251"/>
    </row>
    <row r="286" spans="1:17" x14ac:dyDescent="0.25">
      <c r="A286" s="261" t="s">
        <v>473</v>
      </c>
      <c r="G286" s="2"/>
      <c r="H286" s="2"/>
      <c r="I286" s="2"/>
      <c r="J286" s="251"/>
      <c r="K286" s="262"/>
      <c r="L286" s="153"/>
      <c r="M286" s="251"/>
      <c r="N286" s="251"/>
      <c r="O286" s="251"/>
    </row>
    <row r="287" spans="1:17" x14ac:dyDescent="0.25">
      <c r="C287" s="252" t="s">
        <v>2</v>
      </c>
      <c r="D287" s="263">
        <v>18768.499999999996</v>
      </c>
      <c r="G287" s="2"/>
      <c r="H287" s="2"/>
      <c r="I287" s="2"/>
      <c r="J287" s="251"/>
      <c r="K287" s="262"/>
      <c r="M287" s="251"/>
      <c r="N287" s="251"/>
      <c r="O287" s="251"/>
    </row>
    <row r="288" spans="1:17" x14ac:dyDescent="0.25">
      <c r="C288" s="252" t="s">
        <v>0</v>
      </c>
      <c r="D288" s="257">
        <v>12365.6</v>
      </c>
      <c r="E288" s="260">
        <v>0.65884860271199086</v>
      </c>
      <c r="G288" s="2"/>
      <c r="H288" s="2"/>
      <c r="I288" s="2"/>
      <c r="J288" s="251"/>
      <c r="K288" s="262"/>
      <c r="M288" s="251"/>
      <c r="N288" s="251"/>
      <c r="O288" s="251"/>
    </row>
    <row r="289" spans="3:15" x14ac:dyDescent="0.25">
      <c r="C289" s="252" t="s">
        <v>1</v>
      </c>
      <c r="D289" s="257">
        <v>6402.9000000000005</v>
      </c>
      <c r="E289" s="260">
        <v>0.34115139728800919</v>
      </c>
      <c r="G289" s="2"/>
      <c r="H289" s="2"/>
      <c r="I289" s="2"/>
      <c r="J289" s="251"/>
      <c r="K289" s="262"/>
      <c r="M289" s="251"/>
      <c r="N289" s="251"/>
      <c r="O289" s="251"/>
    </row>
    <row r="290" spans="3:15" x14ac:dyDescent="0.25">
      <c r="C290" s="150" t="s">
        <v>2</v>
      </c>
      <c r="D290" s="263">
        <v>18768.5</v>
      </c>
      <c r="E290" s="260">
        <v>1</v>
      </c>
      <c r="G290" s="2"/>
      <c r="H290" s="2"/>
      <c r="I290" s="2"/>
      <c r="J290" s="251"/>
      <c r="K290" s="262"/>
      <c r="M290" s="251"/>
      <c r="N290" s="251"/>
      <c r="O290" s="251"/>
    </row>
    <row r="291" spans="3:15" x14ac:dyDescent="0.25">
      <c r="G291" s="2"/>
      <c r="H291" s="2"/>
      <c r="I291" s="2"/>
      <c r="J291" s="251"/>
      <c r="K291" s="262"/>
      <c r="M291" s="251"/>
      <c r="N291" s="251"/>
      <c r="O291" s="251"/>
    </row>
    <row r="292" spans="3:15" x14ac:dyDescent="0.25">
      <c r="C292" s="150" t="s">
        <v>474</v>
      </c>
      <c r="F292" s="117"/>
      <c r="G292" s="2"/>
      <c r="H292" s="2"/>
      <c r="I292" s="264" t="s">
        <v>475</v>
      </c>
      <c r="J292" s="251"/>
      <c r="K292" s="262"/>
      <c r="M292" s="251"/>
      <c r="N292" s="251"/>
      <c r="O292" s="251"/>
    </row>
    <row r="293" spans="3:15" x14ac:dyDescent="0.25">
      <c r="D293" s="152" t="s">
        <v>476</v>
      </c>
      <c r="E293" s="152" t="s">
        <v>477</v>
      </c>
      <c r="F293" s="152" t="s">
        <v>478</v>
      </c>
      <c r="G293" s="2"/>
      <c r="H293" s="2"/>
      <c r="I293" s="152" t="s">
        <v>479</v>
      </c>
      <c r="J293" s="251"/>
      <c r="K293" s="262"/>
      <c r="M293" s="251"/>
      <c r="N293" s="251"/>
      <c r="O293" s="251"/>
    </row>
    <row r="294" spans="3:15" x14ac:dyDescent="0.25">
      <c r="C294" s="252" t="s">
        <v>0</v>
      </c>
      <c r="D294" s="117">
        <v>42</v>
      </c>
      <c r="E294" s="117">
        <v>12365.6</v>
      </c>
      <c r="F294" s="117">
        <v>104.5</v>
      </c>
      <c r="G294" s="2"/>
      <c r="H294" s="2"/>
      <c r="I294" s="117">
        <v>9</v>
      </c>
      <c r="J294" s="251"/>
      <c r="K294" s="262"/>
      <c r="M294" s="251"/>
      <c r="N294" s="251"/>
      <c r="O294" s="251"/>
    </row>
    <row r="295" spans="3:15" x14ac:dyDescent="0.25">
      <c r="C295" s="252" t="s">
        <v>1</v>
      </c>
      <c r="D295" s="117">
        <v>138</v>
      </c>
      <c r="E295" s="117">
        <v>6402.9000000000005</v>
      </c>
      <c r="F295" s="117">
        <v>39.500000000000036</v>
      </c>
      <c r="G295" s="2"/>
      <c r="H295" s="2"/>
      <c r="I295" s="117">
        <v>7</v>
      </c>
      <c r="J295" s="251"/>
      <c r="K295" s="262"/>
      <c r="M295" s="251"/>
      <c r="N295" s="251"/>
      <c r="O295" s="251"/>
    </row>
    <row r="296" spans="3:15" x14ac:dyDescent="0.25">
      <c r="C296" s="150" t="s">
        <v>2</v>
      </c>
      <c r="D296" s="152">
        <v>180</v>
      </c>
      <c r="E296" s="152">
        <v>18768.5</v>
      </c>
      <c r="F296" s="152">
        <v>144.00000000000003</v>
      </c>
      <c r="G296" s="1"/>
      <c r="H296" s="1"/>
      <c r="I296" s="152">
        <v>16</v>
      </c>
      <c r="J296" s="251"/>
      <c r="K296" s="262"/>
      <c r="M296" s="251"/>
      <c r="N296" s="251"/>
      <c r="O296" s="251"/>
    </row>
    <row r="297" spans="3:15" x14ac:dyDescent="0.25">
      <c r="G297" s="2"/>
      <c r="H297" s="2"/>
      <c r="I297" s="2"/>
      <c r="J297" s="251"/>
      <c r="K297" s="262"/>
      <c r="M297" s="251"/>
      <c r="N297" s="251"/>
      <c r="O297" s="251"/>
    </row>
    <row r="298" spans="3:15" x14ac:dyDescent="0.25">
      <c r="C298" s="150" t="s">
        <v>480</v>
      </c>
      <c r="F298" s="117"/>
      <c r="G298" s="2"/>
      <c r="H298" s="2"/>
      <c r="I298" s="2"/>
      <c r="J298" s="251"/>
      <c r="K298" s="262"/>
      <c r="M298" s="251"/>
      <c r="N298" s="251"/>
      <c r="O298" s="251"/>
    </row>
    <row r="299" spans="3:15" x14ac:dyDescent="0.25">
      <c r="D299" s="152" t="s">
        <v>476</v>
      </c>
      <c r="E299" s="152" t="s">
        <v>477</v>
      </c>
      <c r="F299" s="152" t="s">
        <v>478</v>
      </c>
      <c r="G299" s="2"/>
      <c r="H299" s="2"/>
      <c r="I299" s="152" t="s">
        <v>481</v>
      </c>
      <c r="J299" s="251"/>
      <c r="K299" s="262"/>
      <c r="M299" s="251"/>
      <c r="N299" s="251"/>
      <c r="O299" s="251"/>
    </row>
    <row r="300" spans="3:15" x14ac:dyDescent="0.25">
      <c r="C300" s="252" t="s">
        <v>0</v>
      </c>
      <c r="D300" s="265">
        <v>0.23333333333333334</v>
      </c>
      <c r="E300" s="265">
        <v>0.65884860271199086</v>
      </c>
      <c r="F300" s="265">
        <v>0.72569444444444431</v>
      </c>
      <c r="G300" s="265" t="e">
        <v>#DIV/0!</v>
      </c>
      <c r="H300" s="265" t="e">
        <v>#DIV/0!</v>
      </c>
      <c r="I300" s="265">
        <v>0.5625</v>
      </c>
      <c r="J300" s="251"/>
      <c r="K300" s="262"/>
      <c r="M300" s="251"/>
      <c r="N300" s="251"/>
      <c r="O300" s="251"/>
    </row>
    <row r="301" spans="3:15" x14ac:dyDescent="0.25">
      <c r="C301" s="252" t="s">
        <v>1</v>
      </c>
      <c r="D301" s="265">
        <v>0.76666666666666672</v>
      </c>
      <c r="E301" s="265">
        <v>0.34115139728800919</v>
      </c>
      <c r="F301" s="265">
        <v>0.27430555555555575</v>
      </c>
      <c r="G301" s="265" t="e">
        <v>#DIV/0!</v>
      </c>
      <c r="H301" s="265" t="e">
        <v>#DIV/0!</v>
      </c>
      <c r="I301" s="265">
        <v>0.4375</v>
      </c>
      <c r="J301" s="251"/>
      <c r="K301" s="262"/>
      <c r="M301" s="251"/>
      <c r="N301" s="251"/>
      <c r="O301" s="251"/>
    </row>
    <row r="302" spans="3:15" x14ac:dyDescent="0.25">
      <c r="C302" s="150" t="s">
        <v>2</v>
      </c>
      <c r="D302" s="265">
        <v>1</v>
      </c>
      <c r="E302" s="265">
        <v>1</v>
      </c>
      <c r="F302" s="265">
        <v>1</v>
      </c>
      <c r="G302" s="265" t="e">
        <v>#DIV/0!</v>
      </c>
      <c r="H302" s="265" t="e">
        <v>#DIV/0!</v>
      </c>
      <c r="I302" s="265">
        <v>1</v>
      </c>
      <c r="J302" s="251"/>
      <c r="K302" s="262"/>
      <c r="M302" s="251"/>
      <c r="N302" s="251"/>
      <c r="O302" s="251"/>
    </row>
    <row r="303" spans="3:15" x14ac:dyDescent="0.25">
      <c r="H303" s="251"/>
      <c r="I303" s="251"/>
      <c r="J303" s="251"/>
      <c r="K303" s="262"/>
      <c r="M303" s="251"/>
      <c r="N303" s="251"/>
      <c r="O303" s="251"/>
    </row>
    <row r="304" spans="3:15" x14ac:dyDescent="0.25">
      <c r="H304" s="251"/>
      <c r="I304" s="251"/>
      <c r="J304" s="251"/>
      <c r="K304" s="262"/>
      <c r="M304" s="251"/>
      <c r="N304" s="251"/>
      <c r="O304" s="251"/>
    </row>
    <row r="305" spans="8:15" x14ac:dyDescent="0.25">
      <c r="H305" s="251"/>
      <c r="I305" s="251"/>
      <c r="J305" s="251"/>
      <c r="K305" s="262"/>
      <c r="M305" s="251"/>
      <c r="N305" s="251"/>
      <c r="O305" s="251"/>
    </row>
    <row r="306" spans="8:15" x14ac:dyDescent="0.25">
      <c r="H306" s="251"/>
      <c r="I306" s="251"/>
      <c r="J306" s="251"/>
      <c r="K306" s="262"/>
      <c r="M306" s="251"/>
      <c r="N306" s="251"/>
      <c r="O306" s="251"/>
    </row>
    <row r="307" spans="8:15" x14ac:dyDescent="0.25">
      <c r="H307" s="251"/>
      <c r="I307" s="251"/>
      <c r="J307" s="251"/>
      <c r="K307" s="262"/>
      <c r="L307" s="153"/>
      <c r="M307" s="251"/>
      <c r="N307" s="251"/>
      <c r="O307" s="251"/>
    </row>
    <row r="308" spans="8:15" x14ac:dyDescent="0.25">
      <c r="H308" s="251"/>
      <c r="I308" s="251"/>
      <c r="J308" s="251"/>
      <c r="K308" s="262"/>
      <c r="L308" s="153"/>
      <c r="M308" s="251"/>
      <c r="N308" s="251"/>
      <c r="O308" s="251"/>
    </row>
    <row r="309" spans="8:15" x14ac:dyDescent="0.25">
      <c r="H309" s="251"/>
      <c r="I309" s="251"/>
      <c r="J309" s="251"/>
      <c r="K309" s="262"/>
      <c r="L309" s="153"/>
      <c r="M309" s="251"/>
      <c r="N309" s="251"/>
      <c r="O309" s="251"/>
    </row>
    <row r="310" spans="8:15" x14ac:dyDescent="0.25">
      <c r="H310" s="251"/>
      <c r="I310" s="251"/>
      <c r="J310" s="251"/>
      <c r="K310" s="262"/>
      <c r="L310" s="153"/>
      <c r="M310" s="251"/>
      <c r="N310" s="251"/>
      <c r="O310" s="251"/>
    </row>
    <row r="311" spans="8:15" x14ac:dyDescent="0.25">
      <c r="H311" s="251"/>
      <c r="I311" s="251"/>
      <c r="J311" s="251"/>
      <c r="K311" s="262"/>
      <c r="L311" s="153"/>
      <c r="M311" s="251"/>
      <c r="N311" s="251"/>
      <c r="O311" s="251"/>
    </row>
    <row r="312" spans="8:15" x14ac:dyDescent="0.25">
      <c r="H312" s="251"/>
      <c r="I312" s="251"/>
      <c r="J312" s="251"/>
      <c r="K312" s="262"/>
      <c r="L312" s="153"/>
      <c r="M312" s="251"/>
      <c r="N312" s="251"/>
      <c r="O312" s="251"/>
    </row>
    <row r="313" spans="8:15" x14ac:dyDescent="0.25">
      <c r="H313" s="251"/>
      <c r="I313" s="251"/>
      <c r="J313" s="251"/>
      <c r="K313" s="262"/>
      <c r="L313" s="153"/>
      <c r="M313" s="251"/>
      <c r="N313" s="251"/>
      <c r="O313" s="251"/>
    </row>
    <row r="314" spans="8:15" x14ac:dyDescent="0.25">
      <c r="H314" s="251"/>
      <c r="I314" s="251"/>
      <c r="J314" s="251"/>
      <c r="K314" s="262"/>
      <c r="L314" s="153"/>
      <c r="M314" s="251"/>
      <c r="N314" s="251"/>
      <c r="O314" s="251"/>
    </row>
    <row r="315" spans="8:15" x14ac:dyDescent="0.25">
      <c r="H315" s="251"/>
      <c r="I315" s="251"/>
      <c r="J315" s="251"/>
      <c r="K315" s="262"/>
      <c r="L315" s="153"/>
      <c r="M315" s="251"/>
      <c r="N315" s="251"/>
      <c r="O315" s="251"/>
    </row>
    <row r="316" spans="8:15" x14ac:dyDescent="0.25">
      <c r="H316" s="251"/>
      <c r="I316" s="251"/>
      <c r="J316" s="251"/>
      <c r="K316" s="262"/>
      <c r="L316" s="153"/>
      <c r="M316" s="251"/>
      <c r="N316" s="251"/>
      <c r="O316" s="251"/>
    </row>
    <row r="317" spans="8:15" x14ac:dyDescent="0.25">
      <c r="H317" s="251"/>
      <c r="I317" s="251"/>
      <c r="J317" s="251"/>
      <c r="K317" s="262"/>
      <c r="L317" s="153"/>
      <c r="M317" s="251"/>
      <c r="N317" s="251"/>
      <c r="O317" s="251"/>
    </row>
    <row r="318" spans="8:15" x14ac:dyDescent="0.25">
      <c r="H318" s="251"/>
      <c r="I318" s="251"/>
      <c r="J318" s="251"/>
      <c r="K318" s="262"/>
      <c r="L318" s="153"/>
      <c r="M318" s="251"/>
      <c r="N318" s="251"/>
      <c r="O318" s="251"/>
    </row>
    <row r="319" spans="8:15" x14ac:dyDescent="0.25">
      <c r="H319" s="251"/>
      <c r="I319" s="251"/>
      <c r="J319" s="251"/>
      <c r="K319" s="262"/>
      <c r="L319" s="153"/>
      <c r="M319" s="251"/>
      <c r="N319" s="251"/>
      <c r="O319" s="251"/>
    </row>
    <row r="320" spans="8:15" x14ac:dyDescent="0.25">
      <c r="H320" s="251"/>
      <c r="I320" s="251"/>
      <c r="J320" s="251"/>
      <c r="K320" s="262"/>
      <c r="L320" s="153"/>
      <c r="M320" s="251"/>
      <c r="N320" s="251"/>
      <c r="O320" s="251"/>
    </row>
    <row r="321" spans="8:15" x14ac:dyDescent="0.25">
      <c r="H321" s="251"/>
      <c r="I321" s="251"/>
      <c r="J321" s="251"/>
      <c r="K321" s="262"/>
      <c r="L321" s="153"/>
      <c r="M321" s="251"/>
      <c r="N321" s="251"/>
      <c r="O321" s="251"/>
    </row>
    <row r="322" spans="8:15" x14ac:dyDescent="0.25">
      <c r="H322" s="251"/>
      <c r="I322" s="251"/>
      <c r="J322" s="251"/>
      <c r="K322" s="262"/>
      <c r="L322" s="153"/>
      <c r="M322" s="251"/>
      <c r="N322" s="251"/>
      <c r="O322" s="251"/>
    </row>
    <row r="323" spans="8:15" x14ac:dyDescent="0.25">
      <c r="H323" s="251"/>
      <c r="I323" s="251"/>
      <c r="J323" s="251"/>
      <c r="K323" s="262"/>
      <c r="L323" s="153"/>
      <c r="M323" s="251"/>
      <c r="N323" s="251"/>
      <c r="O323" s="251"/>
    </row>
    <row r="324" spans="8:15" x14ac:dyDescent="0.25">
      <c r="H324" s="251"/>
      <c r="I324" s="251"/>
      <c r="J324" s="251"/>
      <c r="K324" s="262"/>
      <c r="L324" s="153"/>
      <c r="M324" s="251"/>
      <c r="N324" s="251"/>
      <c r="O324" s="251"/>
    </row>
    <row r="325" spans="8:15" x14ac:dyDescent="0.25">
      <c r="H325" s="251"/>
      <c r="I325" s="251"/>
      <c r="J325" s="251"/>
      <c r="K325" s="262"/>
      <c r="L325" s="153"/>
      <c r="M325" s="251"/>
      <c r="N325" s="251"/>
      <c r="O325" s="251"/>
    </row>
    <row r="326" spans="8:15" x14ac:dyDescent="0.25">
      <c r="H326" s="251"/>
      <c r="I326" s="251"/>
      <c r="J326" s="251"/>
      <c r="K326" s="262"/>
      <c r="L326" s="153"/>
      <c r="M326" s="251"/>
      <c r="N326" s="251"/>
      <c r="O326" s="251"/>
    </row>
    <row r="327" spans="8:15" x14ac:dyDescent="0.25">
      <c r="H327" s="251"/>
      <c r="I327" s="251"/>
      <c r="J327" s="251"/>
      <c r="K327" s="262"/>
      <c r="L327" s="153"/>
      <c r="M327" s="251"/>
      <c r="N327" s="251"/>
      <c r="O327" s="251"/>
    </row>
    <row r="328" spans="8:15" x14ac:dyDescent="0.25">
      <c r="H328" s="251"/>
      <c r="I328" s="251"/>
      <c r="J328" s="251"/>
      <c r="K328" s="262"/>
      <c r="L328" s="153"/>
      <c r="M328" s="251"/>
      <c r="N328" s="251"/>
      <c r="O328" s="251"/>
    </row>
    <row r="329" spans="8:15" x14ac:dyDescent="0.25">
      <c r="H329" s="251"/>
      <c r="I329" s="251"/>
      <c r="J329" s="251"/>
      <c r="K329" s="262"/>
      <c r="L329" s="153"/>
      <c r="M329" s="251"/>
      <c r="N329" s="251"/>
      <c r="O329" s="251"/>
    </row>
    <row r="330" spans="8:15" x14ac:dyDescent="0.25">
      <c r="H330" s="251"/>
      <c r="I330" s="251"/>
      <c r="J330" s="251"/>
      <c r="K330" s="262"/>
      <c r="L330" s="153"/>
      <c r="M330" s="251"/>
      <c r="N330" s="251"/>
      <c r="O330" s="251"/>
    </row>
    <row r="331" spans="8:15" x14ac:dyDescent="0.25">
      <c r="H331" s="251"/>
      <c r="I331" s="251"/>
      <c r="J331" s="251"/>
      <c r="K331" s="262"/>
      <c r="L331" s="153"/>
      <c r="M331" s="251"/>
      <c r="N331" s="251"/>
      <c r="O331" s="251"/>
    </row>
    <row r="332" spans="8:15" x14ac:dyDescent="0.25">
      <c r="H332" s="251"/>
      <c r="I332" s="251"/>
      <c r="J332" s="251"/>
      <c r="K332" s="262"/>
      <c r="L332" s="153"/>
      <c r="M332" s="251"/>
      <c r="N332" s="251"/>
      <c r="O332" s="251"/>
    </row>
    <row r="333" spans="8:15" x14ac:dyDescent="0.25">
      <c r="H333" s="251"/>
      <c r="I333" s="251"/>
      <c r="J333" s="251"/>
      <c r="K333" s="262"/>
      <c r="L333" s="153"/>
      <c r="M333" s="251"/>
      <c r="N333" s="251"/>
      <c r="O333" s="251"/>
    </row>
    <row r="334" spans="8:15" x14ac:dyDescent="0.25">
      <c r="H334" s="251"/>
      <c r="I334" s="251"/>
      <c r="J334" s="251"/>
      <c r="K334" s="262"/>
      <c r="L334" s="153"/>
      <c r="M334" s="251"/>
      <c r="N334" s="251"/>
      <c r="O334" s="251"/>
    </row>
    <row r="335" spans="8:15" x14ac:dyDescent="0.25">
      <c r="H335" s="251"/>
      <c r="I335" s="251"/>
      <c r="J335" s="251"/>
      <c r="K335" s="262"/>
      <c r="L335" s="153"/>
      <c r="M335" s="251"/>
      <c r="N335" s="251"/>
      <c r="O335" s="251"/>
    </row>
    <row r="336" spans="8:15" x14ac:dyDescent="0.25">
      <c r="H336" s="251"/>
      <c r="I336" s="251"/>
      <c r="J336" s="251"/>
      <c r="K336" s="262"/>
      <c r="M336" s="251"/>
      <c r="N336" s="251"/>
      <c r="O336" s="251"/>
    </row>
    <row r="337" spans="1:15" x14ac:dyDescent="0.25">
      <c r="H337" s="251"/>
      <c r="I337" s="251"/>
      <c r="J337" s="251"/>
      <c r="K337" s="262"/>
      <c r="L337" s="153"/>
      <c r="M337" s="251"/>
      <c r="N337" s="251"/>
      <c r="O337" s="251"/>
    </row>
    <row r="338" spans="1:15" x14ac:dyDescent="0.25">
      <c r="H338" s="251"/>
      <c r="I338" s="251"/>
      <c r="J338" s="251"/>
      <c r="K338" s="262"/>
      <c r="L338" s="153"/>
      <c r="M338" s="251"/>
      <c r="N338" s="251"/>
      <c r="O338" s="251"/>
    </row>
    <row r="339" spans="1:15" x14ac:dyDescent="0.25">
      <c r="H339" s="251"/>
      <c r="I339" s="251"/>
      <c r="J339" s="251"/>
      <c r="K339" s="262"/>
      <c r="L339" s="153"/>
      <c r="M339" s="251"/>
      <c r="N339" s="251"/>
      <c r="O339" s="251"/>
    </row>
    <row r="340" spans="1:15" x14ac:dyDescent="0.25">
      <c r="H340" s="251"/>
      <c r="I340" s="251"/>
      <c r="J340" s="251"/>
      <c r="K340" s="262"/>
      <c r="L340" s="153"/>
      <c r="M340" s="251"/>
      <c r="N340" s="251"/>
      <c r="O340" s="251"/>
    </row>
    <row r="343" spans="1:15" x14ac:dyDescent="0.25">
      <c r="A343" s="266" t="s">
        <v>482</v>
      </c>
      <c r="B343" s="266"/>
      <c r="C343" s="150"/>
      <c r="D343" s="251"/>
      <c r="E343" s="251"/>
      <c r="F343" s="251"/>
      <c r="G343" s="267"/>
      <c r="H343" s="267"/>
      <c r="I343" s="267"/>
      <c r="J343" s="267"/>
      <c r="K343" s="268"/>
    </row>
    <row r="344" spans="1:15" ht="31" x14ac:dyDescent="0.25">
      <c r="A344" s="269" t="s">
        <v>471</v>
      </c>
      <c r="B344" s="269"/>
      <c r="C344" s="270"/>
      <c r="D344" s="251"/>
      <c r="E344" s="251"/>
      <c r="F344" s="251"/>
      <c r="G344" s="267"/>
      <c r="H344" s="267"/>
      <c r="I344" s="267"/>
      <c r="J344" s="267"/>
      <c r="K344" s="268"/>
    </row>
    <row r="345" spans="1:15" x14ac:dyDescent="0.25">
      <c r="A345" s="271" t="s">
        <v>472</v>
      </c>
      <c r="B345" s="271"/>
      <c r="C345" s="272"/>
      <c r="D345" s="251"/>
      <c r="E345" s="251"/>
      <c r="F345" s="251"/>
      <c r="G345" s="267"/>
      <c r="H345" s="267"/>
      <c r="I345" s="267"/>
      <c r="J345" s="267"/>
      <c r="K345" s="268"/>
    </row>
    <row r="346" spans="1:15" x14ac:dyDescent="0.25">
      <c r="A346" s="251" t="s">
        <v>473</v>
      </c>
      <c r="D346" s="251"/>
      <c r="E346" s="251"/>
      <c r="F346" s="251"/>
      <c r="G346" s="267"/>
      <c r="H346" s="267"/>
      <c r="I346" s="267"/>
      <c r="J346" s="267"/>
      <c r="K346" s="268"/>
    </row>
    <row r="347" spans="1:15" x14ac:dyDescent="0.25">
      <c r="G347" s="267"/>
      <c r="H347" s="267"/>
      <c r="I347" s="267"/>
      <c r="J347" s="267"/>
      <c r="K347" s="268"/>
      <c r="L347" s="153"/>
    </row>
    <row r="348" spans="1:15" x14ac:dyDescent="0.25">
      <c r="G348" s="267"/>
      <c r="H348" s="267"/>
      <c r="I348" s="267"/>
      <c r="J348" s="267"/>
      <c r="K348" s="268"/>
      <c r="L348" s="153"/>
    </row>
    <row r="349" spans="1:15" x14ac:dyDescent="0.25">
      <c r="G349" s="267"/>
      <c r="H349" s="267"/>
      <c r="I349" s="267"/>
      <c r="J349" s="267"/>
      <c r="K349" s="268"/>
    </row>
    <row r="350" spans="1:15" x14ac:dyDescent="0.25">
      <c r="G350" s="267"/>
      <c r="H350" s="267"/>
      <c r="I350" s="267"/>
      <c r="J350" s="267"/>
      <c r="K350" s="268"/>
    </row>
    <row r="351" spans="1:15" x14ac:dyDescent="0.25">
      <c r="G351" s="267"/>
      <c r="H351" s="267"/>
      <c r="I351" s="267"/>
      <c r="J351" s="267"/>
      <c r="K351" s="268"/>
      <c r="L351" s="251"/>
      <c r="M351" s="251"/>
      <c r="N351" s="251"/>
      <c r="O351" s="251"/>
    </row>
    <row r="352" spans="1:15" x14ac:dyDescent="0.25">
      <c r="G352" s="267"/>
      <c r="H352" s="267"/>
      <c r="I352" s="267"/>
      <c r="J352" s="267"/>
      <c r="K352" s="268"/>
      <c r="L352" s="153"/>
      <c r="M352" s="251"/>
      <c r="N352" s="251"/>
      <c r="O352" s="251"/>
    </row>
    <row r="353" spans="7:15" x14ac:dyDescent="0.25">
      <c r="G353" s="267"/>
      <c r="H353" s="267"/>
      <c r="I353" s="267"/>
      <c r="J353" s="267"/>
      <c r="K353" s="268"/>
      <c r="L353" s="153"/>
      <c r="M353" s="251"/>
      <c r="N353" s="251"/>
      <c r="O353" s="251"/>
    </row>
    <row r="354" spans="7:15" x14ac:dyDescent="0.25">
      <c r="G354" s="267"/>
      <c r="H354" s="267"/>
      <c r="I354" s="267"/>
      <c r="J354" s="267"/>
      <c r="K354" s="268"/>
      <c r="L354" s="153"/>
      <c r="M354" s="251"/>
      <c r="N354" s="251"/>
      <c r="O354" s="251"/>
    </row>
    <row r="355" spans="7:15" x14ac:dyDescent="0.25">
      <c r="H355" s="273"/>
      <c r="I355" s="274"/>
      <c r="J355" s="150"/>
      <c r="K355" s="155"/>
      <c r="L355" s="150"/>
    </row>
    <row r="356" spans="7:15" x14ac:dyDescent="0.25">
      <c r="H356" s="273"/>
      <c r="I356" s="274"/>
      <c r="J356" s="150"/>
      <c r="K356" s="155"/>
      <c r="L356" s="150"/>
    </row>
    <row r="357" spans="7:15" x14ac:dyDescent="0.25">
      <c r="H357" s="251"/>
      <c r="I357" s="251"/>
      <c r="J357" s="251"/>
      <c r="K357" s="262"/>
      <c r="L357" s="251"/>
      <c r="M357" s="251"/>
      <c r="N357" s="251"/>
      <c r="O357" s="251"/>
    </row>
    <row r="358" spans="7:15" x14ac:dyDescent="0.25">
      <c r="H358" s="251"/>
      <c r="I358" s="251"/>
      <c r="J358" s="251"/>
      <c r="K358" s="262"/>
      <c r="L358" s="251"/>
      <c r="M358" s="251"/>
      <c r="N358" s="251"/>
      <c r="O358" s="251"/>
    </row>
    <row r="359" spans="7:15" x14ac:dyDescent="0.25">
      <c r="H359" s="251"/>
      <c r="I359" s="251"/>
      <c r="J359" s="251"/>
      <c r="K359" s="262"/>
      <c r="L359" s="251"/>
      <c r="M359" s="251"/>
      <c r="N359" s="251"/>
      <c r="O359" s="251"/>
    </row>
    <row r="360" spans="7:15" x14ac:dyDescent="0.25">
      <c r="H360" s="251"/>
      <c r="I360" s="251"/>
      <c r="J360" s="251"/>
      <c r="K360" s="262"/>
      <c r="L360" s="251"/>
      <c r="M360" s="251"/>
      <c r="N360" s="251"/>
      <c r="O360" s="251"/>
    </row>
  </sheetData>
  <hyperlinks>
    <hyperlink ref="A344" r:id="rId1" display="https://www.aihw.gov.au/getmedia/a5c95801-198c-40d1-879b-46d7cba44597/aihw-hse-205-ahs-hospital-resources-2016-17-tables.xlsx.aspx" xr:uid="{AB07790C-5601-46D2-9988-798BECB36582}"/>
    <hyperlink ref="A345" r:id="rId2" display="https://www.aihw.gov.au/getmedia/a5c95801-198c-40d1-879b-46d7cba44597/aihw-hse-205-ahs-hospital-resources-2016-17-tables.xlsx.aspx" xr:uid="{E1F30CDD-138A-47E4-B3DD-269AE8EEE890}"/>
    <hyperlink ref="A284" r:id="rId3" display="https://www.aihw.gov.au/getmedia/a5c95801-198c-40d1-879b-46d7cba44597/aihw-hse-205-ahs-hospital-resources-2016-17-tables.xlsx.aspx" xr:uid="{1CD4DAB0-56A5-4005-BEE2-9C28608D7A9F}"/>
    <hyperlink ref="A285" r:id="rId4" display="https://www.aihw.gov.au/getmedia/a5c95801-198c-40d1-879b-46d7cba44597/aihw-hse-205-ahs-hospital-resources-2016-17-tables.xlsx.aspx" xr:uid="{3E9DE90B-9CEE-4226-8F21-DF80E7036633}"/>
  </hyperlinks>
  <printOptions horizontalCentered="1"/>
  <pageMargins left="0" right="0" top="0.74803149606299213" bottom="0.74803149606299213" header="0.31496062992125984" footer="0.31496062992125984"/>
  <pageSetup paperSize="8" scale="31" fitToHeight="2" orientation="portrait" r:id="rId5"/>
  <headerFooter>
    <oddFooter>&amp;C&amp;F &amp;P</oddFooter>
  </headerFooter>
  <legacy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184AA-6099-40F0-AA06-1D23742DBB47}">
  <sheetPr codeName="Sheet5">
    <tabColor theme="7" tint="0.59999389629810485"/>
  </sheetPr>
  <dimension ref="A1:AG60"/>
  <sheetViews>
    <sheetView showGridLines="0" zoomScale="50" zoomScaleNormal="50" workbookViewId="0">
      <selection activeCell="B3" sqref="B3"/>
    </sheetView>
  </sheetViews>
  <sheetFormatPr defaultColWidth="21.69921875" defaultRowHeight="13" x14ac:dyDescent="0.3"/>
  <cols>
    <col min="1" max="1" width="47.69921875" style="55" customWidth="1"/>
    <col min="2" max="16384" width="21.69921875" style="55"/>
  </cols>
  <sheetData>
    <row r="1" spans="1:33" x14ac:dyDescent="0.3">
      <c r="S1" s="529" t="s">
        <v>123</v>
      </c>
      <c r="T1" s="530"/>
      <c r="U1" s="530"/>
      <c r="V1" s="530"/>
      <c r="W1" s="530"/>
      <c r="X1" s="530"/>
      <c r="Y1" s="530"/>
      <c r="Z1" s="530"/>
      <c r="AA1" s="56"/>
    </row>
    <row r="2" spans="1:33" x14ac:dyDescent="0.3">
      <c r="B2" s="57" t="s">
        <v>124</v>
      </c>
      <c r="C2" s="57" t="s">
        <v>125</v>
      </c>
      <c r="D2" s="57" t="s">
        <v>126</v>
      </c>
      <c r="E2" s="57" t="s">
        <v>127</v>
      </c>
      <c r="F2" s="57" t="s">
        <v>128</v>
      </c>
      <c r="G2" s="57" t="s">
        <v>129</v>
      </c>
      <c r="H2" s="57" t="s">
        <v>130</v>
      </c>
      <c r="I2" s="57" t="s">
        <v>131</v>
      </c>
      <c r="J2" s="57" t="s">
        <v>132</v>
      </c>
      <c r="K2" s="57" t="s">
        <v>133</v>
      </c>
      <c r="L2" s="57" t="s">
        <v>134</v>
      </c>
      <c r="M2" s="57" t="s">
        <v>135</v>
      </c>
      <c r="N2" s="57" t="s">
        <v>136</v>
      </c>
      <c r="O2" s="57" t="s">
        <v>137</v>
      </c>
      <c r="P2" s="57" t="s">
        <v>138</v>
      </c>
      <c r="Q2" s="57" t="s">
        <v>139</v>
      </c>
      <c r="R2" s="57" t="s">
        <v>140</v>
      </c>
      <c r="S2" s="58" t="s">
        <v>141</v>
      </c>
      <c r="T2" s="59" t="s">
        <v>142</v>
      </c>
      <c r="U2" s="59" t="s">
        <v>143</v>
      </c>
      <c r="V2" s="59" t="s">
        <v>144</v>
      </c>
      <c r="W2" s="59" t="s">
        <v>145</v>
      </c>
      <c r="X2" s="59" t="s">
        <v>146</v>
      </c>
      <c r="Y2" s="59" t="s">
        <v>147</v>
      </c>
      <c r="Z2" s="59" t="s">
        <v>148</v>
      </c>
      <c r="AA2" s="59" t="s">
        <v>149</v>
      </c>
    </row>
    <row r="3" spans="1:33" s="61" customFormat="1" x14ac:dyDescent="0.3">
      <c r="A3" s="60" t="s">
        <v>150</v>
      </c>
      <c r="B3" s="61">
        <v>1</v>
      </c>
      <c r="C3" s="61">
        <v>2</v>
      </c>
      <c r="D3" s="61">
        <v>3</v>
      </c>
      <c r="E3" s="61">
        <v>4</v>
      </c>
      <c r="F3" s="61">
        <v>5</v>
      </c>
      <c r="G3" s="61">
        <v>6</v>
      </c>
      <c r="H3" s="61">
        <v>7</v>
      </c>
      <c r="I3" s="61">
        <v>8</v>
      </c>
      <c r="J3" s="61">
        <v>9</v>
      </c>
      <c r="K3" s="61">
        <v>10</v>
      </c>
      <c r="L3" s="61">
        <v>11</v>
      </c>
      <c r="M3" s="61">
        <v>12</v>
      </c>
      <c r="N3" s="61">
        <v>13</v>
      </c>
      <c r="O3" s="61">
        <v>14</v>
      </c>
      <c r="P3" s="61">
        <v>15</v>
      </c>
      <c r="Q3" s="61">
        <v>16</v>
      </c>
      <c r="R3" s="61">
        <v>17</v>
      </c>
      <c r="S3" s="62">
        <v>18</v>
      </c>
      <c r="T3" s="61">
        <v>19</v>
      </c>
      <c r="U3" s="61">
        <v>20</v>
      </c>
      <c r="V3" s="61">
        <v>21</v>
      </c>
      <c r="W3" s="61">
        <v>22</v>
      </c>
      <c r="X3" s="61">
        <v>23</v>
      </c>
      <c r="Y3" s="61">
        <v>24</v>
      </c>
      <c r="Z3" s="61">
        <v>25</v>
      </c>
      <c r="AA3" s="61">
        <v>26</v>
      </c>
    </row>
    <row r="4" spans="1:33" s="61" customFormat="1" x14ac:dyDescent="0.3">
      <c r="A4" s="60" t="s">
        <v>151</v>
      </c>
      <c r="B4" s="63">
        <v>1323403</v>
      </c>
      <c r="C4" s="63">
        <v>1347625</v>
      </c>
      <c r="D4" s="63">
        <v>1364453</v>
      </c>
      <c r="E4" s="63">
        <v>1415422</v>
      </c>
      <c r="F4" s="63">
        <v>1481632</v>
      </c>
      <c r="G4" s="63">
        <v>1523369</v>
      </c>
      <c r="H4" s="63">
        <v>1527382</v>
      </c>
      <c r="I4" s="63">
        <v>1555480</v>
      </c>
      <c r="J4" s="63">
        <v>1598991</v>
      </c>
      <c r="K4" s="63">
        <v>1629572</v>
      </c>
      <c r="L4" s="63">
        <v>1682685</v>
      </c>
      <c r="M4" s="63">
        <v>1737103</v>
      </c>
      <c r="N4" s="63">
        <v>1803458</v>
      </c>
      <c r="O4" s="63">
        <v>1840632</v>
      </c>
      <c r="P4" s="63">
        <v>1886668</v>
      </c>
      <c r="Q4" s="63">
        <v>1961400</v>
      </c>
      <c r="R4" s="63">
        <v>1918319</v>
      </c>
      <c r="S4" s="64">
        <f t="shared" ref="S4:AA4" si="0">($AE$19+$AE$20*AA3)</f>
        <v>0</v>
      </c>
      <c r="T4" s="63">
        <f t="shared" si="0"/>
        <v>0</v>
      </c>
      <c r="U4" s="63">
        <f t="shared" si="0"/>
        <v>0</v>
      </c>
      <c r="V4" s="63">
        <f t="shared" si="0"/>
        <v>0</v>
      </c>
      <c r="W4" s="63">
        <f t="shared" si="0"/>
        <v>0</v>
      </c>
      <c r="X4" s="63">
        <f t="shared" si="0"/>
        <v>0</v>
      </c>
      <c r="Y4" s="63">
        <f t="shared" si="0"/>
        <v>0</v>
      </c>
      <c r="Z4" s="63">
        <f t="shared" si="0"/>
        <v>0</v>
      </c>
      <c r="AA4" s="63">
        <f t="shared" si="0"/>
        <v>0</v>
      </c>
    </row>
    <row r="5" spans="1:33" s="61" customFormat="1" x14ac:dyDescent="0.3">
      <c r="A5" s="65" t="s">
        <v>152</v>
      </c>
      <c r="B5" s="63"/>
      <c r="C5" s="63"/>
      <c r="D5" s="63"/>
      <c r="E5" s="63"/>
      <c r="F5" s="63"/>
      <c r="G5" s="63"/>
      <c r="H5" s="63"/>
      <c r="I5" s="63"/>
      <c r="J5" s="63"/>
      <c r="K5" s="63"/>
      <c r="L5" s="63"/>
      <c r="M5" s="63"/>
      <c r="N5" s="63"/>
      <c r="O5" s="63"/>
      <c r="P5" s="63"/>
      <c r="Q5" s="63"/>
      <c r="R5" s="63"/>
      <c r="S5" s="64"/>
      <c r="T5" s="63"/>
      <c r="U5" s="63"/>
      <c r="V5" s="63"/>
      <c r="W5" s="63"/>
      <c r="X5" s="63"/>
      <c r="Y5" s="63"/>
    </row>
    <row r="6" spans="1:33" s="61" customFormat="1" x14ac:dyDescent="0.3">
      <c r="A6" s="66" t="s">
        <v>153</v>
      </c>
      <c r="B6" s="63">
        <v>27709</v>
      </c>
      <c r="C6" s="63">
        <f>1202+25791</f>
        <v>26993</v>
      </c>
      <c r="D6" s="63">
        <f>1652+25750</f>
        <v>27402</v>
      </c>
      <c r="E6" s="63">
        <f>1753 +26702</f>
        <v>28455</v>
      </c>
      <c r="F6" s="63">
        <f>26775+2246</f>
        <v>29021</v>
      </c>
      <c r="G6" s="63">
        <f>27625+1802</f>
        <v>29427</v>
      </c>
      <c r="H6" s="63">
        <f>25731+ 3085</f>
        <v>28816</v>
      </c>
      <c r="I6" s="63">
        <f>27347+ 2763</f>
        <v>30110</v>
      </c>
      <c r="J6" s="63">
        <f>28880+ 2336</f>
        <v>31216</v>
      </c>
      <c r="K6" s="63">
        <f>308+46989</f>
        <v>47297</v>
      </c>
      <c r="L6" s="63">
        <f>595+47709</f>
        <v>48304</v>
      </c>
      <c r="M6" s="63">
        <f>48858+ 612</f>
        <v>49470</v>
      </c>
      <c r="N6" s="63">
        <f>50704+437</f>
        <v>51141</v>
      </c>
      <c r="O6" s="63">
        <f>653+50383</f>
        <v>51036</v>
      </c>
      <c r="P6" s="63">
        <f>755+ 50544</f>
        <v>51299</v>
      </c>
      <c r="Q6" s="63">
        <f>1022+52527</f>
        <v>53549</v>
      </c>
      <c r="R6" s="63">
        <f>1047+49831</f>
        <v>50878</v>
      </c>
      <c r="S6" s="64"/>
      <c r="T6" s="63"/>
      <c r="U6" s="63"/>
      <c r="V6" s="63"/>
      <c r="W6" s="63"/>
      <c r="X6" s="63"/>
      <c r="Y6" s="63"/>
    </row>
    <row r="7" spans="1:33" s="61" customFormat="1" x14ac:dyDescent="0.3">
      <c r="A7" s="66" t="s">
        <v>154</v>
      </c>
      <c r="B7" s="63">
        <f t="shared" ref="B7:R7" si="1">B4-B6</f>
        <v>1295694</v>
      </c>
      <c r="C7" s="63">
        <f t="shared" si="1"/>
        <v>1320632</v>
      </c>
      <c r="D7" s="63">
        <f t="shared" si="1"/>
        <v>1337051</v>
      </c>
      <c r="E7" s="63">
        <f t="shared" si="1"/>
        <v>1386967</v>
      </c>
      <c r="F7" s="63">
        <f t="shared" si="1"/>
        <v>1452611</v>
      </c>
      <c r="G7" s="63">
        <f t="shared" si="1"/>
        <v>1493942</v>
      </c>
      <c r="H7" s="63">
        <f t="shared" si="1"/>
        <v>1498566</v>
      </c>
      <c r="I7" s="63">
        <f t="shared" si="1"/>
        <v>1525370</v>
      </c>
      <c r="J7" s="63">
        <f t="shared" si="1"/>
        <v>1567775</v>
      </c>
      <c r="K7" s="63">
        <f t="shared" si="1"/>
        <v>1582275</v>
      </c>
      <c r="L7" s="63">
        <f t="shared" si="1"/>
        <v>1634381</v>
      </c>
      <c r="M7" s="63">
        <f t="shared" si="1"/>
        <v>1687633</v>
      </c>
      <c r="N7" s="63">
        <f t="shared" si="1"/>
        <v>1752317</v>
      </c>
      <c r="O7" s="63">
        <f t="shared" si="1"/>
        <v>1789596</v>
      </c>
      <c r="P7" s="63">
        <f t="shared" si="1"/>
        <v>1835369</v>
      </c>
      <c r="Q7" s="63">
        <f t="shared" si="1"/>
        <v>1907851</v>
      </c>
      <c r="R7" s="63">
        <f t="shared" si="1"/>
        <v>1867441</v>
      </c>
      <c r="S7" s="64"/>
      <c r="T7" s="63"/>
      <c r="U7" s="63"/>
      <c r="V7" s="63"/>
      <c r="W7" s="63"/>
      <c r="X7" s="63"/>
      <c r="Y7" s="63"/>
    </row>
    <row r="8" spans="1:33" s="70" customFormat="1" x14ac:dyDescent="0.3">
      <c r="A8" s="67" t="s">
        <v>155</v>
      </c>
      <c r="B8" s="68">
        <v>0.439</v>
      </c>
      <c r="C8" s="68">
        <v>0.41799999999999998</v>
      </c>
      <c r="D8" s="68">
        <v>0.46100000000000002</v>
      </c>
      <c r="E8" s="68">
        <v>0.42</v>
      </c>
      <c r="F8" s="68">
        <v>0.42599999999999999</v>
      </c>
      <c r="G8" s="68">
        <v>0.42399999999999999</v>
      </c>
      <c r="H8" s="68">
        <v>0.42</v>
      </c>
      <c r="I8" s="68">
        <v>0.42599999999999999</v>
      </c>
      <c r="J8" s="68">
        <v>0.432</v>
      </c>
      <c r="K8" s="68">
        <v>0.43099999999999999</v>
      </c>
      <c r="L8" s="68">
        <v>0.433</v>
      </c>
      <c r="M8" s="68">
        <v>0.437</v>
      </c>
      <c r="N8" s="68">
        <v>0.44400000000000001</v>
      </c>
      <c r="O8" s="68">
        <v>0.44800000000000001</v>
      </c>
      <c r="P8" s="68">
        <v>0.44900000000000001</v>
      </c>
      <c r="Q8" s="68">
        <v>0.45200000000000001</v>
      </c>
      <c r="R8" s="68">
        <v>0.443</v>
      </c>
      <c r="S8" s="69"/>
      <c r="V8" s="531" t="s">
        <v>156</v>
      </c>
      <c r="W8" s="532"/>
      <c r="X8" s="532"/>
      <c r="Y8" s="532"/>
      <c r="Z8" s="532"/>
      <c r="AA8" s="71"/>
    </row>
    <row r="9" spans="1:33" s="61" customFormat="1" x14ac:dyDescent="0.3">
      <c r="A9" s="72" t="s">
        <v>157</v>
      </c>
      <c r="B9" s="73">
        <f t="shared" ref="B9:R9" si="2">(1-B8)*B7</f>
        <v>726884.33399999992</v>
      </c>
      <c r="C9" s="73">
        <f t="shared" si="2"/>
        <v>768607.82400000014</v>
      </c>
      <c r="D9" s="73">
        <f t="shared" si="2"/>
        <v>720670.48899999994</v>
      </c>
      <c r="E9" s="73">
        <f t="shared" si="2"/>
        <v>804440.8600000001</v>
      </c>
      <c r="F9" s="73">
        <f t="shared" si="2"/>
        <v>833798.71400000015</v>
      </c>
      <c r="G9" s="73">
        <f t="shared" si="2"/>
        <v>860510.59200000006</v>
      </c>
      <c r="H9" s="73">
        <f t="shared" si="2"/>
        <v>869168.28000000014</v>
      </c>
      <c r="I9" s="73">
        <f t="shared" si="2"/>
        <v>875562.38000000012</v>
      </c>
      <c r="J9" s="73">
        <f t="shared" si="2"/>
        <v>890496.20000000007</v>
      </c>
      <c r="K9" s="73">
        <f t="shared" si="2"/>
        <v>900314.47499999998</v>
      </c>
      <c r="L9" s="73">
        <f t="shared" si="2"/>
        <v>926694.02699999989</v>
      </c>
      <c r="M9" s="73">
        <f t="shared" si="2"/>
        <v>950137.37899999996</v>
      </c>
      <c r="N9" s="73">
        <f t="shared" si="2"/>
        <v>974288.25200000009</v>
      </c>
      <c r="O9" s="73">
        <f t="shared" si="2"/>
        <v>987856.99200000009</v>
      </c>
      <c r="P9" s="73">
        <f t="shared" si="2"/>
        <v>1011288.3189999999</v>
      </c>
      <c r="Q9" s="73">
        <f t="shared" si="2"/>
        <v>1045502.3480000001</v>
      </c>
      <c r="R9" s="74">
        <f t="shared" si="2"/>
        <v>1040164.6369999999</v>
      </c>
      <c r="S9" s="75">
        <f>19794*S3 + 715171</f>
        <v>1071463</v>
      </c>
      <c r="T9" s="73">
        <f t="shared" ref="T9:AA9" si="3">19794*T3 + 715171</f>
        <v>1091257</v>
      </c>
      <c r="U9" s="73">
        <f t="shared" si="3"/>
        <v>1111051</v>
      </c>
      <c r="V9" s="76">
        <f t="shared" si="3"/>
        <v>1130845</v>
      </c>
      <c r="W9" s="77">
        <f t="shared" si="3"/>
        <v>1150639</v>
      </c>
      <c r="X9" s="77">
        <f t="shared" si="3"/>
        <v>1170433</v>
      </c>
      <c r="Y9" s="77">
        <f t="shared" si="3"/>
        <v>1190227</v>
      </c>
      <c r="Z9" s="77">
        <f t="shared" si="3"/>
        <v>1210021</v>
      </c>
      <c r="AA9" s="78">
        <f t="shared" si="3"/>
        <v>1229815</v>
      </c>
      <c r="AB9" s="63"/>
      <c r="AC9" s="63"/>
      <c r="AD9" s="63"/>
      <c r="AE9" s="63"/>
      <c r="AF9" s="63"/>
      <c r="AG9" s="63"/>
    </row>
    <row r="10" spans="1:33" s="61" customFormat="1" x14ac:dyDescent="0.3">
      <c r="A10" s="79"/>
      <c r="B10" s="63"/>
      <c r="C10" s="63"/>
      <c r="D10" s="63"/>
      <c r="E10" s="63"/>
      <c r="F10" s="63"/>
      <c r="G10" s="63"/>
      <c r="H10" s="63"/>
      <c r="I10" s="63"/>
      <c r="J10" s="63"/>
      <c r="K10" s="63"/>
      <c r="L10" s="63"/>
      <c r="M10" s="63"/>
      <c r="N10" s="63"/>
      <c r="O10" s="63"/>
      <c r="P10" s="63"/>
      <c r="Q10" s="63"/>
      <c r="R10" s="63"/>
      <c r="S10" s="64"/>
      <c r="T10" s="63"/>
      <c r="U10" s="63"/>
      <c r="V10" s="80"/>
      <c r="W10" s="81"/>
      <c r="X10" s="81"/>
      <c r="Y10" s="81"/>
      <c r="Z10" s="81"/>
      <c r="AA10" s="81"/>
      <c r="AB10" s="63"/>
      <c r="AC10" s="63"/>
      <c r="AD10" s="63"/>
      <c r="AE10" s="63"/>
      <c r="AF10" s="63"/>
      <c r="AG10" s="63"/>
    </row>
    <row r="11" spans="1:33" s="61" customFormat="1" x14ac:dyDescent="0.3">
      <c r="A11" s="79"/>
      <c r="B11" s="63"/>
      <c r="C11" s="63"/>
      <c r="D11" s="63"/>
      <c r="E11" s="63"/>
      <c r="F11" s="63"/>
      <c r="G11" s="63"/>
      <c r="H11" s="63"/>
      <c r="I11" s="63"/>
      <c r="J11" s="63"/>
      <c r="K11" s="63"/>
      <c r="L11" s="63"/>
      <c r="M11" s="63"/>
      <c r="N11" s="63"/>
      <c r="O11" s="63"/>
      <c r="P11" s="63"/>
      <c r="Q11" s="63"/>
      <c r="R11" s="63"/>
      <c r="S11" s="64"/>
      <c r="T11" s="63"/>
      <c r="U11" s="63"/>
      <c r="V11" s="82"/>
      <c r="W11" s="83"/>
      <c r="X11" s="83"/>
      <c r="Y11" s="83"/>
      <c r="Z11" s="83"/>
      <c r="AA11" s="83"/>
      <c r="AB11" s="63"/>
      <c r="AC11" s="63"/>
      <c r="AD11" s="63"/>
      <c r="AE11" s="63"/>
      <c r="AF11" s="63"/>
      <c r="AG11" s="63"/>
    </row>
    <row r="12" spans="1:33" s="61" customFormat="1" hidden="1" x14ac:dyDescent="0.3">
      <c r="A12" s="57" t="s">
        <v>158</v>
      </c>
      <c r="B12" s="63"/>
      <c r="C12" s="63"/>
      <c r="D12" s="63"/>
      <c r="E12" s="63">
        <v>175858</v>
      </c>
      <c r="F12" s="63">
        <v>182593</v>
      </c>
      <c r="G12" s="63">
        <v>185786</v>
      </c>
      <c r="H12" s="63">
        <v>186611</v>
      </c>
      <c r="I12" s="63">
        <v>187276</v>
      </c>
      <c r="J12" s="63">
        <v>193936</v>
      </c>
      <c r="K12" s="63">
        <v>201403</v>
      </c>
      <c r="L12" s="63">
        <v>208327</v>
      </c>
      <c r="M12" s="63">
        <v>211998</v>
      </c>
      <c r="N12" s="63">
        <v>217890</v>
      </c>
      <c r="O12" s="63">
        <v>218431</v>
      </c>
      <c r="P12" s="63">
        <v>220496</v>
      </c>
      <c r="Q12" s="63">
        <v>226086</v>
      </c>
      <c r="R12" s="63">
        <v>225864</v>
      </c>
      <c r="S12" s="64"/>
      <c r="T12" s="63"/>
      <c r="U12" s="63"/>
      <c r="V12" s="63"/>
      <c r="W12" s="63"/>
      <c r="X12" s="63"/>
      <c r="Y12" s="63"/>
      <c r="Z12" s="63"/>
      <c r="AA12" s="63"/>
      <c r="AB12" s="63"/>
      <c r="AC12" s="63"/>
      <c r="AD12" s="63"/>
      <c r="AE12" s="63"/>
      <c r="AF12" s="63"/>
      <c r="AG12" s="63"/>
    </row>
    <row r="13" spans="1:33" s="61" customFormat="1" hidden="1" x14ac:dyDescent="0.3">
      <c r="A13" s="84" t="s">
        <v>159</v>
      </c>
      <c r="B13" s="63" t="s">
        <v>160</v>
      </c>
      <c r="C13" s="63" t="s">
        <v>160</v>
      </c>
      <c r="D13" s="63" t="s">
        <v>160</v>
      </c>
      <c r="E13" s="85">
        <v>0.38900000000000001</v>
      </c>
      <c r="F13" s="85">
        <v>0.39600000000000002</v>
      </c>
      <c r="G13" s="61">
        <v>0.39100000000000001</v>
      </c>
      <c r="H13" s="85">
        <v>0.39400000000000002</v>
      </c>
      <c r="I13" s="85">
        <v>0.39700000000000002</v>
      </c>
      <c r="J13" s="61">
        <v>0.40899999999999997</v>
      </c>
      <c r="K13" s="61">
        <v>0.41399999999999998</v>
      </c>
      <c r="L13" s="61">
        <v>0.41599999999999998</v>
      </c>
      <c r="M13" s="61">
        <v>0.41899999999999998</v>
      </c>
      <c r="N13" s="61">
        <v>0.42</v>
      </c>
      <c r="O13" s="85">
        <v>0.42</v>
      </c>
      <c r="P13" s="85">
        <v>0.42399999999999999</v>
      </c>
      <c r="Q13" s="85">
        <v>0.41699999999999998</v>
      </c>
      <c r="R13" s="61">
        <v>0.41599999999999998</v>
      </c>
      <c r="S13" s="64"/>
      <c r="T13" s="63"/>
      <c r="U13" s="63"/>
      <c r="V13" s="63"/>
      <c r="W13" s="63"/>
      <c r="X13" s="63"/>
      <c r="Y13" s="63"/>
      <c r="Z13" s="63"/>
      <c r="AA13" s="63"/>
      <c r="AB13" s="63"/>
      <c r="AC13" s="63"/>
      <c r="AD13" s="63"/>
      <c r="AE13" s="63"/>
      <c r="AF13" s="63"/>
      <c r="AG13" s="63"/>
    </row>
    <row r="14" spans="1:33" s="61" customFormat="1" hidden="1" x14ac:dyDescent="0.3">
      <c r="A14" s="57" t="s">
        <v>161</v>
      </c>
      <c r="B14" s="63"/>
      <c r="C14" s="63"/>
      <c r="D14" s="63"/>
      <c r="E14" s="63">
        <f t="shared" ref="E14:R14" si="4">(1-E13)*E12</f>
        <v>107449.238</v>
      </c>
      <c r="F14" s="63">
        <f t="shared" si="4"/>
        <v>110286.17199999999</v>
      </c>
      <c r="G14" s="63">
        <f t="shared" si="4"/>
        <v>113143.674</v>
      </c>
      <c r="H14" s="63">
        <f t="shared" si="4"/>
        <v>113086.266</v>
      </c>
      <c r="I14" s="63">
        <f t="shared" si="4"/>
        <v>112927.428</v>
      </c>
      <c r="J14" s="63">
        <f t="shared" si="4"/>
        <v>114616.17599999999</v>
      </c>
      <c r="K14" s="63">
        <f t="shared" si="4"/>
        <v>118022.15800000001</v>
      </c>
      <c r="L14" s="63">
        <f t="shared" si="4"/>
        <v>121662.96800000002</v>
      </c>
      <c r="M14" s="63">
        <f t="shared" si="4"/>
        <v>123170.83799999999</v>
      </c>
      <c r="N14" s="63">
        <f t="shared" si="4"/>
        <v>126376.20000000001</v>
      </c>
      <c r="O14" s="63">
        <f t="shared" si="4"/>
        <v>126689.98000000001</v>
      </c>
      <c r="P14" s="63">
        <f t="shared" si="4"/>
        <v>127005.69600000001</v>
      </c>
      <c r="Q14" s="63">
        <f t="shared" si="4"/>
        <v>131808.13799999998</v>
      </c>
      <c r="R14" s="63">
        <f t="shared" si="4"/>
        <v>131904.57600000003</v>
      </c>
      <c r="S14" s="86">
        <f t="shared" ref="S14:AA14" si="5">1914.7*(S3) + 99763</f>
        <v>134227.6</v>
      </c>
      <c r="T14" s="87">
        <f t="shared" si="5"/>
        <v>136142.29999999999</v>
      </c>
      <c r="U14" s="87">
        <f t="shared" si="5"/>
        <v>138057</v>
      </c>
      <c r="V14" s="83">
        <f t="shared" si="5"/>
        <v>139971.70000000001</v>
      </c>
      <c r="W14" s="83">
        <f t="shared" si="5"/>
        <v>141886.39999999999</v>
      </c>
      <c r="X14" s="83">
        <f t="shared" si="5"/>
        <v>143801.1</v>
      </c>
      <c r="Y14" s="83">
        <f t="shared" si="5"/>
        <v>145715.79999999999</v>
      </c>
      <c r="Z14" s="83">
        <f t="shared" si="5"/>
        <v>147630.5</v>
      </c>
      <c r="AA14" s="83">
        <f t="shared" si="5"/>
        <v>149545.20000000001</v>
      </c>
      <c r="AB14" s="63"/>
      <c r="AC14" s="63"/>
      <c r="AD14" s="63"/>
      <c r="AE14" s="63"/>
      <c r="AF14" s="63"/>
      <c r="AG14" s="63"/>
    </row>
    <row r="15" spans="1:33" s="61" customFormat="1" hidden="1" x14ac:dyDescent="0.3">
      <c r="A15" s="79"/>
      <c r="B15" s="85"/>
      <c r="C15" s="85"/>
      <c r="D15" s="85"/>
      <c r="R15" s="63"/>
      <c r="S15" s="63"/>
      <c r="T15" s="63"/>
      <c r="U15" s="63"/>
      <c r="V15" s="63"/>
      <c r="W15" s="63"/>
      <c r="X15" s="63"/>
      <c r="Y15" s="63"/>
      <c r="Z15" s="63"/>
      <c r="AA15" s="63"/>
      <c r="AB15" s="63"/>
      <c r="AC15" s="63"/>
      <c r="AD15" s="63"/>
      <c r="AE15" s="63"/>
      <c r="AF15" s="63"/>
      <c r="AG15" s="63"/>
    </row>
    <row r="16" spans="1:33" s="61" customFormat="1" x14ac:dyDescent="0.3">
      <c r="A16" s="79"/>
      <c r="B16" s="63"/>
      <c r="C16" s="63"/>
      <c r="D16" s="63"/>
      <c r="E16" s="63"/>
      <c r="F16" s="63"/>
      <c r="G16" s="63"/>
      <c r="H16" s="63"/>
      <c r="I16" s="63"/>
      <c r="J16" s="63"/>
      <c r="K16" s="63"/>
      <c r="L16" s="63"/>
      <c r="M16" s="63"/>
      <c r="N16" s="63"/>
      <c r="O16" s="63"/>
      <c r="P16" s="63"/>
      <c r="Q16" s="63"/>
      <c r="R16" s="63"/>
      <c r="S16" s="88"/>
      <c r="T16" s="89"/>
      <c r="U16" s="89"/>
      <c r="V16" s="90"/>
      <c r="W16" s="89"/>
      <c r="X16" s="89"/>
      <c r="Y16" s="89"/>
      <c r="Z16" s="89"/>
      <c r="AA16" s="89"/>
      <c r="AB16" s="63"/>
      <c r="AC16" s="63"/>
      <c r="AD16" s="63"/>
      <c r="AE16" s="63"/>
      <c r="AF16" s="63"/>
      <c r="AG16" s="63"/>
    </row>
    <row r="17" spans="1:1" x14ac:dyDescent="0.3">
      <c r="A17" s="91" t="s">
        <v>162</v>
      </c>
    </row>
    <row r="18" spans="1:1" x14ac:dyDescent="0.3">
      <c r="A18" s="55" t="s">
        <v>163</v>
      </c>
    </row>
    <row r="19" spans="1:1" x14ac:dyDescent="0.3">
      <c r="A19" s="55" t="s">
        <v>164</v>
      </c>
    </row>
    <row r="21" spans="1:1" x14ac:dyDescent="0.3">
      <c r="A21" s="55" t="s">
        <v>165</v>
      </c>
    </row>
    <row r="22" spans="1:1" x14ac:dyDescent="0.3">
      <c r="A22" s="55" t="s">
        <v>166</v>
      </c>
    </row>
    <row r="23" spans="1:1" x14ac:dyDescent="0.3">
      <c r="A23" s="55" t="s">
        <v>167</v>
      </c>
    </row>
    <row r="37" spans="1:7" ht="15.5" x14ac:dyDescent="0.35">
      <c r="A37" s="92" t="s">
        <v>168</v>
      </c>
    </row>
    <row r="38" spans="1:7" x14ac:dyDescent="0.3">
      <c r="A38" s="61" t="s">
        <v>140</v>
      </c>
      <c r="B38" s="93" t="s">
        <v>169</v>
      </c>
      <c r="F38" s="55" t="s">
        <v>170</v>
      </c>
      <c r="G38" s="93" t="s">
        <v>171</v>
      </c>
    </row>
    <row r="39" spans="1:7" x14ac:dyDescent="0.3">
      <c r="A39" s="61" t="s">
        <v>139</v>
      </c>
      <c r="B39" s="93" t="s">
        <v>172</v>
      </c>
    </row>
    <row r="40" spans="1:7" x14ac:dyDescent="0.3">
      <c r="A40" s="61" t="s">
        <v>138</v>
      </c>
      <c r="B40" s="93" t="s">
        <v>173</v>
      </c>
    </row>
    <row r="41" spans="1:7" x14ac:dyDescent="0.3">
      <c r="A41" s="61" t="s">
        <v>137</v>
      </c>
      <c r="B41" s="93" t="s">
        <v>174</v>
      </c>
    </row>
    <row r="42" spans="1:7" x14ac:dyDescent="0.3">
      <c r="A42" s="61" t="s">
        <v>136</v>
      </c>
      <c r="B42" s="93" t="s">
        <v>175</v>
      </c>
    </row>
    <row r="43" spans="1:7" x14ac:dyDescent="0.3">
      <c r="A43" s="61" t="s">
        <v>135</v>
      </c>
      <c r="B43" s="93" t="s">
        <v>176</v>
      </c>
    </row>
    <row r="44" spans="1:7" x14ac:dyDescent="0.3">
      <c r="A44" s="61" t="s">
        <v>134</v>
      </c>
      <c r="B44" s="93" t="s">
        <v>177</v>
      </c>
    </row>
    <row r="45" spans="1:7" x14ac:dyDescent="0.3">
      <c r="A45" s="61" t="s">
        <v>133</v>
      </c>
      <c r="B45" s="93" t="s">
        <v>178</v>
      </c>
    </row>
    <row r="46" spans="1:7" x14ac:dyDescent="0.3">
      <c r="A46" s="61" t="s">
        <v>132</v>
      </c>
      <c r="B46" s="93" t="s">
        <v>179</v>
      </c>
    </row>
    <row r="47" spans="1:7" x14ac:dyDescent="0.3">
      <c r="A47" s="61" t="s">
        <v>131</v>
      </c>
      <c r="B47" s="93" t="s">
        <v>180</v>
      </c>
    </row>
    <row r="48" spans="1:7" x14ac:dyDescent="0.3">
      <c r="A48" s="61" t="s">
        <v>130</v>
      </c>
      <c r="B48" s="93" t="s">
        <v>181</v>
      </c>
    </row>
    <row r="49" spans="1:3" x14ac:dyDescent="0.3">
      <c r="A49" s="61" t="s">
        <v>129</v>
      </c>
      <c r="B49" s="93" t="s">
        <v>182</v>
      </c>
    </row>
    <row r="50" spans="1:3" x14ac:dyDescent="0.3">
      <c r="B50" s="61"/>
      <c r="C50" s="93"/>
    </row>
    <row r="51" spans="1:3" x14ac:dyDescent="0.3">
      <c r="A51" s="55" t="s">
        <v>183</v>
      </c>
      <c r="B51" s="61"/>
      <c r="C51" s="93"/>
    </row>
    <row r="52" spans="1:3" x14ac:dyDescent="0.3">
      <c r="B52" s="61" t="s">
        <v>128</v>
      </c>
      <c r="C52" s="93" t="s">
        <v>184</v>
      </c>
    </row>
    <row r="53" spans="1:3" x14ac:dyDescent="0.3">
      <c r="B53" s="61" t="s">
        <v>127</v>
      </c>
      <c r="C53" s="93" t="s">
        <v>185</v>
      </c>
    </row>
    <row r="54" spans="1:3" x14ac:dyDescent="0.3">
      <c r="B54" s="61" t="s">
        <v>126</v>
      </c>
      <c r="C54" s="93" t="s">
        <v>186</v>
      </c>
    </row>
    <row r="55" spans="1:3" x14ac:dyDescent="0.3">
      <c r="B55" s="61" t="s">
        <v>125</v>
      </c>
      <c r="C55" s="93" t="s">
        <v>187</v>
      </c>
    </row>
    <row r="56" spans="1:3" x14ac:dyDescent="0.3">
      <c r="B56" s="61" t="s">
        <v>124</v>
      </c>
      <c r="C56" s="93" t="s">
        <v>188</v>
      </c>
    </row>
    <row r="59" spans="1:3" x14ac:dyDescent="0.3">
      <c r="A59" s="55" t="s">
        <v>189</v>
      </c>
    </row>
    <row r="60" spans="1:3" x14ac:dyDescent="0.3">
      <c r="A60" s="55" t="s">
        <v>190</v>
      </c>
      <c r="B60" s="463" t="s">
        <v>191</v>
      </c>
    </row>
  </sheetData>
  <mergeCells count="2">
    <mergeCell ref="S1:Z1"/>
    <mergeCell ref="V8:Z8"/>
  </mergeCells>
  <hyperlinks>
    <hyperlink ref="B38" r:id="rId1" xr:uid="{65582B47-F2B6-4C60-B2FE-F02E0BDB16B0}"/>
    <hyperlink ref="B39" r:id="rId2" xr:uid="{86817790-DD41-4F27-9AB1-FC300B5FEE02}"/>
    <hyperlink ref="B40" r:id="rId3" xr:uid="{15FB2DE5-2FB1-4EB0-947C-C50BCEE0E0DF}"/>
    <hyperlink ref="B41" r:id="rId4" xr:uid="{011D9A99-3493-46AC-848B-4F58F79B7FD6}"/>
    <hyperlink ref="B42" r:id="rId5" xr:uid="{19267DAF-5C88-4EDE-856B-170575C8AFBD}"/>
    <hyperlink ref="B43" r:id="rId6" xr:uid="{087D419E-C0CE-464C-A128-04005A4CBA36}"/>
    <hyperlink ref="B44" r:id="rId7" xr:uid="{C844DB4C-9A6E-463B-9CE0-4E49610FC140}"/>
    <hyperlink ref="B45" r:id="rId8" xr:uid="{CC29D259-1264-4427-939E-40044C9475AE}"/>
    <hyperlink ref="B46" r:id="rId9" xr:uid="{772E4A0C-D440-45B7-92DA-A51295484151}"/>
    <hyperlink ref="B47" r:id="rId10" xr:uid="{5410B1F8-A495-4E09-A8E5-3B5E1FDD4335}"/>
    <hyperlink ref="B48" r:id="rId11" xr:uid="{DBF75C2C-C4EC-4F2F-88C6-0CCBABD8556D}"/>
    <hyperlink ref="B49" r:id="rId12" xr:uid="{A6891C2A-81DB-40D8-AAC3-F01E4E7D5267}"/>
    <hyperlink ref="C52" r:id="rId13" xr:uid="{41CC4F1A-C76D-4C29-A623-AE79416492FB}"/>
    <hyperlink ref="C53" r:id="rId14" xr:uid="{1DA9433B-5BBF-43B9-9DBE-24AF26C6A8DA}"/>
    <hyperlink ref="C54" r:id="rId15" xr:uid="{B3CE5C3A-69F7-4C5A-B4F0-A6AD70B7CFDB}"/>
    <hyperlink ref="C55" r:id="rId16" xr:uid="{CC2F5253-1EAE-48DC-89CF-55794E2B2CF9}"/>
    <hyperlink ref="C56" r:id="rId17" xr:uid="{02D82120-E74B-431E-BA5F-3534A52AECD1}"/>
    <hyperlink ref="B60" r:id="rId18" xr:uid="{2A3A7763-06C4-4404-A41A-98024B021FAD}"/>
    <hyperlink ref="G38" r:id="rId19" xr:uid="{C3261D59-EB28-438D-8E87-F051CF017D99}"/>
  </hyperlinks>
  <pageMargins left="0.7" right="0.7" top="0.75" bottom="0.75" header="0.3" footer="0.3"/>
  <pageSetup orientation="portrait" r:id="rId20"/>
  <drawing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A55C-2199-4808-AC40-E060E15D0B0B}">
  <sheetPr codeName="Sheet8">
    <tabColor theme="7" tint="0.59999389629810485"/>
    <pageSetUpPr fitToPage="1"/>
  </sheetPr>
  <dimension ref="A1:H60"/>
  <sheetViews>
    <sheetView showGridLines="0" workbookViewId="0">
      <selection activeCell="B2" sqref="B2"/>
    </sheetView>
  </sheetViews>
  <sheetFormatPr defaultColWidth="10.19921875" defaultRowHeight="12" x14ac:dyDescent="0.3"/>
  <cols>
    <col min="1" max="1" width="49.69921875" style="318" customWidth="1"/>
    <col min="2" max="2" width="45.09765625" style="318" customWidth="1"/>
    <col min="3" max="3" width="44.8984375" style="318" customWidth="1"/>
    <col min="4" max="4" width="33.09765625" style="318" customWidth="1"/>
    <col min="5" max="6" width="18.5" style="318" customWidth="1"/>
    <col min="7" max="7" width="17.19921875" style="318" customWidth="1"/>
    <col min="8" max="8" width="18.5" style="318" customWidth="1"/>
    <col min="9" max="16384" width="10.19921875" style="318"/>
  </cols>
  <sheetData>
    <row r="1" spans="1:8" ht="20.5" x14ac:dyDescent="0.45">
      <c r="A1" s="356" t="s">
        <v>490</v>
      </c>
    </row>
    <row r="2" spans="1:8" ht="15.5" x14ac:dyDescent="0.35">
      <c r="A2" s="338"/>
    </row>
    <row r="3" spans="1:8" ht="15.5" x14ac:dyDescent="0.35">
      <c r="A3" s="325" t="s">
        <v>571</v>
      </c>
    </row>
    <row r="4" spans="1:8" ht="15.5" x14ac:dyDescent="0.35">
      <c r="A4" s="325" t="s">
        <v>572</v>
      </c>
    </row>
    <row r="5" spans="1:8" ht="15.5" x14ac:dyDescent="0.35">
      <c r="A5" s="338"/>
    </row>
    <row r="6" spans="1:8" ht="15.5" x14ac:dyDescent="0.35">
      <c r="A6" s="338" t="s">
        <v>573</v>
      </c>
    </row>
    <row r="7" spans="1:8" ht="15.5" x14ac:dyDescent="0.35">
      <c r="B7" s="357" t="s">
        <v>574</v>
      </c>
      <c r="C7"/>
    </row>
    <row r="8" spans="1:8" ht="15.5" x14ac:dyDescent="0.35">
      <c r="A8" s="358" t="s">
        <v>575</v>
      </c>
      <c r="B8" s="359"/>
    </row>
    <row r="10" spans="1:8" x14ac:dyDescent="0.3">
      <c r="A10" s="353" t="s">
        <v>576</v>
      </c>
    </row>
    <row r="11" spans="1:8" ht="24" x14ac:dyDescent="0.3">
      <c r="A11" s="354" t="s">
        <v>471</v>
      </c>
      <c r="E11" s="360"/>
    </row>
    <row r="12" spans="1:8" ht="15.5" x14ac:dyDescent="0.35">
      <c r="A12" s="355" t="s">
        <v>472</v>
      </c>
      <c r="B12" s="360"/>
      <c r="D12" s="340"/>
      <c r="E12" s="360"/>
    </row>
    <row r="13" spans="1:8" ht="13" x14ac:dyDescent="0.3">
      <c r="A13" s="318" t="s">
        <v>473</v>
      </c>
      <c r="D13" s="360"/>
    </row>
    <row r="14" spans="1:8" ht="13" x14ac:dyDescent="0.3">
      <c r="D14" s="360"/>
    </row>
    <row r="15" spans="1:8" ht="15.5" x14ac:dyDescent="0.35">
      <c r="A15" s="340"/>
      <c r="B15" s="360"/>
      <c r="C15" s="361"/>
      <c r="D15" s="360"/>
      <c r="E15" s="360"/>
    </row>
    <row r="16" spans="1:8" ht="15.5" x14ac:dyDescent="0.35">
      <c r="A16" s="533" t="s">
        <v>577</v>
      </c>
      <c r="B16" s="533"/>
      <c r="C16" s="533"/>
      <c r="D16" s="533"/>
      <c r="G16" s="284"/>
      <c r="H16" s="284"/>
    </row>
    <row r="17" spans="1:8" s="366" customFormat="1" ht="14.5" x14ac:dyDescent="0.35">
      <c r="A17" s="362" t="s">
        <v>578</v>
      </c>
      <c r="B17" s="363" t="s">
        <v>579</v>
      </c>
      <c r="C17" s="364" t="s">
        <v>580</v>
      </c>
      <c r="D17" s="365" t="s">
        <v>581</v>
      </c>
      <c r="E17" s="284"/>
      <c r="G17" s="284"/>
      <c r="H17" s="284"/>
    </row>
    <row r="18" spans="1:8" s="366" customFormat="1" ht="14.5" x14ac:dyDescent="0.35">
      <c r="A18" s="367" t="s">
        <v>582</v>
      </c>
      <c r="B18" s="368">
        <v>525.9</v>
      </c>
      <c r="C18" s="369">
        <v>500</v>
      </c>
      <c r="D18" s="370">
        <v>4</v>
      </c>
      <c r="E18" s="284"/>
      <c r="G18" s="284"/>
      <c r="H18" s="284"/>
    </row>
    <row r="19" spans="1:8" s="366" customFormat="1" ht="14.5" x14ac:dyDescent="0.35">
      <c r="A19" s="371" t="s">
        <v>583</v>
      </c>
      <c r="B19" s="372">
        <v>324.5</v>
      </c>
      <c r="C19" s="373">
        <v>300</v>
      </c>
      <c r="D19" s="374">
        <v>2</v>
      </c>
      <c r="E19" s="284"/>
      <c r="G19" s="284"/>
      <c r="H19" s="284"/>
    </row>
    <row r="20" spans="1:8" s="366" customFormat="1" ht="14.5" x14ac:dyDescent="0.35">
      <c r="A20" s="371" t="s">
        <v>584</v>
      </c>
      <c r="B20" s="372">
        <v>298.60000000000002</v>
      </c>
      <c r="C20" s="373">
        <v>300</v>
      </c>
      <c r="D20" s="374">
        <v>2</v>
      </c>
      <c r="E20" s="284"/>
    </row>
    <row r="21" spans="1:8" s="366" customFormat="1" ht="14.5" x14ac:dyDescent="0.35">
      <c r="A21" s="375" t="s">
        <v>585</v>
      </c>
      <c r="B21" s="376">
        <v>176.5</v>
      </c>
      <c r="C21" s="377">
        <v>200</v>
      </c>
      <c r="D21" s="378">
        <v>1</v>
      </c>
      <c r="E21" s="284"/>
    </row>
    <row r="24" spans="1:8" s="366" customFormat="1" ht="15.5" x14ac:dyDescent="0.35">
      <c r="A24" s="358" t="s">
        <v>586</v>
      </c>
    </row>
    <row r="25" spans="1:8" s="366" customFormat="1" ht="14.5" x14ac:dyDescent="0.35">
      <c r="D25" s="379"/>
    </row>
    <row r="26" spans="1:8" s="366" customFormat="1" ht="14.5" x14ac:dyDescent="0.35">
      <c r="A26" s="380" t="s">
        <v>587</v>
      </c>
      <c r="D26" s="379"/>
    </row>
    <row r="27" spans="1:8" s="366" customFormat="1" ht="14.5" x14ac:dyDescent="0.35">
      <c r="D27" s="379"/>
    </row>
    <row r="28" spans="1:8" s="366" customFormat="1" ht="15.5" x14ac:dyDescent="0.35">
      <c r="A28" s="534" t="s">
        <v>588</v>
      </c>
      <c r="B28" s="534"/>
      <c r="C28" s="339"/>
      <c r="E28" s="339"/>
    </row>
    <row r="29" spans="1:8" s="366" customFormat="1" ht="14.5" x14ac:dyDescent="0.35">
      <c r="A29" s="381" t="s">
        <v>589</v>
      </c>
      <c r="B29" s="475" t="s">
        <v>590</v>
      </c>
      <c r="C29"/>
      <c r="D29"/>
      <c r="E29"/>
    </row>
    <row r="30" spans="1:8" s="366" customFormat="1" ht="14.5" x14ac:dyDescent="0.35">
      <c r="A30" s="382" t="s">
        <v>591</v>
      </c>
      <c r="B30" s="476" t="s">
        <v>592</v>
      </c>
      <c r="C30"/>
      <c r="D30"/>
      <c r="E30"/>
    </row>
    <row r="31" spans="1:8" s="366" customFormat="1" ht="14.5" x14ac:dyDescent="0.35">
      <c r="A31" s="383">
        <v>0</v>
      </c>
      <c r="B31" s="374">
        <v>1</v>
      </c>
      <c r="C31"/>
      <c r="D31"/>
      <c r="E31"/>
      <c r="F31"/>
    </row>
    <row r="32" spans="1:8" s="366" customFormat="1" ht="14.5" x14ac:dyDescent="0.35">
      <c r="A32" s="383">
        <v>100</v>
      </c>
      <c r="B32" s="374">
        <v>1</v>
      </c>
      <c r="C32"/>
      <c r="D32"/>
      <c r="E32"/>
      <c r="F32"/>
    </row>
    <row r="33" spans="1:6" s="366" customFormat="1" ht="14.5" x14ac:dyDescent="0.35">
      <c r="A33" s="383">
        <v>200</v>
      </c>
      <c r="B33" s="374">
        <v>1</v>
      </c>
      <c r="C33"/>
      <c r="D33"/>
      <c r="E33"/>
      <c r="F33"/>
    </row>
    <row r="34" spans="1:6" s="366" customFormat="1" ht="14.5" x14ac:dyDescent="0.35">
      <c r="A34" s="383">
        <v>300</v>
      </c>
      <c r="B34" s="374">
        <v>2</v>
      </c>
      <c r="C34"/>
      <c r="D34"/>
      <c r="E34"/>
      <c r="F34"/>
    </row>
    <row r="35" spans="1:6" s="366" customFormat="1" ht="14.5" x14ac:dyDescent="0.35">
      <c r="A35" s="383">
        <v>400</v>
      </c>
      <c r="B35" s="374">
        <v>3</v>
      </c>
      <c r="C35"/>
      <c r="D35"/>
      <c r="E35"/>
      <c r="F35"/>
    </row>
    <row r="36" spans="1:6" s="366" customFormat="1" ht="14.5" x14ac:dyDescent="0.35">
      <c r="A36" s="383">
        <v>500</v>
      </c>
      <c r="B36" s="374">
        <v>4</v>
      </c>
      <c r="C36"/>
      <c r="D36"/>
      <c r="E36"/>
      <c r="F36"/>
    </row>
    <row r="37" spans="1:6" s="366" customFormat="1" ht="14.5" x14ac:dyDescent="0.35">
      <c r="A37" s="383">
        <v>600</v>
      </c>
      <c r="B37" s="374">
        <v>5</v>
      </c>
      <c r="C37"/>
      <c r="D37"/>
      <c r="E37"/>
      <c r="F37"/>
    </row>
    <row r="38" spans="1:6" s="366" customFormat="1" ht="14.5" x14ac:dyDescent="0.35">
      <c r="A38" s="383">
        <v>700</v>
      </c>
      <c r="B38" s="374">
        <v>6</v>
      </c>
      <c r="C38"/>
      <c r="D38"/>
      <c r="E38"/>
      <c r="F38"/>
    </row>
    <row r="39" spans="1:6" s="366" customFormat="1" ht="14.5" x14ac:dyDescent="0.35">
      <c r="A39" s="383">
        <v>800</v>
      </c>
      <c r="B39" s="374">
        <v>7</v>
      </c>
      <c r="C39"/>
      <c r="D39"/>
      <c r="E39"/>
      <c r="F39"/>
    </row>
    <row r="40" spans="1:6" s="366" customFormat="1" ht="14.5" x14ac:dyDescent="0.35">
      <c r="A40" s="384">
        <v>900</v>
      </c>
      <c r="B40" s="378">
        <v>8</v>
      </c>
      <c r="C40"/>
      <c r="D40"/>
      <c r="E40"/>
      <c r="F40"/>
    </row>
    <row r="41" spans="1:6" x14ac:dyDescent="0.3">
      <c r="D41" s="284"/>
    </row>
    <row r="42" spans="1:6" x14ac:dyDescent="0.3">
      <c r="A42" s="385" t="s">
        <v>593</v>
      </c>
    </row>
    <row r="43" spans="1:6" x14ac:dyDescent="0.3">
      <c r="A43" s="385"/>
    </row>
    <row r="44" spans="1:6" x14ac:dyDescent="0.3">
      <c r="A44" s="385" t="s">
        <v>594</v>
      </c>
    </row>
    <row r="45" spans="1:6" x14ac:dyDescent="0.3">
      <c r="A45" s="385"/>
    </row>
    <row r="46" spans="1:6" x14ac:dyDescent="0.3">
      <c r="A46" s="353" t="s">
        <v>482</v>
      </c>
    </row>
    <row r="47" spans="1:6" ht="24" x14ac:dyDescent="0.3">
      <c r="A47" s="354" t="s">
        <v>471</v>
      </c>
    </row>
    <row r="48" spans="1:6" x14ac:dyDescent="0.3">
      <c r="A48" s="355" t="s">
        <v>472</v>
      </c>
    </row>
    <row r="49" spans="1:3" x14ac:dyDescent="0.3">
      <c r="A49" s="318" t="s">
        <v>473</v>
      </c>
    </row>
    <row r="52" spans="1:3" x14ac:dyDescent="0.3">
      <c r="A52" s="318" t="s">
        <v>595</v>
      </c>
    </row>
    <row r="54" spans="1:3" x14ac:dyDescent="0.3">
      <c r="A54" s="318" t="s">
        <v>596</v>
      </c>
      <c r="C54" s="386">
        <v>0.151</v>
      </c>
    </row>
    <row r="55" spans="1:3" x14ac:dyDescent="0.3">
      <c r="A55" s="318" t="s">
        <v>597</v>
      </c>
    </row>
    <row r="57" spans="1:3" x14ac:dyDescent="0.3">
      <c r="A57" s="318" t="s">
        <v>598</v>
      </c>
    </row>
    <row r="58" spans="1:3" x14ac:dyDescent="0.3">
      <c r="A58" s="318" t="s">
        <v>599</v>
      </c>
    </row>
    <row r="59" spans="1:3" x14ac:dyDescent="0.3">
      <c r="A59" s="318" t="s">
        <v>600</v>
      </c>
    </row>
    <row r="60" spans="1:3" x14ac:dyDescent="0.3">
      <c r="A60" s="318" t="s">
        <v>601</v>
      </c>
    </row>
  </sheetData>
  <mergeCells count="2">
    <mergeCell ref="A16:D16"/>
    <mergeCell ref="A28:B28"/>
  </mergeCells>
  <hyperlinks>
    <hyperlink ref="A11" r:id="rId1" display="https://www.aihw.gov.au/getmedia/a5c95801-198c-40d1-879b-46d7cba44597/aihw-hse-205-ahs-hospital-resources-2016-17-tables.xlsx.aspx" xr:uid="{DE613011-F5BB-4900-83E8-ABAF38EF5DF9}"/>
    <hyperlink ref="A12" r:id="rId2" display="https://www.aihw.gov.au/getmedia/a5c95801-198c-40d1-879b-46d7cba44597/aihw-hse-205-ahs-hospital-resources-2016-17-tables.xlsx.aspx" xr:uid="{C1525E20-EF29-49D1-8678-B2A1999365B1}"/>
    <hyperlink ref="A47" r:id="rId3" display="https://www.aihw.gov.au/getmedia/a5c95801-198c-40d1-879b-46d7cba44597/aihw-hse-205-ahs-hospital-resources-2016-17-tables.xlsx.aspx" xr:uid="{1EA9EDF4-05A6-48E2-8959-B5ACF3B87E18}"/>
    <hyperlink ref="A48" r:id="rId4" display="https://www.aihw.gov.au/getmedia/a5c95801-198c-40d1-879b-46d7cba44597/aihw-hse-205-ahs-hospital-resources-2016-17-tables.xlsx.aspx" xr:uid="{85367A46-E7F0-4219-A10B-C1AAEF3E7D02}"/>
  </hyperlinks>
  <pageMargins left="0.7" right="0.7" top="0.75" bottom="0.75" header="0.3" footer="0.3"/>
  <pageSetup paperSize="8" scale="93" orientation="landscape"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B4AC6-A07E-4836-8CF4-764A994E3A22}">
  <sheetPr codeName="Sheet16">
    <tabColor theme="7" tint="0.59999389629810485"/>
    <pageSetUpPr fitToPage="1"/>
  </sheetPr>
  <dimension ref="A1:G72"/>
  <sheetViews>
    <sheetView showGridLines="0" workbookViewId="0"/>
  </sheetViews>
  <sheetFormatPr defaultColWidth="9" defaultRowHeight="12" x14ac:dyDescent="0.3"/>
  <cols>
    <col min="1" max="1" width="47.3984375" style="284" customWidth="1"/>
    <col min="2" max="2" width="71.5" style="284" bestFit="1" customWidth="1"/>
    <col min="3" max="3" width="38.19921875" style="284" customWidth="1"/>
    <col min="4" max="4" width="57.09765625" style="284" customWidth="1"/>
    <col min="5" max="5" width="45.19921875" style="284" customWidth="1"/>
    <col min="6" max="6" width="70.09765625" style="284" bestFit="1" customWidth="1"/>
    <col min="7" max="9" width="35.59765625" style="284" customWidth="1"/>
    <col min="10" max="16384" width="9" style="284"/>
  </cols>
  <sheetData>
    <row r="1" spans="1:7" ht="20.5" x14ac:dyDescent="0.45">
      <c r="A1" s="314" t="s">
        <v>527</v>
      </c>
    </row>
    <row r="3" spans="1:7" ht="15.5" x14ac:dyDescent="0.35">
      <c r="A3" s="287" t="s">
        <v>528</v>
      </c>
      <c r="B3" s="287"/>
      <c r="C3" s="287"/>
    </row>
    <row r="4" spans="1:7" ht="15.5" x14ac:dyDescent="0.35">
      <c r="A4" s="287" t="s">
        <v>529</v>
      </c>
      <c r="B4" s="287"/>
      <c r="C4" s="287"/>
    </row>
    <row r="5" spans="1:7" ht="15.5" x14ac:dyDescent="0.35">
      <c r="A5" s="92" t="s">
        <v>530</v>
      </c>
      <c r="B5" s="287"/>
      <c r="C5" s="287"/>
    </row>
    <row r="7" spans="1:7" ht="15.5" x14ac:dyDescent="0.35">
      <c r="A7" s="287" t="s">
        <v>531</v>
      </c>
    </row>
    <row r="8" spans="1:7" s="318" customFormat="1" ht="15.5" x14ac:dyDescent="0.35">
      <c r="A8" s="315" t="s">
        <v>532</v>
      </c>
      <c r="B8" s="316"/>
      <c r="C8" s="316"/>
      <c r="D8" s="316"/>
      <c r="E8" s="317"/>
      <c r="F8" s="316"/>
      <c r="G8" s="316"/>
    </row>
    <row r="9" spans="1:7" s="318" customFormat="1" ht="15.5" x14ac:dyDescent="0.35">
      <c r="A9" s="319" t="s">
        <v>533</v>
      </c>
      <c r="B9" s="316"/>
      <c r="C9" s="316"/>
      <c r="D9" s="316"/>
      <c r="E9" s="317"/>
      <c r="F9" s="316"/>
      <c r="G9" s="316"/>
    </row>
    <row r="10" spans="1:7" s="318" customFormat="1" ht="15.5" x14ac:dyDescent="0.35">
      <c r="A10" s="319" t="s">
        <v>534</v>
      </c>
      <c r="B10" s="316"/>
      <c r="C10" s="316"/>
      <c r="D10" s="316"/>
      <c r="E10" s="317"/>
      <c r="F10" s="316"/>
      <c r="G10" s="316"/>
    </row>
    <row r="11" spans="1:7" s="318" customFormat="1" ht="15.5" x14ac:dyDescent="0.35">
      <c r="A11" s="320" t="s">
        <v>535</v>
      </c>
      <c r="B11" s="316"/>
      <c r="C11" s="316"/>
      <c r="D11" s="316"/>
      <c r="E11" s="317"/>
      <c r="F11" s="316"/>
      <c r="G11" s="316"/>
    </row>
    <row r="12" spans="1:7" s="318" customFormat="1" ht="15.5" x14ac:dyDescent="0.35">
      <c r="A12" s="320"/>
      <c r="B12" s="316"/>
      <c r="C12" s="316"/>
      <c r="D12" s="316"/>
      <c r="E12" s="317"/>
      <c r="F12" s="316"/>
      <c r="G12" s="316"/>
    </row>
    <row r="13" spans="1:7" s="318" customFormat="1" ht="15.5" x14ac:dyDescent="0.35">
      <c r="A13" s="321" t="s">
        <v>536</v>
      </c>
      <c r="B13" s="316"/>
      <c r="C13" s="316"/>
      <c r="D13" s="316"/>
      <c r="E13" s="317"/>
      <c r="F13" s="316"/>
      <c r="G13" s="316"/>
    </row>
    <row r="14" spans="1:7" s="318" customFormat="1" ht="15.5" x14ac:dyDescent="0.35">
      <c r="A14" s="321"/>
      <c r="B14" s="316"/>
      <c r="C14" s="316"/>
      <c r="D14" s="316"/>
      <c r="E14" s="317"/>
      <c r="F14" s="316"/>
      <c r="G14" s="316"/>
    </row>
    <row r="15" spans="1:7" s="318" customFormat="1" ht="15.5" x14ac:dyDescent="0.35">
      <c r="A15" s="322" t="s">
        <v>537</v>
      </c>
      <c r="B15" s="316"/>
      <c r="C15" s="316"/>
      <c r="D15" s="316"/>
      <c r="E15" s="317"/>
      <c r="F15" s="316"/>
      <c r="G15" s="316"/>
    </row>
    <row r="16" spans="1:7" s="318" customFormat="1" ht="15.5" x14ac:dyDescent="0.35">
      <c r="A16" s="322"/>
      <c r="B16" s="316"/>
      <c r="C16" s="316"/>
      <c r="D16" s="316"/>
      <c r="E16" s="317"/>
      <c r="F16" s="316"/>
      <c r="G16" s="316"/>
    </row>
    <row r="17" spans="1:7" s="318" customFormat="1" ht="15.5" x14ac:dyDescent="0.35">
      <c r="A17" s="315" t="s">
        <v>538</v>
      </c>
      <c r="B17" s="316"/>
      <c r="C17" s="316"/>
      <c r="D17" s="316"/>
      <c r="E17" s="316"/>
      <c r="F17" s="316"/>
      <c r="G17" s="316"/>
    </row>
    <row r="18" spans="1:7" s="318" customFormat="1" ht="15.5" x14ac:dyDescent="0.35">
      <c r="A18" s="319" t="s">
        <v>539</v>
      </c>
      <c r="B18" s="316"/>
      <c r="C18" s="316"/>
      <c r="D18" s="316"/>
      <c r="E18" s="316"/>
      <c r="F18" s="316"/>
      <c r="G18" s="316"/>
    </row>
    <row r="19" spans="1:7" s="318" customFormat="1" ht="15.5" x14ac:dyDescent="0.35">
      <c r="A19" s="319" t="s">
        <v>540</v>
      </c>
      <c r="B19" s="316"/>
      <c r="C19" s="316"/>
      <c r="D19" s="316"/>
      <c r="E19" s="316"/>
      <c r="F19" s="316"/>
      <c r="G19" s="316"/>
    </row>
    <row r="20" spans="1:7" s="318" customFormat="1" ht="15.5" x14ac:dyDescent="0.35">
      <c r="A20" s="319"/>
      <c r="B20" s="316"/>
      <c r="C20" s="316"/>
      <c r="D20" s="316"/>
      <c r="E20" s="316"/>
      <c r="F20" s="316"/>
      <c r="G20" s="316"/>
    </row>
    <row r="21" spans="1:7" s="318" customFormat="1" ht="15.5" x14ac:dyDescent="0.35">
      <c r="A21" s="321" t="s">
        <v>541</v>
      </c>
      <c r="B21" s="316"/>
      <c r="C21" s="316"/>
      <c r="D21" s="316"/>
      <c r="E21" s="316"/>
      <c r="F21" s="316"/>
      <c r="G21" s="316"/>
    </row>
    <row r="22" spans="1:7" s="318" customFormat="1" ht="15.5" x14ac:dyDescent="0.35">
      <c r="A22" s="319"/>
      <c r="B22" s="316"/>
      <c r="C22" s="316"/>
      <c r="D22" s="316"/>
      <c r="E22" s="316"/>
      <c r="F22" s="316"/>
      <c r="G22" s="316"/>
    </row>
    <row r="23" spans="1:7" s="318" customFormat="1" ht="15.5" x14ac:dyDescent="0.35">
      <c r="A23" s="321" t="s">
        <v>542</v>
      </c>
      <c r="B23" s="316"/>
      <c r="C23" s="316"/>
      <c r="D23" s="316"/>
      <c r="E23" s="316"/>
      <c r="F23" s="316"/>
      <c r="G23" s="316"/>
    </row>
    <row r="24" spans="1:7" s="318" customFormat="1" ht="15.5" x14ac:dyDescent="0.35">
      <c r="A24" s="319"/>
      <c r="B24" s="316"/>
      <c r="C24" s="316"/>
      <c r="D24" s="316"/>
      <c r="E24" s="316"/>
      <c r="F24" s="316"/>
      <c r="G24" s="316"/>
    </row>
    <row r="25" spans="1:7" s="318" customFormat="1" ht="15.5" x14ac:dyDescent="0.35">
      <c r="A25" s="323"/>
      <c r="B25" s="316"/>
      <c r="C25" s="316"/>
      <c r="D25" s="316"/>
      <c r="E25" s="316"/>
      <c r="F25" s="316"/>
      <c r="G25" s="316"/>
    </row>
    <row r="26" spans="1:7" s="316" customFormat="1" ht="15.5" x14ac:dyDescent="0.35">
      <c r="A26" s="324" t="s">
        <v>543</v>
      </c>
    </row>
    <row r="27" spans="1:7" s="316" customFormat="1" ht="15.5" x14ac:dyDescent="0.35">
      <c r="A27" s="325" t="s">
        <v>544</v>
      </c>
    </row>
    <row r="28" spans="1:7" s="316" customFormat="1" ht="15.5" x14ac:dyDescent="0.35">
      <c r="A28" s="326" t="s">
        <v>545</v>
      </c>
    </row>
    <row r="29" spans="1:7" s="316" customFormat="1" ht="15.5" x14ac:dyDescent="0.35"/>
    <row r="30" spans="1:7" s="316" customFormat="1" ht="15.5" x14ac:dyDescent="0.35">
      <c r="A30" s="327" t="s">
        <v>546</v>
      </c>
      <c r="B30" s="327" t="s">
        <v>547</v>
      </c>
      <c r="C30" s="327" t="s">
        <v>548</v>
      </c>
      <c r="D30" s="327" t="s">
        <v>549</v>
      </c>
      <c r="E30" s="316" t="s">
        <v>550</v>
      </c>
    </row>
    <row r="31" spans="1:7" s="316" customFormat="1" ht="15.5" x14ac:dyDescent="0.35">
      <c r="A31" s="328">
        <v>1685.1</v>
      </c>
      <c r="B31" s="329">
        <v>44.344736842105263</v>
      </c>
      <c r="C31" s="329">
        <v>337.02</v>
      </c>
      <c r="D31" s="330" t="s">
        <v>551</v>
      </c>
      <c r="E31" s="325" t="s">
        <v>552</v>
      </c>
    </row>
    <row r="32" spans="1:7" s="316" customFormat="1" ht="15.5" x14ac:dyDescent="0.35">
      <c r="A32" s="328"/>
      <c r="B32" s="329"/>
      <c r="C32" s="329"/>
      <c r="D32" s="330"/>
      <c r="E32" s="325"/>
    </row>
    <row r="33" spans="1:6" s="316" customFormat="1" ht="15.5" x14ac:dyDescent="0.35">
      <c r="A33" s="331" t="s">
        <v>553</v>
      </c>
      <c r="B33" s="332"/>
      <c r="C33" s="329"/>
      <c r="D33" s="330"/>
      <c r="E33" s="325"/>
    </row>
    <row r="34" spans="1:6" s="316" customFormat="1" ht="15.5" x14ac:dyDescent="0.35"/>
    <row r="35" spans="1:6" s="316" customFormat="1" ht="15.5" x14ac:dyDescent="0.35">
      <c r="A35" s="333" t="s">
        <v>554</v>
      </c>
    </row>
    <row r="36" spans="1:6" s="251" customFormat="1" ht="15.5" x14ac:dyDescent="0.25">
      <c r="A36" s="535" t="s">
        <v>555</v>
      </c>
      <c r="B36" s="536"/>
      <c r="C36" s="536"/>
      <c r="D36" s="536"/>
      <c r="E36" s="536"/>
      <c r="F36" s="536"/>
    </row>
    <row r="37" spans="1:6" s="251" customFormat="1" ht="15.5" x14ac:dyDescent="0.25">
      <c r="A37" s="334"/>
      <c r="B37" s="334"/>
      <c r="C37" s="334"/>
      <c r="D37" s="334"/>
      <c r="E37" s="334"/>
      <c r="F37" s="334"/>
    </row>
    <row r="38" spans="1:6" s="251" customFormat="1" ht="15.5" x14ac:dyDescent="0.25">
      <c r="A38" s="335" t="s">
        <v>556</v>
      </c>
      <c r="B38" s="101">
        <v>1</v>
      </c>
      <c r="C38" s="334"/>
      <c r="D38" s="334"/>
      <c r="E38" s="334"/>
      <c r="F38" s="334"/>
    </row>
    <row r="39" spans="1:6" s="251" customFormat="1" ht="15.65" customHeight="1" x14ac:dyDescent="0.25">
      <c r="A39" s="336"/>
      <c r="B39" s="334"/>
      <c r="C39" s="334"/>
      <c r="D39" s="334"/>
      <c r="E39" s="334"/>
      <c r="F39" s="334"/>
    </row>
    <row r="40" spans="1:6" s="316" customFormat="1" ht="15.5" x14ac:dyDescent="0.35">
      <c r="A40" s="337" t="s">
        <v>668</v>
      </c>
      <c r="B40" s="327">
        <v>2</v>
      </c>
      <c r="C40" s="338"/>
      <c r="D40" s="338"/>
      <c r="E40" s="338"/>
    </row>
    <row r="41" spans="1:6" s="316" customFormat="1" ht="15.5" x14ac:dyDescent="0.35">
      <c r="A41" s="326" t="s">
        <v>557</v>
      </c>
      <c r="B41" s="327"/>
      <c r="C41" s="338"/>
      <c r="D41" s="338"/>
      <c r="E41" s="338"/>
    </row>
    <row r="42" spans="1:6" s="316" customFormat="1" ht="15.5" x14ac:dyDescent="0.35">
      <c r="A42" s="338"/>
      <c r="B42" s="327"/>
      <c r="C42" s="338"/>
      <c r="D42" s="338"/>
      <c r="E42" s="338"/>
    </row>
    <row r="43" spans="1:6" s="316" customFormat="1" ht="15.5" x14ac:dyDescent="0.35">
      <c r="A43" s="333" t="s">
        <v>558</v>
      </c>
      <c r="D43" s="339"/>
    </row>
    <row r="44" spans="1:6" s="316" customFormat="1" ht="15.5" x14ac:dyDescent="0.35">
      <c r="A44" s="326" t="s">
        <v>559</v>
      </c>
      <c r="D44" s="339"/>
    </row>
    <row r="45" spans="1:6" s="316" customFormat="1" ht="15.5" x14ac:dyDescent="0.35">
      <c r="A45" s="326"/>
      <c r="D45" s="339"/>
    </row>
    <row r="46" spans="1:6" s="316" customFormat="1" ht="15.5" x14ac:dyDescent="0.35">
      <c r="A46" s="335" t="s">
        <v>560</v>
      </c>
      <c r="B46" s="327">
        <v>2</v>
      </c>
      <c r="D46" s="339"/>
    </row>
    <row r="47" spans="1:6" s="316" customFormat="1" ht="15.5" x14ac:dyDescent="0.35">
      <c r="A47" s="326"/>
      <c r="D47" s="339"/>
    </row>
    <row r="48" spans="1:6" s="316" customFormat="1" ht="15.5" x14ac:dyDescent="0.35">
      <c r="A48" s="316" t="s">
        <v>561</v>
      </c>
    </row>
    <row r="49" spans="1:4" s="316" customFormat="1" ht="15.5" x14ac:dyDescent="0.35">
      <c r="A49" s="316" t="s">
        <v>562</v>
      </c>
    </row>
    <row r="50" spans="1:4" s="316" customFormat="1" ht="15.5" x14ac:dyDescent="0.35">
      <c r="A50" s="316" t="s">
        <v>563</v>
      </c>
    </row>
    <row r="51" spans="1:4" s="316" customFormat="1" ht="15.5" x14ac:dyDescent="0.35">
      <c r="A51" s="340"/>
      <c r="D51" s="341"/>
    </row>
    <row r="52" spans="1:4" s="316" customFormat="1" ht="15.5" x14ac:dyDescent="0.35"/>
    <row r="53" spans="1:4" s="316" customFormat="1" ht="20.5" x14ac:dyDescent="0.45">
      <c r="A53" s="537" t="s">
        <v>667</v>
      </c>
      <c r="B53" s="538"/>
      <c r="C53" s="538"/>
      <c r="D53" s="539"/>
    </row>
    <row r="54" spans="1:4" s="316" customFormat="1" ht="15.5" x14ac:dyDescent="0.35">
      <c r="A54" s="342"/>
      <c r="D54" s="343"/>
    </row>
    <row r="55" spans="1:4" s="316" customFormat="1" ht="15.5" x14ac:dyDescent="0.35">
      <c r="A55" s="344" t="s">
        <v>564</v>
      </c>
      <c r="B55" s="327" t="s">
        <v>565</v>
      </c>
      <c r="C55" s="327" t="s">
        <v>566</v>
      </c>
      <c r="D55" s="345" t="s">
        <v>567</v>
      </c>
    </row>
    <row r="56" spans="1:4" s="316" customFormat="1" ht="15.5" x14ac:dyDescent="0.35">
      <c r="A56" s="346">
        <v>0</v>
      </c>
      <c r="B56" s="347">
        <v>0.20000000000000007</v>
      </c>
      <c r="C56" s="348">
        <v>2</v>
      </c>
      <c r="D56" s="349">
        <v>177.37894736842105</v>
      </c>
    </row>
    <row r="57" spans="1:4" s="316" customFormat="1" ht="15.5" x14ac:dyDescent="0.35">
      <c r="A57" s="346">
        <v>100</v>
      </c>
      <c r="B57" s="348">
        <v>0.20000000000000007</v>
      </c>
      <c r="C57" s="348">
        <v>2</v>
      </c>
      <c r="D57" s="349">
        <v>177.37894736842105</v>
      </c>
    </row>
    <row r="58" spans="1:4" s="316" customFormat="1" ht="15.5" x14ac:dyDescent="0.35">
      <c r="A58" s="346">
        <v>200</v>
      </c>
      <c r="B58" s="348">
        <v>0.40000000000000008</v>
      </c>
      <c r="C58" s="348">
        <v>4</v>
      </c>
      <c r="D58" s="349">
        <v>354.7578947368421</v>
      </c>
    </row>
    <row r="59" spans="1:4" s="316" customFormat="1" ht="15.5" x14ac:dyDescent="0.35">
      <c r="A59" s="346">
        <v>300</v>
      </c>
      <c r="B59" s="348">
        <v>0.60000000000000009</v>
      </c>
      <c r="C59" s="348">
        <v>5</v>
      </c>
      <c r="D59" s="349">
        <v>443.4473684210526</v>
      </c>
    </row>
    <row r="60" spans="1:4" s="316" customFormat="1" ht="15.5" x14ac:dyDescent="0.35">
      <c r="A60" s="346">
        <v>400</v>
      </c>
      <c r="B60" s="348">
        <v>0.8</v>
      </c>
      <c r="C60" s="348">
        <v>7</v>
      </c>
      <c r="D60" s="349">
        <v>620.82631578947371</v>
      </c>
    </row>
    <row r="61" spans="1:4" s="316" customFormat="1" ht="15.5" x14ac:dyDescent="0.35">
      <c r="A61" s="346">
        <v>500</v>
      </c>
      <c r="B61" s="348">
        <v>1</v>
      </c>
      <c r="C61" s="348">
        <v>8</v>
      </c>
      <c r="D61" s="349">
        <v>709.51578947368421</v>
      </c>
    </row>
    <row r="62" spans="1:4" s="316" customFormat="1" ht="15.5" x14ac:dyDescent="0.35">
      <c r="A62" s="346">
        <v>600</v>
      </c>
      <c r="B62" s="348">
        <v>1.2</v>
      </c>
      <c r="C62" s="348">
        <v>10</v>
      </c>
      <c r="D62" s="349">
        <v>886.8947368421052</v>
      </c>
    </row>
    <row r="63" spans="1:4" s="316" customFormat="1" ht="15.5" x14ac:dyDescent="0.35">
      <c r="A63" s="346">
        <v>700</v>
      </c>
      <c r="B63" s="348">
        <v>1.4</v>
      </c>
      <c r="C63" s="348">
        <v>12</v>
      </c>
      <c r="D63" s="349">
        <v>1064.2736842105264</v>
      </c>
    </row>
    <row r="64" spans="1:4" s="316" customFormat="1" ht="15.5" x14ac:dyDescent="0.35">
      <c r="A64" s="346">
        <v>800</v>
      </c>
      <c r="B64" s="348">
        <v>1.5999999999999999</v>
      </c>
      <c r="C64" s="348">
        <v>13</v>
      </c>
      <c r="D64" s="349">
        <v>1152.9631578947369</v>
      </c>
    </row>
    <row r="65" spans="1:4" s="316" customFormat="1" ht="15.5" x14ac:dyDescent="0.35">
      <c r="A65" s="350">
        <v>900</v>
      </c>
      <c r="B65" s="351">
        <v>1.7999999999999998</v>
      </c>
      <c r="C65" s="351">
        <v>15</v>
      </c>
      <c r="D65" s="352">
        <v>1330.3421052631579</v>
      </c>
    </row>
    <row r="66" spans="1:4" s="316" customFormat="1" ht="15.5" x14ac:dyDescent="0.35"/>
    <row r="67" spans="1:4" ht="13" x14ac:dyDescent="0.3">
      <c r="A67" s="55" t="s">
        <v>568</v>
      </c>
      <c r="D67" s="284" t="s">
        <v>569</v>
      </c>
    </row>
    <row r="68" spans="1:4" x14ac:dyDescent="0.3">
      <c r="D68" s="284" t="s">
        <v>570</v>
      </c>
    </row>
    <row r="69" spans="1:4" x14ac:dyDescent="0.3">
      <c r="A69" s="353" t="s">
        <v>470</v>
      </c>
    </row>
    <row r="70" spans="1:4" ht="24" x14ac:dyDescent="0.3">
      <c r="A70" s="354" t="s">
        <v>471</v>
      </c>
    </row>
    <row r="71" spans="1:4" x14ac:dyDescent="0.3">
      <c r="A71" s="355" t="s">
        <v>472</v>
      </c>
    </row>
    <row r="72" spans="1:4" x14ac:dyDescent="0.3">
      <c r="A72" s="318" t="s">
        <v>473</v>
      </c>
    </row>
  </sheetData>
  <mergeCells count="2">
    <mergeCell ref="A36:F36"/>
    <mergeCell ref="A53:D53"/>
  </mergeCells>
  <hyperlinks>
    <hyperlink ref="D31" r:id="rId1" xr:uid="{F26C85A7-E4AB-41C5-AECF-472CA3795EE3}"/>
    <hyperlink ref="A70" r:id="rId2" display="https://www.aihw.gov.au/getmedia/a5c95801-198c-40d1-879b-46d7cba44597/aihw-hse-205-ahs-hospital-resources-2016-17-tables.xlsx.aspx" xr:uid="{238BB96E-B466-40BE-8530-949B0BB80B60}"/>
    <hyperlink ref="A71" r:id="rId3" display="https://www.aihw.gov.au/getmedia/a5c95801-198c-40d1-879b-46d7cba44597/aihw-hse-205-ahs-hospital-resources-2016-17-tables.xlsx.aspx" xr:uid="{55210F6F-63E5-4637-B4E1-12D045A328FF}"/>
  </hyperlinks>
  <pageMargins left="0.7" right="0.7" top="0.75" bottom="0.75" header="0.3" footer="0.3"/>
  <pageSetup paperSize="8" scale="7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C5E0A-B298-43D5-91A4-540B68ABA8F0}">
  <sheetPr codeName="Sheet29">
    <tabColor theme="7" tint="0.59999389629810485"/>
    <pageSetUpPr fitToPage="1"/>
  </sheetPr>
  <dimension ref="A1:L29"/>
  <sheetViews>
    <sheetView workbookViewId="0">
      <selection activeCell="L3" sqref="L3:L5"/>
    </sheetView>
  </sheetViews>
  <sheetFormatPr defaultColWidth="9" defaultRowHeight="14.5" x14ac:dyDescent="0.35"/>
  <cols>
    <col min="1" max="1" width="31.09765625" style="281" customWidth="1"/>
    <col min="2" max="2" width="59.3984375" style="281" customWidth="1"/>
    <col min="3" max="3" width="10.8984375" style="281" bestFit="1" customWidth="1"/>
    <col min="4" max="4" width="8.8984375" style="281" customWidth="1"/>
    <col min="5" max="5" width="18.09765625" style="281" bestFit="1" customWidth="1"/>
    <col min="6" max="11" width="9" style="281"/>
    <col min="12" max="12" width="10.19921875" style="281" bestFit="1" customWidth="1"/>
    <col min="13" max="16384" width="9" style="281"/>
  </cols>
  <sheetData>
    <row r="1" spans="1:12" ht="15.5" x14ac:dyDescent="0.35">
      <c r="A1" s="92" t="s">
        <v>701</v>
      </c>
    </row>
    <row r="2" spans="1:12" x14ac:dyDescent="0.35">
      <c r="A2" s="275" t="s">
        <v>643</v>
      </c>
      <c r="B2" s="275" t="s">
        <v>644</v>
      </c>
      <c r="C2" s="275" t="s">
        <v>645</v>
      </c>
      <c r="D2" s="275" t="s">
        <v>646</v>
      </c>
      <c r="E2" s="275" t="s">
        <v>647</v>
      </c>
      <c r="F2" s="275" t="s">
        <v>549</v>
      </c>
    </row>
    <row r="3" spans="1:12" x14ac:dyDescent="0.35">
      <c r="A3" s="281" t="s">
        <v>648</v>
      </c>
      <c r="B3" s="281" t="s">
        <v>649</v>
      </c>
      <c r="C3" s="285">
        <v>123464.932334</v>
      </c>
      <c r="D3" s="286">
        <v>2366.1999999999998</v>
      </c>
      <c r="E3" s="459">
        <v>62.268421052631574</v>
      </c>
      <c r="F3" s="460" t="s">
        <v>551</v>
      </c>
      <c r="L3" s="461"/>
    </row>
    <row r="4" spans="1:12" x14ac:dyDescent="0.35">
      <c r="A4" s="281" t="s">
        <v>650</v>
      </c>
      <c r="B4" s="281" t="s">
        <v>651</v>
      </c>
      <c r="C4" s="285">
        <v>94327</v>
      </c>
      <c r="D4" s="286">
        <v>1807.77280787879</v>
      </c>
      <c r="E4" s="459">
        <v>47.572968628389212</v>
      </c>
      <c r="F4" s="462" t="s">
        <v>652</v>
      </c>
      <c r="L4" s="461"/>
    </row>
    <row r="5" spans="1:12" x14ac:dyDescent="0.35">
      <c r="A5" s="281" t="s">
        <v>653</v>
      </c>
      <c r="B5" s="281" t="s">
        <v>654</v>
      </c>
      <c r="C5" s="285">
        <v>87926.108307000002</v>
      </c>
      <c r="D5" s="286">
        <v>1685.1</v>
      </c>
      <c r="E5" s="459">
        <v>44.344736842105263</v>
      </c>
      <c r="F5" s="463" t="s">
        <v>551</v>
      </c>
      <c r="L5" s="461"/>
    </row>
    <row r="6" spans="1:12" x14ac:dyDescent="0.35">
      <c r="D6" s="464"/>
      <c r="E6" s="464"/>
    </row>
    <row r="8" spans="1:12" x14ac:dyDescent="0.35">
      <c r="A8" s="275" t="s">
        <v>655</v>
      </c>
      <c r="B8" s="275" t="s">
        <v>62</v>
      </c>
      <c r="C8" s="465"/>
    </row>
    <row r="9" spans="1:12" x14ac:dyDescent="0.35">
      <c r="A9" s="283" t="s">
        <v>656</v>
      </c>
      <c r="B9" s="465">
        <v>38</v>
      </c>
      <c r="C9" s="465"/>
      <c r="D9" s="460" t="s">
        <v>551</v>
      </c>
    </row>
    <row r="10" spans="1:12" x14ac:dyDescent="0.35">
      <c r="A10" s="283" t="s">
        <v>657</v>
      </c>
      <c r="B10" s="465">
        <v>7.6</v>
      </c>
      <c r="C10" s="465"/>
      <c r="D10" s="281" t="s">
        <v>658</v>
      </c>
    </row>
    <row r="11" spans="1:12" x14ac:dyDescent="0.35">
      <c r="A11" s="283" t="s">
        <v>659</v>
      </c>
      <c r="B11" s="465">
        <v>52.178570000000001</v>
      </c>
      <c r="D11" s="460" t="s">
        <v>551</v>
      </c>
    </row>
    <row r="12" spans="1:12" x14ac:dyDescent="0.35">
      <c r="A12" s="283" t="s">
        <v>660</v>
      </c>
      <c r="B12" s="282">
        <v>0.21510000000000001</v>
      </c>
      <c r="D12" s="463" t="s">
        <v>661</v>
      </c>
      <c r="I12" s="281" t="s">
        <v>662</v>
      </c>
    </row>
    <row r="13" spans="1:12" x14ac:dyDescent="0.35">
      <c r="A13" s="283" t="s">
        <v>663</v>
      </c>
      <c r="B13" s="277">
        <v>0.15670000000000001</v>
      </c>
      <c r="D13" s="463" t="s">
        <v>661</v>
      </c>
    </row>
    <row r="14" spans="1:12" x14ac:dyDescent="0.35">
      <c r="A14" s="283" t="s">
        <v>664</v>
      </c>
      <c r="B14" s="466">
        <v>0.1</v>
      </c>
      <c r="D14" s="460" t="s">
        <v>551</v>
      </c>
    </row>
    <row r="15" spans="1:12" x14ac:dyDescent="0.35">
      <c r="A15" s="283" t="s">
        <v>665</v>
      </c>
      <c r="B15" s="282">
        <v>0.27500000000000002</v>
      </c>
      <c r="D15" s="460" t="s">
        <v>666</v>
      </c>
    </row>
    <row r="16" spans="1:12" x14ac:dyDescent="0.35">
      <c r="B16" s="277"/>
      <c r="D16" s="463"/>
    </row>
    <row r="18" customFormat="1" ht="11.5" x14ac:dyDescent="0.25"/>
    <row r="19" customFormat="1" ht="11.5" x14ac:dyDescent="0.25"/>
    <row r="20" customFormat="1" ht="11.5" x14ac:dyDescent="0.25"/>
    <row r="21" customFormat="1" ht="11.5" x14ac:dyDescent="0.25"/>
    <row r="22" customFormat="1" ht="11.5" x14ac:dyDescent="0.25"/>
    <row r="23" customFormat="1" ht="11.5" x14ac:dyDescent="0.25"/>
    <row r="24" customFormat="1" ht="11.5" x14ac:dyDescent="0.25"/>
    <row r="25" customFormat="1" ht="11.5" x14ac:dyDescent="0.25"/>
    <row r="26" customFormat="1" ht="11.5" x14ac:dyDescent="0.25"/>
    <row r="27" customFormat="1" ht="11.5" x14ac:dyDescent="0.25"/>
    <row r="28" customFormat="1" ht="11.5" x14ac:dyDescent="0.25"/>
    <row r="29" customFormat="1" ht="11.5" x14ac:dyDescent="0.25"/>
  </sheetData>
  <hyperlinks>
    <hyperlink ref="D9" r:id="rId1" xr:uid="{04C33640-72BC-4BEB-A9B0-876780986797}"/>
    <hyperlink ref="D11" r:id="rId2" xr:uid="{B903CB8C-DC2B-48D6-A3A0-42E1B2219543}"/>
    <hyperlink ref="F3" r:id="rId3" xr:uid="{457C219F-3118-4BC8-8536-977FEED9B178}"/>
    <hyperlink ref="D14" r:id="rId4" xr:uid="{405E4B83-2EB6-400D-92BD-BA90D42360C7}"/>
    <hyperlink ref="D13" r:id="rId5" xr:uid="{CF4203EC-9F08-4671-82D5-946A3D9479B8}"/>
    <hyperlink ref="D12" r:id="rId6" xr:uid="{E4BBE12E-3840-4C65-AA06-164173B9180D}"/>
    <hyperlink ref="F5" r:id="rId7" xr:uid="{52AE0081-7FEC-4037-A202-4895D67D9820}"/>
  </hyperlinks>
  <pageMargins left="0.7" right="0.7" top="0.75" bottom="0.75" header="0.3" footer="0.3"/>
  <pageSetup paperSize="8" scale="66" orientation="landscape"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53FE-C87D-46DA-A4F5-59CC4FE4100B}">
  <sheetPr codeName="Sheet3">
    <tabColor theme="7" tint="0.59999389629810485"/>
    <pageSetUpPr fitToPage="1"/>
  </sheetPr>
  <dimension ref="A1:J108"/>
  <sheetViews>
    <sheetView workbookViewId="0">
      <selection activeCell="A2" sqref="A2:XFD2"/>
    </sheetView>
  </sheetViews>
  <sheetFormatPr defaultColWidth="9" defaultRowHeight="14.5" x14ac:dyDescent="0.35"/>
  <cols>
    <col min="1" max="1" width="17" style="281" customWidth="1"/>
    <col min="2" max="2" width="21.69921875" style="281" bestFit="1" customWidth="1"/>
    <col min="3" max="3" width="23.8984375" style="281" customWidth="1"/>
    <col min="4" max="4" width="21.19921875" style="281" customWidth="1"/>
    <col min="5" max="5" width="41.09765625" style="281" customWidth="1"/>
    <col min="6" max="6" width="27" style="281" bestFit="1" customWidth="1"/>
    <col min="7" max="7" width="18.09765625" style="281" customWidth="1"/>
    <col min="8" max="8" width="18.8984375" style="281" bestFit="1" customWidth="1"/>
    <col min="9" max="9" width="30" style="281" customWidth="1"/>
    <col min="10" max="10" width="22.19921875" style="281" customWidth="1"/>
    <col min="11" max="11" width="27" style="281" bestFit="1" customWidth="1"/>
    <col min="12" max="12" width="9" style="281"/>
    <col min="13" max="13" width="26.59765625" style="281" customWidth="1"/>
    <col min="14" max="14" width="15.09765625" style="281" customWidth="1"/>
    <col min="15" max="16384" width="9" style="281"/>
  </cols>
  <sheetData>
    <row r="1" spans="1:10" ht="15.5" x14ac:dyDescent="0.35">
      <c r="A1" s="92" t="s">
        <v>678</v>
      </c>
    </row>
    <row r="3" spans="1:10" x14ac:dyDescent="0.35">
      <c r="B3" s="275" t="s">
        <v>31</v>
      </c>
      <c r="C3" s="275" t="s">
        <v>33</v>
      </c>
      <c r="D3" s="275" t="s">
        <v>37</v>
      </c>
      <c r="E3" s="284"/>
      <c r="F3" s="284"/>
      <c r="G3" s="284"/>
      <c r="H3" s="284"/>
      <c r="I3" s="284"/>
      <c r="J3" s="284"/>
    </row>
    <row r="4" spans="1:10" x14ac:dyDescent="0.35">
      <c r="A4" s="276" t="s">
        <v>483</v>
      </c>
      <c r="B4" s="277">
        <v>0.1196319018404908</v>
      </c>
      <c r="C4" s="278">
        <v>0.4358974358974359</v>
      </c>
      <c r="D4" s="279">
        <v>7.6923076923076927E-2</v>
      </c>
      <c r="E4" s="284"/>
      <c r="F4" s="284"/>
      <c r="G4" s="284"/>
      <c r="H4" s="284"/>
      <c r="I4" s="284"/>
      <c r="J4" s="284"/>
    </row>
    <row r="5" spans="1:10" x14ac:dyDescent="0.35">
      <c r="A5" s="276" t="s">
        <v>484</v>
      </c>
      <c r="B5" s="277">
        <v>9.8986285032796661E-2</v>
      </c>
      <c r="C5" s="278">
        <v>0.34337349397590361</v>
      </c>
      <c r="D5" s="279">
        <v>6.0240963855421686E-2</v>
      </c>
      <c r="E5" s="284"/>
      <c r="F5" s="284"/>
      <c r="G5" s="284"/>
      <c r="H5" s="284"/>
      <c r="I5" s="284"/>
      <c r="J5" s="284"/>
    </row>
    <row r="6" spans="1:10" x14ac:dyDescent="0.35">
      <c r="A6" s="276" t="s">
        <v>485</v>
      </c>
      <c r="B6" s="277">
        <v>0.10186976144422953</v>
      </c>
      <c r="C6" s="278">
        <v>0.51265822784810122</v>
      </c>
      <c r="D6" s="279">
        <v>8.8607594936708861E-2</v>
      </c>
      <c r="E6" s="284"/>
      <c r="F6" s="284"/>
      <c r="G6" s="284"/>
      <c r="H6" s="284"/>
      <c r="I6" s="284"/>
      <c r="J6" s="284"/>
    </row>
    <row r="7" spans="1:10" x14ac:dyDescent="0.35">
      <c r="A7" s="276" t="s">
        <v>486</v>
      </c>
      <c r="B7" s="280">
        <v>0.10310948523647766</v>
      </c>
      <c r="C7" s="280">
        <v>0.45514445007602633</v>
      </c>
      <c r="D7" s="280">
        <v>7.9067410035478972E-2</v>
      </c>
      <c r="E7" s="284"/>
      <c r="F7" s="284"/>
      <c r="G7" s="284"/>
      <c r="H7" s="284"/>
      <c r="I7" s="284"/>
      <c r="J7" s="284"/>
    </row>
    <row r="8" spans="1:10" s="284" customFormat="1" ht="12" x14ac:dyDescent="0.3"/>
    <row r="9" spans="1:10" s="284" customFormat="1" ht="12" x14ac:dyDescent="0.3"/>
    <row r="10" spans="1:10" s="284" customFormat="1" ht="12" x14ac:dyDescent="0.3"/>
    <row r="11" spans="1:10" s="284" customFormat="1" ht="12" x14ac:dyDescent="0.3"/>
    <row r="12" spans="1:10" s="284" customFormat="1" ht="12" x14ac:dyDescent="0.3"/>
    <row r="13" spans="1:10" s="284" customFormat="1" ht="12" x14ac:dyDescent="0.3"/>
    <row r="14" spans="1:10" s="284" customFormat="1" ht="12" x14ac:dyDescent="0.3"/>
    <row r="15" spans="1:10" s="284" customFormat="1" ht="12" x14ac:dyDescent="0.3"/>
    <row r="16" spans="1:10" s="284" customFormat="1" ht="12" x14ac:dyDescent="0.3"/>
    <row r="17" s="284" customFormat="1" ht="12" x14ac:dyDescent="0.3"/>
    <row r="18" s="284" customFormat="1" ht="12" x14ac:dyDescent="0.3"/>
    <row r="19" s="284" customFormat="1" ht="12" x14ac:dyDescent="0.3"/>
    <row r="20" s="284" customFormat="1" ht="12" x14ac:dyDescent="0.3"/>
    <row r="21" s="284" customFormat="1" ht="12" x14ac:dyDescent="0.3"/>
    <row r="22" s="284" customFormat="1" ht="12" x14ac:dyDescent="0.3"/>
    <row r="23" s="284" customFormat="1" ht="12" x14ac:dyDescent="0.3"/>
    <row r="24" s="284" customFormat="1" ht="12" x14ac:dyDescent="0.3"/>
    <row r="25" s="284" customFormat="1" ht="12" x14ac:dyDescent="0.3"/>
    <row r="26" s="284" customFormat="1" ht="12" x14ac:dyDescent="0.3"/>
    <row r="27" s="284" customFormat="1" ht="12" x14ac:dyDescent="0.3"/>
    <row r="28" s="284" customFormat="1" ht="12" x14ac:dyDescent="0.3"/>
    <row r="29" s="284" customFormat="1" ht="12" x14ac:dyDescent="0.3"/>
    <row r="30" s="284" customFormat="1" ht="12" x14ac:dyDescent="0.3"/>
    <row r="31" s="284" customFormat="1" ht="12" x14ac:dyDescent="0.3"/>
    <row r="32" s="284" customFormat="1" ht="12" x14ac:dyDescent="0.3"/>
    <row r="33" s="284" customFormat="1" ht="12" x14ac:dyDescent="0.3"/>
    <row r="34" s="284" customFormat="1" ht="12" x14ac:dyDescent="0.3"/>
    <row r="35" s="284" customFormat="1" ht="12" x14ac:dyDescent="0.3"/>
    <row r="36" s="284" customFormat="1" ht="12" x14ac:dyDescent="0.3"/>
    <row r="37" s="284" customFormat="1" ht="12" x14ac:dyDescent="0.3"/>
    <row r="38" s="284" customFormat="1" ht="12" x14ac:dyDescent="0.3"/>
    <row r="39" s="284" customFormat="1" ht="12" x14ac:dyDescent="0.3"/>
    <row r="40" s="284" customFormat="1" ht="12" x14ac:dyDescent="0.3"/>
    <row r="41" s="284" customFormat="1" ht="12" x14ac:dyDescent="0.3"/>
    <row r="42" s="284" customFormat="1" ht="12" x14ac:dyDescent="0.3"/>
    <row r="43" s="284" customFormat="1" ht="12" x14ac:dyDescent="0.3"/>
    <row r="44" s="284" customFormat="1" ht="12" x14ac:dyDescent="0.3"/>
    <row r="45" s="284" customFormat="1" ht="12" x14ac:dyDescent="0.3"/>
    <row r="46" s="284" customFormat="1" ht="12" x14ac:dyDescent="0.3"/>
    <row r="47" s="284" customFormat="1" ht="12" x14ac:dyDescent="0.3"/>
    <row r="48" s="284" customFormat="1" ht="12" x14ac:dyDescent="0.3"/>
    <row r="49" s="284" customFormat="1" ht="12" x14ac:dyDescent="0.3"/>
    <row r="50" s="284" customFormat="1" ht="12" x14ac:dyDescent="0.3"/>
    <row r="51" s="284" customFormat="1" ht="12" x14ac:dyDescent="0.3"/>
    <row r="52" s="284" customFormat="1" ht="12" x14ac:dyDescent="0.3"/>
    <row r="53" s="284" customFormat="1" ht="12" x14ac:dyDescent="0.3"/>
    <row r="54" s="284" customFormat="1" ht="12" x14ac:dyDescent="0.3"/>
    <row r="55" s="284" customFormat="1" ht="12" x14ac:dyDescent="0.3"/>
    <row r="56" s="284" customFormat="1" ht="12" x14ac:dyDescent="0.3"/>
    <row r="57" s="284" customFormat="1" ht="12" x14ac:dyDescent="0.3"/>
    <row r="58" s="284" customFormat="1" ht="12" x14ac:dyDescent="0.3"/>
    <row r="59" s="284" customFormat="1" ht="12" x14ac:dyDescent="0.3"/>
    <row r="60" s="284" customFormat="1" ht="12" x14ac:dyDescent="0.3"/>
    <row r="61" s="284" customFormat="1" ht="12" x14ac:dyDescent="0.3"/>
    <row r="62" s="284" customFormat="1" ht="12" x14ac:dyDescent="0.3"/>
    <row r="63" s="284" customFormat="1" ht="12" x14ac:dyDescent="0.3"/>
    <row r="64" s="284" customFormat="1" ht="12" x14ac:dyDescent="0.3"/>
    <row r="65" s="284" customFormat="1" ht="12" x14ac:dyDescent="0.3"/>
    <row r="66" s="284" customFormat="1" ht="12" x14ac:dyDescent="0.3"/>
    <row r="67" s="284" customFormat="1" ht="12" x14ac:dyDescent="0.3"/>
    <row r="68" s="284" customFormat="1" ht="12" x14ac:dyDescent="0.3"/>
    <row r="69" s="284" customFormat="1" ht="12" x14ac:dyDescent="0.3"/>
    <row r="70" s="284" customFormat="1" ht="12" x14ac:dyDescent="0.3"/>
    <row r="71" s="284" customFormat="1" ht="12" x14ac:dyDescent="0.3"/>
    <row r="72" s="284" customFormat="1" ht="12" x14ac:dyDescent="0.3"/>
    <row r="73" s="284" customFormat="1" ht="12" x14ac:dyDescent="0.3"/>
    <row r="74" s="284" customFormat="1" ht="12" x14ac:dyDescent="0.3"/>
    <row r="75" s="284" customFormat="1" ht="12" x14ac:dyDescent="0.3"/>
    <row r="76" s="284" customFormat="1" ht="12" x14ac:dyDescent="0.3"/>
    <row r="77" s="284" customFormat="1" ht="12" x14ac:dyDescent="0.3"/>
    <row r="78" s="284" customFormat="1" ht="12" x14ac:dyDescent="0.3"/>
    <row r="79" s="284" customFormat="1" ht="12" x14ac:dyDescent="0.3"/>
    <row r="80" s="284" customFormat="1" ht="12" x14ac:dyDescent="0.3"/>
    <row r="81" s="284" customFormat="1" ht="12" x14ac:dyDescent="0.3"/>
    <row r="82" s="284" customFormat="1" ht="12" x14ac:dyDescent="0.3"/>
    <row r="83" s="284" customFormat="1" ht="12" x14ac:dyDescent="0.3"/>
    <row r="84" s="284" customFormat="1" ht="12" x14ac:dyDescent="0.3"/>
    <row r="85" s="284" customFormat="1" ht="12" x14ac:dyDescent="0.3"/>
    <row r="86" s="284" customFormat="1" ht="12" x14ac:dyDescent="0.3"/>
    <row r="87" s="284" customFormat="1" ht="12" x14ac:dyDescent="0.3"/>
    <row r="88" s="284" customFormat="1" ht="12" x14ac:dyDescent="0.3"/>
    <row r="89" s="284" customFormat="1" ht="12" x14ac:dyDescent="0.3"/>
    <row r="90" s="284" customFormat="1" ht="12" x14ac:dyDescent="0.3"/>
    <row r="91" s="284" customFormat="1" ht="12" x14ac:dyDescent="0.3"/>
    <row r="92" s="284" customFormat="1" ht="12" x14ac:dyDescent="0.3"/>
    <row r="93" s="284" customFormat="1" ht="12" x14ac:dyDescent="0.3"/>
    <row r="94" s="284" customFormat="1" ht="12" x14ac:dyDescent="0.3"/>
    <row r="95" s="284" customFormat="1" ht="12" x14ac:dyDescent="0.3"/>
    <row r="96" s="284" customFormat="1" ht="12" x14ac:dyDescent="0.3"/>
    <row r="97" spans="1:1" s="284" customFormat="1" ht="12" x14ac:dyDescent="0.3"/>
    <row r="98" spans="1:1" s="284" customFormat="1" ht="12" x14ac:dyDescent="0.3"/>
    <row r="99" spans="1:1" s="284" customFormat="1" ht="12" x14ac:dyDescent="0.3"/>
    <row r="100" spans="1:1" s="284" customFormat="1" ht="12" x14ac:dyDescent="0.3"/>
    <row r="101" spans="1:1" s="284" customFormat="1" ht="12" x14ac:dyDescent="0.3"/>
    <row r="102" spans="1:1" s="284" customFormat="1" ht="12" x14ac:dyDescent="0.3"/>
    <row r="103" spans="1:1" s="284" customFormat="1" ht="12" x14ac:dyDescent="0.3"/>
    <row r="104" spans="1:1" s="284" customFormat="1" ht="12" x14ac:dyDescent="0.3"/>
    <row r="105" spans="1:1" s="284" customFormat="1" ht="12" x14ac:dyDescent="0.3"/>
    <row r="106" spans="1:1" s="284" customFormat="1" ht="12" x14ac:dyDescent="0.3"/>
    <row r="107" spans="1:1" s="284" customFormat="1" ht="12" x14ac:dyDescent="0.3"/>
    <row r="108" spans="1:1" x14ac:dyDescent="0.35">
      <c r="A108" s="477" t="s">
        <v>491</v>
      </c>
    </row>
  </sheetData>
  <printOptions horizontalCentered="1"/>
  <pageMargins left="0.70866141732283472" right="0.70866141732283472" top="0.74803149606299213" bottom="0.74803149606299213" header="0.31496062992125984" footer="0.31496062992125984"/>
  <pageSetup paperSize="8" scale="3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BDC69-D74D-4CB7-94D2-52474EF7B7F0}">
  <sheetPr codeName="Sheet4">
    <tabColor theme="7" tint="0.59999389629810485"/>
    <pageSetUpPr fitToPage="1"/>
  </sheetPr>
  <dimension ref="A1:T42"/>
  <sheetViews>
    <sheetView showGridLines="0" workbookViewId="0">
      <selection sqref="A1:XFD1048576"/>
    </sheetView>
  </sheetViews>
  <sheetFormatPr defaultColWidth="9" defaultRowHeight="15.5" x14ac:dyDescent="0.35"/>
  <cols>
    <col min="1" max="1" width="77.5" style="287" customWidth="1"/>
    <col min="2" max="2" width="14.3984375" style="287" customWidth="1"/>
    <col min="3" max="3" width="16.69921875" style="287" customWidth="1"/>
    <col min="4" max="4" width="5.69921875" style="287" customWidth="1"/>
    <col min="5" max="6" width="18.19921875" style="287" customWidth="1"/>
    <col min="7" max="8" width="9" style="287"/>
    <col min="21" max="16384" width="9" style="287"/>
  </cols>
  <sheetData>
    <row r="1" spans="1:6" x14ac:dyDescent="0.35">
      <c r="A1" s="92" t="s">
        <v>679</v>
      </c>
    </row>
    <row r="3" spans="1:6" x14ac:dyDescent="0.35">
      <c r="A3" s="92" t="s">
        <v>492</v>
      </c>
      <c r="B3" s="288">
        <v>180</v>
      </c>
    </row>
    <row r="4" spans="1:6" x14ac:dyDescent="0.35">
      <c r="A4" s="92" t="s">
        <v>493</v>
      </c>
      <c r="B4" s="287">
        <v>143.99999999999997</v>
      </c>
    </row>
    <row r="5" spans="1:6" x14ac:dyDescent="0.35">
      <c r="A5" s="92" t="s">
        <v>494</v>
      </c>
      <c r="B5" s="288">
        <v>15.999999999999998</v>
      </c>
    </row>
    <row r="7" spans="1:6" ht="18" x14ac:dyDescent="0.4">
      <c r="A7" s="541" t="s">
        <v>495</v>
      </c>
      <c r="B7" s="541"/>
      <c r="C7" s="541"/>
      <c r="D7" s="541"/>
      <c r="E7" s="541"/>
      <c r="F7" s="541"/>
    </row>
    <row r="8" spans="1:6" x14ac:dyDescent="0.35">
      <c r="B8" s="540" t="s">
        <v>496</v>
      </c>
      <c r="C8" s="540"/>
      <c r="E8" s="540" t="s">
        <v>497</v>
      </c>
      <c r="F8" s="540"/>
    </row>
    <row r="9" spans="1:6" x14ac:dyDescent="0.35">
      <c r="A9" s="92"/>
      <c r="B9" s="57" t="s">
        <v>498</v>
      </c>
      <c r="C9" s="57" t="s">
        <v>499</v>
      </c>
      <c r="E9" s="57" t="s">
        <v>498</v>
      </c>
      <c r="F9" s="57" t="s">
        <v>499</v>
      </c>
    </row>
    <row r="10" spans="1:6" x14ac:dyDescent="0.35">
      <c r="A10" s="289"/>
      <c r="B10" s="290" t="s">
        <v>62</v>
      </c>
      <c r="C10" s="290" t="s">
        <v>62</v>
      </c>
      <c r="D10" s="79"/>
      <c r="E10" s="290" t="s">
        <v>62</v>
      </c>
      <c r="F10" s="290" t="s">
        <v>62</v>
      </c>
    </row>
    <row r="11" spans="1:6" x14ac:dyDescent="0.35">
      <c r="A11" s="291" t="s">
        <v>500</v>
      </c>
      <c r="B11" s="292"/>
      <c r="C11" s="292"/>
      <c r="D11"/>
    </row>
    <row r="12" spans="1:6" ht="18" x14ac:dyDescent="0.35">
      <c r="A12" s="293" t="s">
        <v>501</v>
      </c>
      <c r="B12" s="292">
        <v>80</v>
      </c>
      <c r="C12" s="292">
        <v>80</v>
      </c>
      <c r="E12" s="292">
        <v>0</v>
      </c>
      <c r="F12" s="292">
        <v>0</v>
      </c>
    </row>
    <row r="13" spans="1:6" ht="18" x14ac:dyDescent="0.35">
      <c r="A13" s="293" t="s">
        <v>502</v>
      </c>
      <c r="B13" s="292">
        <v>143.99999999999997</v>
      </c>
      <c r="C13" s="292">
        <v>143.99999999999997</v>
      </c>
      <c r="E13" s="294">
        <v>31.999999999999996</v>
      </c>
      <c r="F13" s="294">
        <v>31.999999999999996</v>
      </c>
    </row>
    <row r="14" spans="1:6" ht="18" x14ac:dyDescent="0.35">
      <c r="A14" s="293" t="s">
        <v>503</v>
      </c>
      <c r="B14" s="292">
        <v>143.99999999999997</v>
      </c>
      <c r="C14" s="292">
        <v>143.99999999999997</v>
      </c>
      <c r="E14" s="292"/>
      <c r="F14" s="292">
        <v>15.999999999999998</v>
      </c>
    </row>
    <row r="15" spans="1:6" ht="18" x14ac:dyDescent="0.35">
      <c r="A15" s="293" t="s">
        <v>504</v>
      </c>
      <c r="B15" s="292">
        <v>431.99999999999989</v>
      </c>
      <c r="C15" s="292"/>
      <c r="E15" s="292">
        <v>47.999999999999993</v>
      </c>
      <c r="F15" s="292"/>
    </row>
    <row r="16" spans="1:6" ht="18" x14ac:dyDescent="0.35">
      <c r="A16" s="293" t="s">
        <v>505</v>
      </c>
      <c r="B16" s="292"/>
      <c r="C16" s="292">
        <v>52</v>
      </c>
      <c r="E16" s="292">
        <v>0</v>
      </c>
      <c r="F16" s="292">
        <v>0</v>
      </c>
    </row>
    <row r="17" spans="1:6" ht="18" x14ac:dyDescent="0.35">
      <c r="A17" s="293" t="s">
        <v>506</v>
      </c>
      <c r="B17" s="292">
        <v>793</v>
      </c>
      <c r="C17" s="292">
        <v>793</v>
      </c>
      <c r="E17" s="292">
        <v>793</v>
      </c>
      <c r="F17" s="292">
        <v>793</v>
      </c>
    </row>
    <row r="18" spans="1:6" ht="18" x14ac:dyDescent="0.35">
      <c r="A18" s="293" t="s">
        <v>507</v>
      </c>
      <c r="B18" s="292">
        <v>793</v>
      </c>
      <c r="C18" s="292">
        <v>397</v>
      </c>
      <c r="E18" s="292">
        <v>397</v>
      </c>
      <c r="F18" s="292">
        <v>397</v>
      </c>
    </row>
    <row r="19" spans="1:6" x14ac:dyDescent="0.35">
      <c r="A19" s="293" t="s">
        <v>508</v>
      </c>
      <c r="B19" s="292">
        <v>192</v>
      </c>
      <c r="C19" s="292">
        <v>192</v>
      </c>
      <c r="E19" s="292">
        <v>192</v>
      </c>
      <c r="F19" s="292">
        <v>192</v>
      </c>
    </row>
    <row r="20" spans="1:6" x14ac:dyDescent="0.35">
      <c r="A20" s="295" t="s">
        <v>509</v>
      </c>
      <c r="B20" s="296">
        <v>2578</v>
      </c>
      <c r="C20" s="296">
        <v>1802</v>
      </c>
      <c r="E20" s="296">
        <v>1462</v>
      </c>
      <c r="F20" s="296">
        <v>1430</v>
      </c>
    </row>
    <row r="21" spans="1:6" x14ac:dyDescent="0.35">
      <c r="A21" s="92"/>
      <c r="B21" s="297"/>
      <c r="C21" s="297"/>
    </row>
    <row r="22" spans="1:6" ht="18" x14ac:dyDescent="0.35">
      <c r="A22" s="298" t="s">
        <v>510</v>
      </c>
      <c r="B22" s="299">
        <v>1.4000000000000001</v>
      </c>
      <c r="C22" s="299">
        <v>1</v>
      </c>
      <c r="D22" s="300"/>
      <c r="E22" s="299">
        <v>0.8</v>
      </c>
      <c r="F22" s="301">
        <v>0.8</v>
      </c>
    </row>
    <row r="23" spans="1:6" x14ac:dyDescent="0.35">
      <c r="A23" s="92"/>
      <c r="B23" s="302"/>
      <c r="C23" s="302"/>
    </row>
    <row r="24" spans="1:6" x14ac:dyDescent="0.35">
      <c r="A24" s="55" t="s">
        <v>511</v>
      </c>
      <c r="B24" s="302"/>
      <c r="C24" s="302"/>
      <c r="E24" s="302"/>
      <c r="F24" s="302"/>
    </row>
    <row r="25" spans="1:6" x14ac:dyDescent="0.35">
      <c r="A25" s="55" t="s">
        <v>512</v>
      </c>
      <c r="B25" s="303"/>
      <c r="C25" s="302"/>
    </row>
    <row r="26" spans="1:6" x14ac:dyDescent="0.35">
      <c r="A26" s="55" t="s">
        <v>513</v>
      </c>
      <c r="B26" s="302"/>
      <c r="C26" s="302"/>
    </row>
    <row r="27" spans="1:6" x14ac:dyDescent="0.35">
      <c r="A27" s="55" t="s">
        <v>514</v>
      </c>
      <c r="B27" s="302"/>
      <c r="C27" s="302"/>
    </row>
    <row r="28" spans="1:6" x14ac:dyDescent="0.35">
      <c r="A28" s="55" t="s">
        <v>515</v>
      </c>
      <c r="B28" s="302"/>
      <c r="C28" s="302"/>
    </row>
    <row r="29" spans="1:6" x14ac:dyDescent="0.35">
      <c r="A29" s="55" t="s">
        <v>516</v>
      </c>
      <c r="B29" s="302"/>
      <c r="C29" s="302"/>
    </row>
    <row r="30" spans="1:6" x14ac:dyDescent="0.35">
      <c r="A30" s="55" t="s">
        <v>517</v>
      </c>
      <c r="B30" s="302"/>
      <c r="C30" s="302"/>
    </row>
    <row r="31" spans="1:6" x14ac:dyDescent="0.35">
      <c r="A31" s="55" t="s">
        <v>518</v>
      </c>
      <c r="B31" s="302"/>
      <c r="C31" s="302"/>
    </row>
    <row r="32" spans="1:6" x14ac:dyDescent="0.35">
      <c r="A32" s="304"/>
    </row>
    <row r="33" spans="1:6" x14ac:dyDescent="0.35">
      <c r="A33" s="305" t="s">
        <v>519</v>
      </c>
      <c r="B33" s="306" t="s">
        <v>520</v>
      </c>
      <c r="E33"/>
      <c r="F33"/>
    </row>
    <row r="34" spans="1:6" x14ac:dyDescent="0.35">
      <c r="A34" s="307" t="s">
        <v>521</v>
      </c>
      <c r="B34" s="308">
        <v>1982.78566</v>
      </c>
      <c r="C34" s="281"/>
      <c r="D34" s="281"/>
      <c r="E34"/>
      <c r="F34"/>
    </row>
    <row r="35" spans="1:6" x14ac:dyDescent="0.35">
      <c r="A35" s="309" t="s">
        <v>522</v>
      </c>
      <c r="B35" s="310"/>
      <c r="C35" s="281"/>
      <c r="D35" s="281"/>
      <c r="E35"/>
      <c r="F35"/>
    </row>
    <row r="36" spans="1:6" x14ac:dyDescent="0.35">
      <c r="A36" s="311" t="s">
        <v>523</v>
      </c>
      <c r="B36" s="310">
        <v>1586.2285280000001</v>
      </c>
      <c r="C36" s="281"/>
      <c r="D36" s="281"/>
      <c r="E36"/>
      <c r="F36"/>
    </row>
    <row r="37" spans="1:6" x14ac:dyDescent="0.35">
      <c r="A37" s="311" t="s">
        <v>524</v>
      </c>
      <c r="B37" s="310">
        <v>1189.671396</v>
      </c>
      <c r="C37" s="281"/>
      <c r="D37" s="281"/>
      <c r="E37"/>
      <c r="F37"/>
    </row>
    <row r="38" spans="1:6" x14ac:dyDescent="0.35">
      <c r="A38" s="311" t="s">
        <v>525</v>
      </c>
      <c r="B38" s="310">
        <v>793.11426400000005</v>
      </c>
      <c r="C38" s="281"/>
      <c r="D38" s="281"/>
      <c r="E38"/>
      <c r="F38"/>
    </row>
    <row r="39" spans="1:6" x14ac:dyDescent="0.35">
      <c r="A39" s="312" t="s">
        <v>526</v>
      </c>
      <c r="B39" s="313">
        <v>396.55713200000002</v>
      </c>
      <c r="C39" s="281"/>
      <c r="D39" s="281"/>
      <c r="E39"/>
      <c r="F39"/>
    </row>
    <row r="40" spans="1:6" x14ac:dyDescent="0.35">
      <c r="A40"/>
      <c r="B40"/>
    </row>
    <row r="41" spans="1:6" x14ac:dyDescent="0.35">
      <c r="A41"/>
      <c r="B41"/>
    </row>
    <row r="42" spans="1:6" x14ac:dyDescent="0.35">
      <c r="A42"/>
      <c r="B42"/>
    </row>
  </sheetData>
  <mergeCells count="3">
    <mergeCell ref="B8:C8"/>
    <mergeCell ref="E8:F8"/>
    <mergeCell ref="A7:F7"/>
  </mergeCells>
  <pageMargins left="0.7" right="0.7" top="0.75" bottom="0.75" header="0.3" footer="0.3"/>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177A6-FE51-4B8B-8578-A7CEB5F1196D}">
  <sheetPr codeName="Sheet30">
    <tabColor theme="7" tint="0.59999389629810485"/>
    <pageSetUpPr fitToPage="1"/>
  </sheetPr>
  <dimension ref="A1:AJ90"/>
  <sheetViews>
    <sheetView zoomScale="80" zoomScaleNormal="80" workbookViewId="0">
      <selection activeCell="M19" sqref="M19"/>
    </sheetView>
  </sheetViews>
  <sheetFormatPr defaultColWidth="9" defaultRowHeight="12" x14ac:dyDescent="0.25"/>
  <cols>
    <col min="1" max="6" width="9" style="479"/>
    <col min="7" max="7" width="10.69921875" style="479" bestFit="1" customWidth="1"/>
    <col min="8" max="8" width="9" style="479"/>
    <col min="9" max="9" width="11.19921875" style="479" bestFit="1" customWidth="1"/>
    <col min="10" max="10" width="10.8984375" style="479" customWidth="1"/>
    <col min="11" max="11" width="12.19921875" style="479" customWidth="1"/>
    <col min="12" max="20" width="9" style="479"/>
    <col min="21" max="21" width="14.8984375" style="479" customWidth="1"/>
    <col min="22" max="22" width="9" style="479"/>
    <col min="23" max="23" width="7.59765625" style="479" bestFit="1" customWidth="1"/>
    <col min="24" max="28" width="9" style="479"/>
    <col min="29" max="29" width="10.59765625" style="479" customWidth="1"/>
    <col min="30" max="30" width="9" style="479"/>
    <col min="31" max="31" width="11.19921875" style="479" customWidth="1"/>
    <col min="32" max="32" width="10.5" style="479" customWidth="1"/>
    <col min="33" max="33" width="10.8984375" style="479" customWidth="1"/>
    <col min="34" max="34" width="10.69921875" style="479" customWidth="1"/>
    <col min="35" max="16384" width="9" style="479"/>
  </cols>
  <sheetData>
    <row r="1" spans="1:36" ht="15.5" x14ac:dyDescent="0.25">
      <c r="A1" s="478" t="s">
        <v>641</v>
      </c>
      <c r="T1" s="542" t="s">
        <v>12</v>
      </c>
      <c r="U1" s="542"/>
      <c r="V1" s="542"/>
      <c r="W1" s="542"/>
      <c r="X1" s="542"/>
      <c r="Y1" s="542"/>
      <c r="Z1" s="542"/>
      <c r="AA1" s="542"/>
      <c r="AB1" s="542"/>
      <c r="AC1" s="542"/>
      <c r="AD1" s="542"/>
      <c r="AE1" s="542"/>
      <c r="AF1" s="542"/>
      <c r="AG1" s="542"/>
      <c r="AH1" s="542"/>
    </row>
    <row r="3" spans="1:36" ht="48" x14ac:dyDescent="0.25">
      <c r="C3" s="481"/>
      <c r="D3" s="482" t="s">
        <v>13</v>
      </c>
      <c r="E3" s="482" t="s">
        <v>14</v>
      </c>
      <c r="F3" s="482" t="s">
        <v>15</v>
      </c>
      <c r="G3" s="482"/>
      <c r="H3" s="482" t="s">
        <v>16</v>
      </c>
      <c r="I3" s="482" t="s">
        <v>17</v>
      </c>
      <c r="J3" s="482" t="s">
        <v>18</v>
      </c>
      <c r="K3" s="482" t="s">
        <v>19</v>
      </c>
      <c r="L3" s="482" t="s">
        <v>20</v>
      </c>
      <c r="M3" s="482" t="s">
        <v>21</v>
      </c>
      <c r="N3" s="482" t="s">
        <v>22</v>
      </c>
      <c r="O3" s="482" t="s">
        <v>23</v>
      </c>
      <c r="P3" s="482" t="s">
        <v>24</v>
      </c>
      <c r="Q3" s="482" t="s">
        <v>25</v>
      </c>
      <c r="T3" s="482" t="s">
        <v>26</v>
      </c>
      <c r="U3" s="482" t="s">
        <v>27</v>
      </c>
      <c r="V3" s="482" t="s">
        <v>28</v>
      </c>
      <c r="W3" s="482" t="s">
        <v>29</v>
      </c>
      <c r="X3" s="482" t="s">
        <v>30</v>
      </c>
      <c r="Y3" s="482" t="s">
        <v>31</v>
      </c>
      <c r="Z3" s="482" t="s">
        <v>32</v>
      </c>
      <c r="AA3" s="482" t="s">
        <v>33</v>
      </c>
      <c r="AB3" s="482" t="s">
        <v>34</v>
      </c>
      <c r="AC3" s="482" t="s">
        <v>35</v>
      </c>
      <c r="AD3" s="482" t="s">
        <v>36</v>
      </c>
      <c r="AE3" s="482" t="s">
        <v>37</v>
      </c>
      <c r="AF3" s="482" t="s">
        <v>38</v>
      </c>
      <c r="AG3" s="482" t="s">
        <v>39</v>
      </c>
      <c r="AH3" s="482" t="s">
        <v>40</v>
      </c>
      <c r="AI3" s="482"/>
    </row>
    <row r="4" spans="1:36" x14ac:dyDescent="0.25">
      <c r="C4" s="264">
        <v>-1</v>
      </c>
      <c r="D4" s="264">
        <v>195</v>
      </c>
      <c r="E4" s="264">
        <f>D4</f>
        <v>195</v>
      </c>
      <c r="F4" s="483">
        <v>1630</v>
      </c>
      <c r="G4" s="483">
        <f>F4</f>
        <v>1630</v>
      </c>
      <c r="H4" s="278">
        <f t="shared" ref="H4:I6" si="0">D4/F4</f>
        <v>0.1196319018404908</v>
      </c>
      <c r="I4" s="278">
        <f>E4/G4</f>
        <v>0.1196319018404908</v>
      </c>
      <c r="J4" s="264">
        <v>85</v>
      </c>
      <c r="K4" s="483">
        <f>J4</f>
        <v>85</v>
      </c>
      <c r="L4" s="278">
        <f>J4/D4</f>
        <v>0.4358974358974359</v>
      </c>
      <c r="M4" s="278">
        <f>K4/E4</f>
        <v>0.4358974358974359</v>
      </c>
      <c r="N4" s="264">
        <v>15</v>
      </c>
      <c r="O4" s="264">
        <f>N4</f>
        <v>15</v>
      </c>
      <c r="P4" s="278">
        <f>N4/D4</f>
        <v>7.6923076923076927E-2</v>
      </c>
      <c r="Q4" s="484">
        <f>O4/E4</f>
        <v>7.6923076923076927E-2</v>
      </c>
      <c r="T4" s="264">
        <v>1</v>
      </c>
      <c r="U4" s="264">
        <f>ROUND($K$18*(T4^2)+$K$19*(T4) + $K$20,0)</f>
        <v>181</v>
      </c>
      <c r="V4" s="483">
        <f>U4</f>
        <v>181</v>
      </c>
      <c r="W4" s="483">
        <f>ROUND($K$35*$K$36*(T4^2) +$K$37*(T4) + $K$38,0)</f>
        <v>1673</v>
      </c>
      <c r="X4" s="483">
        <f>W4</f>
        <v>1673</v>
      </c>
      <c r="Y4" s="278">
        <f>U4/W4</f>
        <v>0.10818888224745965</v>
      </c>
      <c r="Z4" s="278">
        <f>V4/X4</f>
        <v>0.10818888224745965</v>
      </c>
      <c r="AA4" s="264">
        <f>ROUND($K$57*(T4^2) + $K$58*(T4) + $K$59,0)</f>
        <v>68</v>
      </c>
      <c r="AB4" s="264">
        <f>AA4</f>
        <v>68</v>
      </c>
      <c r="AC4" s="278">
        <f>AA4/U4</f>
        <v>0.37569060773480661</v>
      </c>
      <c r="AD4" s="278">
        <f>AB4/V4</f>
        <v>0.37569060773480661</v>
      </c>
      <c r="AE4" s="264">
        <f>ROUND($K$78*(T4^2) + $K$79*(T4) + $K$80,0)</f>
        <v>12</v>
      </c>
      <c r="AF4" s="264">
        <f>AE4</f>
        <v>12</v>
      </c>
      <c r="AG4" s="278">
        <f>AE4/U4</f>
        <v>6.6298342541436461E-2</v>
      </c>
      <c r="AH4" s="278">
        <f>AF4/V4</f>
        <v>6.6298342541436461E-2</v>
      </c>
    </row>
    <row r="5" spans="1:36" x14ac:dyDescent="0.25">
      <c r="C5" s="264">
        <v>4</v>
      </c>
      <c r="D5" s="264">
        <v>166</v>
      </c>
      <c r="E5" s="264">
        <f>D5+E4</f>
        <v>361</v>
      </c>
      <c r="F5" s="483">
        <v>1677</v>
      </c>
      <c r="G5" s="483">
        <f>F5+G4</f>
        <v>3307</v>
      </c>
      <c r="H5" s="278">
        <f t="shared" si="0"/>
        <v>9.8986285032796661E-2</v>
      </c>
      <c r="I5" s="278">
        <f t="shared" si="0"/>
        <v>0.10916238282431207</v>
      </c>
      <c r="J5" s="264">
        <v>57</v>
      </c>
      <c r="K5" s="483">
        <f>J5+K4</f>
        <v>142</v>
      </c>
      <c r="L5" s="278">
        <f t="shared" ref="L5:M6" si="1">J5/D5</f>
        <v>0.34337349397590361</v>
      </c>
      <c r="M5" s="278">
        <f t="shared" si="1"/>
        <v>0.39335180055401664</v>
      </c>
      <c r="N5" s="264">
        <v>10</v>
      </c>
      <c r="O5" s="264">
        <f>N5+O4</f>
        <v>25</v>
      </c>
      <c r="P5" s="278">
        <f>N5/D5</f>
        <v>6.0240963855421686E-2</v>
      </c>
      <c r="Q5" s="484">
        <f t="shared" ref="Q5:Q6" si="2">O5/E5</f>
        <v>6.9252077562326875E-2</v>
      </c>
      <c r="T5" s="264">
        <v>2</v>
      </c>
      <c r="U5" s="264">
        <f t="shared" ref="U5:U15" si="3">ROUND($K$18*(T5^2)+$K$19*(T5) + $K$20,0)</f>
        <v>175</v>
      </c>
      <c r="V5" s="483">
        <f>U5+V4</f>
        <v>356</v>
      </c>
      <c r="W5" s="483">
        <f t="shared" ref="W5:W15" si="4">ROUND($K$35*(T5^3)+$K$36*(T5^2) +$K$37*(T5) + $K$38,0)</f>
        <v>1679</v>
      </c>
      <c r="X5" s="483">
        <f>W5+X4</f>
        <v>3352</v>
      </c>
      <c r="Y5" s="278">
        <f t="shared" ref="Y5:Z15" si="5">U5/W5</f>
        <v>0.1042287075640262</v>
      </c>
      <c r="Z5" s="278">
        <f t="shared" si="5"/>
        <v>0.10620525059665871</v>
      </c>
      <c r="AA5" s="264">
        <f t="shared" ref="AA5:AA15" si="6">ROUND($K$57*(T5^2) + $K$58*(T5) + $K$59,0)</f>
        <v>62</v>
      </c>
      <c r="AB5" s="264">
        <f>AA5+AB4</f>
        <v>130</v>
      </c>
      <c r="AC5" s="278">
        <f t="shared" ref="AC5:AD15" si="7">AA5/U5</f>
        <v>0.35428571428571426</v>
      </c>
      <c r="AD5" s="278">
        <f t="shared" si="7"/>
        <v>0.3651685393258427</v>
      </c>
      <c r="AE5" s="264">
        <f t="shared" ref="AE5:AE15" si="8">ROUND($K$78*(T5^2) + $K$79*(T5) + $K$80,0)</f>
        <v>11</v>
      </c>
      <c r="AF5" s="264">
        <f>AE5+AF4</f>
        <v>23</v>
      </c>
      <c r="AG5" s="278">
        <f t="shared" ref="AG5:AH14" si="9">AE5/U5</f>
        <v>6.2857142857142861E-2</v>
      </c>
      <c r="AH5" s="278">
        <f t="shared" si="9"/>
        <v>6.4606741573033713E-2</v>
      </c>
    </row>
    <row r="6" spans="1:36" x14ac:dyDescent="0.25">
      <c r="C6" s="264">
        <v>9</v>
      </c>
      <c r="D6" s="264">
        <v>158</v>
      </c>
      <c r="E6" s="264">
        <f>D6+E5</f>
        <v>519</v>
      </c>
      <c r="F6" s="483">
        <v>1551</v>
      </c>
      <c r="G6" s="483">
        <f>F6+G5</f>
        <v>4858</v>
      </c>
      <c r="H6" s="278">
        <f t="shared" si="0"/>
        <v>0.10186976144422953</v>
      </c>
      <c r="I6" s="278">
        <f t="shared" si="0"/>
        <v>0.10683408810209963</v>
      </c>
      <c r="J6" s="264">
        <v>81</v>
      </c>
      <c r="K6" s="483">
        <f>J6+K5</f>
        <v>223</v>
      </c>
      <c r="L6" s="278">
        <f>J6/D6</f>
        <v>0.51265822784810122</v>
      </c>
      <c r="M6" s="278">
        <f t="shared" si="1"/>
        <v>0.4296724470134875</v>
      </c>
      <c r="N6" s="264">
        <v>14</v>
      </c>
      <c r="O6" s="264">
        <f>N6+O5</f>
        <v>39</v>
      </c>
      <c r="P6" s="278">
        <f t="shared" ref="P6" si="10">N6/D6</f>
        <v>8.8607594936708861E-2</v>
      </c>
      <c r="Q6" s="484">
        <f t="shared" si="2"/>
        <v>7.5144508670520235E-2</v>
      </c>
      <c r="T6" s="264">
        <v>3</v>
      </c>
      <c r="U6" s="264">
        <f t="shared" si="3"/>
        <v>170</v>
      </c>
      <c r="V6" s="483">
        <f t="shared" ref="V6:X15" si="11">U6+V5</f>
        <v>526</v>
      </c>
      <c r="W6" s="483">
        <f t="shared" si="4"/>
        <v>1681</v>
      </c>
      <c r="X6" s="483">
        <f t="shared" si="11"/>
        <v>5033</v>
      </c>
      <c r="Y6" s="278">
        <f t="shared" si="5"/>
        <v>0.10113027959547888</v>
      </c>
      <c r="Z6" s="278">
        <f t="shared" si="5"/>
        <v>0.1045102324657262</v>
      </c>
      <c r="AA6" s="264">
        <f t="shared" si="6"/>
        <v>58</v>
      </c>
      <c r="AB6" s="264">
        <f t="shared" ref="AB6:AB15" si="12">AA6+AB5</f>
        <v>188</v>
      </c>
      <c r="AC6" s="278">
        <f t="shared" si="7"/>
        <v>0.3411764705882353</v>
      </c>
      <c r="AD6" s="278">
        <f t="shared" si="7"/>
        <v>0.35741444866920152</v>
      </c>
      <c r="AE6" s="264">
        <f t="shared" si="8"/>
        <v>10</v>
      </c>
      <c r="AF6" s="264">
        <f t="shared" ref="AF6:AF14" si="13">AE6+AF5</f>
        <v>33</v>
      </c>
      <c r="AG6" s="278">
        <f t="shared" si="9"/>
        <v>5.8823529411764705E-2</v>
      </c>
      <c r="AH6" s="278">
        <f t="shared" si="9"/>
        <v>6.2737642585551326E-2</v>
      </c>
    </row>
    <row r="7" spans="1:36" x14ac:dyDescent="0.25">
      <c r="C7" s="264"/>
      <c r="G7" s="483"/>
      <c r="H7" s="278"/>
      <c r="I7" s="278"/>
      <c r="J7" s="264"/>
      <c r="K7" s="264"/>
      <c r="L7" s="278"/>
      <c r="M7" s="278"/>
      <c r="N7" s="264"/>
      <c r="O7" s="264"/>
      <c r="P7" s="278"/>
      <c r="Q7" s="484"/>
      <c r="T7" s="264">
        <v>4</v>
      </c>
      <c r="U7" s="264">
        <f t="shared" si="3"/>
        <v>166</v>
      </c>
      <c r="V7" s="483">
        <f t="shared" si="11"/>
        <v>692</v>
      </c>
      <c r="W7" s="483">
        <f t="shared" si="4"/>
        <v>1677</v>
      </c>
      <c r="X7" s="483">
        <f t="shared" si="11"/>
        <v>6710</v>
      </c>
      <c r="Y7" s="278">
        <f t="shared" si="5"/>
        <v>9.8986285032796661E-2</v>
      </c>
      <c r="Z7" s="278">
        <f t="shared" si="5"/>
        <v>0.10312965722801788</v>
      </c>
      <c r="AA7" s="264">
        <f t="shared" si="6"/>
        <v>57</v>
      </c>
      <c r="AB7" s="264">
        <f t="shared" si="12"/>
        <v>245</v>
      </c>
      <c r="AC7" s="278">
        <f t="shared" si="7"/>
        <v>0.34337349397590361</v>
      </c>
      <c r="AD7" s="278">
        <f t="shared" si="7"/>
        <v>0.35404624277456648</v>
      </c>
      <c r="AE7" s="264">
        <f t="shared" si="8"/>
        <v>10</v>
      </c>
      <c r="AF7" s="264">
        <f t="shared" si="13"/>
        <v>43</v>
      </c>
      <c r="AG7" s="278">
        <f t="shared" si="9"/>
        <v>6.0240963855421686E-2</v>
      </c>
      <c r="AH7" s="278">
        <f t="shared" si="9"/>
        <v>6.2138728323699419E-2</v>
      </c>
    </row>
    <row r="8" spans="1:36" x14ac:dyDescent="0.3">
      <c r="C8" s="284"/>
      <c r="D8" s="284"/>
      <c r="E8" s="284"/>
      <c r="F8" s="284"/>
      <c r="G8" s="284"/>
      <c r="H8" s="284"/>
      <c r="I8" s="284"/>
      <c r="J8" s="284"/>
      <c r="K8" s="284"/>
      <c r="L8" s="284"/>
      <c r="M8" s="284"/>
      <c r="N8" s="284"/>
      <c r="O8" s="483"/>
      <c r="P8" s="264"/>
      <c r="T8" s="264">
        <v>5</v>
      </c>
      <c r="U8" s="264">
        <f t="shared" si="3"/>
        <v>163</v>
      </c>
      <c r="V8" s="483">
        <f t="shared" si="11"/>
        <v>855</v>
      </c>
      <c r="W8" s="483">
        <f t="shared" si="4"/>
        <v>1666</v>
      </c>
      <c r="X8" s="483">
        <f t="shared" si="11"/>
        <v>8376</v>
      </c>
      <c r="Y8" s="278">
        <f t="shared" si="5"/>
        <v>9.7839135654261708E-2</v>
      </c>
      <c r="Z8" s="278">
        <f t="shared" si="5"/>
        <v>0.10207736389684814</v>
      </c>
      <c r="AA8" s="264">
        <f t="shared" si="6"/>
        <v>58</v>
      </c>
      <c r="AB8" s="264">
        <f t="shared" si="12"/>
        <v>303</v>
      </c>
      <c r="AC8" s="278">
        <f t="shared" si="7"/>
        <v>0.35582822085889571</v>
      </c>
      <c r="AD8" s="278">
        <f t="shared" si="7"/>
        <v>0.35438596491228069</v>
      </c>
      <c r="AE8" s="264">
        <f t="shared" si="8"/>
        <v>10</v>
      </c>
      <c r="AF8" s="264">
        <f t="shared" si="13"/>
        <v>53</v>
      </c>
      <c r="AG8" s="278">
        <f t="shared" si="9"/>
        <v>6.1349693251533742E-2</v>
      </c>
      <c r="AH8" s="278">
        <f t="shared" si="9"/>
        <v>6.1988304093567252E-2</v>
      </c>
    </row>
    <row r="9" spans="1:36" x14ac:dyDescent="0.3">
      <c r="C9" s="284"/>
      <c r="D9" s="284"/>
      <c r="E9" s="284"/>
      <c r="F9" s="284"/>
      <c r="G9" s="284"/>
      <c r="H9" s="284"/>
      <c r="I9" s="284"/>
      <c r="J9" s="284"/>
      <c r="K9" s="284"/>
      <c r="L9" s="284"/>
      <c r="M9" s="284"/>
      <c r="N9" s="284"/>
      <c r="O9" s="483"/>
      <c r="P9" s="264"/>
      <c r="T9" s="264">
        <v>6</v>
      </c>
      <c r="U9" s="264">
        <f t="shared" si="3"/>
        <v>160</v>
      </c>
      <c r="V9" s="483">
        <f t="shared" si="11"/>
        <v>1015</v>
      </c>
      <c r="W9" s="483">
        <f t="shared" si="4"/>
        <v>1647</v>
      </c>
      <c r="X9" s="483">
        <f t="shared" si="11"/>
        <v>10023</v>
      </c>
      <c r="Y9" s="278">
        <f t="shared" si="5"/>
        <v>9.7146326654523371E-2</v>
      </c>
      <c r="Z9" s="278">
        <f t="shared" si="5"/>
        <v>0.10126708570288337</v>
      </c>
      <c r="AA9" s="264">
        <f t="shared" si="6"/>
        <v>60</v>
      </c>
      <c r="AB9" s="264">
        <f t="shared" si="12"/>
        <v>363</v>
      </c>
      <c r="AC9" s="278">
        <f t="shared" si="7"/>
        <v>0.375</v>
      </c>
      <c r="AD9" s="278">
        <f t="shared" si="7"/>
        <v>0.35763546798029555</v>
      </c>
      <c r="AE9" s="264">
        <f t="shared" si="8"/>
        <v>11</v>
      </c>
      <c r="AF9" s="264">
        <f t="shared" si="13"/>
        <v>64</v>
      </c>
      <c r="AG9" s="278">
        <f t="shared" si="9"/>
        <v>6.8750000000000006E-2</v>
      </c>
      <c r="AH9" s="278">
        <f t="shared" si="9"/>
        <v>6.3054187192118222E-2</v>
      </c>
    </row>
    <row r="10" spans="1:36" x14ac:dyDescent="0.3">
      <c r="C10" s="284"/>
      <c r="D10" s="284"/>
      <c r="E10" s="284"/>
      <c r="F10" s="284"/>
      <c r="G10" s="284"/>
      <c r="H10" s="284"/>
      <c r="I10" s="284"/>
      <c r="J10" s="284"/>
      <c r="K10" s="284"/>
      <c r="L10" s="284"/>
      <c r="M10" s="284"/>
      <c r="N10" s="284"/>
      <c r="O10" s="483"/>
      <c r="P10" s="264"/>
      <c r="T10" s="264">
        <v>7</v>
      </c>
      <c r="U10" s="264">
        <f t="shared" si="3"/>
        <v>159</v>
      </c>
      <c r="V10" s="483">
        <f t="shared" si="11"/>
        <v>1174</v>
      </c>
      <c r="W10" s="483">
        <f t="shared" si="4"/>
        <v>1622</v>
      </c>
      <c r="X10" s="483">
        <f t="shared" si="11"/>
        <v>11645</v>
      </c>
      <c r="Y10" s="278">
        <f t="shared" si="5"/>
        <v>9.8027127003699144E-2</v>
      </c>
      <c r="Z10" s="278">
        <f t="shared" si="5"/>
        <v>0.10081580077286389</v>
      </c>
      <c r="AA10" s="264">
        <f t="shared" si="6"/>
        <v>65</v>
      </c>
      <c r="AB10" s="264">
        <f t="shared" si="12"/>
        <v>428</v>
      </c>
      <c r="AC10" s="278">
        <f t="shared" si="7"/>
        <v>0.4088050314465409</v>
      </c>
      <c r="AD10" s="278">
        <f t="shared" si="7"/>
        <v>0.36456558773424191</v>
      </c>
      <c r="AE10" s="264">
        <f t="shared" si="8"/>
        <v>11</v>
      </c>
      <c r="AF10" s="264">
        <f t="shared" si="13"/>
        <v>75</v>
      </c>
      <c r="AG10" s="278">
        <f t="shared" si="9"/>
        <v>6.9182389937106917E-2</v>
      </c>
      <c r="AH10" s="278">
        <f t="shared" si="9"/>
        <v>6.388415672913117E-2</v>
      </c>
    </row>
    <row r="11" spans="1:36" x14ac:dyDescent="0.25">
      <c r="J11" s="264"/>
      <c r="K11" s="264"/>
      <c r="L11" s="264"/>
      <c r="M11" s="264"/>
      <c r="N11" s="264"/>
      <c r="O11" s="264"/>
      <c r="P11" s="264"/>
      <c r="T11" s="264">
        <v>8</v>
      </c>
      <c r="U11" s="264">
        <f t="shared" si="3"/>
        <v>158</v>
      </c>
      <c r="V11" s="483">
        <f t="shared" si="11"/>
        <v>1332</v>
      </c>
      <c r="W11" s="483">
        <f t="shared" si="4"/>
        <v>1590</v>
      </c>
      <c r="X11" s="483">
        <f t="shared" si="11"/>
        <v>13235</v>
      </c>
      <c r="Y11" s="278">
        <f t="shared" si="5"/>
        <v>9.9371069182389943E-2</v>
      </c>
      <c r="Z11" s="278">
        <f t="shared" si="5"/>
        <v>0.10064223649414432</v>
      </c>
      <c r="AA11" s="264">
        <f t="shared" si="6"/>
        <v>72</v>
      </c>
      <c r="AB11" s="264">
        <f t="shared" si="12"/>
        <v>500</v>
      </c>
      <c r="AC11" s="278">
        <f t="shared" si="7"/>
        <v>0.45569620253164556</v>
      </c>
      <c r="AD11" s="278">
        <f t="shared" si="7"/>
        <v>0.37537537537537535</v>
      </c>
      <c r="AE11" s="264">
        <f t="shared" si="8"/>
        <v>12</v>
      </c>
      <c r="AF11" s="264">
        <f t="shared" si="13"/>
        <v>87</v>
      </c>
      <c r="AG11" s="278">
        <f>AE11/U11</f>
        <v>7.5949367088607597E-2</v>
      </c>
      <c r="AH11" s="278">
        <f t="shared" si="9"/>
        <v>6.5315315315315314E-2</v>
      </c>
      <c r="AI11" s="482"/>
      <c r="AJ11" s="482"/>
    </row>
    <row r="12" spans="1:36" x14ac:dyDescent="0.25">
      <c r="T12" s="264">
        <v>9</v>
      </c>
      <c r="U12" s="264">
        <f t="shared" si="3"/>
        <v>158</v>
      </c>
      <c r="V12" s="483">
        <f t="shared" si="11"/>
        <v>1490</v>
      </c>
      <c r="W12" s="483">
        <f t="shared" si="4"/>
        <v>1551</v>
      </c>
      <c r="X12" s="483">
        <f t="shared" si="11"/>
        <v>14786</v>
      </c>
      <c r="Y12" s="278">
        <f t="shared" si="5"/>
        <v>0.10186976144422953</v>
      </c>
      <c r="Z12" s="278">
        <f t="shared" si="5"/>
        <v>0.10077099959421074</v>
      </c>
      <c r="AA12" s="264">
        <f t="shared" si="6"/>
        <v>81</v>
      </c>
      <c r="AB12" s="264">
        <f t="shared" si="12"/>
        <v>581</v>
      </c>
      <c r="AC12" s="278">
        <f t="shared" si="7"/>
        <v>0.51265822784810122</v>
      </c>
      <c r="AD12" s="278">
        <f t="shared" si="7"/>
        <v>0.38993288590604025</v>
      </c>
      <c r="AE12" s="264">
        <f t="shared" si="8"/>
        <v>14</v>
      </c>
      <c r="AF12" s="264">
        <f t="shared" si="13"/>
        <v>101</v>
      </c>
      <c r="AG12" s="278">
        <f t="shared" si="9"/>
        <v>8.8607594936708861E-2</v>
      </c>
      <c r="AH12" s="278">
        <f t="shared" si="9"/>
        <v>6.7785234899328861E-2</v>
      </c>
      <c r="AJ12" s="483"/>
    </row>
    <row r="13" spans="1:36" x14ac:dyDescent="0.25">
      <c r="T13" s="264">
        <v>10</v>
      </c>
      <c r="U13" s="264">
        <f t="shared" si="3"/>
        <v>159</v>
      </c>
      <c r="V13" s="483">
        <f t="shared" si="11"/>
        <v>1649</v>
      </c>
      <c r="W13" s="483">
        <f t="shared" si="4"/>
        <v>1505</v>
      </c>
      <c r="X13" s="483">
        <f t="shared" si="11"/>
        <v>16291</v>
      </c>
      <c r="Y13" s="278">
        <f t="shared" si="5"/>
        <v>0.10564784053156147</v>
      </c>
      <c r="Z13" s="278">
        <f t="shared" si="5"/>
        <v>0.101221533361979</v>
      </c>
      <c r="AA13" s="264">
        <f t="shared" si="6"/>
        <v>92</v>
      </c>
      <c r="AB13" s="264">
        <f t="shared" si="12"/>
        <v>673</v>
      </c>
      <c r="AC13" s="278">
        <f t="shared" si="7"/>
        <v>0.57861635220125784</v>
      </c>
      <c r="AD13" s="278">
        <f t="shared" si="7"/>
        <v>0.40812613705275924</v>
      </c>
      <c r="AE13" s="264">
        <f t="shared" si="8"/>
        <v>16</v>
      </c>
      <c r="AF13" s="264">
        <f t="shared" si="13"/>
        <v>117</v>
      </c>
      <c r="AG13" s="278">
        <f t="shared" si="9"/>
        <v>0.10062893081761007</v>
      </c>
      <c r="AH13" s="278">
        <f t="shared" si="9"/>
        <v>7.0952092177077014E-2</v>
      </c>
      <c r="AJ13" s="483"/>
    </row>
    <row r="14" spans="1:36" x14ac:dyDescent="0.25">
      <c r="T14" s="264">
        <v>11</v>
      </c>
      <c r="U14" s="264">
        <f t="shared" si="3"/>
        <v>161</v>
      </c>
      <c r="V14" s="483">
        <f t="shared" si="11"/>
        <v>1810</v>
      </c>
      <c r="W14" s="483">
        <f t="shared" si="4"/>
        <v>1452</v>
      </c>
      <c r="X14" s="483">
        <f t="shared" si="11"/>
        <v>17743</v>
      </c>
      <c r="Y14" s="278">
        <f t="shared" si="5"/>
        <v>0.11088154269972451</v>
      </c>
      <c r="Z14" s="278">
        <f t="shared" si="5"/>
        <v>0.10201206109451615</v>
      </c>
      <c r="AA14" s="264">
        <f t="shared" si="6"/>
        <v>105</v>
      </c>
      <c r="AB14" s="264">
        <f t="shared" si="12"/>
        <v>778</v>
      </c>
      <c r="AC14" s="278">
        <f t="shared" si="7"/>
        <v>0.65217391304347827</v>
      </c>
      <c r="AD14" s="278">
        <f>AB14/V14</f>
        <v>0.4298342541436464</v>
      </c>
      <c r="AE14" s="264">
        <f t="shared" si="8"/>
        <v>18</v>
      </c>
      <c r="AF14" s="264">
        <f t="shared" si="13"/>
        <v>135</v>
      </c>
      <c r="AG14" s="278">
        <f t="shared" si="9"/>
        <v>0.11180124223602485</v>
      </c>
      <c r="AH14" s="278">
        <f t="shared" si="9"/>
        <v>7.4585635359116026E-2</v>
      </c>
      <c r="AJ14" s="483"/>
    </row>
    <row r="15" spans="1:36" x14ac:dyDescent="0.25">
      <c r="T15" s="481">
        <v>12</v>
      </c>
      <c r="U15" s="481">
        <f t="shared" si="3"/>
        <v>163</v>
      </c>
      <c r="V15" s="485">
        <f t="shared" si="11"/>
        <v>1973</v>
      </c>
      <c r="W15" s="486">
        <f t="shared" si="4"/>
        <v>1392</v>
      </c>
      <c r="X15" s="485">
        <f t="shared" si="11"/>
        <v>19135</v>
      </c>
      <c r="Y15" s="487">
        <f t="shared" si="5"/>
        <v>0.11709770114942529</v>
      </c>
      <c r="Z15" s="488">
        <f>V15/X15</f>
        <v>0.10310948523647766</v>
      </c>
      <c r="AA15" s="481">
        <f t="shared" si="6"/>
        <v>120</v>
      </c>
      <c r="AB15" s="489">
        <f t="shared" si="12"/>
        <v>898</v>
      </c>
      <c r="AC15" s="490">
        <f t="shared" si="7"/>
        <v>0.73619631901840488</v>
      </c>
      <c r="AD15" s="488">
        <f t="shared" si="7"/>
        <v>0.45514445007602633</v>
      </c>
      <c r="AE15" s="481">
        <f t="shared" si="8"/>
        <v>21</v>
      </c>
      <c r="AF15" s="481">
        <f>AE15+AF14</f>
        <v>156</v>
      </c>
      <c r="AG15" s="490">
        <f>AE15/U15</f>
        <v>0.12883435582822086</v>
      </c>
      <c r="AH15" s="488">
        <f>AF15/V15</f>
        <v>7.9067410035478972E-2</v>
      </c>
      <c r="AJ15" s="483"/>
    </row>
    <row r="16" spans="1:36" x14ac:dyDescent="0.25">
      <c r="J16" s="479" t="s">
        <v>41</v>
      </c>
    </row>
    <row r="18" spans="10:34" ht="13.5" x14ac:dyDescent="0.3">
      <c r="J18" s="479" t="s">
        <v>680</v>
      </c>
      <c r="K18" s="479">
        <v>0.42</v>
      </c>
      <c r="Q18" s="284"/>
      <c r="R18" s="284"/>
      <c r="S18" s="284"/>
      <c r="T18" s="284"/>
      <c r="U18" s="284"/>
      <c r="V18" s="284"/>
      <c r="W18" s="284"/>
      <c r="X18" s="284"/>
      <c r="Y18" s="284"/>
      <c r="Z18" s="284"/>
      <c r="AA18" s="284"/>
      <c r="AB18" s="284"/>
      <c r="AC18" s="284"/>
      <c r="AD18" s="284"/>
      <c r="AE18" s="284"/>
      <c r="AF18" s="284"/>
      <c r="AG18" s="284"/>
      <c r="AH18" s="284"/>
    </row>
    <row r="19" spans="10:34" x14ac:dyDescent="0.3">
      <c r="J19" s="479" t="s">
        <v>42</v>
      </c>
      <c r="K19" s="479">
        <v>-7.06</v>
      </c>
      <c r="Q19" s="284"/>
      <c r="R19" s="284"/>
      <c r="S19" s="284"/>
      <c r="T19" s="284"/>
      <c r="U19" s="284"/>
      <c r="V19" s="284"/>
      <c r="W19" s="284"/>
      <c r="X19" s="284"/>
      <c r="Y19" s="284"/>
      <c r="Z19" s="284"/>
      <c r="AA19" s="284"/>
      <c r="AB19" s="284"/>
      <c r="AC19" s="284"/>
      <c r="AD19" s="284"/>
      <c r="AE19" s="284"/>
      <c r="AF19" s="284"/>
      <c r="AG19" s="284"/>
      <c r="AH19" s="284"/>
    </row>
    <row r="20" spans="10:34" x14ac:dyDescent="0.3">
      <c r="J20" s="479" t="s">
        <v>43</v>
      </c>
      <c r="K20" s="479">
        <v>187.52</v>
      </c>
      <c r="P20" s="491"/>
      <c r="Q20" s="284"/>
      <c r="R20" s="284"/>
      <c r="S20" s="284"/>
      <c r="T20" s="284"/>
      <c r="U20" s="284"/>
      <c r="V20" s="284"/>
      <c r="W20" s="284"/>
      <c r="X20" s="284"/>
      <c r="Y20" s="284"/>
      <c r="Z20" s="284"/>
      <c r="AA20" s="284"/>
      <c r="AB20" s="284"/>
      <c r="AC20" s="284"/>
      <c r="AD20" s="284"/>
      <c r="AE20" s="284"/>
      <c r="AF20" s="284"/>
      <c r="AG20" s="284"/>
      <c r="AH20" s="284"/>
    </row>
    <row r="21" spans="10:34" x14ac:dyDescent="0.3">
      <c r="Q21" s="284"/>
      <c r="R21" s="284"/>
      <c r="S21" s="284"/>
      <c r="T21" s="284"/>
      <c r="U21" s="284"/>
      <c r="V21" s="284"/>
      <c r="W21" s="284"/>
      <c r="X21" s="284"/>
      <c r="Y21" s="284"/>
      <c r="Z21" s="284"/>
      <c r="AA21" s="284"/>
      <c r="AB21" s="284"/>
      <c r="AC21" s="284"/>
      <c r="AD21" s="284"/>
      <c r="AE21" s="284"/>
      <c r="AF21" s="284"/>
      <c r="AG21" s="284"/>
      <c r="AH21" s="284"/>
    </row>
    <row r="22" spans="10:34" x14ac:dyDescent="0.3">
      <c r="Q22" s="284"/>
      <c r="R22" s="284"/>
      <c r="S22" s="284"/>
      <c r="T22" s="284"/>
      <c r="U22" s="284"/>
      <c r="V22" s="284"/>
      <c r="W22" s="284"/>
      <c r="X22" s="284"/>
      <c r="Y22" s="284"/>
      <c r="Z22" s="284"/>
      <c r="AA22" s="284"/>
      <c r="AB22" s="284"/>
      <c r="AC22" s="284"/>
      <c r="AD22" s="284"/>
      <c r="AE22" s="284"/>
      <c r="AF22" s="284"/>
      <c r="AG22" s="284"/>
      <c r="AH22" s="284"/>
    </row>
    <row r="23" spans="10:34" x14ac:dyDescent="0.3">
      <c r="Q23" s="284"/>
      <c r="R23" s="284"/>
      <c r="S23" s="284"/>
      <c r="T23" s="284"/>
      <c r="U23" s="284"/>
      <c r="V23" s="284"/>
      <c r="W23" s="284"/>
      <c r="X23" s="284"/>
      <c r="Y23" s="284"/>
      <c r="Z23" s="284"/>
      <c r="AA23" s="284"/>
      <c r="AB23" s="284"/>
      <c r="AC23" s="284"/>
      <c r="AD23" s="284"/>
      <c r="AE23" s="284"/>
      <c r="AF23" s="284"/>
      <c r="AG23" s="284"/>
      <c r="AH23" s="284"/>
    </row>
    <row r="24" spans="10:34" x14ac:dyDescent="0.3">
      <c r="Q24" s="284"/>
      <c r="R24" s="284"/>
      <c r="S24" s="284"/>
      <c r="T24" s="284"/>
      <c r="U24" s="284"/>
      <c r="V24" s="284"/>
      <c r="W24" s="284"/>
      <c r="X24" s="284"/>
      <c r="Y24" s="284"/>
      <c r="Z24" s="284"/>
      <c r="AA24" s="284"/>
      <c r="AB24" s="284"/>
      <c r="AC24" s="284"/>
      <c r="AD24" s="284"/>
      <c r="AE24" s="284"/>
      <c r="AF24" s="284"/>
      <c r="AG24" s="284"/>
      <c r="AH24" s="284"/>
    </row>
    <row r="25" spans="10:34" x14ac:dyDescent="0.3">
      <c r="Q25" s="284"/>
      <c r="R25" s="284"/>
      <c r="S25" s="284"/>
      <c r="T25" s="284"/>
      <c r="U25" s="284"/>
      <c r="V25" s="284"/>
      <c r="W25" s="284"/>
      <c r="X25" s="284"/>
      <c r="Y25" s="284"/>
      <c r="Z25" s="284"/>
      <c r="AA25" s="284"/>
      <c r="AB25" s="284"/>
      <c r="AC25" s="284"/>
      <c r="AD25" s="284"/>
      <c r="AE25" s="284"/>
      <c r="AF25" s="284"/>
      <c r="AG25" s="284"/>
      <c r="AH25" s="284"/>
    </row>
    <row r="26" spans="10:34" x14ac:dyDescent="0.3">
      <c r="Q26" s="284"/>
      <c r="R26" s="284"/>
      <c r="S26" s="284"/>
      <c r="T26" s="284"/>
      <c r="U26" s="284"/>
      <c r="V26" s="284"/>
      <c r="W26" s="284"/>
      <c r="X26" s="284"/>
      <c r="Y26" s="284"/>
      <c r="Z26" s="284"/>
      <c r="AA26" s="284"/>
      <c r="AB26" s="284"/>
      <c r="AC26" s="284"/>
      <c r="AD26" s="284"/>
      <c r="AE26" s="284"/>
      <c r="AF26" s="284"/>
      <c r="AG26" s="284"/>
      <c r="AH26" s="284"/>
    </row>
    <row r="27" spans="10:34" x14ac:dyDescent="0.3">
      <c r="P27" s="491"/>
      <c r="Q27" s="284"/>
      <c r="R27" s="284"/>
      <c r="S27" s="284"/>
      <c r="T27" s="284"/>
      <c r="U27" s="284"/>
      <c r="V27" s="284"/>
      <c r="W27" s="284"/>
      <c r="X27" s="284"/>
      <c r="Y27" s="284"/>
      <c r="Z27" s="284"/>
      <c r="AA27" s="284"/>
      <c r="AB27" s="284"/>
      <c r="AC27" s="284"/>
      <c r="AD27" s="284"/>
      <c r="AE27" s="284"/>
      <c r="AF27" s="284"/>
      <c r="AG27" s="284"/>
      <c r="AH27" s="284"/>
    </row>
    <row r="28" spans="10:34" x14ac:dyDescent="0.3">
      <c r="Q28" s="284"/>
      <c r="R28" s="284"/>
      <c r="S28" s="284"/>
      <c r="T28" s="284"/>
      <c r="U28" s="284"/>
      <c r="V28" s="284"/>
      <c r="W28" s="284"/>
      <c r="X28" s="284"/>
      <c r="Y28" s="284"/>
      <c r="Z28" s="284"/>
      <c r="AA28" s="284"/>
      <c r="AB28" s="284"/>
      <c r="AC28" s="284"/>
      <c r="AD28" s="284"/>
      <c r="AE28" s="284"/>
      <c r="AF28" s="284"/>
      <c r="AG28" s="284"/>
      <c r="AH28" s="284"/>
    </row>
    <row r="29" spans="10:34" x14ac:dyDescent="0.3">
      <c r="Q29" s="284"/>
      <c r="R29" s="284"/>
      <c r="S29" s="284"/>
      <c r="T29" s="284"/>
      <c r="U29" s="284"/>
      <c r="V29" s="284"/>
      <c r="W29" s="284"/>
      <c r="X29" s="284"/>
      <c r="Y29" s="284"/>
      <c r="Z29" s="284"/>
      <c r="AA29" s="284"/>
      <c r="AB29" s="284"/>
      <c r="AC29" s="284"/>
      <c r="AD29" s="284"/>
      <c r="AE29" s="284"/>
      <c r="AF29" s="284"/>
      <c r="AG29" s="284"/>
      <c r="AH29" s="284"/>
    </row>
    <row r="30" spans="10:34" x14ac:dyDescent="0.3">
      <c r="Q30" s="284"/>
      <c r="R30" s="284"/>
      <c r="S30" s="284"/>
      <c r="T30" s="284"/>
      <c r="U30" s="284"/>
      <c r="V30" s="284"/>
      <c r="W30" s="284"/>
      <c r="X30" s="284"/>
      <c r="Y30" s="284"/>
      <c r="Z30" s="284"/>
      <c r="AA30" s="284"/>
      <c r="AB30" s="284"/>
      <c r="AC30" s="284"/>
      <c r="AD30" s="284"/>
      <c r="AE30" s="284"/>
      <c r="AF30" s="284"/>
      <c r="AG30" s="284"/>
      <c r="AH30" s="284"/>
    </row>
    <row r="31" spans="10:34" x14ac:dyDescent="0.3">
      <c r="Q31" s="284"/>
      <c r="R31" s="284"/>
      <c r="S31" s="284"/>
      <c r="T31" s="284"/>
      <c r="U31" s="284"/>
      <c r="V31" s="284"/>
      <c r="W31" s="284"/>
      <c r="X31" s="284"/>
      <c r="Y31" s="284"/>
      <c r="Z31" s="284"/>
      <c r="AA31" s="284"/>
      <c r="AB31" s="284"/>
      <c r="AC31" s="284"/>
      <c r="AD31" s="284"/>
      <c r="AE31" s="284"/>
      <c r="AF31" s="284"/>
      <c r="AG31" s="284"/>
      <c r="AH31" s="284"/>
    </row>
    <row r="32" spans="10:34" x14ac:dyDescent="0.3">
      <c r="Q32" s="284"/>
      <c r="R32" s="284"/>
      <c r="S32" s="284"/>
      <c r="T32" s="284"/>
      <c r="U32" s="284"/>
      <c r="V32" s="284"/>
      <c r="W32" s="284"/>
      <c r="X32" s="284"/>
      <c r="Y32" s="284"/>
      <c r="Z32" s="284"/>
      <c r="AA32" s="284"/>
      <c r="AB32" s="284"/>
      <c r="AC32" s="284"/>
      <c r="AD32" s="284"/>
      <c r="AE32" s="284"/>
      <c r="AF32" s="284"/>
      <c r="AG32" s="284"/>
      <c r="AH32" s="284"/>
    </row>
    <row r="33" spans="10:34" x14ac:dyDescent="0.3">
      <c r="Q33" s="284"/>
      <c r="R33" s="284"/>
      <c r="S33" s="284"/>
      <c r="T33" s="284"/>
      <c r="U33" s="284"/>
      <c r="V33" s="284"/>
      <c r="W33" s="284"/>
      <c r="X33" s="284"/>
      <c r="Y33" s="284"/>
      <c r="Z33" s="284"/>
      <c r="AA33" s="284"/>
      <c r="AB33" s="284"/>
      <c r="AC33" s="284"/>
      <c r="AD33" s="284"/>
      <c r="AE33" s="284"/>
      <c r="AF33" s="284"/>
      <c r="AG33" s="284"/>
      <c r="AH33" s="284"/>
    </row>
    <row r="34" spans="10:34" x14ac:dyDescent="0.3">
      <c r="Q34" s="284"/>
      <c r="R34" s="284"/>
      <c r="S34" s="284"/>
      <c r="T34" s="284"/>
      <c r="U34" s="284"/>
      <c r="V34" s="284"/>
      <c r="W34" s="284"/>
      <c r="X34" s="284"/>
      <c r="Y34" s="284"/>
      <c r="Z34" s="284"/>
      <c r="AA34" s="284"/>
      <c r="AB34" s="284"/>
      <c r="AC34" s="284"/>
      <c r="AD34" s="284"/>
      <c r="AE34" s="284"/>
      <c r="AF34" s="284"/>
      <c r="AG34" s="284"/>
      <c r="AH34" s="284"/>
    </row>
    <row r="35" spans="10:34" x14ac:dyDescent="0.3">
      <c r="Q35" s="284"/>
      <c r="R35" s="284"/>
      <c r="S35" s="284"/>
      <c r="T35" s="284"/>
      <c r="U35" s="284"/>
      <c r="V35" s="284"/>
      <c r="W35" s="284"/>
      <c r="X35" s="284"/>
      <c r="Y35" s="284"/>
      <c r="Z35" s="284"/>
      <c r="AA35" s="284"/>
      <c r="AB35" s="284"/>
      <c r="AC35" s="284"/>
      <c r="AD35" s="284"/>
      <c r="AE35" s="284"/>
      <c r="AF35" s="284"/>
      <c r="AG35" s="284"/>
      <c r="AH35" s="284"/>
    </row>
    <row r="36" spans="10:34" x14ac:dyDescent="0.3">
      <c r="J36" s="479" t="s">
        <v>44</v>
      </c>
      <c r="K36" s="479">
        <v>-3.46</v>
      </c>
      <c r="Q36" s="284"/>
      <c r="R36" s="284"/>
      <c r="S36" s="284"/>
      <c r="T36" s="284"/>
      <c r="U36" s="284"/>
      <c r="V36" s="284"/>
      <c r="W36" s="284"/>
      <c r="X36" s="284"/>
      <c r="Y36" s="284"/>
      <c r="Z36" s="284"/>
      <c r="AA36" s="284"/>
      <c r="AB36" s="284"/>
      <c r="AC36" s="284"/>
      <c r="AD36" s="284"/>
      <c r="AE36" s="284"/>
      <c r="AF36" s="284"/>
      <c r="AG36" s="284"/>
      <c r="AH36" s="284"/>
    </row>
    <row r="37" spans="10:34" x14ac:dyDescent="0.3">
      <c r="J37" s="479" t="s">
        <v>45</v>
      </c>
      <c r="K37" s="479">
        <v>19.78</v>
      </c>
      <c r="Q37" s="284"/>
      <c r="R37" s="284"/>
      <c r="S37" s="284"/>
      <c r="T37" s="284"/>
      <c r="U37" s="284"/>
      <c r="V37" s="284"/>
      <c r="W37" s="284"/>
      <c r="X37" s="284"/>
      <c r="Y37" s="284"/>
      <c r="Z37" s="284"/>
      <c r="AA37" s="284"/>
      <c r="AB37" s="284"/>
      <c r="AC37" s="284"/>
      <c r="AD37" s="284"/>
      <c r="AE37" s="284"/>
      <c r="AF37" s="284"/>
      <c r="AG37" s="284"/>
      <c r="AH37" s="284"/>
    </row>
    <row r="38" spans="10:34" x14ac:dyDescent="0.3">
      <c r="J38" s="479" t="s">
        <v>43</v>
      </c>
      <c r="K38" s="479">
        <v>1653.2</v>
      </c>
      <c r="Q38" s="284"/>
      <c r="R38" s="284"/>
      <c r="S38" s="284"/>
      <c r="T38" s="284"/>
      <c r="U38" s="284"/>
      <c r="V38" s="284"/>
      <c r="W38" s="284"/>
      <c r="X38" s="284"/>
      <c r="Y38" s="284"/>
      <c r="Z38" s="284"/>
      <c r="AA38" s="284"/>
      <c r="AB38" s="284"/>
      <c r="AC38" s="284"/>
      <c r="AD38" s="284"/>
      <c r="AE38" s="284"/>
      <c r="AF38" s="284"/>
      <c r="AG38" s="284"/>
      <c r="AH38" s="284"/>
    </row>
    <row r="39" spans="10:34" x14ac:dyDescent="0.3">
      <c r="Q39" s="284"/>
      <c r="R39" s="284"/>
      <c r="S39" s="284"/>
      <c r="T39" s="284"/>
      <c r="U39" s="284"/>
      <c r="V39" s="284"/>
      <c r="W39" s="284"/>
      <c r="X39" s="284"/>
      <c r="Y39" s="284"/>
      <c r="Z39" s="284"/>
      <c r="AA39" s="284"/>
      <c r="AB39" s="284"/>
      <c r="AC39" s="284"/>
      <c r="AD39" s="284"/>
      <c r="AE39" s="284"/>
      <c r="AF39" s="284"/>
      <c r="AG39" s="284"/>
      <c r="AH39" s="284"/>
    </row>
    <row r="40" spans="10:34" x14ac:dyDescent="0.3">
      <c r="Q40" s="284"/>
      <c r="R40" s="284"/>
      <c r="S40" s="284"/>
      <c r="T40" s="284"/>
      <c r="U40" s="284"/>
      <c r="V40" s="284"/>
      <c r="W40" s="284"/>
      <c r="X40" s="284"/>
      <c r="Y40" s="284"/>
      <c r="Z40" s="284"/>
      <c r="AA40" s="284"/>
      <c r="AB40" s="284"/>
      <c r="AC40" s="284"/>
      <c r="AD40" s="284"/>
      <c r="AE40" s="284"/>
      <c r="AF40" s="284"/>
      <c r="AG40" s="284"/>
      <c r="AH40" s="284"/>
    </row>
    <row r="41" spans="10:34" x14ac:dyDescent="0.3">
      <c r="Q41" s="284"/>
      <c r="R41" s="284"/>
      <c r="S41" s="284"/>
      <c r="T41" s="284"/>
      <c r="U41" s="284"/>
      <c r="V41" s="284"/>
      <c r="W41" s="284"/>
      <c r="X41" s="284"/>
      <c r="Y41" s="284"/>
      <c r="Z41" s="284"/>
      <c r="AA41" s="284"/>
      <c r="AB41" s="284"/>
      <c r="AC41" s="284"/>
      <c r="AD41" s="284"/>
      <c r="AE41" s="284"/>
      <c r="AF41" s="284"/>
      <c r="AG41" s="284"/>
      <c r="AH41" s="284"/>
    </row>
    <row r="42" spans="10:34" x14ac:dyDescent="0.3">
      <c r="Q42" s="284"/>
      <c r="R42" s="284"/>
      <c r="S42" s="284"/>
      <c r="T42" s="284"/>
      <c r="U42" s="284"/>
      <c r="V42" s="284"/>
      <c r="W42" s="284"/>
      <c r="X42" s="284"/>
      <c r="Y42" s="284"/>
      <c r="Z42" s="284"/>
      <c r="AA42" s="284"/>
      <c r="AB42" s="284"/>
      <c r="AC42" s="284"/>
      <c r="AD42" s="284"/>
      <c r="AE42" s="284"/>
      <c r="AF42" s="284"/>
      <c r="AG42" s="284"/>
      <c r="AH42" s="284"/>
    </row>
    <row r="43" spans="10:34" x14ac:dyDescent="0.3">
      <c r="Q43" s="284"/>
      <c r="R43" s="284"/>
      <c r="S43" s="284"/>
      <c r="T43" s="284"/>
      <c r="U43" s="284"/>
      <c r="V43" s="284"/>
      <c r="W43" s="284"/>
      <c r="X43" s="284"/>
      <c r="Y43" s="284"/>
      <c r="Z43" s="284"/>
      <c r="AA43" s="284"/>
      <c r="AB43" s="284"/>
      <c r="AC43" s="284"/>
      <c r="AD43" s="284"/>
      <c r="AE43" s="284"/>
      <c r="AF43" s="284"/>
      <c r="AG43" s="284"/>
      <c r="AH43" s="284"/>
    </row>
    <row r="44" spans="10:34" x14ac:dyDescent="0.3">
      <c r="Q44" s="284"/>
      <c r="R44" s="284"/>
      <c r="S44" s="284"/>
      <c r="T44" s="284"/>
      <c r="U44" s="284"/>
      <c r="V44" s="284"/>
      <c r="W44" s="284"/>
      <c r="X44" s="284"/>
      <c r="Y44" s="284"/>
      <c r="Z44" s="284"/>
      <c r="AA44" s="284"/>
      <c r="AB44" s="284"/>
      <c r="AC44" s="284"/>
      <c r="AD44" s="284"/>
      <c r="AE44" s="284"/>
      <c r="AF44" s="284"/>
      <c r="AG44" s="284"/>
      <c r="AH44" s="284"/>
    </row>
    <row r="45" spans="10:34" x14ac:dyDescent="0.3">
      <c r="Q45" s="284"/>
      <c r="R45" s="284"/>
      <c r="S45" s="284"/>
      <c r="T45" s="284"/>
      <c r="U45" s="284"/>
      <c r="V45" s="284"/>
      <c r="W45" s="284"/>
      <c r="X45" s="284"/>
      <c r="Y45" s="284"/>
      <c r="Z45" s="284"/>
      <c r="AA45" s="284"/>
      <c r="AB45" s="284"/>
      <c r="AC45" s="284"/>
      <c r="AD45" s="284"/>
      <c r="AE45" s="284"/>
      <c r="AF45" s="284"/>
      <c r="AG45" s="284"/>
      <c r="AH45" s="284"/>
    </row>
    <row r="57" spans="10:11" x14ac:dyDescent="0.25">
      <c r="J57" s="479" t="s">
        <v>44</v>
      </c>
      <c r="K57" s="479">
        <v>1.04</v>
      </c>
    </row>
    <row r="58" spans="10:11" x14ac:dyDescent="0.25">
      <c r="J58" s="479" t="s">
        <v>42</v>
      </c>
      <c r="K58" s="479">
        <v>-8.7200000000000006</v>
      </c>
    </row>
    <row r="59" spans="10:11" x14ac:dyDescent="0.25">
      <c r="J59" s="479" t="s">
        <v>43</v>
      </c>
      <c r="K59" s="479">
        <v>75.239999999999995</v>
      </c>
    </row>
    <row r="62" spans="10:11" x14ac:dyDescent="0.25">
      <c r="K62" s="492"/>
    </row>
    <row r="78" spans="10:11" x14ac:dyDescent="0.25">
      <c r="J78" s="479" t="s">
        <v>44</v>
      </c>
      <c r="K78" s="479">
        <v>0.18</v>
      </c>
    </row>
    <row r="79" spans="10:11" x14ac:dyDescent="0.25">
      <c r="J79" s="479" t="s">
        <v>42</v>
      </c>
      <c r="K79" s="479">
        <v>-1.54</v>
      </c>
    </row>
    <row r="80" spans="10:11" x14ac:dyDescent="0.25">
      <c r="J80" s="479" t="s">
        <v>43</v>
      </c>
      <c r="K80" s="479">
        <v>13.28</v>
      </c>
    </row>
    <row r="83" spans="10:11" x14ac:dyDescent="0.25">
      <c r="K83" s="492"/>
    </row>
    <row r="90" spans="10:11" x14ac:dyDescent="0.3">
      <c r="J90" s="284" t="s">
        <v>46</v>
      </c>
    </row>
  </sheetData>
  <mergeCells count="1">
    <mergeCell ref="T1:AH1"/>
  </mergeCells>
  <printOptions horizontalCentered="1"/>
  <pageMargins left="0.70866141732283505" right="0.70866141732283505" top="0.74803149606299202" bottom="0.74803149606299202" header="0.31496062992126" footer="0.31496062992126"/>
  <pageSetup paperSize="9" scale="44" orientation="landscape" r:id="rId1"/>
  <headerFooter>
    <oddFooter>&amp;C&amp;A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C6C7-88C4-42BD-8314-48C52CABC65A}">
  <sheetPr codeName="Sheet27">
    <tabColor theme="7" tint="0.59999389629810485"/>
    <pageSetUpPr fitToPage="1"/>
  </sheetPr>
  <dimension ref="A1:AJ87"/>
  <sheetViews>
    <sheetView zoomScale="80" zoomScaleNormal="80" workbookViewId="0">
      <selection activeCell="N17" sqref="N17"/>
    </sheetView>
  </sheetViews>
  <sheetFormatPr defaultColWidth="9" defaultRowHeight="12" x14ac:dyDescent="0.3"/>
  <cols>
    <col min="1" max="6" width="9" style="284"/>
    <col min="7" max="7" width="10.69921875" style="284" bestFit="1" customWidth="1"/>
    <col min="8" max="8" width="9" style="284"/>
    <col min="9" max="9" width="11.19921875" style="284" bestFit="1" customWidth="1"/>
    <col min="10" max="10" width="9" style="284"/>
    <col min="11" max="11" width="12.19921875" style="284" customWidth="1"/>
    <col min="12" max="20" width="9" style="284"/>
    <col min="21" max="21" width="14.8984375" style="284" customWidth="1"/>
    <col min="22" max="24" width="9" style="284"/>
    <col min="25" max="25" width="9.59765625" style="284" bestFit="1" customWidth="1"/>
    <col min="26" max="28" width="9" style="284"/>
    <col min="29" max="29" width="10.59765625" style="284" customWidth="1"/>
    <col min="30" max="30" width="9" style="284"/>
    <col min="31" max="31" width="11.19921875" style="284" customWidth="1"/>
    <col min="32" max="32" width="10.5" style="284" customWidth="1"/>
    <col min="33" max="33" width="10.8984375" style="284" customWidth="1"/>
    <col min="34" max="34" width="10.69921875" style="284" customWidth="1"/>
    <col min="35" max="16384" width="9" style="284"/>
  </cols>
  <sheetData>
    <row r="1" spans="1:36" ht="15.5" x14ac:dyDescent="0.35">
      <c r="A1" s="478" t="s">
        <v>669</v>
      </c>
      <c r="T1" s="540" t="s">
        <v>12</v>
      </c>
      <c r="U1" s="540"/>
      <c r="V1" s="540"/>
      <c r="W1" s="540"/>
      <c r="X1" s="540"/>
      <c r="Y1" s="540"/>
      <c r="Z1" s="540"/>
      <c r="AA1" s="540"/>
      <c r="AB1" s="540"/>
      <c r="AC1" s="540"/>
      <c r="AD1" s="540"/>
      <c r="AE1" s="540"/>
      <c r="AF1" s="540"/>
      <c r="AG1" s="540"/>
      <c r="AH1" s="540"/>
    </row>
    <row r="3" spans="1:36" ht="48" x14ac:dyDescent="0.3">
      <c r="C3" s="482" t="s">
        <v>42</v>
      </c>
      <c r="D3" s="482" t="s">
        <v>13</v>
      </c>
      <c r="E3" s="482" t="s">
        <v>14</v>
      </c>
      <c r="F3" s="482" t="s">
        <v>15</v>
      </c>
      <c r="G3" s="482" t="s">
        <v>105</v>
      </c>
      <c r="H3" s="482" t="s">
        <v>16</v>
      </c>
      <c r="I3" s="482" t="s">
        <v>106</v>
      </c>
      <c r="J3" s="482" t="s">
        <v>18</v>
      </c>
      <c r="K3" s="482" t="s">
        <v>107</v>
      </c>
      <c r="L3" s="482" t="s">
        <v>20</v>
      </c>
      <c r="M3" s="482" t="s">
        <v>21</v>
      </c>
      <c r="N3" s="482" t="s">
        <v>22</v>
      </c>
      <c r="O3" s="482" t="s">
        <v>108</v>
      </c>
      <c r="P3" s="482" t="s">
        <v>24</v>
      </c>
      <c r="Q3" s="482" t="s">
        <v>25</v>
      </c>
      <c r="T3" s="482" t="s">
        <v>26</v>
      </c>
      <c r="U3" s="482" t="s">
        <v>27</v>
      </c>
      <c r="V3" s="482" t="s">
        <v>28</v>
      </c>
      <c r="W3" s="482" t="s">
        <v>29</v>
      </c>
      <c r="X3" s="482" t="s">
        <v>30</v>
      </c>
      <c r="Y3" s="482" t="s">
        <v>31</v>
      </c>
      <c r="Z3" s="482" t="s">
        <v>32</v>
      </c>
      <c r="AA3" s="482" t="s">
        <v>33</v>
      </c>
      <c r="AB3" s="482" t="s">
        <v>34</v>
      </c>
      <c r="AC3" s="482" t="s">
        <v>35</v>
      </c>
      <c r="AD3" s="482" t="s">
        <v>36</v>
      </c>
      <c r="AE3" s="482" t="s">
        <v>37</v>
      </c>
      <c r="AF3" s="482" t="s">
        <v>38</v>
      </c>
      <c r="AG3" s="482" t="s">
        <v>39</v>
      </c>
      <c r="AH3" s="482" t="s">
        <v>40</v>
      </c>
      <c r="AI3" s="482"/>
    </row>
    <row r="4" spans="1:36" x14ac:dyDescent="0.3">
      <c r="C4" s="493">
        <v>-1</v>
      </c>
      <c r="D4" s="493">
        <v>132</v>
      </c>
      <c r="E4" s="494">
        <f>D4</f>
        <v>132</v>
      </c>
      <c r="F4" s="495">
        <v>1109</v>
      </c>
      <c r="G4" s="495">
        <f>F4</f>
        <v>1109</v>
      </c>
      <c r="H4" s="496">
        <f t="shared" ref="H4:I6" si="0">D4/F4</f>
        <v>0.11902614968440037</v>
      </c>
      <c r="I4" s="496">
        <f t="shared" si="0"/>
        <v>0.11902614968440037</v>
      </c>
      <c r="J4" s="497">
        <v>60</v>
      </c>
      <c r="K4" s="284">
        <f>J4</f>
        <v>60</v>
      </c>
      <c r="L4" s="498">
        <f t="shared" ref="L4:M6" si="1">J4/D4</f>
        <v>0.45454545454545453</v>
      </c>
      <c r="M4" s="498">
        <f t="shared" si="1"/>
        <v>0.45454545454545453</v>
      </c>
      <c r="N4" s="497">
        <v>12</v>
      </c>
      <c r="O4" s="284">
        <f>N4</f>
        <v>12</v>
      </c>
      <c r="P4" s="498">
        <f t="shared" ref="P4:Q4" si="2">N4/D4</f>
        <v>9.0909090909090912E-2</v>
      </c>
      <c r="Q4" s="498">
        <f t="shared" si="2"/>
        <v>9.0909090909090912E-2</v>
      </c>
      <c r="T4" s="499">
        <v>1</v>
      </c>
      <c r="U4" s="499">
        <f>ROUND($K$18*(T4^2) + $K$19*(T4) + $K$20,0)</f>
        <v>118</v>
      </c>
      <c r="V4" s="500">
        <f>U4</f>
        <v>118</v>
      </c>
      <c r="W4" s="500">
        <f>ROUND($K$36*(T4^2) +$K$37*(T4) + $K$38,0)</f>
        <v>1140</v>
      </c>
      <c r="X4" s="500">
        <f>W4</f>
        <v>1140</v>
      </c>
      <c r="Y4" s="501">
        <f>U4/W4</f>
        <v>0.10350877192982456</v>
      </c>
      <c r="Z4" s="501">
        <f>V4/X4</f>
        <v>0.10350877192982456</v>
      </c>
      <c r="AA4" s="499">
        <f>ROUND($K$59*(T4^2) + $K$60*(T4) + $K$61,0)</f>
        <v>46</v>
      </c>
      <c r="AB4" s="499">
        <f>AA4</f>
        <v>46</v>
      </c>
      <c r="AC4" s="501">
        <f>AA4/U4</f>
        <v>0.38983050847457629</v>
      </c>
      <c r="AD4" s="501">
        <f>AB4/V4</f>
        <v>0.38983050847457629</v>
      </c>
      <c r="AE4" s="499">
        <f>ROUND(K$80*(T4^2) +$K$81*(T4) + $K$82,0)</f>
        <v>11</v>
      </c>
      <c r="AF4" s="499">
        <f>AE4</f>
        <v>11</v>
      </c>
      <c r="AG4" s="501">
        <f>AE4/U4</f>
        <v>9.3220338983050849E-2</v>
      </c>
      <c r="AH4" s="501">
        <f>AF4/V4</f>
        <v>9.3220338983050849E-2</v>
      </c>
    </row>
    <row r="5" spans="1:36" x14ac:dyDescent="0.3">
      <c r="C5" s="493">
        <v>4</v>
      </c>
      <c r="D5" s="493">
        <v>108</v>
      </c>
      <c r="E5" s="493">
        <f>D5+E4</f>
        <v>240</v>
      </c>
      <c r="F5" s="495">
        <v>1149</v>
      </c>
      <c r="G5" s="495">
        <f>F5+G4</f>
        <v>2258</v>
      </c>
      <c r="H5" s="496">
        <f t="shared" si="0"/>
        <v>9.3994778067885115E-2</v>
      </c>
      <c r="I5" s="496">
        <f t="shared" si="0"/>
        <v>0.10628875110717449</v>
      </c>
      <c r="J5" s="497">
        <v>40</v>
      </c>
      <c r="K5" s="284">
        <f>J5+K4</f>
        <v>100</v>
      </c>
      <c r="L5" s="498">
        <f t="shared" si="1"/>
        <v>0.37037037037037035</v>
      </c>
      <c r="M5" s="498">
        <f t="shared" si="1"/>
        <v>0.41666666666666669</v>
      </c>
      <c r="N5" s="497">
        <v>10</v>
      </c>
      <c r="O5" s="284">
        <f>N5+O4</f>
        <v>22</v>
      </c>
      <c r="P5" s="498">
        <f>N5/D5</f>
        <v>9.2592592592592587E-2</v>
      </c>
      <c r="Q5" s="498">
        <f>O5/E5</f>
        <v>9.166666666666666E-2</v>
      </c>
      <c r="T5" s="493">
        <v>2</v>
      </c>
      <c r="U5" s="493">
        <f t="shared" ref="U5:U15" si="3">ROUND($K$18*(T5^2) + $K$19*(T5) + $K$20,0)</f>
        <v>113</v>
      </c>
      <c r="V5" s="495">
        <f>U5+V4</f>
        <v>231</v>
      </c>
      <c r="W5" s="495">
        <f t="shared" ref="W5:W15" si="4">ROUND($K$36*(T5^2) +$K$37*(T5) + $K$38,0)</f>
        <v>1148</v>
      </c>
      <c r="X5" s="495">
        <f>W5+X4</f>
        <v>2288</v>
      </c>
      <c r="Y5" s="496">
        <f t="shared" ref="Y5:Z15" si="5">U5/W5</f>
        <v>9.8432055749128916E-2</v>
      </c>
      <c r="Z5" s="496">
        <f t="shared" si="5"/>
        <v>0.10096153846153846</v>
      </c>
      <c r="AA5" s="493">
        <f t="shared" ref="AA5:AA15" si="6">ROUND($K$59*(T5^2) + $K$60*(T5) + $K$61,0)</f>
        <v>42</v>
      </c>
      <c r="AB5" s="493">
        <f>AA5+AB4</f>
        <v>88</v>
      </c>
      <c r="AC5" s="496">
        <f t="shared" ref="AC5:AD15" si="7">AA5/U5</f>
        <v>0.37168141592920356</v>
      </c>
      <c r="AD5" s="496">
        <f t="shared" si="7"/>
        <v>0.38095238095238093</v>
      </c>
      <c r="AE5" s="493">
        <f t="shared" ref="AE5:AE15" si="8">ROUND(K$80*(T5^2) +$K$81*(T5) + $K$82,0)</f>
        <v>10</v>
      </c>
      <c r="AF5" s="493">
        <f>AE5+AF4</f>
        <v>21</v>
      </c>
      <c r="AG5" s="496">
        <f t="shared" ref="AG5:AH15" si="9">AE5/U5</f>
        <v>8.8495575221238937E-2</v>
      </c>
      <c r="AH5" s="496">
        <f t="shared" si="9"/>
        <v>9.0909090909090912E-2</v>
      </c>
    </row>
    <row r="6" spans="1:36" x14ac:dyDescent="0.3">
      <c r="C6" s="493">
        <v>9</v>
      </c>
      <c r="D6" s="493">
        <v>120</v>
      </c>
      <c r="E6" s="493">
        <f>D6+E5</f>
        <v>360</v>
      </c>
      <c r="F6" s="495">
        <v>1064</v>
      </c>
      <c r="G6" s="495">
        <f>F6+G5</f>
        <v>3322</v>
      </c>
      <c r="H6" s="496">
        <f t="shared" si="0"/>
        <v>0.11278195488721804</v>
      </c>
      <c r="I6" s="496">
        <f t="shared" si="0"/>
        <v>0.10836845273931367</v>
      </c>
      <c r="J6" s="497">
        <v>67</v>
      </c>
      <c r="K6" s="284">
        <f>J6+K5</f>
        <v>167</v>
      </c>
      <c r="L6" s="498">
        <f t="shared" si="1"/>
        <v>0.55833333333333335</v>
      </c>
      <c r="M6" s="498">
        <f t="shared" si="1"/>
        <v>0.46388888888888891</v>
      </c>
      <c r="N6" s="497">
        <v>13</v>
      </c>
      <c r="O6" s="284">
        <f>N6+O5</f>
        <v>35</v>
      </c>
      <c r="P6" s="498">
        <f t="shared" ref="P6:Q6" si="10">N6/D6</f>
        <v>0.10833333333333334</v>
      </c>
      <c r="Q6" s="498">
        <f t="shared" si="10"/>
        <v>9.7222222222222224E-2</v>
      </c>
      <c r="T6" s="493">
        <v>3</v>
      </c>
      <c r="U6" s="493">
        <f t="shared" si="3"/>
        <v>110</v>
      </c>
      <c r="V6" s="495">
        <f t="shared" ref="V6:X15" si="11">U6+V5</f>
        <v>341</v>
      </c>
      <c r="W6" s="495">
        <f t="shared" si="4"/>
        <v>1151</v>
      </c>
      <c r="X6" s="495">
        <f t="shared" si="11"/>
        <v>3439</v>
      </c>
      <c r="Y6" s="496">
        <f t="shared" si="5"/>
        <v>9.556907037358818E-2</v>
      </c>
      <c r="Z6" s="496">
        <f t="shared" si="5"/>
        <v>9.9156731608025586E-2</v>
      </c>
      <c r="AA6" s="493">
        <f t="shared" si="6"/>
        <v>40</v>
      </c>
      <c r="AB6" s="493">
        <f t="shared" ref="AB6:AB15" si="12">AA6+AB5</f>
        <v>128</v>
      </c>
      <c r="AC6" s="496">
        <f t="shared" si="7"/>
        <v>0.36363636363636365</v>
      </c>
      <c r="AD6" s="496">
        <f t="shared" si="7"/>
        <v>0.37536656891495601</v>
      </c>
      <c r="AE6" s="493">
        <f t="shared" si="8"/>
        <v>10</v>
      </c>
      <c r="AF6" s="493">
        <f t="shared" ref="AF6:AF15" si="13">AE6+AF5</f>
        <v>31</v>
      </c>
      <c r="AG6" s="496">
        <f t="shared" si="9"/>
        <v>9.0909090909090912E-2</v>
      </c>
      <c r="AH6" s="496">
        <f t="shared" si="9"/>
        <v>9.0909090909090912E-2</v>
      </c>
    </row>
    <row r="7" spans="1:36" x14ac:dyDescent="0.3">
      <c r="C7" s="493"/>
      <c r="D7" s="493"/>
      <c r="E7" s="494"/>
      <c r="F7" s="495"/>
      <c r="G7" s="495"/>
      <c r="H7" s="496"/>
      <c r="I7" s="496"/>
      <c r="J7" s="497"/>
      <c r="L7" s="498"/>
      <c r="M7" s="498"/>
      <c r="N7" s="497"/>
      <c r="P7" s="498"/>
      <c r="Q7" s="498"/>
      <c r="T7" s="493">
        <v>4</v>
      </c>
      <c r="U7" s="493">
        <f t="shared" si="3"/>
        <v>108</v>
      </c>
      <c r="V7" s="495">
        <f t="shared" si="11"/>
        <v>449</v>
      </c>
      <c r="W7" s="495">
        <f t="shared" si="4"/>
        <v>1149</v>
      </c>
      <c r="X7" s="495">
        <f t="shared" si="11"/>
        <v>4588</v>
      </c>
      <c r="Y7" s="496">
        <f t="shared" si="5"/>
        <v>9.3994778067885115E-2</v>
      </c>
      <c r="Z7" s="496">
        <f t="shared" si="5"/>
        <v>9.7863993025283341E-2</v>
      </c>
      <c r="AA7" s="493">
        <f t="shared" si="6"/>
        <v>40</v>
      </c>
      <c r="AB7" s="493">
        <f t="shared" si="12"/>
        <v>168</v>
      </c>
      <c r="AC7" s="496">
        <f t="shared" si="7"/>
        <v>0.37037037037037035</v>
      </c>
      <c r="AD7" s="496">
        <f t="shared" si="7"/>
        <v>0.37416481069042318</v>
      </c>
      <c r="AE7" s="493">
        <f t="shared" si="8"/>
        <v>10</v>
      </c>
      <c r="AF7" s="493">
        <f t="shared" si="13"/>
        <v>41</v>
      </c>
      <c r="AG7" s="496">
        <f t="shared" si="9"/>
        <v>9.2592592592592587E-2</v>
      </c>
      <c r="AH7" s="496">
        <f t="shared" si="9"/>
        <v>9.1314031180400893E-2</v>
      </c>
    </row>
    <row r="8" spans="1:36" x14ac:dyDescent="0.3">
      <c r="T8" s="493">
        <v>5</v>
      </c>
      <c r="U8" s="493">
        <f t="shared" si="3"/>
        <v>108</v>
      </c>
      <c r="V8" s="495">
        <f t="shared" si="11"/>
        <v>557</v>
      </c>
      <c r="W8" s="495">
        <f t="shared" si="4"/>
        <v>1142</v>
      </c>
      <c r="X8" s="495">
        <f t="shared" si="11"/>
        <v>5730</v>
      </c>
      <c r="Y8" s="496">
        <f t="shared" si="5"/>
        <v>9.4570928196147111E-2</v>
      </c>
      <c r="Z8" s="496">
        <f t="shared" si="5"/>
        <v>9.7207678883071552E-2</v>
      </c>
      <c r="AA8" s="493">
        <f t="shared" si="6"/>
        <v>42</v>
      </c>
      <c r="AB8" s="493">
        <f t="shared" si="12"/>
        <v>210</v>
      </c>
      <c r="AC8" s="496">
        <f t="shared" si="7"/>
        <v>0.3888888888888889</v>
      </c>
      <c r="AD8" s="496">
        <f t="shared" si="7"/>
        <v>0.37701974865350091</v>
      </c>
      <c r="AE8" s="493">
        <f t="shared" si="8"/>
        <v>10</v>
      </c>
      <c r="AF8" s="493">
        <f t="shared" si="13"/>
        <v>51</v>
      </c>
      <c r="AG8" s="496">
        <f t="shared" si="9"/>
        <v>9.2592592592592587E-2</v>
      </c>
      <c r="AH8" s="496">
        <f t="shared" si="9"/>
        <v>9.1561938958707359E-2</v>
      </c>
    </row>
    <row r="9" spans="1:36" x14ac:dyDescent="0.3">
      <c r="J9" s="284" t="s">
        <v>41</v>
      </c>
      <c r="T9" s="493">
        <v>6</v>
      </c>
      <c r="U9" s="493">
        <f t="shared" si="3"/>
        <v>108</v>
      </c>
      <c r="V9" s="495">
        <f t="shared" si="11"/>
        <v>665</v>
      </c>
      <c r="W9" s="495">
        <f t="shared" si="4"/>
        <v>1130</v>
      </c>
      <c r="X9" s="495">
        <f t="shared" si="11"/>
        <v>6860</v>
      </c>
      <c r="Y9" s="496">
        <f t="shared" si="5"/>
        <v>9.5575221238938052E-2</v>
      </c>
      <c r="Z9" s="496">
        <f t="shared" si="5"/>
        <v>9.6938775510204078E-2</v>
      </c>
      <c r="AA9" s="493">
        <f t="shared" si="6"/>
        <v>45</v>
      </c>
      <c r="AB9" s="493">
        <f t="shared" si="12"/>
        <v>255</v>
      </c>
      <c r="AC9" s="496">
        <f t="shared" si="7"/>
        <v>0.41666666666666669</v>
      </c>
      <c r="AD9" s="496">
        <f t="shared" si="7"/>
        <v>0.38345864661654133</v>
      </c>
      <c r="AE9" s="493">
        <f t="shared" si="8"/>
        <v>11</v>
      </c>
      <c r="AF9" s="493">
        <f t="shared" si="13"/>
        <v>62</v>
      </c>
      <c r="AG9" s="496">
        <f t="shared" si="9"/>
        <v>0.10185185185185185</v>
      </c>
      <c r="AH9" s="496">
        <f t="shared" si="9"/>
        <v>9.3233082706766918E-2</v>
      </c>
    </row>
    <row r="10" spans="1:36" x14ac:dyDescent="0.3">
      <c r="T10" s="493">
        <v>7</v>
      </c>
      <c r="U10" s="493">
        <f t="shared" si="3"/>
        <v>111</v>
      </c>
      <c r="V10" s="495">
        <f t="shared" si="11"/>
        <v>776</v>
      </c>
      <c r="W10" s="495">
        <f t="shared" si="4"/>
        <v>1113</v>
      </c>
      <c r="X10" s="495">
        <f t="shared" si="11"/>
        <v>7973</v>
      </c>
      <c r="Y10" s="496">
        <f t="shared" si="5"/>
        <v>9.9730458221024262E-2</v>
      </c>
      <c r="Z10" s="496">
        <f t="shared" si="5"/>
        <v>9.7328483632258878E-2</v>
      </c>
      <c r="AA10" s="493">
        <f t="shared" si="6"/>
        <v>51</v>
      </c>
      <c r="AB10" s="493">
        <f t="shared" si="12"/>
        <v>306</v>
      </c>
      <c r="AC10" s="496">
        <f t="shared" si="7"/>
        <v>0.45945945945945948</v>
      </c>
      <c r="AD10" s="496">
        <f t="shared" si="7"/>
        <v>0.39432989690721648</v>
      </c>
      <c r="AE10" s="493">
        <f t="shared" si="8"/>
        <v>11</v>
      </c>
      <c r="AF10" s="493">
        <f t="shared" si="13"/>
        <v>73</v>
      </c>
      <c r="AG10" s="496">
        <f t="shared" si="9"/>
        <v>9.90990990990991E-2</v>
      </c>
      <c r="AH10" s="496">
        <f t="shared" si="9"/>
        <v>9.4072164948453607E-2</v>
      </c>
    </row>
    <row r="11" spans="1:36" x14ac:dyDescent="0.3">
      <c r="T11" s="493">
        <v>8</v>
      </c>
      <c r="U11" s="493">
        <f t="shared" si="3"/>
        <v>115</v>
      </c>
      <c r="V11" s="495">
        <f t="shared" si="11"/>
        <v>891</v>
      </c>
      <c r="W11" s="495">
        <f t="shared" si="4"/>
        <v>1091</v>
      </c>
      <c r="X11" s="495">
        <f t="shared" si="11"/>
        <v>9064</v>
      </c>
      <c r="Y11" s="496">
        <f t="shared" si="5"/>
        <v>0.10540788267644363</v>
      </c>
      <c r="Z11" s="496">
        <f t="shared" si="5"/>
        <v>9.8300970873786406E-2</v>
      </c>
      <c r="AA11" s="493">
        <f t="shared" si="6"/>
        <v>58</v>
      </c>
      <c r="AB11" s="493">
        <f t="shared" si="12"/>
        <v>364</v>
      </c>
      <c r="AC11" s="496">
        <f t="shared" si="7"/>
        <v>0.5043478260869565</v>
      </c>
      <c r="AD11" s="496">
        <f t="shared" si="7"/>
        <v>0.40852974186307517</v>
      </c>
      <c r="AE11" s="493">
        <f t="shared" si="8"/>
        <v>12</v>
      </c>
      <c r="AF11" s="493">
        <f t="shared" si="13"/>
        <v>85</v>
      </c>
      <c r="AG11" s="496">
        <f t="shared" si="9"/>
        <v>0.10434782608695652</v>
      </c>
      <c r="AH11" s="496">
        <f t="shared" si="9"/>
        <v>9.5398428731762061E-2</v>
      </c>
      <c r="AI11" s="482"/>
      <c r="AJ11" s="482"/>
    </row>
    <row r="12" spans="1:36" x14ac:dyDescent="0.3">
      <c r="T12" s="493">
        <v>9</v>
      </c>
      <c r="U12" s="493">
        <f t="shared" si="3"/>
        <v>120</v>
      </c>
      <c r="V12" s="495">
        <f t="shared" si="11"/>
        <v>1011</v>
      </c>
      <c r="W12" s="495">
        <f t="shared" si="4"/>
        <v>1064</v>
      </c>
      <c r="X12" s="495">
        <f t="shared" si="11"/>
        <v>10128</v>
      </c>
      <c r="Y12" s="496">
        <f t="shared" si="5"/>
        <v>0.11278195488721804</v>
      </c>
      <c r="Z12" s="496">
        <f t="shared" si="5"/>
        <v>9.9822274881516584E-2</v>
      </c>
      <c r="AA12" s="493">
        <f t="shared" si="6"/>
        <v>67</v>
      </c>
      <c r="AB12" s="493">
        <f t="shared" si="12"/>
        <v>431</v>
      </c>
      <c r="AC12" s="496">
        <f t="shared" si="7"/>
        <v>0.55833333333333335</v>
      </c>
      <c r="AD12" s="496">
        <f t="shared" si="7"/>
        <v>0.42631058358061324</v>
      </c>
      <c r="AE12" s="493">
        <f t="shared" si="8"/>
        <v>13</v>
      </c>
      <c r="AF12" s="493">
        <f t="shared" si="13"/>
        <v>98</v>
      </c>
      <c r="AG12" s="496">
        <f t="shared" si="9"/>
        <v>0.10833333333333334</v>
      </c>
      <c r="AH12" s="496">
        <f t="shared" si="9"/>
        <v>9.6933728981206724E-2</v>
      </c>
      <c r="AJ12" s="495"/>
    </row>
    <row r="13" spans="1:36" x14ac:dyDescent="0.3">
      <c r="T13" s="493">
        <v>10</v>
      </c>
      <c r="U13" s="493">
        <f t="shared" si="3"/>
        <v>127</v>
      </c>
      <c r="V13" s="495">
        <f t="shared" si="11"/>
        <v>1138</v>
      </c>
      <c r="W13" s="495">
        <f t="shared" si="4"/>
        <v>1032</v>
      </c>
      <c r="X13" s="495">
        <f t="shared" si="11"/>
        <v>11160</v>
      </c>
      <c r="Y13" s="496">
        <f t="shared" si="5"/>
        <v>0.12306201550387597</v>
      </c>
      <c r="Z13" s="496">
        <f t="shared" si="5"/>
        <v>0.10197132616487455</v>
      </c>
      <c r="AA13" s="493">
        <f t="shared" si="6"/>
        <v>78</v>
      </c>
      <c r="AB13" s="493">
        <f t="shared" si="12"/>
        <v>509</v>
      </c>
      <c r="AC13" s="496">
        <f t="shared" si="7"/>
        <v>0.61417322834645671</v>
      </c>
      <c r="AD13" s="496">
        <f t="shared" si="7"/>
        <v>0.44727592267135324</v>
      </c>
      <c r="AE13" s="493">
        <f t="shared" si="8"/>
        <v>14</v>
      </c>
      <c r="AF13" s="493">
        <f t="shared" si="13"/>
        <v>112</v>
      </c>
      <c r="AG13" s="496">
        <f t="shared" si="9"/>
        <v>0.11023622047244094</v>
      </c>
      <c r="AH13" s="496">
        <f t="shared" si="9"/>
        <v>9.8418277680140595E-2</v>
      </c>
      <c r="AJ13" s="495"/>
    </row>
    <row r="14" spans="1:36" x14ac:dyDescent="0.3">
      <c r="T14" s="493">
        <v>11</v>
      </c>
      <c r="U14" s="493">
        <f t="shared" si="3"/>
        <v>135</v>
      </c>
      <c r="V14" s="495">
        <f t="shared" si="11"/>
        <v>1273</v>
      </c>
      <c r="W14" s="495">
        <f t="shared" si="4"/>
        <v>995</v>
      </c>
      <c r="X14" s="495">
        <f t="shared" si="11"/>
        <v>12155</v>
      </c>
      <c r="Y14" s="496">
        <f t="shared" si="5"/>
        <v>0.135678391959799</v>
      </c>
      <c r="Z14" s="496">
        <f t="shared" si="5"/>
        <v>0.10473056355409296</v>
      </c>
      <c r="AA14" s="493">
        <f t="shared" si="6"/>
        <v>91</v>
      </c>
      <c r="AB14" s="493">
        <f t="shared" si="12"/>
        <v>600</v>
      </c>
      <c r="AC14" s="496">
        <f t="shared" si="7"/>
        <v>0.67407407407407405</v>
      </c>
      <c r="AD14" s="496">
        <f t="shared" si="7"/>
        <v>0.47132757266300079</v>
      </c>
      <c r="AE14" s="493">
        <f t="shared" si="8"/>
        <v>16</v>
      </c>
      <c r="AF14" s="493">
        <f t="shared" si="13"/>
        <v>128</v>
      </c>
      <c r="AG14" s="496">
        <f t="shared" si="9"/>
        <v>0.11851851851851852</v>
      </c>
      <c r="AH14" s="496">
        <f t="shared" si="9"/>
        <v>0.10054988216810684</v>
      </c>
      <c r="AJ14" s="495"/>
    </row>
    <row r="15" spans="1:36" x14ac:dyDescent="0.3">
      <c r="J15" s="284" t="s">
        <v>109</v>
      </c>
      <c r="K15" s="284" t="s">
        <v>110</v>
      </c>
      <c r="T15" s="502">
        <v>12</v>
      </c>
      <c r="U15" s="502">
        <f t="shared" si="3"/>
        <v>144</v>
      </c>
      <c r="V15" s="503">
        <f t="shared" si="11"/>
        <v>1417</v>
      </c>
      <c r="W15" s="495">
        <f t="shared" si="4"/>
        <v>953</v>
      </c>
      <c r="X15" s="503">
        <f t="shared" si="11"/>
        <v>13108</v>
      </c>
      <c r="Y15" s="504">
        <f t="shared" si="5"/>
        <v>0.15110178384050368</v>
      </c>
      <c r="Z15" s="505">
        <f>V15/X15</f>
        <v>0.10810192249008239</v>
      </c>
      <c r="AA15" s="502">
        <f t="shared" si="6"/>
        <v>106</v>
      </c>
      <c r="AB15" s="506">
        <f t="shared" si="12"/>
        <v>706</v>
      </c>
      <c r="AC15" s="507">
        <f t="shared" si="7"/>
        <v>0.73611111111111116</v>
      </c>
      <c r="AD15" s="505">
        <f t="shared" si="7"/>
        <v>0.49823570924488358</v>
      </c>
      <c r="AE15" s="502">
        <f t="shared" si="8"/>
        <v>17</v>
      </c>
      <c r="AF15" s="502">
        <f t="shared" si="13"/>
        <v>145</v>
      </c>
      <c r="AG15" s="507">
        <f t="shared" si="9"/>
        <v>0.11805555555555555</v>
      </c>
      <c r="AH15" s="505">
        <f t="shared" si="9"/>
        <v>0.10232886379675371</v>
      </c>
      <c r="AJ15" s="495"/>
    </row>
    <row r="18" spans="10:26" x14ac:dyDescent="0.3">
      <c r="J18" s="284" t="s">
        <v>44</v>
      </c>
      <c r="K18" s="284">
        <v>0.72</v>
      </c>
    </row>
    <row r="19" spans="10:26" x14ac:dyDescent="0.3">
      <c r="J19" s="284" t="s">
        <v>42</v>
      </c>
      <c r="K19" s="284">
        <v>-6.96</v>
      </c>
    </row>
    <row r="20" spans="10:26" x14ac:dyDescent="0.3">
      <c r="J20" s="284" t="s">
        <v>43</v>
      </c>
      <c r="K20" s="284">
        <v>124.32</v>
      </c>
    </row>
    <row r="23" spans="10:26" x14ac:dyDescent="0.3">
      <c r="J23" s="508" t="s">
        <v>111</v>
      </c>
    </row>
    <row r="27" spans="10:26" x14ac:dyDescent="0.3">
      <c r="X27" s="284" t="s">
        <v>112</v>
      </c>
      <c r="Y27" s="284" t="s">
        <v>112</v>
      </c>
      <c r="Z27" s="284" t="s">
        <v>112</v>
      </c>
    </row>
    <row r="28" spans="10:26" x14ac:dyDescent="0.3">
      <c r="X28" s="284" t="s">
        <v>112</v>
      </c>
      <c r="Y28" s="284" t="s">
        <v>112</v>
      </c>
      <c r="Z28" s="284" t="s">
        <v>112</v>
      </c>
    </row>
    <row r="29" spans="10:26" x14ac:dyDescent="0.3">
      <c r="X29" s="284" t="s">
        <v>112</v>
      </c>
      <c r="Y29" s="284" t="s">
        <v>112</v>
      </c>
      <c r="Z29" s="284" t="s">
        <v>112</v>
      </c>
    </row>
    <row r="34" spans="10:11" x14ac:dyDescent="0.3">
      <c r="J34" s="284" t="s">
        <v>113</v>
      </c>
      <c r="K34" s="284" t="s">
        <v>110</v>
      </c>
    </row>
    <row r="36" spans="10:11" x14ac:dyDescent="0.3">
      <c r="J36" s="284" t="s">
        <v>44</v>
      </c>
      <c r="K36" s="284">
        <v>-2.5</v>
      </c>
    </row>
    <row r="37" spans="10:11" x14ac:dyDescent="0.3">
      <c r="J37" s="284" t="s">
        <v>42</v>
      </c>
      <c r="K37" s="284">
        <v>15.5</v>
      </c>
    </row>
    <row r="38" spans="10:11" x14ac:dyDescent="0.3">
      <c r="J38" s="284" t="s">
        <v>43</v>
      </c>
      <c r="K38" s="284">
        <v>1127</v>
      </c>
    </row>
    <row r="42" spans="10:11" x14ac:dyDescent="0.3">
      <c r="J42" s="508" t="s">
        <v>114</v>
      </c>
    </row>
    <row r="57" spans="10:19" x14ac:dyDescent="0.3">
      <c r="J57" s="284" t="s">
        <v>115</v>
      </c>
      <c r="K57" s="284" t="s">
        <v>110</v>
      </c>
    </row>
    <row r="59" spans="10:19" x14ac:dyDescent="0.3">
      <c r="J59" s="284" t="s">
        <v>44</v>
      </c>
      <c r="K59" s="284">
        <v>0.94</v>
      </c>
      <c r="S59" s="284" t="s">
        <v>112</v>
      </c>
    </row>
    <row r="60" spans="10:19" x14ac:dyDescent="0.3">
      <c r="J60" s="284" t="s">
        <v>42</v>
      </c>
      <c r="K60" s="284">
        <v>-6.82</v>
      </c>
      <c r="S60" s="284" t="s">
        <v>112</v>
      </c>
    </row>
    <row r="61" spans="10:19" x14ac:dyDescent="0.3">
      <c r="J61" s="284" t="s">
        <v>43</v>
      </c>
      <c r="K61" s="284">
        <v>52.24</v>
      </c>
      <c r="S61" s="284" t="s">
        <v>112</v>
      </c>
    </row>
    <row r="64" spans="10:19" x14ac:dyDescent="0.3">
      <c r="J64" s="508" t="s">
        <v>116</v>
      </c>
    </row>
    <row r="78" spans="10:11" x14ac:dyDescent="0.3">
      <c r="J78" s="284" t="s">
        <v>117</v>
      </c>
      <c r="K78" s="284" t="s">
        <v>110</v>
      </c>
    </row>
    <row r="80" spans="10:11" x14ac:dyDescent="0.3">
      <c r="J80" s="284" t="s">
        <v>44</v>
      </c>
      <c r="K80" s="284">
        <v>0.1</v>
      </c>
    </row>
    <row r="81" spans="10:11" x14ac:dyDescent="0.3">
      <c r="J81" s="284" t="s">
        <v>42</v>
      </c>
      <c r="K81" s="284">
        <v>-0.7</v>
      </c>
    </row>
    <row r="82" spans="10:11" x14ac:dyDescent="0.3">
      <c r="J82" s="284" t="s">
        <v>43</v>
      </c>
      <c r="K82" s="284">
        <v>11.2</v>
      </c>
    </row>
    <row r="83" spans="10:11" x14ac:dyDescent="0.3">
      <c r="K83" s="509"/>
    </row>
    <row r="85" spans="10:11" x14ac:dyDescent="0.3">
      <c r="J85" s="508" t="s">
        <v>118</v>
      </c>
    </row>
    <row r="87" spans="10:11" x14ac:dyDescent="0.3">
      <c r="J87" s="284" t="s">
        <v>46</v>
      </c>
    </row>
  </sheetData>
  <mergeCells count="1">
    <mergeCell ref="T1:AH1"/>
  </mergeCells>
  <pageMargins left="0.70866141732283505" right="0.70866141732283505" top="0.74803149606299202" bottom="0.74803149606299202" header="0.31496062992126" footer="0.31496062992126"/>
  <pageSetup paperSize="9" scale="44" orientation="landscape" r:id="rId1"/>
  <headerFooter>
    <oddFooter>&amp;C&amp;A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E581F-7959-44B1-86E5-7AA1556B3F9C}">
  <sheetPr codeName="Sheet23">
    <tabColor theme="7" tint="0.59999389629810485"/>
    <pageSetUpPr fitToPage="1"/>
  </sheetPr>
  <dimension ref="A1:AJ89"/>
  <sheetViews>
    <sheetView zoomScale="80" zoomScaleNormal="80" workbookViewId="0">
      <selection activeCell="O25" sqref="O25"/>
    </sheetView>
  </sheetViews>
  <sheetFormatPr defaultColWidth="9" defaultRowHeight="12" x14ac:dyDescent="0.3"/>
  <cols>
    <col min="1" max="6" width="9" style="284"/>
    <col min="7" max="7" width="10.69921875" style="284" bestFit="1" customWidth="1"/>
    <col min="8" max="8" width="9" style="284"/>
    <col min="9" max="9" width="11.19921875" style="284" bestFit="1" customWidth="1"/>
    <col min="10" max="10" width="13.8984375" style="284" customWidth="1"/>
    <col min="11" max="11" width="12.19921875" style="284" customWidth="1"/>
    <col min="12" max="20" width="9" style="284"/>
    <col min="21" max="21" width="14.8984375" style="284" customWidth="1"/>
    <col min="22" max="28" width="9" style="284"/>
    <col min="29" max="29" width="10.59765625" style="284" customWidth="1"/>
    <col min="30" max="30" width="9" style="284"/>
    <col min="31" max="31" width="11.19921875" style="284" customWidth="1"/>
    <col min="32" max="32" width="10.5" style="284" customWidth="1"/>
    <col min="33" max="33" width="10.8984375" style="284" customWidth="1"/>
    <col min="34" max="34" width="10.69921875" style="284" customWidth="1"/>
    <col min="35" max="16384" width="9" style="284"/>
  </cols>
  <sheetData>
    <row r="1" spans="1:36" ht="15.5" x14ac:dyDescent="0.35">
      <c r="A1" s="478" t="s">
        <v>670</v>
      </c>
      <c r="I1" s="478" t="s">
        <v>642</v>
      </c>
      <c r="T1" s="540" t="s">
        <v>12</v>
      </c>
      <c r="U1" s="540"/>
      <c r="V1" s="540"/>
      <c r="W1" s="540"/>
      <c r="X1" s="540"/>
      <c r="Y1" s="540"/>
      <c r="Z1" s="540"/>
      <c r="AA1" s="540"/>
      <c r="AB1" s="540"/>
      <c r="AC1" s="540"/>
      <c r="AD1" s="540"/>
      <c r="AE1" s="540"/>
      <c r="AF1" s="540"/>
      <c r="AG1" s="540"/>
      <c r="AH1" s="540"/>
    </row>
    <row r="3" spans="1:36" ht="48" x14ac:dyDescent="0.3">
      <c r="C3" s="482" t="s">
        <v>42</v>
      </c>
      <c r="D3" s="482" t="s">
        <v>13</v>
      </c>
      <c r="E3" s="482" t="s">
        <v>14</v>
      </c>
      <c r="F3" s="482" t="s">
        <v>15</v>
      </c>
      <c r="G3" s="482" t="s">
        <v>105</v>
      </c>
      <c r="H3" s="482" t="s">
        <v>16</v>
      </c>
      <c r="I3" s="482" t="s">
        <v>106</v>
      </c>
      <c r="J3" s="482" t="s">
        <v>18</v>
      </c>
      <c r="K3" s="482" t="s">
        <v>107</v>
      </c>
      <c r="L3" s="482" t="s">
        <v>20</v>
      </c>
      <c r="M3" s="482" t="s">
        <v>21</v>
      </c>
      <c r="N3" s="482" t="s">
        <v>22</v>
      </c>
      <c r="O3" s="482" t="s">
        <v>108</v>
      </c>
      <c r="P3" s="482" t="s">
        <v>24</v>
      </c>
      <c r="Q3" s="482"/>
      <c r="T3" s="482" t="s">
        <v>26</v>
      </c>
      <c r="U3" s="482" t="s">
        <v>27</v>
      </c>
      <c r="V3" s="482" t="s">
        <v>28</v>
      </c>
      <c r="W3" s="482" t="s">
        <v>29</v>
      </c>
      <c r="X3" s="482" t="s">
        <v>30</v>
      </c>
      <c r="Y3" s="482" t="s">
        <v>31</v>
      </c>
      <c r="Z3" s="482" t="s">
        <v>32</v>
      </c>
      <c r="AA3" s="482" t="s">
        <v>33</v>
      </c>
      <c r="AB3" s="482" t="s">
        <v>34</v>
      </c>
      <c r="AC3" s="482" t="s">
        <v>35</v>
      </c>
      <c r="AD3" s="482" t="s">
        <v>36</v>
      </c>
      <c r="AE3" s="482" t="s">
        <v>37</v>
      </c>
      <c r="AF3" s="482" t="s">
        <v>38</v>
      </c>
      <c r="AG3" s="482" t="s">
        <v>39</v>
      </c>
      <c r="AH3" s="482" t="s">
        <v>40</v>
      </c>
      <c r="AI3" s="482"/>
    </row>
    <row r="4" spans="1:36" x14ac:dyDescent="0.3">
      <c r="C4" s="493">
        <v>-1</v>
      </c>
      <c r="D4" s="493">
        <v>63</v>
      </c>
      <c r="E4" s="494">
        <f>D4</f>
        <v>63</v>
      </c>
      <c r="F4" s="495">
        <v>521</v>
      </c>
      <c r="G4" s="495">
        <f>F4</f>
        <v>521</v>
      </c>
      <c r="H4" s="496">
        <f>D4/F4</f>
        <v>0.12092130518234165</v>
      </c>
      <c r="I4" s="496">
        <f t="shared" ref="I4:I6" si="0">E4/G4</f>
        <v>0.12092130518234165</v>
      </c>
      <c r="J4" s="497">
        <v>25</v>
      </c>
      <c r="K4" s="284">
        <f>J4</f>
        <v>25</v>
      </c>
      <c r="L4" s="498">
        <f t="shared" ref="L4:M6" si="1">J4/D4</f>
        <v>0.3968253968253968</v>
      </c>
      <c r="M4" s="498">
        <f t="shared" si="1"/>
        <v>0.3968253968253968</v>
      </c>
      <c r="N4" s="497">
        <v>3</v>
      </c>
      <c r="O4" s="284">
        <f>N4</f>
        <v>3</v>
      </c>
      <c r="P4" s="498">
        <f t="shared" ref="P4" si="2">N4/D4</f>
        <v>4.7619047619047616E-2</v>
      </c>
      <c r="Q4" s="498"/>
      <c r="T4" s="493">
        <v>1</v>
      </c>
      <c r="U4" s="493">
        <f>ROUND($K$16*(T4^2)+$K$17*(T4) + $K$18,0)</f>
        <v>63</v>
      </c>
      <c r="V4" s="495">
        <f>U4</f>
        <v>63</v>
      </c>
      <c r="W4" s="495">
        <f>ROUND($K$36*(T4^2) +$K$37*(T4) + $K$38,0)</f>
        <v>530</v>
      </c>
      <c r="X4" s="495">
        <f>W4</f>
        <v>530</v>
      </c>
      <c r="Y4" s="496">
        <f>U4/W4</f>
        <v>0.11886792452830189</v>
      </c>
      <c r="Z4" s="496">
        <f>V4/X4</f>
        <v>0.11886792452830189</v>
      </c>
      <c r="AA4" s="493">
        <f>ROUND($K$60*(T4^2) + $K$61*(T4) + $K$62,0)</f>
        <v>21</v>
      </c>
      <c r="AB4" s="493">
        <f>AA4</f>
        <v>21</v>
      </c>
      <c r="AC4" s="496">
        <f>AA4/U4</f>
        <v>0.33333333333333331</v>
      </c>
      <c r="AD4" s="496">
        <f>AB4/V4</f>
        <v>0.33333333333333331</v>
      </c>
      <c r="AE4" s="493">
        <f>IF(ROUND($K$80*(T4^2) + $K$81*(T4) + $K$82,0)&lt;0,0,ROUND($K$80*(T4^2) + $K$81*(T4) + $K$82,0))</f>
        <v>1</v>
      </c>
      <c r="AF4" s="493">
        <f>AE4</f>
        <v>1</v>
      </c>
      <c r="AG4" s="496">
        <f>AE4/U4</f>
        <v>1.5873015873015872E-2</v>
      </c>
      <c r="AH4" s="496">
        <f>AF4/V4</f>
        <v>1.5873015873015872E-2</v>
      </c>
    </row>
    <row r="5" spans="1:36" x14ac:dyDescent="0.3">
      <c r="C5" s="493">
        <v>4</v>
      </c>
      <c r="D5" s="493">
        <v>58</v>
      </c>
      <c r="E5" s="494">
        <f>E4+D5</f>
        <v>121</v>
      </c>
      <c r="F5" s="495">
        <v>528</v>
      </c>
      <c r="G5" s="495">
        <f>F5+G4</f>
        <v>1049</v>
      </c>
      <c r="H5" s="496">
        <f t="shared" ref="H5:H6" si="3">D5/F5</f>
        <v>0.10984848484848485</v>
      </c>
      <c r="I5" s="496">
        <f t="shared" si="0"/>
        <v>0.11534795042897998</v>
      </c>
      <c r="J5" s="497">
        <v>17</v>
      </c>
      <c r="K5" s="284">
        <f>J5+K4</f>
        <v>42</v>
      </c>
      <c r="L5" s="498">
        <f t="shared" si="1"/>
        <v>0.29310344827586204</v>
      </c>
      <c r="M5" s="498">
        <f t="shared" si="1"/>
        <v>0.34710743801652894</v>
      </c>
      <c r="N5" s="497">
        <v>0</v>
      </c>
      <c r="O5" s="284">
        <f>N5+O4</f>
        <v>3</v>
      </c>
      <c r="P5" s="498">
        <f>N5/D5</f>
        <v>0</v>
      </c>
      <c r="Q5" s="498"/>
      <c r="T5" s="493">
        <v>2</v>
      </c>
      <c r="U5" s="493">
        <f t="shared" ref="U5:U14" si="4">ROUND($K$16*(T5^2)+$K$17*(T5) + $K$18,0)</f>
        <v>62</v>
      </c>
      <c r="V5" s="495">
        <f>U5+V4</f>
        <v>125</v>
      </c>
      <c r="W5" s="495">
        <f t="shared" ref="W5:W15" si="5">ROUND($K$36*(T5^2) +$K$37*(T5) + $K$38,0)</f>
        <v>531</v>
      </c>
      <c r="X5" s="495">
        <f>W5+X4</f>
        <v>1061</v>
      </c>
      <c r="Y5" s="496">
        <f t="shared" ref="Y5:Z14" si="6">U5/W5</f>
        <v>0.1167608286252354</v>
      </c>
      <c r="Z5" s="496">
        <f t="shared" si="6"/>
        <v>0.11781338360037701</v>
      </c>
      <c r="AA5" s="493">
        <f t="shared" ref="AA5:AA15" si="7">ROUND($K$60*(T5^2) + $K$61*(T5) + $K$62,0)</f>
        <v>20</v>
      </c>
      <c r="AB5" s="493">
        <f>AA5+AB4</f>
        <v>41</v>
      </c>
      <c r="AC5" s="496">
        <f t="shared" ref="AC5:AD15" si="8">AA5/U5</f>
        <v>0.32258064516129031</v>
      </c>
      <c r="AD5" s="496">
        <f t="shared" si="8"/>
        <v>0.32800000000000001</v>
      </c>
      <c r="AE5" s="493">
        <f t="shared" ref="AE5:AE15" si="9">IF(ROUND($K$80*(T5^2) + $K$81*(T5) + $K$82,0)&lt;0,0,ROUND($K$80*(T5^2) + $K$81*(T5) + $K$82,0))</f>
        <v>1</v>
      </c>
      <c r="AF5" s="493">
        <f>AE5+AF4</f>
        <v>2</v>
      </c>
      <c r="AG5" s="496">
        <f t="shared" ref="AG5:AH15" si="10">AE5/U5</f>
        <v>1.6129032258064516E-2</v>
      </c>
      <c r="AH5" s="496">
        <f t="shared" si="10"/>
        <v>1.6E-2</v>
      </c>
    </row>
    <row r="6" spans="1:36" x14ac:dyDescent="0.3">
      <c r="C6" s="493">
        <v>9</v>
      </c>
      <c r="D6" s="493">
        <v>38</v>
      </c>
      <c r="E6" s="494">
        <f>E5+D6</f>
        <v>159</v>
      </c>
      <c r="F6" s="495">
        <v>487</v>
      </c>
      <c r="G6" s="495">
        <f>F6+G5</f>
        <v>1536</v>
      </c>
      <c r="H6" s="496">
        <f t="shared" si="3"/>
        <v>7.8028747433264892E-2</v>
      </c>
      <c r="I6" s="496">
        <f t="shared" si="0"/>
        <v>0.103515625</v>
      </c>
      <c r="J6" s="497">
        <v>14</v>
      </c>
      <c r="K6" s="284">
        <f>J6+K5</f>
        <v>56</v>
      </c>
      <c r="L6" s="498">
        <f t="shared" si="1"/>
        <v>0.36842105263157893</v>
      </c>
      <c r="M6" s="498">
        <f t="shared" si="1"/>
        <v>0.3522012578616352</v>
      </c>
      <c r="N6" s="497">
        <v>1</v>
      </c>
      <c r="O6" s="284">
        <f>N6+O5</f>
        <v>4</v>
      </c>
      <c r="P6" s="498">
        <f t="shared" ref="P6" si="11">N6/D6</f>
        <v>2.6315789473684209E-2</v>
      </c>
      <c r="Q6" s="498"/>
      <c r="T6" s="493">
        <v>3</v>
      </c>
      <c r="U6" s="493">
        <f t="shared" si="4"/>
        <v>60</v>
      </c>
      <c r="V6" s="495">
        <f t="shared" ref="V6:X15" si="12">U6+V5</f>
        <v>185</v>
      </c>
      <c r="W6" s="495">
        <f t="shared" si="5"/>
        <v>530</v>
      </c>
      <c r="X6" s="495">
        <f t="shared" si="12"/>
        <v>1591</v>
      </c>
      <c r="Y6" s="496">
        <f t="shared" si="6"/>
        <v>0.11320754716981132</v>
      </c>
      <c r="Z6" s="496">
        <f t="shared" si="6"/>
        <v>0.11627906976744186</v>
      </c>
      <c r="AA6" s="493">
        <f t="shared" si="7"/>
        <v>18</v>
      </c>
      <c r="AB6" s="493">
        <f t="shared" ref="AB6:AB15" si="13">AA6+AB5</f>
        <v>59</v>
      </c>
      <c r="AC6" s="496">
        <f t="shared" si="8"/>
        <v>0.3</v>
      </c>
      <c r="AD6" s="496">
        <f t="shared" si="8"/>
        <v>0.31891891891891894</v>
      </c>
      <c r="AE6" s="493">
        <f t="shared" si="9"/>
        <v>0</v>
      </c>
      <c r="AF6" s="493">
        <f t="shared" ref="AF6:AF15" si="14">AE6+AF5</f>
        <v>2</v>
      </c>
      <c r="AG6" s="496">
        <f t="shared" si="10"/>
        <v>0</v>
      </c>
      <c r="AH6" s="496">
        <f t="shared" si="10"/>
        <v>1.0810810810810811E-2</v>
      </c>
    </row>
    <row r="7" spans="1:36" x14ac:dyDescent="0.3">
      <c r="C7" s="493"/>
      <c r="D7" s="493"/>
      <c r="E7" s="494"/>
      <c r="F7" s="495"/>
      <c r="G7" s="495"/>
      <c r="H7" s="496"/>
      <c r="I7" s="496"/>
      <c r="P7" s="498"/>
      <c r="Q7" s="498"/>
      <c r="T7" s="493">
        <v>4</v>
      </c>
      <c r="U7" s="493">
        <f t="shared" si="4"/>
        <v>58</v>
      </c>
      <c r="V7" s="495">
        <f t="shared" si="12"/>
        <v>243</v>
      </c>
      <c r="W7" s="495">
        <f t="shared" si="5"/>
        <v>528</v>
      </c>
      <c r="X7" s="495">
        <f t="shared" si="12"/>
        <v>2119</v>
      </c>
      <c r="Y7" s="496">
        <f t="shared" si="6"/>
        <v>0.10984848484848485</v>
      </c>
      <c r="Z7" s="496">
        <f t="shared" si="6"/>
        <v>0.11467673430863615</v>
      </c>
      <c r="AA7" s="493">
        <f t="shared" si="7"/>
        <v>17</v>
      </c>
      <c r="AB7" s="493">
        <f t="shared" si="13"/>
        <v>76</v>
      </c>
      <c r="AC7" s="496">
        <f t="shared" si="8"/>
        <v>0.29310344827586204</v>
      </c>
      <c r="AD7" s="496">
        <f t="shared" si="8"/>
        <v>0.31275720164609055</v>
      </c>
      <c r="AE7" s="493">
        <f t="shared" si="9"/>
        <v>0</v>
      </c>
      <c r="AF7" s="493">
        <f t="shared" si="14"/>
        <v>2</v>
      </c>
      <c r="AG7" s="496">
        <f t="shared" si="10"/>
        <v>0</v>
      </c>
      <c r="AH7" s="496">
        <f t="shared" si="10"/>
        <v>8.23045267489712E-3</v>
      </c>
    </row>
    <row r="8" spans="1:36" x14ac:dyDescent="0.3">
      <c r="T8" s="493">
        <v>5</v>
      </c>
      <c r="U8" s="493">
        <f t="shared" si="4"/>
        <v>55</v>
      </c>
      <c r="V8" s="495">
        <f t="shared" si="12"/>
        <v>298</v>
      </c>
      <c r="W8" s="495">
        <f t="shared" si="5"/>
        <v>524</v>
      </c>
      <c r="X8" s="495">
        <f t="shared" si="12"/>
        <v>2643</v>
      </c>
      <c r="Y8" s="496">
        <f t="shared" si="6"/>
        <v>0.1049618320610687</v>
      </c>
      <c r="Z8" s="496">
        <f t="shared" si="6"/>
        <v>0.11275066212637155</v>
      </c>
      <c r="AA8" s="493">
        <f t="shared" si="7"/>
        <v>16</v>
      </c>
      <c r="AB8" s="493">
        <f t="shared" si="13"/>
        <v>92</v>
      </c>
      <c r="AC8" s="496">
        <f t="shared" si="8"/>
        <v>0.29090909090909089</v>
      </c>
      <c r="AD8" s="496">
        <f t="shared" si="8"/>
        <v>0.3087248322147651</v>
      </c>
      <c r="AE8" s="493">
        <f t="shared" si="9"/>
        <v>0</v>
      </c>
      <c r="AF8" s="493">
        <f t="shared" si="14"/>
        <v>2</v>
      </c>
      <c r="AG8" s="496">
        <f t="shared" si="10"/>
        <v>0</v>
      </c>
      <c r="AH8" s="496">
        <f t="shared" si="10"/>
        <v>6.7114093959731542E-3</v>
      </c>
    </row>
    <row r="9" spans="1:36" x14ac:dyDescent="0.3">
      <c r="J9" s="284" t="s">
        <v>41</v>
      </c>
      <c r="T9" s="493">
        <v>6</v>
      </c>
      <c r="U9" s="493">
        <f t="shared" si="4"/>
        <v>52</v>
      </c>
      <c r="V9" s="495">
        <f t="shared" si="12"/>
        <v>350</v>
      </c>
      <c r="W9" s="495">
        <f t="shared" si="5"/>
        <v>517</v>
      </c>
      <c r="X9" s="495">
        <f t="shared" si="12"/>
        <v>3160</v>
      </c>
      <c r="Y9" s="496">
        <f t="shared" si="6"/>
        <v>0.10058027079303675</v>
      </c>
      <c r="Z9" s="496">
        <f t="shared" si="6"/>
        <v>0.11075949367088607</v>
      </c>
      <c r="AA9" s="493">
        <f t="shared" si="7"/>
        <v>15</v>
      </c>
      <c r="AB9" s="493">
        <f t="shared" si="13"/>
        <v>107</v>
      </c>
      <c r="AC9" s="496">
        <f t="shared" si="8"/>
        <v>0.28846153846153844</v>
      </c>
      <c r="AD9" s="496">
        <f t="shared" si="8"/>
        <v>0.30571428571428572</v>
      </c>
      <c r="AE9" s="493">
        <f t="shared" si="9"/>
        <v>0</v>
      </c>
      <c r="AF9" s="493">
        <f t="shared" si="14"/>
        <v>2</v>
      </c>
      <c r="AG9" s="496">
        <f t="shared" si="10"/>
        <v>0</v>
      </c>
      <c r="AH9" s="496">
        <f t="shared" si="10"/>
        <v>5.7142857142857143E-3</v>
      </c>
    </row>
    <row r="10" spans="1:36" x14ac:dyDescent="0.3">
      <c r="T10" s="493">
        <v>7</v>
      </c>
      <c r="U10" s="493">
        <f t="shared" si="4"/>
        <v>48</v>
      </c>
      <c r="V10" s="495">
        <f t="shared" si="12"/>
        <v>398</v>
      </c>
      <c r="W10" s="495">
        <f t="shared" si="5"/>
        <v>509</v>
      </c>
      <c r="X10" s="495">
        <f t="shared" si="12"/>
        <v>3669</v>
      </c>
      <c r="Y10" s="496">
        <f t="shared" si="6"/>
        <v>9.4302554027504912E-2</v>
      </c>
      <c r="Z10" s="496">
        <f t="shared" si="6"/>
        <v>0.10847642409375852</v>
      </c>
      <c r="AA10" s="493">
        <f t="shared" si="7"/>
        <v>15</v>
      </c>
      <c r="AB10" s="493">
        <f t="shared" si="13"/>
        <v>122</v>
      </c>
      <c r="AC10" s="496">
        <f t="shared" si="8"/>
        <v>0.3125</v>
      </c>
      <c r="AD10" s="496">
        <f t="shared" si="8"/>
        <v>0.30653266331658291</v>
      </c>
      <c r="AE10" s="493">
        <f t="shared" si="9"/>
        <v>0</v>
      </c>
      <c r="AF10" s="493">
        <f t="shared" si="14"/>
        <v>2</v>
      </c>
      <c r="AG10" s="496">
        <f t="shared" si="10"/>
        <v>0</v>
      </c>
      <c r="AH10" s="496">
        <f t="shared" si="10"/>
        <v>5.0251256281407036E-3</v>
      </c>
    </row>
    <row r="11" spans="1:36" x14ac:dyDescent="0.3">
      <c r="T11" s="493">
        <v>8</v>
      </c>
      <c r="U11" s="493">
        <f t="shared" si="4"/>
        <v>43</v>
      </c>
      <c r="V11" s="495">
        <f t="shared" si="12"/>
        <v>441</v>
      </c>
      <c r="W11" s="495">
        <f t="shared" si="5"/>
        <v>499</v>
      </c>
      <c r="X11" s="495">
        <f t="shared" si="12"/>
        <v>4168</v>
      </c>
      <c r="Y11" s="496">
        <f t="shared" si="6"/>
        <v>8.617234468937876E-2</v>
      </c>
      <c r="Z11" s="496">
        <f t="shared" si="6"/>
        <v>0.10580614203454894</v>
      </c>
      <c r="AA11" s="493">
        <f t="shared" si="7"/>
        <v>14</v>
      </c>
      <c r="AB11" s="493">
        <f t="shared" si="13"/>
        <v>136</v>
      </c>
      <c r="AC11" s="496">
        <f t="shared" si="8"/>
        <v>0.32558139534883723</v>
      </c>
      <c r="AD11" s="496">
        <f t="shared" si="8"/>
        <v>0.30839002267573695</v>
      </c>
      <c r="AE11" s="493">
        <f t="shared" si="9"/>
        <v>0</v>
      </c>
      <c r="AF11" s="493">
        <f t="shared" si="14"/>
        <v>2</v>
      </c>
      <c r="AG11" s="496">
        <f t="shared" si="10"/>
        <v>0</v>
      </c>
      <c r="AH11" s="496">
        <f t="shared" si="10"/>
        <v>4.5351473922902496E-3</v>
      </c>
      <c r="AI11" s="482"/>
      <c r="AJ11" s="482"/>
    </row>
    <row r="12" spans="1:36" x14ac:dyDescent="0.3">
      <c r="T12" s="493">
        <v>9</v>
      </c>
      <c r="U12" s="493">
        <f t="shared" si="4"/>
        <v>38</v>
      </c>
      <c r="V12" s="495">
        <f>U12+V11</f>
        <v>479</v>
      </c>
      <c r="W12" s="495">
        <f t="shared" si="5"/>
        <v>487</v>
      </c>
      <c r="X12" s="495">
        <f t="shared" si="12"/>
        <v>4655</v>
      </c>
      <c r="Y12" s="496">
        <f t="shared" si="6"/>
        <v>7.8028747433264892E-2</v>
      </c>
      <c r="Z12" s="496">
        <f t="shared" si="6"/>
        <v>0.10290010741138561</v>
      </c>
      <c r="AA12" s="493">
        <f t="shared" si="7"/>
        <v>14</v>
      </c>
      <c r="AB12" s="493">
        <f t="shared" si="13"/>
        <v>150</v>
      </c>
      <c r="AC12" s="496">
        <f t="shared" si="8"/>
        <v>0.36842105263157893</v>
      </c>
      <c r="AD12" s="496">
        <f t="shared" si="8"/>
        <v>0.31315240083507306</v>
      </c>
      <c r="AE12" s="493">
        <f t="shared" si="9"/>
        <v>1</v>
      </c>
      <c r="AF12" s="493">
        <f t="shared" si="14"/>
        <v>3</v>
      </c>
      <c r="AG12" s="496">
        <f t="shared" si="10"/>
        <v>2.6315789473684209E-2</v>
      </c>
      <c r="AH12" s="496">
        <f t="shared" si="10"/>
        <v>6.2630480167014616E-3</v>
      </c>
      <c r="AJ12" s="495"/>
    </row>
    <row r="13" spans="1:36" x14ac:dyDescent="0.3">
      <c r="T13" s="493">
        <v>10</v>
      </c>
      <c r="U13" s="493">
        <f t="shared" si="4"/>
        <v>32</v>
      </c>
      <c r="V13" s="495">
        <f t="shared" si="12"/>
        <v>511</v>
      </c>
      <c r="W13" s="495">
        <f t="shared" si="5"/>
        <v>473</v>
      </c>
      <c r="X13" s="495">
        <f t="shared" si="12"/>
        <v>5128</v>
      </c>
      <c r="Y13" s="496">
        <f t="shared" si="6"/>
        <v>6.765327695560254E-2</v>
      </c>
      <c r="Z13" s="496">
        <f t="shared" si="6"/>
        <v>9.9648985959438371E-2</v>
      </c>
      <c r="AA13" s="493">
        <f t="shared" si="7"/>
        <v>14</v>
      </c>
      <c r="AB13" s="493">
        <f t="shared" si="13"/>
        <v>164</v>
      </c>
      <c r="AC13" s="496">
        <f t="shared" si="8"/>
        <v>0.4375</v>
      </c>
      <c r="AD13" s="496">
        <f t="shared" si="8"/>
        <v>0.32093933463796476</v>
      </c>
      <c r="AE13" s="493">
        <f t="shared" si="9"/>
        <v>2</v>
      </c>
      <c r="AF13" s="493">
        <f t="shared" si="14"/>
        <v>5</v>
      </c>
      <c r="AG13" s="496">
        <f t="shared" si="10"/>
        <v>6.25E-2</v>
      </c>
      <c r="AH13" s="496">
        <f t="shared" si="10"/>
        <v>9.7847358121330719E-3</v>
      </c>
      <c r="AJ13" s="495"/>
    </row>
    <row r="14" spans="1:36" x14ac:dyDescent="0.3">
      <c r="T14" s="493">
        <v>11</v>
      </c>
      <c r="U14" s="493">
        <f t="shared" si="4"/>
        <v>26</v>
      </c>
      <c r="V14" s="495">
        <f>U14+V13</f>
        <v>537</v>
      </c>
      <c r="W14" s="495">
        <f t="shared" si="5"/>
        <v>457</v>
      </c>
      <c r="X14" s="495">
        <f t="shared" si="12"/>
        <v>5585</v>
      </c>
      <c r="Y14" s="496">
        <f t="shared" si="6"/>
        <v>5.689277899343545E-2</v>
      </c>
      <c r="Z14" s="496">
        <f t="shared" si="6"/>
        <v>9.6150402864816478E-2</v>
      </c>
      <c r="AA14" s="493">
        <f t="shared" si="7"/>
        <v>14</v>
      </c>
      <c r="AB14" s="493">
        <f t="shared" si="13"/>
        <v>178</v>
      </c>
      <c r="AC14" s="496">
        <f t="shared" si="8"/>
        <v>0.53846153846153844</v>
      </c>
      <c r="AD14" s="496">
        <f t="shared" si="8"/>
        <v>0.33147113594040967</v>
      </c>
      <c r="AE14" s="493">
        <f t="shared" si="9"/>
        <v>3</v>
      </c>
      <c r="AF14" s="493">
        <f t="shared" si="14"/>
        <v>8</v>
      </c>
      <c r="AG14" s="496">
        <f t="shared" si="10"/>
        <v>0.11538461538461539</v>
      </c>
      <c r="AH14" s="496">
        <f t="shared" si="10"/>
        <v>1.4897579143389199E-2</v>
      </c>
      <c r="AJ14" s="495"/>
    </row>
    <row r="15" spans="1:36" x14ac:dyDescent="0.3">
      <c r="T15" s="502">
        <v>12</v>
      </c>
      <c r="U15" s="502">
        <f>ROUND($K$16*(T15^2)+$K$17*(T15) + $K$18,0)</f>
        <v>19</v>
      </c>
      <c r="V15" s="503">
        <f t="shared" si="12"/>
        <v>556</v>
      </c>
      <c r="W15" s="510">
        <f t="shared" si="5"/>
        <v>439</v>
      </c>
      <c r="X15" s="503">
        <f t="shared" si="12"/>
        <v>6024</v>
      </c>
      <c r="Y15" s="504">
        <f>U15/W15</f>
        <v>4.328018223234624E-2</v>
      </c>
      <c r="Z15" s="505">
        <f>V15/X15</f>
        <v>9.2297476759628155E-2</v>
      </c>
      <c r="AA15" s="502">
        <f t="shared" si="7"/>
        <v>15</v>
      </c>
      <c r="AB15" s="506">
        <f t="shared" si="13"/>
        <v>193</v>
      </c>
      <c r="AC15" s="507">
        <f t="shared" si="8"/>
        <v>0.78947368421052633</v>
      </c>
      <c r="AD15" s="505">
        <f>AB15/V15</f>
        <v>0.34712230215827339</v>
      </c>
      <c r="AE15" s="502">
        <f t="shared" si="9"/>
        <v>4</v>
      </c>
      <c r="AF15" s="502">
        <f t="shared" si="14"/>
        <v>12</v>
      </c>
      <c r="AG15" s="507">
        <f t="shared" si="10"/>
        <v>0.21052631578947367</v>
      </c>
      <c r="AH15" s="505">
        <f>AF15/V15</f>
        <v>2.1582733812949641E-2</v>
      </c>
      <c r="AJ15" s="495"/>
    </row>
    <row r="16" spans="1:36" x14ac:dyDescent="0.3">
      <c r="J16" s="284" t="s">
        <v>44</v>
      </c>
      <c r="K16" s="284">
        <v>-0.3</v>
      </c>
    </row>
    <row r="17" spans="10:31" x14ac:dyDescent="0.3">
      <c r="J17" s="284" t="s">
        <v>42</v>
      </c>
      <c r="K17" s="284">
        <v>-0.1</v>
      </c>
      <c r="T17" s="284" t="s">
        <v>120</v>
      </c>
      <c r="AE17" s="284" t="s">
        <v>121</v>
      </c>
    </row>
    <row r="18" spans="10:31" x14ac:dyDescent="0.3">
      <c r="J18" s="284" t="s">
        <v>43</v>
      </c>
      <c r="K18" s="284">
        <v>63.2</v>
      </c>
    </row>
    <row r="22" spans="10:31" x14ac:dyDescent="0.3">
      <c r="J22" s="508" t="s">
        <v>111</v>
      </c>
    </row>
    <row r="28" spans="10:31" x14ac:dyDescent="0.3">
      <c r="X28" s="284" t="s">
        <v>112</v>
      </c>
      <c r="Y28" s="284" t="s">
        <v>112</v>
      </c>
      <c r="Z28" s="284" t="s">
        <v>112</v>
      </c>
    </row>
    <row r="29" spans="10:31" x14ac:dyDescent="0.3">
      <c r="X29" s="284" t="s">
        <v>112</v>
      </c>
      <c r="Y29" s="284" t="s">
        <v>112</v>
      </c>
      <c r="Z29" s="284" t="s">
        <v>112</v>
      </c>
    </row>
    <row r="30" spans="10:31" x14ac:dyDescent="0.3">
      <c r="X30" s="284" t="s">
        <v>112</v>
      </c>
      <c r="Y30" s="284" t="s">
        <v>112</v>
      </c>
      <c r="Z30" s="284" t="s">
        <v>112</v>
      </c>
    </row>
    <row r="36" spans="10:11" x14ac:dyDescent="0.3">
      <c r="J36" s="284" t="s">
        <v>44</v>
      </c>
      <c r="K36" s="284">
        <v>-0.96</v>
      </c>
    </row>
    <row r="37" spans="10:11" x14ac:dyDescent="0.3">
      <c r="J37" s="284" t="s">
        <v>42</v>
      </c>
      <c r="K37" s="284">
        <v>4.28</v>
      </c>
    </row>
    <row r="38" spans="10:11" x14ac:dyDescent="0.3">
      <c r="J38" s="284" t="s">
        <v>43</v>
      </c>
      <c r="K38" s="284">
        <v>526.24</v>
      </c>
    </row>
    <row r="41" spans="10:11" x14ac:dyDescent="0.3">
      <c r="J41" s="508" t="s">
        <v>114</v>
      </c>
    </row>
    <row r="60" spans="10:11" x14ac:dyDescent="0.3">
      <c r="J60" s="284" t="s">
        <v>44</v>
      </c>
      <c r="K60" s="284">
        <v>0.1</v>
      </c>
    </row>
    <row r="61" spans="10:11" x14ac:dyDescent="0.3">
      <c r="J61" s="284" t="s">
        <v>42</v>
      </c>
      <c r="K61" s="284">
        <v>-1.9</v>
      </c>
    </row>
    <row r="62" spans="10:11" x14ac:dyDescent="0.3">
      <c r="J62" s="284" t="s">
        <v>43</v>
      </c>
      <c r="K62" s="284">
        <v>23</v>
      </c>
    </row>
    <row r="65" spans="10:11" x14ac:dyDescent="0.3">
      <c r="J65" s="508" t="s">
        <v>116</v>
      </c>
    </row>
    <row r="80" spans="10:11" x14ac:dyDescent="0.3">
      <c r="J80" s="284" t="s">
        <v>44</v>
      </c>
      <c r="K80" s="284">
        <v>0.08</v>
      </c>
    </row>
    <row r="81" spans="10:11" x14ac:dyDescent="0.3">
      <c r="J81" s="284" t="s">
        <v>42</v>
      </c>
      <c r="K81" s="284">
        <v>-0.84</v>
      </c>
    </row>
    <row r="82" spans="10:11" x14ac:dyDescent="0.3">
      <c r="J82" s="284" t="s">
        <v>43</v>
      </c>
      <c r="K82" s="284">
        <v>2.08</v>
      </c>
    </row>
    <row r="83" spans="10:11" x14ac:dyDescent="0.3">
      <c r="K83" s="509"/>
    </row>
    <row r="84" spans="10:11" x14ac:dyDescent="0.3">
      <c r="J84" s="284" t="s">
        <v>122</v>
      </c>
    </row>
    <row r="86" spans="10:11" x14ac:dyDescent="0.3">
      <c r="J86" s="508" t="s">
        <v>118</v>
      </c>
    </row>
    <row r="89" spans="10:11" x14ac:dyDescent="0.3">
      <c r="J89" s="284" t="s">
        <v>46</v>
      </c>
    </row>
  </sheetData>
  <mergeCells count="1">
    <mergeCell ref="T1:AH1"/>
  </mergeCells>
  <printOptions gridLines="1"/>
  <pageMargins left="0.70866141732283505" right="0.70866141732283505" top="0.74803149606299202" bottom="0.74803149606299202" header="0.31496062992126" footer="0.31496062992126"/>
  <pageSetup paperSize="9" scale="44" orientation="landscape" r:id="rId1"/>
  <headerFooter>
    <oddFooter>&amp;C&amp;A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1D77-8F3E-4397-9266-C526C1B88E3F}">
  <sheetPr>
    <tabColor theme="7" tint="0.59999389629810485"/>
    <pageSetUpPr fitToPage="1"/>
  </sheetPr>
  <dimension ref="A1:N44"/>
  <sheetViews>
    <sheetView showGridLines="0" workbookViewId="0">
      <selection activeCell="I42" sqref="I42"/>
    </sheetView>
  </sheetViews>
  <sheetFormatPr defaultColWidth="9" defaultRowHeight="12" x14ac:dyDescent="0.3"/>
  <cols>
    <col min="1" max="1" width="14" style="284" customWidth="1"/>
    <col min="2" max="6" width="12" style="284" bestFit="1" customWidth="1"/>
    <col min="7" max="8" width="9" style="284"/>
    <col min="9" max="9" width="13.59765625" style="284" customWidth="1"/>
    <col min="10" max="14" width="12" style="284" bestFit="1" customWidth="1"/>
    <col min="15" max="16384" width="9" style="284"/>
  </cols>
  <sheetData>
    <row r="1" spans="1:14" x14ac:dyDescent="0.3">
      <c r="A1" s="508" t="s">
        <v>671</v>
      </c>
    </row>
    <row r="2" spans="1:14" x14ac:dyDescent="0.3">
      <c r="A2" s="508"/>
    </row>
    <row r="3" spans="1:14" ht="13" x14ac:dyDescent="0.3">
      <c r="A3" s="91" t="s">
        <v>684</v>
      </c>
    </row>
    <row r="4" spans="1:14" x14ac:dyDescent="0.3">
      <c r="A4" s="511" t="s">
        <v>0</v>
      </c>
      <c r="B4" s="484">
        <f>'Intervention Rollout_NSW'!E300</f>
        <v>0.65884860271199086</v>
      </c>
      <c r="C4" s="479"/>
      <c r="D4" s="479"/>
      <c r="E4" s="479"/>
      <c r="F4" s="479"/>
      <c r="G4" s="479"/>
      <c r="H4" s="479"/>
      <c r="I4" s="479"/>
      <c r="J4" s="479"/>
      <c r="K4" s="479"/>
      <c r="L4" s="479"/>
      <c r="M4" s="479"/>
      <c r="N4" s="479"/>
    </row>
    <row r="5" spans="1:14" x14ac:dyDescent="0.3">
      <c r="A5" s="511" t="s">
        <v>1</v>
      </c>
      <c r="B5" s="484">
        <f>'Intervention Rollout_NSW'!E301</f>
        <v>0.34115139728800919</v>
      </c>
      <c r="C5" s="479"/>
      <c r="D5" s="479"/>
      <c r="E5" s="479"/>
      <c r="F5" s="479"/>
      <c r="G5" s="479"/>
      <c r="H5" s="479"/>
      <c r="I5" s="479"/>
      <c r="J5" s="479"/>
      <c r="K5" s="479"/>
      <c r="L5" s="479"/>
      <c r="M5" s="479"/>
      <c r="N5" s="479"/>
    </row>
    <row r="6" spans="1:14" x14ac:dyDescent="0.3">
      <c r="A6" s="511" t="s">
        <v>2</v>
      </c>
      <c r="B6" s="484">
        <f>'Intervention Rollout_NSW'!E302</f>
        <v>1</v>
      </c>
      <c r="C6" s="479"/>
      <c r="D6" s="479"/>
      <c r="E6" s="479"/>
      <c r="F6" s="479"/>
      <c r="G6" s="479"/>
      <c r="H6" s="479"/>
      <c r="I6" s="479"/>
      <c r="J6" s="479"/>
      <c r="K6" s="479"/>
      <c r="L6" s="479"/>
      <c r="M6" s="479"/>
      <c r="N6" s="479"/>
    </row>
    <row r="7" spans="1:14" x14ac:dyDescent="0.3">
      <c r="A7" s="479"/>
      <c r="B7" s="479"/>
      <c r="C7" s="479"/>
      <c r="D7" s="479"/>
      <c r="E7" s="479"/>
      <c r="F7" s="479"/>
      <c r="G7" s="479"/>
      <c r="H7" s="479"/>
      <c r="I7" s="479"/>
      <c r="J7" s="479"/>
      <c r="K7" s="479"/>
      <c r="L7" s="479"/>
      <c r="M7" s="479"/>
      <c r="N7" s="479"/>
    </row>
    <row r="8" spans="1:14" x14ac:dyDescent="0.3">
      <c r="A8" s="511" t="s">
        <v>681</v>
      </c>
      <c r="B8" s="511"/>
      <c r="C8" s="511"/>
      <c r="D8" s="511"/>
      <c r="E8" s="511"/>
      <c r="F8" s="511"/>
      <c r="G8" s="511"/>
      <c r="H8" s="511"/>
      <c r="I8" s="511" t="s">
        <v>683</v>
      </c>
      <c r="J8" s="511"/>
      <c r="K8" s="479"/>
      <c r="L8" s="479"/>
      <c r="M8" s="479"/>
      <c r="N8" s="479"/>
    </row>
    <row r="9" spans="1:14" x14ac:dyDescent="0.3">
      <c r="A9" s="511"/>
      <c r="B9" s="481" t="s">
        <v>3</v>
      </c>
      <c r="C9" s="481" t="s">
        <v>4</v>
      </c>
      <c r="D9" s="481" t="s">
        <v>5</v>
      </c>
      <c r="E9" s="481"/>
      <c r="F9" s="264"/>
      <c r="G9" s="264"/>
      <c r="H9" s="264"/>
      <c r="I9" s="481"/>
      <c r="J9" s="481" t="s">
        <v>3</v>
      </c>
      <c r="K9" s="481" t="s">
        <v>4</v>
      </c>
      <c r="L9" s="481" t="s">
        <v>5</v>
      </c>
      <c r="M9" s="479"/>
      <c r="N9" s="479"/>
    </row>
    <row r="10" spans="1:14" x14ac:dyDescent="0.3">
      <c r="A10" s="517" t="s">
        <v>0</v>
      </c>
      <c r="B10" s="484">
        <f>'Model Metro'!I4</f>
        <v>0.11902614968440037</v>
      </c>
      <c r="C10" s="484">
        <f>'Model Metro'!M4</f>
        <v>0.45454545454545453</v>
      </c>
      <c r="D10" s="484">
        <f>'Model Metro'!Q4</f>
        <v>9.0909090909090912E-2</v>
      </c>
      <c r="E10" s="484"/>
      <c r="F10" s="484"/>
      <c r="G10" s="484"/>
      <c r="H10" s="484"/>
      <c r="I10" s="518" t="s">
        <v>0</v>
      </c>
      <c r="J10" s="484">
        <f>'Model Metro'!Z15</f>
        <v>0.10810192249008239</v>
      </c>
      <c r="K10" s="484">
        <f>'Model Metro'!AD15</f>
        <v>0.49823570924488358</v>
      </c>
      <c r="L10" s="484">
        <f>'Model Metro'!AH15</f>
        <v>0.10232886379675371</v>
      </c>
      <c r="M10" s="479"/>
      <c r="N10" s="479"/>
    </row>
    <row r="11" spans="1:14" x14ac:dyDescent="0.3">
      <c r="A11" s="517" t="s">
        <v>686</v>
      </c>
      <c r="B11" s="484">
        <f>'Model Non-Metro'!H4</f>
        <v>0.12092130518234165</v>
      </c>
      <c r="C11" s="484">
        <f>'Model Non-Metro'!M4</f>
        <v>0.3968253968253968</v>
      </c>
      <c r="D11" s="484">
        <f>'Model Non-Metro'!P4</f>
        <v>4.7619047619047616E-2</v>
      </c>
      <c r="E11" s="484"/>
      <c r="F11" s="484"/>
      <c r="G11" s="484"/>
      <c r="H11" s="484"/>
      <c r="I11" s="517" t="s">
        <v>686</v>
      </c>
      <c r="J11" s="484">
        <f>'Model Non-Metro'!Z15</f>
        <v>9.2297476759628155E-2</v>
      </c>
      <c r="K11" s="484">
        <f>'Model Non-Metro'!AD15</f>
        <v>0.34712230215827339</v>
      </c>
      <c r="L11" s="484">
        <f>'Model Non-Metro'!AH15</f>
        <v>2.1582733812949641E-2</v>
      </c>
      <c r="M11" s="479"/>
      <c r="N11" s="479"/>
    </row>
    <row r="12" spans="1:14" x14ac:dyDescent="0.3">
      <c r="A12" s="517" t="s">
        <v>6</v>
      </c>
      <c r="B12" s="484">
        <f>'Model NSW'!H4</f>
        <v>0.1196319018404908</v>
      </c>
      <c r="C12" s="484">
        <f>'Model NSW'!L4</f>
        <v>0.4358974358974359</v>
      </c>
      <c r="D12" s="484">
        <f>'Model NSW'!P4</f>
        <v>7.6923076923076927E-2</v>
      </c>
      <c r="E12" s="484"/>
      <c r="F12" s="484"/>
      <c r="G12" s="484"/>
      <c r="H12" s="484"/>
      <c r="I12" s="518" t="s">
        <v>6</v>
      </c>
      <c r="J12" s="484">
        <f>'Model NSW'!Z15</f>
        <v>0.10310948523647766</v>
      </c>
      <c r="K12" s="484">
        <f>'Model NSW'!AD15</f>
        <v>0.45514445007602633</v>
      </c>
      <c r="L12" s="484">
        <f>'Model NSW'!AH15</f>
        <v>7.9067410035478972E-2</v>
      </c>
      <c r="M12" s="479"/>
      <c r="N12" s="479"/>
    </row>
    <row r="13" spans="1:14" x14ac:dyDescent="0.3">
      <c r="A13" s="511"/>
      <c r="B13" s="479"/>
      <c r="C13" s="479"/>
      <c r="D13" s="479"/>
      <c r="E13" s="479"/>
      <c r="F13" s="479"/>
      <c r="G13" s="479"/>
      <c r="H13" s="479"/>
      <c r="I13" s="511"/>
      <c r="J13" s="479"/>
      <c r="K13" s="479"/>
      <c r="L13" s="479"/>
      <c r="M13" s="479"/>
      <c r="N13" s="479"/>
    </row>
    <row r="14" spans="1:14" x14ac:dyDescent="0.3">
      <c r="A14" s="511" t="s">
        <v>682</v>
      </c>
      <c r="B14" s="479"/>
      <c r="C14" s="479"/>
      <c r="D14" s="479"/>
      <c r="E14" s="479"/>
      <c r="F14" s="479"/>
      <c r="G14" s="479"/>
      <c r="H14" s="479"/>
      <c r="I14" s="511" t="s">
        <v>682</v>
      </c>
      <c r="J14" s="479"/>
      <c r="K14" s="479"/>
      <c r="L14" s="479"/>
      <c r="M14" s="479"/>
      <c r="N14" s="479"/>
    </row>
    <row r="15" spans="1:14" x14ac:dyDescent="0.3">
      <c r="A15" s="511"/>
      <c r="B15" s="481" t="s">
        <v>7</v>
      </c>
      <c r="C15" s="481" t="s">
        <v>8</v>
      </c>
      <c r="D15" s="481" t="s">
        <v>9</v>
      </c>
      <c r="E15" s="481" t="s">
        <v>10</v>
      </c>
      <c r="F15" s="481" t="s">
        <v>11</v>
      </c>
      <c r="G15" s="481"/>
      <c r="H15" s="481"/>
      <c r="I15" s="481"/>
      <c r="J15" s="481" t="s">
        <v>7</v>
      </c>
      <c r="K15" s="481" t="s">
        <v>8</v>
      </c>
      <c r="L15" s="481" t="s">
        <v>9</v>
      </c>
      <c r="M15" s="481" t="s">
        <v>10</v>
      </c>
      <c r="N15" s="481" t="s">
        <v>11</v>
      </c>
    </row>
    <row r="16" spans="1:14" x14ac:dyDescent="0.3">
      <c r="A16" s="511"/>
      <c r="B16" s="479"/>
      <c r="C16" s="479"/>
      <c r="D16" s="479"/>
      <c r="E16" s="479"/>
      <c r="F16" s="479"/>
      <c r="G16" s="479"/>
      <c r="H16" s="479"/>
      <c r="I16" s="511"/>
      <c r="J16" s="479"/>
      <c r="K16" s="479"/>
      <c r="L16" s="479"/>
      <c r="M16" s="479"/>
      <c r="N16" s="479"/>
    </row>
    <row r="17" spans="1:14" x14ac:dyDescent="0.3">
      <c r="A17" s="517" t="s">
        <v>0</v>
      </c>
      <c r="B17" s="513">
        <f>'Table Metro'!D32</f>
        <v>758096.89737592242</v>
      </c>
      <c r="C17" s="513">
        <f>'Table Metro'!E32</f>
        <v>771138.14661800361</v>
      </c>
      <c r="D17" s="513">
        <f>'Table Metro'!F32</f>
        <v>784179.3958600848</v>
      </c>
      <c r="E17" s="513">
        <f>'Table Metro'!G32</f>
        <v>797220.64510216587</v>
      </c>
      <c r="F17" s="513">
        <f>'Table Metro'!H32</f>
        <v>810261.89434424706</v>
      </c>
      <c r="G17" s="479"/>
      <c r="H17" s="479"/>
      <c r="I17" s="517" t="s">
        <v>0</v>
      </c>
      <c r="J17" s="513">
        <f t="shared" ref="J17:N18" si="0">B17</f>
        <v>758096.89737592242</v>
      </c>
      <c r="K17" s="513">
        <f t="shared" si="0"/>
        <v>771138.14661800361</v>
      </c>
      <c r="L17" s="513">
        <f t="shared" si="0"/>
        <v>784179.3958600848</v>
      </c>
      <c r="M17" s="513">
        <f t="shared" si="0"/>
        <v>797220.64510216587</v>
      </c>
      <c r="N17" s="513">
        <f t="shared" si="0"/>
        <v>810261.89434424706</v>
      </c>
    </row>
    <row r="18" spans="1:14" x14ac:dyDescent="0.3">
      <c r="A18" s="517" t="s">
        <v>686</v>
      </c>
      <c r="B18" s="513">
        <f>'Table non-Metro'!D32</f>
        <v>392542.10262407764</v>
      </c>
      <c r="C18" s="513">
        <f>'Table non-Metro'!E32</f>
        <v>399294.85338199645</v>
      </c>
      <c r="D18" s="513">
        <f>'Table non-Metro'!F32</f>
        <v>406047.60413991532</v>
      </c>
      <c r="E18" s="513">
        <f>'Table non-Metro'!G32</f>
        <v>412800.35489783419</v>
      </c>
      <c r="F18" s="513">
        <f>'Table non-Metro'!H32</f>
        <v>419553.10565575305</v>
      </c>
      <c r="G18" s="479"/>
      <c r="H18" s="479"/>
      <c r="I18" s="517" t="s">
        <v>686</v>
      </c>
      <c r="J18" s="513">
        <f t="shared" si="0"/>
        <v>392542.10262407764</v>
      </c>
      <c r="K18" s="513">
        <f t="shared" si="0"/>
        <v>399294.85338199645</v>
      </c>
      <c r="L18" s="513">
        <f t="shared" si="0"/>
        <v>406047.60413991532</v>
      </c>
      <c r="M18" s="513">
        <f t="shared" si="0"/>
        <v>412800.35489783419</v>
      </c>
      <c r="N18" s="513">
        <f t="shared" si="0"/>
        <v>419553.10565575305</v>
      </c>
    </row>
    <row r="19" spans="1:14" x14ac:dyDescent="0.3">
      <c r="A19" s="517" t="s">
        <v>6</v>
      </c>
      <c r="B19" s="514">
        <f>a_BIA_NSW_Table_Seps_21_22</f>
        <v>1150639</v>
      </c>
      <c r="C19" s="514">
        <f>a_BIA_NSW_Table_Seps_22_23</f>
        <v>1170433</v>
      </c>
      <c r="D19" s="514">
        <f>a_BIA_NSW_Table_Seps_23_24</f>
        <v>1190227</v>
      </c>
      <c r="E19" s="514">
        <f>a_BIA_NSW_Table_Seps_24_25</f>
        <v>1210021</v>
      </c>
      <c r="F19" s="514">
        <f>a_BIA_NSW_Table_Seps_25_26</f>
        <v>1229815</v>
      </c>
      <c r="G19" s="479"/>
      <c r="H19" s="479"/>
      <c r="I19" s="517" t="s">
        <v>2</v>
      </c>
      <c r="J19" s="514">
        <f>SUM(J17:J18)</f>
        <v>1150639</v>
      </c>
      <c r="K19" s="514">
        <f>SUM(K17:K18)</f>
        <v>1170433</v>
      </c>
      <c r="L19" s="514">
        <f>SUM(L17:L18)</f>
        <v>1190227</v>
      </c>
      <c r="M19" s="514">
        <f>SUM(M17:M18)</f>
        <v>1210021</v>
      </c>
      <c r="N19" s="514">
        <f>SUM(N17:N18)</f>
        <v>1229815</v>
      </c>
    </row>
    <row r="20" spans="1:14" x14ac:dyDescent="0.3">
      <c r="A20" s="511"/>
      <c r="B20" s="479"/>
      <c r="C20" s="479"/>
      <c r="D20" s="479"/>
      <c r="E20" s="479"/>
      <c r="F20" s="479"/>
      <c r="G20" s="479"/>
      <c r="H20" s="479"/>
      <c r="I20" s="511"/>
      <c r="J20" s="479"/>
      <c r="K20" s="479"/>
      <c r="L20" s="479"/>
      <c r="M20" s="479"/>
      <c r="N20" s="479"/>
    </row>
    <row r="21" spans="1:14" x14ac:dyDescent="0.3">
      <c r="A21" s="511" t="s">
        <v>687</v>
      </c>
      <c r="B21" s="479"/>
      <c r="C21" s="479"/>
      <c r="D21" s="479"/>
      <c r="E21" s="479"/>
      <c r="F21" s="479"/>
      <c r="G21" s="479"/>
      <c r="H21" s="479"/>
      <c r="I21" s="511" t="s">
        <v>687</v>
      </c>
      <c r="J21" s="479"/>
      <c r="K21" s="479"/>
      <c r="L21" s="479"/>
      <c r="M21" s="479"/>
      <c r="N21" s="479"/>
    </row>
    <row r="22" spans="1:14" x14ac:dyDescent="0.3">
      <c r="A22" s="517" t="s">
        <v>0</v>
      </c>
      <c r="B22" s="513">
        <f t="shared" ref="B22:F23" si="1">B17*$B10</f>
        <v>90233.354782346039</v>
      </c>
      <c r="C22" s="513">
        <f t="shared" si="1"/>
        <v>91785.604466705568</v>
      </c>
      <c r="D22" s="513">
        <f t="shared" si="1"/>
        <v>93337.854151065098</v>
      </c>
      <c r="E22" s="513">
        <f t="shared" si="1"/>
        <v>94890.103835424612</v>
      </c>
      <c r="F22" s="513">
        <f t="shared" si="1"/>
        <v>96442.353519784141</v>
      </c>
      <c r="G22" s="479"/>
      <c r="H22" s="479"/>
      <c r="I22" s="517" t="s">
        <v>0</v>
      </c>
      <c r="J22" s="513">
        <f>J17*$J10</f>
        <v>81951.732040103918</v>
      </c>
      <c r="K22" s="513">
        <f>K17*$J10</f>
        <v>83361.516154845216</v>
      </c>
      <c r="L22" s="513">
        <f>L17*$J10</f>
        <v>84771.300269586529</v>
      </c>
      <c r="M22" s="513">
        <f>M17*$J10</f>
        <v>86181.084384327813</v>
      </c>
      <c r="N22" s="513">
        <f>N17*$J10</f>
        <v>87590.868499069125</v>
      </c>
    </row>
    <row r="23" spans="1:14" x14ac:dyDescent="0.3">
      <c r="A23" s="517" t="s">
        <v>686</v>
      </c>
      <c r="B23" s="513">
        <f t="shared" si="1"/>
        <v>47466.703388324167</v>
      </c>
      <c r="C23" s="513">
        <f t="shared" si="1"/>
        <v>48283.254823542753</v>
      </c>
      <c r="D23" s="513">
        <f t="shared" si="1"/>
        <v>49099.806258761353</v>
      </c>
      <c r="E23" s="513">
        <f t="shared" si="1"/>
        <v>49916.357693979946</v>
      </c>
      <c r="F23" s="513">
        <f t="shared" si="1"/>
        <v>50732.909129198546</v>
      </c>
      <c r="G23" s="479"/>
      <c r="H23" s="479"/>
      <c r="I23" s="517" t="s">
        <v>686</v>
      </c>
      <c r="J23" s="513">
        <f>J$18*$J11</f>
        <v>36230.645594121379</v>
      </c>
      <c r="K23" s="513">
        <f>K$18*$J11</f>
        <v>36853.907450263949</v>
      </c>
      <c r="L23" s="513">
        <f>L$18*$J11</f>
        <v>37477.169306406526</v>
      </c>
      <c r="M23" s="513">
        <f>M$18*$J11</f>
        <v>38100.431162549103</v>
      </c>
      <c r="N23" s="513">
        <f>N$18*$J11</f>
        <v>38723.693018691687</v>
      </c>
    </row>
    <row r="24" spans="1:14" x14ac:dyDescent="0.3">
      <c r="A24" s="511"/>
      <c r="B24" s="513"/>
      <c r="C24" s="513"/>
      <c r="D24" s="513"/>
      <c r="E24" s="513"/>
      <c r="F24" s="513"/>
      <c r="G24" s="479"/>
      <c r="H24" s="479"/>
      <c r="I24" s="511"/>
      <c r="J24" s="513"/>
      <c r="K24" s="513"/>
      <c r="L24" s="513"/>
      <c r="M24" s="513"/>
      <c r="N24" s="513"/>
    </row>
    <row r="25" spans="1:14" x14ac:dyDescent="0.3">
      <c r="A25" s="511" t="s">
        <v>688</v>
      </c>
      <c r="B25" s="513"/>
      <c r="C25" s="513"/>
      <c r="D25" s="513"/>
      <c r="E25" s="513"/>
      <c r="F25" s="513"/>
      <c r="G25" s="479"/>
      <c r="H25" s="479"/>
      <c r="I25" s="511" t="s">
        <v>688</v>
      </c>
      <c r="J25" s="513"/>
      <c r="K25" s="513"/>
      <c r="L25" s="513"/>
      <c r="M25" s="513"/>
      <c r="N25" s="513"/>
    </row>
    <row r="26" spans="1:14" x14ac:dyDescent="0.3">
      <c r="A26" s="517" t="s">
        <v>6</v>
      </c>
      <c r="B26" s="514">
        <f>SUM(B22:B23)</f>
        <v>137700.05817067021</v>
      </c>
      <c r="C26" s="514">
        <f>SUM(C22:C23)</f>
        <v>140068.85929024831</v>
      </c>
      <c r="D26" s="514">
        <f>SUM(D22:D23)</f>
        <v>142437.66040982644</v>
      </c>
      <c r="E26" s="514">
        <f>SUM(E22:E23)</f>
        <v>144806.46152940457</v>
      </c>
      <c r="F26" s="514">
        <f>SUM(F22:F23)</f>
        <v>147175.26264898269</v>
      </c>
      <c r="G26" s="479"/>
      <c r="H26" s="479"/>
      <c r="I26" s="517" t="s">
        <v>685</v>
      </c>
      <c r="J26" s="514">
        <f>SUM(J22:J23)</f>
        <v>118182.3776342253</v>
      </c>
      <c r="K26" s="514">
        <f>SUM(K22:K23)</f>
        <v>120215.42360510916</v>
      </c>
      <c r="L26" s="514">
        <f>SUM(L22:L23)</f>
        <v>122248.46957599305</v>
      </c>
      <c r="M26" s="514">
        <f>SUM(M22:M23)</f>
        <v>124281.51554687691</v>
      </c>
      <c r="N26" s="514">
        <f>SUM(N22:N23)</f>
        <v>126314.56151776081</v>
      </c>
    </row>
    <row r="27" spans="1:14" x14ac:dyDescent="0.3">
      <c r="A27" s="517" t="s">
        <v>689</v>
      </c>
      <c r="B27" s="512">
        <f>B26/B19</f>
        <v>0.11967268463060109</v>
      </c>
      <c r="C27" s="512">
        <f>C26/C19</f>
        <v>0.11967268463060107</v>
      </c>
      <c r="D27" s="512">
        <f>D26/D19</f>
        <v>0.11967268463060109</v>
      </c>
      <c r="E27" s="512">
        <f>E26/E19</f>
        <v>0.11967268463060109</v>
      </c>
      <c r="F27" s="516">
        <f>F26/F19</f>
        <v>0.1196726846306011</v>
      </c>
      <c r="G27" s="484"/>
      <c r="H27" s="484"/>
      <c r="I27" s="517" t="s">
        <v>689</v>
      </c>
      <c r="J27" s="512">
        <f>J26/J19</f>
        <v>0.10271021374577544</v>
      </c>
      <c r="K27" s="512">
        <f>K26/K19</f>
        <v>0.10271021374577542</v>
      </c>
      <c r="L27" s="512">
        <f>L26/L19</f>
        <v>0.10271021374577542</v>
      </c>
      <c r="M27" s="512">
        <f>M26/M19</f>
        <v>0.10271021374577541</v>
      </c>
      <c r="N27" s="516">
        <f>N26/N19</f>
        <v>0.10271021374577544</v>
      </c>
    </row>
    <row r="28" spans="1:14" x14ac:dyDescent="0.3">
      <c r="A28" s="511"/>
      <c r="B28" s="479"/>
      <c r="C28" s="479"/>
      <c r="D28" s="479"/>
      <c r="E28" s="479"/>
      <c r="F28" s="479"/>
      <c r="G28" s="479"/>
      <c r="H28" s="479"/>
      <c r="I28" s="511"/>
      <c r="J28" s="479"/>
      <c r="K28" s="479"/>
      <c r="L28" s="479"/>
      <c r="M28" s="479"/>
      <c r="N28" s="479"/>
    </row>
    <row r="29" spans="1:14" x14ac:dyDescent="0.3">
      <c r="A29" s="511" t="s">
        <v>690</v>
      </c>
      <c r="B29" s="479"/>
      <c r="C29" s="479"/>
      <c r="D29" s="479"/>
      <c r="E29" s="479"/>
      <c r="F29" s="479"/>
      <c r="G29" s="479"/>
      <c r="H29" s="479"/>
      <c r="I29" s="511" t="s">
        <v>690</v>
      </c>
      <c r="J29" s="479"/>
      <c r="K29" s="479"/>
      <c r="L29" s="479"/>
      <c r="M29" s="479"/>
      <c r="N29" s="479"/>
    </row>
    <row r="30" spans="1:14" x14ac:dyDescent="0.3">
      <c r="A30" s="517" t="s">
        <v>0</v>
      </c>
      <c r="B30" s="513">
        <f t="shared" ref="B30:F31" si="2">$C10*B22</f>
        <v>41015.161264702743</v>
      </c>
      <c r="C30" s="513">
        <f t="shared" si="2"/>
        <v>41720.729303047985</v>
      </c>
      <c r="D30" s="513">
        <f t="shared" si="2"/>
        <v>42426.297341393227</v>
      </c>
      <c r="E30" s="513">
        <f t="shared" si="2"/>
        <v>43131.865379738461</v>
      </c>
      <c r="F30" s="513">
        <f t="shared" si="2"/>
        <v>43837.433418083696</v>
      </c>
      <c r="G30" s="479"/>
      <c r="H30" s="479"/>
      <c r="I30" s="517" t="s">
        <v>0</v>
      </c>
      <c r="J30" s="513">
        <f>$K$10*J22</f>
        <v>40831.279336847823</v>
      </c>
      <c r="K30" s="513">
        <f>$K$10*K22</f>
        <v>41533.684125138127</v>
      </c>
      <c r="L30" s="513">
        <f>$K$10*L22</f>
        <v>42236.088913428437</v>
      </c>
      <c r="M30" s="513">
        <f>$K$10*M22</f>
        <v>42938.493701718726</v>
      </c>
      <c r="N30" s="513">
        <f>$K$10*N22</f>
        <v>43640.898490009036</v>
      </c>
    </row>
    <row r="31" spans="1:14" x14ac:dyDescent="0.3">
      <c r="A31" s="517" t="s">
        <v>686</v>
      </c>
      <c r="B31" s="513">
        <f t="shared" si="2"/>
        <v>18835.993408065144</v>
      </c>
      <c r="C31" s="513">
        <f t="shared" si="2"/>
        <v>19160.021755374106</v>
      </c>
      <c r="D31" s="513">
        <f t="shared" si="2"/>
        <v>19484.050102683075</v>
      </c>
      <c r="E31" s="513">
        <f t="shared" si="2"/>
        <v>19808.078449992041</v>
      </c>
      <c r="F31" s="513">
        <f t="shared" si="2"/>
        <v>20132.10679730101</v>
      </c>
      <c r="G31" s="479"/>
      <c r="H31" s="479"/>
      <c r="I31" s="517" t="s">
        <v>686</v>
      </c>
      <c r="J31" s="513">
        <f>$K$11*J23</f>
        <v>12576.465107311918</v>
      </c>
      <c r="K31" s="513">
        <f>$K$11*K23</f>
        <v>12792.813197663565</v>
      </c>
      <c r="L31" s="513">
        <f>$K$11*L23</f>
        <v>13009.161288015215</v>
      </c>
      <c r="M31" s="513">
        <f>$K$11*M23</f>
        <v>13225.509378366865</v>
      </c>
      <c r="N31" s="513">
        <f>$K$11*N23</f>
        <v>13441.857468718517</v>
      </c>
    </row>
    <row r="32" spans="1:14" x14ac:dyDescent="0.3">
      <c r="A32" s="511"/>
      <c r="B32" s="513"/>
      <c r="C32" s="513"/>
      <c r="D32" s="513"/>
      <c r="E32" s="513"/>
      <c r="F32" s="513"/>
      <c r="G32" s="479"/>
      <c r="H32" s="479"/>
      <c r="I32" s="511"/>
      <c r="J32" s="513"/>
      <c r="K32" s="513"/>
      <c r="L32" s="513"/>
      <c r="M32" s="513"/>
      <c r="N32" s="513"/>
    </row>
    <row r="33" spans="1:14" x14ac:dyDescent="0.3">
      <c r="A33" s="511" t="s">
        <v>691</v>
      </c>
      <c r="B33" s="513"/>
      <c r="C33" s="513"/>
      <c r="D33" s="513"/>
      <c r="E33" s="513"/>
      <c r="F33" s="513"/>
      <c r="G33" s="479"/>
      <c r="H33" s="479"/>
      <c r="I33" s="511" t="s">
        <v>691</v>
      </c>
      <c r="J33" s="513"/>
      <c r="K33" s="513"/>
      <c r="L33" s="513"/>
      <c r="M33" s="513"/>
      <c r="N33" s="513"/>
    </row>
    <row r="34" spans="1:14" x14ac:dyDescent="0.3">
      <c r="A34" s="517" t="s">
        <v>6</v>
      </c>
      <c r="B34" s="514">
        <f>SUM(B30:B31)</f>
        <v>59851.154672767887</v>
      </c>
      <c r="C34" s="514">
        <f>SUM(C30:C31)</f>
        <v>60880.751058422087</v>
      </c>
      <c r="D34" s="514">
        <f>SUM(D30:D31)</f>
        <v>61910.347444076302</v>
      </c>
      <c r="E34" s="514">
        <f>SUM(E30:E31)</f>
        <v>62939.943829730502</v>
      </c>
      <c r="F34" s="514">
        <f>SUM(F30:F31)</f>
        <v>63969.54021538471</v>
      </c>
      <c r="G34" s="479"/>
      <c r="H34" s="479"/>
      <c r="I34" s="517" t="s">
        <v>6</v>
      </c>
      <c r="J34" s="514">
        <f>SUM(J30:J31)</f>
        <v>53407.74444415974</v>
      </c>
      <c r="K34" s="514">
        <f>SUM(K30:K31)</f>
        <v>54326.49732280169</v>
      </c>
      <c r="L34" s="514">
        <f>SUM(L30:L31)</f>
        <v>55245.250201443654</v>
      </c>
      <c r="M34" s="514">
        <f>SUM(M30:M31)</f>
        <v>56164.003080085589</v>
      </c>
      <c r="N34" s="514">
        <f>SUM(N30:N31)</f>
        <v>57082.755958727554</v>
      </c>
    </row>
    <row r="35" spans="1:14" x14ac:dyDescent="0.3">
      <c r="A35" s="517" t="s">
        <v>689</v>
      </c>
      <c r="B35" s="484">
        <f>B34/B26</f>
        <v>0.43464872468380733</v>
      </c>
      <c r="C35" s="484">
        <f>C34/C26</f>
        <v>0.43464872468380733</v>
      </c>
      <c r="D35" s="484">
        <f>D34/D26</f>
        <v>0.43464872468380739</v>
      </c>
      <c r="E35" s="484">
        <f>E34/E26</f>
        <v>0.43464872468380733</v>
      </c>
      <c r="F35" s="515">
        <f>F34/F26</f>
        <v>0.43464872468380733</v>
      </c>
      <c r="G35" s="484"/>
      <c r="H35" s="484"/>
      <c r="I35" s="517" t="s">
        <v>689</v>
      </c>
      <c r="J35" s="512">
        <f>J34/J26</f>
        <v>0.45190954449619231</v>
      </c>
      <c r="K35" s="512">
        <f>K34/K26</f>
        <v>0.45190954449619236</v>
      </c>
      <c r="L35" s="512">
        <f>L34/L26</f>
        <v>0.45190954449619242</v>
      </c>
      <c r="M35" s="512">
        <f>M34/M26</f>
        <v>0.45190954449619231</v>
      </c>
      <c r="N35" s="516">
        <f>N34/N26</f>
        <v>0.45190954449619231</v>
      </c>
    </row>
    <row r="36" spans="1:14" x14ac:dyDescent="0.3">
      <c r="A36" s="511"/>
      <c r="B36" s="479"/>
      <c r="C36" s="479"/>
      <c r="D36" s="479"/>
      <c r="E36" s="479"/>
      <c r="F36" s="479"/>
      <c r="G36" s="479"/>
      <c r="H36" s="479"/>
      <c r="I36" s="511"/>
      <c r="J36" s="479"/>
      <c r="K36" s="479"/>
      <c r="L36" s="479"/>
      <c r="M36" s="479"/>
      <c r="N36" s="479"/>
    </row>
    <row r="37" spans="1:14" x14ac:dyDescent="0.3">
      <c r="A37" s="511"/>
      <c r="B37" s="479"/>
      <c r="C37" s="479"/>
      <c r="D37" s="479"/>
      <c r="E37" s="479"/>
      <c r="F37" s="479"/>
      <c r="G37" s="479"/>
      <c r="H37" s="479"/>
      <c r="I37" s="511"/>
      <c r="J37" s="479"/>
      <c r="K37" s="479"/>
      <c r="L37" s="479"/>
      <c r="M37" s="479"/>
      <c r="N37" s="479"/>
    </row>
    <row r="38" spans="1:14" x14ac:dyDescent="0.3">
      <c r="A38" s="511" t="s">
        <v>692</v>
      </c>
      <c r="B38" s="479"/>
      <c r="C38" s="479"/>
      <c r="D38" s="479"/>
      <c r="E38" s="479"/>
      <c r="F38" s="479"/>
      <c r="G38" s="479"/>
      <c r="H38" s="479"/>
      <c r="I38" s="511" t="s">
        <v>692</v>
      </c>
      <c r="J38" s="479"/>
      <c r="K38" s="479"/>
      <c r="L38" s="479"/>
      <c r="M38" s="479"/>
      <c r="N38" s="479"/>
    </row>
    <row r="39" spans="1:14" x14ac:dyDescent="0.3">
      <c r="A39" s="517" t="s">
        <v>0</v>
      </c>
      <c r="B39" s="513">
        <f t="shared" ref="B39:F40" si="3">$D10*B22</f>
        <v>8203.0322529405494</v>
      </c>
      <c r="C39" s="513">
        <f t="shared" si="3"/>
        <v>8344.1458606095966</v>
      </c>
      <c r="D39" s="513">
        <f t="shared" si="3"/>
        <v>8485.2594682786457</v>
      </c>
      <c r="E39" s="513">
        <f t="shared" si="3"/>
        <v>8626.373075947693</v>
      </c>
      <c r="F39" s="513">
        <f t="shared" si="3"/>
        <v>8767.4866836167403</v>
      </c>
      <c r="G39" s="479"/>
      <c r="H39" s="479"/>
      <c r="I39" s="517" t="s">
        <v>0</v>
      </c>
      <c r="J39" s="513">
        <f>$L$10*J22</f>
        <v>8386.0276258398517</v>
      </c>
      <c r="K39" s="513">
        <f>$L$10*K22</f>
        <v>8530.2892325000394</v>
      </c>
      <c r="L39" s="513">
        <f>$L$10*L22</f>
        <v>8674.5508391602307</v>
      </c>
      <c r="M39" s="513">
        <f>$L$10*M22</f>
        <v>8818.8124458204184</v>
      </c>
      <c r="N39" s="513">
        <f>$L$10*N22</f>
        <v>8963.0740524806097</v>
      </c>
    </row>
    <row r="40" spans="1:14" x14ac:dyDescent="0.3">
      <c r="A40" s="517" t="s">
        <v>686</v>
      </c>
      <c r="B40" s="513">
        <f t="shared" si="3"/>
        <v>2260.3192089678173</v>
      </c>
      <c r="C40" s="513">
        <f t="shared" si="3"/>
        <v>2299.202610644893</v>
      </c>
      <c r="D40" s="513">
        <f t="shared" si="3"/>
        <v>2338.0860123219691</v>
      </c>
      <c r="E40" s="513">
        <f t="shared" si="3"/>
        <v>2376.9694139990447</v>
      </c>
      <c r="F40" s="513">
        <f t="shared" si="3"/>
        <v>2415.8528156761213</v>
      </c>
      <c r="G40" s="479"/>
      <c r="H40" s="479"/>
      <c r="I40" s="517" t="s">
        <v>686</v>
      </c>
      <c r="J40" s="513">
        <f>$L$11*J23</f>
        <v>781.95637972923839</v>
      </c>
      <c r="K40" s="513">
        <f>$L$11*K23</f>
        <v>795.40807446612848</v>
      </c>
      <c r="L40" s="513">
        <f>$L$11*L23</f>
        <v>808.85976920301857</v>
      </c>
      <c r="M40" s="513">
        <f>$L$11*M23</f>
        <v>822.31146393990878</v>
      </c>
      <c r="N40" s="513">
        <f>$L$11*N23</f>
        <v>835.76315867679909</v>
      </c>
    </row>
    <row r="41" spans="1:14" x14ac:dyDescent="0.3">
      <c r="A41" s="511"/>
      <c r="B41" s="513"/>
      <c r="C41" s="513"/>
      <c r="D41" s="513"/>
      <c r="E41" s="513"/>
      <c r="F41" s="513"/>
      <c r="G41" s="479"/>
      <c r="H41" s="479"/>
      <c r="I41" s="511"/>
      <c r="J41" s="513"/>
      <c r="K41" s="513"/>
      <c r="L41" s="513"/>
      <c r="M41" s="513"/>
      <c r="N41" s="513"/>
    </row>
    <row r="42" spans="1:14" x14ac:dyDescent="0.3">
      <c r="A42" s="511" t="s">
        <v>691</v>
      </c>
      <c r="B42" s="513"/>
      <c r="C42" s="513"/>
      <c r="D42" s="513"/>
      <c r="E42" s="513"/>
      <c r="F42" s="513"/>
      <c r="G42" s="479"/>
      <c r="H42" s="479"/>
      <c r="I42" s="511" t="s">
        <v>691</v>
      </c>
      <c r="J42" s="513"/>
      <c r="K42" s="513"/>
      <c r="L42" s="513"/>
      <c r="M42" s="513"/>
      <c r="N42" s="513"/>
    </row>
    <row r="43" spans="1:14" x14ac:dyDescent="0.3">
      <c r="A43" s="517" t="s">
        <v>6</v>
      </c>
      <c r="B43" s="514">
        <f>SUM(B39:B40)</f>
        <v>10463.351461908367</v>
      </c>
      <c r="C43" s="514">
        <f>SUM(C39:C40)</f>
        <v>10643.348471254489</v>
      </c>
      <c r="D43" s="514">
        <f>SUM(D39:D40)</f>
        <v>10823.345480600616</v>
      </c>
      <c r="E43" s="514">
        <f>SUM(E39:E40)</f>
        <v>11003.342489946737</v>
      </c>
      <c r="F43" s="514">
        <f>SUM(F39:F40)</f>
        <v>11183.339499292862</v>
      </c>
      <c r="G43" s="479"/>
      <c r="H43" s="479"/>
      <c r="I43" s="517" t="s">
        <v>6</v>
      </c>
      <c r="J43" s="514">
        <f>SUM(J39:J40)</f>
        <v>9167.9840055690893</v>
      </c>
      <c r="K43" s="514">
        <f>SUM(K39:K40)</f>
        <v>9325.6973069661672</v>
      </c>
      <c r="L43" s="514">
        <f>SUM(L39:L40)</f>
        <v>9483.4106083632487</v>
      </c>
      <c r="M43" s="514">
        <f>SUM(M39:M40)</f>
        <v>9641.1239097603266</v>
      </c>
      <c r="N43" s="514">
        <f>SUM(N39:N40)</f>
        <v>9798.8372111574081</v>
      </c>
    </row>
    <row r="44" spans="1:14" x14ac:dyDescent="0.3">
      <c r="A44" s="517" t="s">
        <v>689</v>
      </c>
      <c r="B44" s="484">
        <f>B43/B26</f>
        <v>7.5986543512855512E-2</v>
      </c>
      <c r="C44" s="484">
        <f>C43/C26</f>
        <v>7.5986543512855512E-2</v>
      </c>
      <c r="D44" s="484">
        <f>D43/D26</f>
        <v>7.5986543512855526E-2</v>
      </c>
      <c r="E44" s="484">
        <f>E43/E26</f>
        <v>7.5986543512855512E-2</v>
      </c>
      <c r="F44" s="515">
        <f>F43/F26</f>
        <v>7.5986543512855512E-2</v>
      </c>
      <c r="G44" s="484"/>
      <c r="H44" s="484"/>
      <c r="I44" s="517" t="s">
        <v>689</v>
      </c>
      <c r="J44" s="512">
        <f>J43/J26</f>
        <v>7.7574882051738875E-2</v>
      </c>
      <c r="K44" s="512">
        <f>K43/K26</f>
        <v>7.7574882051738861E-2</v>
      </c>
      <c r="L44" s="512">
        <f>L43/L26</f>
        <v>7.7574882051738875E-2</v>
      </c>
      <c r="M44" s="512">
        <f>M43/M26</f>
        <v>7.7574882051738875E-2</v>
      </c>
      <c r="N44" s="516">
        <f>N43/N26</f>
        <v>7.7574882051738861E-2</v>
      </c>
    </row>
  </sheetData>
  <pageMargins left="0.7" right="0.7" top="0.75" bottom="0.75" header="0.3" footer="0.3"/>
  <pageSetup paperSize="8" scale="91"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46C4F-E1D4-4602-AD73-99740E9A08E8}">
  <sheetPr codeName="Sheet38">
    <tabColor theme="7" tint="0.59999389629810485"/>
    <pageSetUpPr fitToPage="1"/>
  </sheetPr>
  <dimension ref="A1:AL93"/>
  <sheetViews>
    <sheetView showGridLines="0" zoomScale="75" zoomScaleNormal="75" workbookViewId="0">
      <selection activeCell="I16" sqref="I16"/>
    </sheetView>
  </sheetViews>
  <sheetFormatPr defaultColWidth="9.09765625" defaultRowHeight="12" x14ac:dyDescent="0.25"/>
  <cols>
    <col min="1" max="1" width="42.09765625" style="10" customWidth="1"/>
    <col min="2" max="2" width="2.3984375" style="5" bestFit="1" customWidth="1"/>
    <col min="3" max="3" width="7.09765625" style="5" bestFit="1" customWidth="1"/>
    <col min="4" max="5" width="12.09765625" style="10" bestFit="1" customWidth="1"/>
    <col min="6" max="6" width="11.3984375" style="10" bestFit="1" customWidth="1"/>
    <col min="7" max="8" width="12.09765625" style="10" bestFit="1" customWidth="1"/>
    <col min="9" max="9" width="12.5" style="10" bestFit="1" customWidth="1"/>
    <col min="10" max="10" width="14.3984375" style="10" customWidth="1"/>
    <col min="11" max="11" width="9.8984375" style="10" bestFit="1" customWidth="1"/>
    <col min="12" max="12" width="26.59765625" style="10" customWidth="1"/>
    <col min="13" max="13" width="32.59765625" style="10" bestFit="1" customWidth="1"/>
    <col min="14" max="14" width="9.8984375" style="10" bestFit="1" customWidth="1"/>
    <col min="15" max="22" width="9.09765625" style="10"/>
    <col min="23" max="23" width="22.19921875" style="10" customWidth="1"/>
    <col min="24" max="29" width="9.09765625" style="10"/>
    <col min="30" max="30" width="50.8984375" style="10" bestFit="1" customWidth="1"/>
    <col min="31" max="16384" width="9.09765625" style="10"/>
  </cols>
  <sheetData>
    <row r="1" spans="1:16" x14ac:dyDescent="0.25">
      <c r="A1" s="543" t="s">
        <v>47</v>
      </c>
      <c r="B1" s="543"/>
      <c r="C1" s="543"/>
      <c r="D1" s="543"/>
      <c r="E1" s="543"/>
      <c r="F1" s="543"/>
      <c r="G1" s="543"/>
      <c r="H1" s="543"/>
      <c r="I1" s="543"/>
    </row>
    <row r="2" spans="1:16" x14ac:dyDescent="0.25">
      <c r="A2" s="543" t="s">
        <v>48</v>
      </c>
      <c r="B2" s="543"/>
      <c r="C2" s="543"/>
      <c r="D2" s="543"/>
      <c r="E2" s="543"/>
      <c r="F2" s="543"/>
      <c r="G2" s="543"/>
      <c r="H2" s="543"/>
      <c r="I2" s="543"/>
      <c r="M2" s="11"/>
    </row>
    <row r="3" spans="1:16" x14ac:dyDescent="0.25">
      <c r="A3" s="543" t="s">
        <v>49</v>
      </c>
      <c r="B3" s="543"/>
      <c r="C3" s="543"/>
      <c r="D3" s="543"/>
      <c r="E3" s="543"/>
      <c r="F3" s="543"/>
      <c r="G3" s="543"/>
      <c r="H3" s="543"/>
      <c r="I3" s="543"/>
      <c r="M3" s="11"/>
    </row>
    <row r="4" spans="1:16" x14ac:dyDescent="0.25">
      <c r="A4" s="543" t="s">
        <v>50</v>
      </c>
      <c r="B4" s="543"/>
      <c r="C4" s="543"/>
      <c r="D4" s="543"/>
      <c r="E4" s="543"/>
      <c r="F4" s="543"/>
      <c r="G4" s="543"/>
      <c r="H4" s="543"/>
      <c r="I4" s="543"/>
      <c r="M4" s="11"/>
    </row>
    <row r="5" spans="1:16" x14ac:dyDescent="0.3">
      <c r="A5" s="12"/>
      <c r="B5" s="3"/>
      <c r="C5" s="3"/>
      <c r="D5" s="3"/>
      <c r="E5" s="3"/>
      <c r="F5" s="3"/>
      <c r="G5" s="3"/>
      <c r="H5" s="3"/>
      <c r="I5" s="3"/>
      <c r="M5" s="11"/>
    </row>
    <row r="6" spans="1:16" x14ac:dyDescent="0.3">
      <c r="A6" s="13" t="s">
        <v>51</v>
      </c>
      <c r="B6" s="14"/>
      <c r="C6" s="14"/>
      <c r="D6" s="15" t="s">
        <v>52</v>
      </c>
      <c r="E6" s="15" t="s">
        <v>53</v>
      </c>
      <c r="F6" s="15" t="s">
        <v>54</v>
      </c>
      <c r="G6" s="15" t="s">
        <v>55</v>
      </c>
      <c r="H6" s="15" t="s">
        <v>56</v>
      </c>
      <c r="I6" s="16" t="s">
        <v>2</v>
      </c>
    </row>
    <row r="7" spans="1:16" x14ac:dyDescent="0.25">
      <c r="A7" s="17"/>
      <c r="B7" s="4"/>
      <c r="C7" s="4"/>
      <c r="D7" s="3"/>
      <c r="E7" s="3"/>
      <c r="F7" s="3"/>
      <c r="G7" s="3"/>
      <c r="H7" s="3"/>
      <c r="I7" s="3"/>
    </row>
    <row r="8" spans="1:16" ht="13.5" x14ac:dyDescent="0.3">
      <c r="A8" s="18" t="s">
        <v>57</v>
      </c>
      <c r="B8" s="5" t="s">
        <v>58</v>
      </c>
      <c r="C8" s="3"/>
      <c r="D8" s="19">
        <v>758096.89737592242</v>
      </c>
      <c r="E8" s="19">
        <v>771138.14661800361</v>
      </c>
      <c r="F8" s="19">
        <v>784179.3958600848</v>
      </c>
      <c r="G8" s="19">
        <v>797220.64510216587</v>
      </c>
      <c r="H8" s="19">
        <v>810261.89434424706</v>
      </c>
      <c r="I8" s="20">
        <v>3920896.9793004235</v>
      </c>
      <c r="J8" s="21"/>
    </row>
    <row r="9" spans="1:16" x14ac:dyDescent="0.3">
      <c r="A9" s="18"/>
      <c r="C9" s="3"/>
      <c r="D9" s="6"/>
      <c r="E9" s="6"/>
      <c r="F9" s="6"/>
      <c r="G9" s="6"/>
      <c r="H9" s="6"/>
      <c r="I9" s="9"/>
      <c r="J9" s="21"/>
      <c r="N9" s="8"/>
    </row>
    <row r="10" spans="1:16" x14ac:dyDescent="0.3">
      <c r="A10" s="22" t="s">
        <v>59</v>
      </c>
      <c r="D10" s="5"/>
      <c r="E10" s="5"/>
      <c r="F10" s="5"/>
      <c r="G10" s="5"/>
      <c r="H10" s="5"/>
      <c r="I10" s="3"/>
      <c r="J10" s="23"/>
    </row>
    <row r="11" spans="1:16" x14ac:dyDescent="0.3">
      <c r="A11" s="24" t="s">
        <v>60</v>
      </c>
      <c r="B11" s="5" t="s">
        <v>61</v>
      </c>
      <c r="D11" s="7">
        <v>0.10810192249008239</v>
      </c>
      <c r="E11" s="7">
        <v>0.10810192249008239</v>
      </c>
      <c r="F11" s="7">
        <v>0.10810192249008239</v>
      </c>
      <c r="G11" s="7">
        <v>0.10810192249008239</v>
      </c>
      <c r="H11" s="7">
        <v>0.10810192249008239</v>
      </c>
      <c r="I11" s="25"/>
      <c r="J11" s="23"/>
      <c r="N11" s="8"/>
    </row>
    <row r="12" spans="1:16" x14ac:dyDescent="0.3">
      <c r="A12" s="24" t="s">
        <v>62</v>
      </c>
      <c r="B12" s="5" t="s">
        <v>63</v>
      </c>
      <c r="C12" s="5" t="s">
        <v>64</v>
      </c>
      <c r="D12" s="19">
        <v>81951.732040103918</v>
      </c>
      <c r="E12" s="19">
        <v>83361.516154845216</v>
      </c>
      <c r="F12" s="19">
        <v>84771.300269586529</v>
      </c>
      <c r="G12" s="19">
        <v>86181.084384327813</v>
      </c>
      <c r="H12" s="19">
        <v>87590.868499069125</v>
      </c>
      <c r="I12" s="20">
        <v>423856.50134793262</v>
      </c>
    </row>
    <row r="13" spans="1:16" x14ac:dyDescent="0.3">
      <c r="A13" s="22" t="s">
        <v>65</v>
      </c>
      <c r="D13" s="19"/>
      <c r="E13" s="19"/>
      <c r="F13" s="19"/>
      <c r="G13" s="19"/>
      <c r="H13" s="19"/>
      <c r="I13" s="20"/>
    </row>
    <row r="14" spans="1:16" x14ac:dyDescent="0.3">
      <c r="A14" s="24" t="s">
        <v>60</v>
      </c>
      <c r="B14" s="5" t="s">
        <v>66</v>
      </c>
      <c r="D14" s="26">
        <v>0.49823570924488358</v>
      </c>
      <c r="E14" s="26">
        <v>0.49823570924488358</v>
      </c>
      <c r="F14" s="26">
        <v>0.49823570924488358</v>
      </c>
      <c r="G14" s="26">
        <v>0.49823570924488358</v>
      </c>
      <c r="H14" s="26">
        <v>0.49823570924488358</v>
      </c>
      <c r="I14" s="20"/>
    </row>
    <row r="15" spans="1:16" x14ac:dyDescent="0.3">
      <c r="A15" s="24" t="s">
        <v>62</v>
      </c>
      <c r="B15" s="5" t="s">
        <v>67</v>
      </c>
      <c r="C15" s="5" t="s">
        <v>68</v>
      </c>
      <c r="D15" s="19">
        <v>40831.279336847823</v>
      </c>
      <c r="E15" s="19">
        <v>41533.684125138127</v>
      </c>
      <c r="F15" s="19">
        <v>42236.088913428437</v>
      </c>
      <c r="G15" s="19">
        <v>42938.493701718726</v>
      </c>
      <c r="H15" s="19">
        <v>43640.898490009036</v>
      </c>
      <c r="I15" s="20">
        <v>211180.44456714217</v>
      </c>
      <c r="M15"/>
      <c r="N15"/>
      <c r="O15"/>
      <c r="P15"/>
    </row>
    <row r="16" spans="1:16" x14ac:dyDescent="0.3">
      <c r="A16" s="22" t="s">
        <v>69</v>
      </c>
      <c r="D16" s="19"/>
      <c r="E16" s="19"/>
      <c r="F16" s="19"/>
      <c r="G16" s="19"/>
      <c r="H16" s="19"/>
      <c r="I16" s="20"/>
      <c r="M16"/>
      <c r="N16"/>
      <c r="O16"/>
      <c r="P16"/>
    </row>
    <row r="17" spans="1:16" x14ac:dyDescent="0.3">
      <c r="A17" s="24" t="s">
        <v>60</v>
      </c>
      <c r="B17" s="5" t="s">
        <v>70</v>
      </c>
      <c r="D17" s="26">
        <v>0.10232886379675371</v>
      </c>
      <c r="E17" s="26">
        <v>0.10232886379675371</v>
      </c>
      <c r="F17" s="26">
        <v>0.10232886379675371</v>
      </c>
      <c r="G17" s="26">
        <v>0.10232886379675371</v>
      </c>
      <c r="H17" s="26">
        <v>0.10232886379675371</v>
      </c>
      <c r="I17" s="20"/>
      <c r="M17"/>
      <c r="N17"/>
      <c r="O17"/>
      <c r="P17"/>
    </row>
    <row r="18" spans="1:16" x14ac:dyDescent="0.3">
      <c r="A18" s="24" t="s">
        <v>62</v>
      </c>
      <c r="B18" s="5" t="s">
        <v>71</v>
      </c>
      <c r="C18" s="5" t="s">
        <v>72</v>
      </c>
      <c r="D18" s="19">
        <v>8386.0276258398517</v>
      </c>
      <c r="E18" s="19">
        <v>8530.2892325000394</v>
      </c>
      <c r="F18" s="19">
        <v>8674.5508391602307</v>
      </c>
      <c r="G18" s="19">
        <v>8818.8124458204184</v>
      </c>
      <c r="H18" s="19">
        <v>8963.0740524806097</v>
      </c>
      <c r="I18" s="20">
        <v>43372.75419580115</v>
      </c>
      <c r="J18" s="27"/>
      <c r="M18"/>
      <c r="N18"/>
      <c r="O18"/>
      <c r="P18"/>
    </row>
    <row r="19" spans="1:16" x14ac:dyDescent="0.3">
      <c r="A19" s="28" t="s">
        <v>73</v>
      </c>
      <c r="C19" s="29"/>
      <c r="D19" s="19"/>
      <c r="E19" s="19"/>
      <c r="F19" s="19"/>
      <c r="G19" s="19"/>
      <c r="H19" s="19"/>
      <c r="I19" s="20"/>
      <c r="M19"/>
      <c r="N19"/>
      <c r="O19"/>
      <c r="P19"/>
    </row>
    <row r="20" spans="1:16" x14ac:dyDescent="0.3">
      <c r="A20" s="24" t="s">
        <v>74</v>
      </c>
      <c r="B20" s="5" t="s">
        <v>75</v>
      </c>
      <c r="C20" s="5" t="s">
        <v>76</v>
      </c>
      <c r="D20" s="19">
        <v>666790.00919694814</v>
      </c>
      <c r="E20" s="19">
        <v>678260.54117269756</v>
      </c>
      <c r="F20" s="19">
        <v>689731.07314844709</v>
      </c>
      <c r="G20" s="19">
        <v>701201.60512419639</v>
      </c>
      <c r="H20" s="19">
        <v>712672.13709994592</v>
      </c>
      <c r="I20" s="20">
        <v>3448655.365742235</v>
      </c>
      <c r="M20"/>
      <c r="N20"/>
      <c r="O20"/>
      <c r="P20"/>
    </row>
    <row r="21" spans="1:16" x14ac:dyDescent="0.3">
      <c r="A21" s="24" t="s">
        <v>77</v>
      </c>
      <c r="B21" s="5" t="s">
        <v>78</v>
      </c>
      <c r="C21" s="5" t="s">
        <v>79</v>
      </c>
      <c r="D21" s="19">
        <v>1438506.5083379578</v>
      </c>
      <c r="E21" s="19">
        <v>1463252.5823247093</v>
      </c>
      <c r="F21" s="19">
        <v>1487998.6563114608</v>
      </c>
      <c r="G21" s="19">
        <v>1512744.7302982116</v>
      </c>
      <c r="H21" s="19">
        <v>1537490.8042849631</v>
      </c>
      <c r="I21" s="20">
        <v>7439993.281557302</v>
      </c>
      <c r="M21"/>
      <c r="N21"/>
      <c r="O21"/>
      <c r="P21"/>
    </row>
    <row r="22" spans="1:16" x14ac:dyDescent="0.3">
      <c r="A22" s="24" t="s">
        <v>80</v>
      </c>
      <c r="B22" s="5" t="s">
        <v>81</v>
      </c>
      <c r="C22" s="5" t="s">
        <v>82</v>
      </c>
      <c r="D22" s="19">
        <v>163396.37263075501</v>
      </c>
      <c r="E22" s="19">
        <v>166207.21756113987</v>
      </c>
      <c r="F22" s="19">
        <v>169018.06249152482</v>
      </c>
      <c r="G22" s="19">
        <v>171828.90742190971</v>
      </c>
      <c r="H22" s="19">
        <v>174639.75235229463</v>
      </c>
      <c r="I22" s="20">
        <v>845090.31245762412</v>
      </c>
      <c r="M22"/>
      <c r="N22"/>
      <c r="O22"/>
      <c r="P22"/>
    </row>
    <row r="23" spans="1:16" x14ac:dyDescent="0.3">
      <c r="A23" s="22" t="s">
        <v>83</v>
      </c>
      <c r="B23" s="5" t="s">
        <v>84</v>
      </c>
      <c r="D23" s="19">
        <v>296171.72047778952</v>
      </c>
      <c r="E23" s="19">
        <v>151664.29126690206</v>
      </c>
      <c r="F23" s="19">
        <v>151664.29126690206</v>
      </c>
      <c r="G23" s="19">
        <v>151664.29126690206</v>
      </c>
      <c r="H23" s="19">
        <v>151664.29126690206</v>
      </c>
      <c r="I23" s="20">
        <v>902828.88554539788</v>
      </c>
      <c r="K23" s="18"/>
      <c r="L23" s="18"/>
      <c r="M23"/>
      <c r="N23"/>
      <c r="O23"/>
      <c r="P23"/>
    </row>
    <row r="24" spans="1:16" x14ac:dyDescent="0.3">
      <c r="A24" s="30" t="s">
        <v>85</v>
      </c>
      <c r="B24" s="31"/>
      <c r="C24" s="31"/>
      <c r="D24" s="32">
        <v>2564864.6106434506</v>
      </c>
      <c r="E24" s="32">
        <v>2459384.6323254486</v>
      </c>
      <c r="F24" s="32">
        <v>2498412.0832183347</v>
      </c>
      <c r="G24" s="32">
        <v>2537439.5341112195</v>
      </c>
      <c r="H24" s="32">
        <v>2576466.9850041051</v>
      </c>
      <c r="I24" s="32">
        <v>12636567.845302559</v>
      </c>
      <c r="K24" s="18"/>
      <c r="L24" s="18"/>
      <c r="M24"/>
      <c r="N24"/>
      <c r="O24"/>
      <c r="P24"/>
    </row>
    <row r="25" spans="1:16" x14ac:dyDescent="0.3">
      <c r="A25" s="33"/>
      <c r="B25" s="3"/>
      <c r="C25" s="3"/>
      <c r="D25" s="34"/>
      <c r="E25" s="34"/>
      <c r="F25" s="34"/>
      <c r="G25" s="34"/>
      <c r="H25" s="34"/>
      <c r="I25" s="34"/>
      <c r="K25" s="18"/>
      <c r="L25" s="18"/>
      <c r="M25"/>
      <c r="N25"/>
      <c r="O25"/>
      <c r="P25"/>
    </row>
    <row r="26" spans="1:16" x14ac:dyDescent="0.3">
      <c r="A26" s="33"/>
      <c r="B26" s="3"/>
      <c r="C26" s="3"/>
      <c r="D26" s="34"/>
      <c r="E26" s="34"/>
      <c r="F26" s="34"/>
      <c r="G26" s="34"/>
      <c r="H26" s="34"/>
      <c r="I26" s="34"/>
      <c r="K26" s="18"/>
      <c r="L26" s="18"/>
      <c r="M26" s="18"/>
    </row>
    <row r="27" spans="1:16" x14ac:dyDescent="0.3">
      <c r="A27" s="33"/>
      <c r="B27" s="3"/>
      <c r="C27" s="3"/>
      <c r="D27" s="34"/>
      <c r="E27" s="34"/>
      <c r="F27" s="34"/>
      <c r="G27" s="34"/>
      <c r="H27" s="34"/>
      <c r="I27" s="34"/>
    </row>
    <row r="28" spans="1:16" x14ac:dyDescent="0.3">
      <c r="A28" s="18"/>
    </row>
    <row r="29" spans="1:16" x14ac:dyDescent="0.25">
      <c r="C29" s="3"/>
      <c r="D29" s="35"/>
      <c r="E29" s="35"/>
      <c r="F29" s="35"/>
      <c r="G29" s="35"/>
      <c r="H29" s="35"/>
      <c r="I29" s="35"/>
    </row>
    <row r="30" spans="1:16" x14ac:dyDescent="0.3">
      <c r="A30" s="13" t="s">
        <v>86</v>
      </c>
      <c r="B30" s="36"/>
      <c r="C30" s="16"/>
      <c r="D30" s="15" t="s">
        <v>52</v>
      </c>
      <c r="E30" s="15" t="s">
        <v>53</v>
      </c>
      <c r="F30" s="15" t="s">
        <v>54</v>
      </c>
      <c r="G30" s="15" t="s">
        <v>55</v>
      </c>
      <c r="H30" s="15" t="s">
        <v>56</v>
      </c>
      <c r="I30" s="16" t="s">
        <v>2</v>
      </c>
    </row>
    <row r="31" spans="1:16" x14ac:dyDescent="0.3">
      <c r="A31" s="12"/>
      <c r="C31" s="3"/>
      <c r="D31" s="37"/>
      <c r="E31" s="37"/>
      <c r="F31" s="37"/>
      <c r="G31" s="37"/>
      <c r="H31" s="37"/>
      <c r="I31" s="35"/>
    </row>
    <row r="32" spans="1:16" ht="13.5" x14ac:dyDescent="0.3">
      <c r="A32" s="18" t="s">
        <v>87</v>
      </c>
      <c r="B32" s="5" t="s">
        <v>58</v>
      </c>
      <c r="C32" s="3"/>
      <c r="D32" s="19">
        <v>758096.89737592242</v>
      </c>
      <c r="E32" s="19">
        <v>771138.14661800361</v>
      </c>
      <c r="F32" s="19">
        <v>784179.3958600848</v>
      </c>
      <c r="G32" s="19">
        <v>797220.64510216587</v>
      </c>
      <c r="H32" s="19">
        <v>810261.89434424706</v>
      </c>
      <c r="I32" s="20">
        <v>3920896.9793004235</v>
      </c>
    </row>
    <row r="33" spans="1:38" x14ac:dyDescent="0.3">
      <c r="A33" s="12"/>
      <c r="C33" s="3"/>
      <c r="D33" s="6"/>
      <c r="E33" s="6"/>
      <c r="F33" s="6"/>
      <c r="G33" s="6"/>
      <c r="H33" s="6"/>
      <c r="I33" s="9"/>
    </row>
    <row r="34" spans="1:38" x14ac:dyDescent="0.3">
      <c r="A34" s="22" t="s">
        <v>59</v>
      </c>
      <c r="D34" s="5"/>
      <c r="E34" s="3"/>
      <c r="F34" s="3"/>
      <c r="G34" s="3"/>
      <c r="H34" s="3"/>
      <c r="I34" s="3"/>
      <c r="J34" s="27"/>
    </row>
    <row r="35" spans="1:38" x14ac:dyDescent="0.3">
      <c r="A35" s="24" t="s">
        <v>60</v>
      </c>
      <c r="B35" s="5" t="s">
        <v>61</v>
      </c>
      <c r="D35" s="7">
        <v>0.11902614968440037</v>
      </c>
      <c r="E35" s="7">
        <v>0.11902614968440037</v>
      </c>
      <c r="F35" s="7">
        <v>0.11902614968440037</v>
      </c>
      <c r="G35" s="7">
        <v>0.11902614968440037</v>
      </c>
      <c r="H35" s="7">
        <v>0.11902614968440037</v>
      </c>
      <c r="I35" s="38"/>
    </row>
    <row r="36" spans="1:38" x14ac:dyDescent="0.3">
      <c r="A36" s="24" t="s">
        <v>62</v>
      </c>
      <c r="B36" s="5" t="s">
        <v>63</v>
      </c>
      <c r="C36" s="5" t="s">
        <v>64</v>
      </c>
      <c r="D36" s="19">
        <v>90233.354782346039</v>
      </c>
      <c r="E36" s="19">
        <v>91785.604466705568</v>
      </c>
      <c r="F36" s="19">
        <v>93337.854151065098</v>
      </c>
      <c r="G36" s="19">
        <v>94890.103835424612</v>
      </c>
      <c r="H36" s="19">
        <v>96442.353519784141</v>
      </c>
      <c r="I36" s="20">
        <v>466689.27075532544</v>
      </c>
    </row>
    <row r="37" spans="1:38" x14ac:dyDescent="0.3">
      <c r="A37" s="22" t="s">
        <v>65</v>
      </c>
      <c r="D37" s="19"/>
      <c r="E37" s="19"/>
      <c r="F37" s="19"/>
      <c r="G37" s="19"/>
      <c r="H37" s="19"/>
      <c r="I37" s="20"/>
    </row>
    <row r="38" spans="1:38" x14ac:dyDescent="0.3">
      <c r="A38" s="24" t="s">
        <v>60</v>
      </c>
      <c r="B38" s="5" t="s">
        <v>66</v>
      </c>
      <c r="D38" s="26">
        <v>0.45454545454545453</v>
      </c>
      <c r="E38" s="26">
        <v>0.45454545454545453</v>
      </c>
      <c r="F38" s="26">
        <v>0.45454545454545453</v>
      </c>
      <c r="G38" s="26">
        <v>0.45454545454545453</v>
      </c>
      <c r="H38" s="26">
        <v>0.45454545454545453</v>
      </c>
      <c r="I38" s="20"/>
    </row>
    <row r="39" spans="1:38" x14ac:dyDescent="0.3">
      <c r="A39" s="24" t="s">
        <v>62</v>
      </c>
      <c r="B39" s="5" t="s">
        <v>67</v>
      </c>
      <c r="C39" s="5" t="s">
        <v>68</v>
      </c>
      <c r="D39" s="19">
        <v>41015.161264702743</v>
      </c>
      <c r="E39" s="19">
        <v>41720.729303047985</v>
      </c>
      <c r="F39" s="19">
        <v>42426.297341393227</v>
      </c>
      <c r="G39" s="19">
        <v>43131.865379738461</v>
      </c>
      <c r="H39" s="19">
        <v>43837.433418083696</v>
      </c>
      <c r="I39" s="20">
        <v>212131.48670696613</v>
      </c>
    </row>
    <row r="40" spans="1:38" x14ac:dyDescent="0.3">
      <c r="A40" s="22" t="s">
        <v>69</v>
      </c>
      <c r="D40" s="19"/>
      <c r="E40" s="19"/>
      <c r="F40" s="19"/>
      <c r="G40" s="19"/>
      <c r="H40" s="19"/>
      <c r="I40" s="20"/>
    </row>
    <row r="41" spans="1:38" x14ac:dyDescent="0.3">
      <c r="A41" s="24" t="s">
        <v>60</v>
      </c>
      <c r="B41" s="5" t="s">
        <v>70</v>
      </c>
      <c r="D41" s="26">
        <v>9.0909090909090912E-2</v>
      </c>
      <c r="E41" s="26">
        <v>9.0909090909090912E-2</v>
      </c>
      <c r="F41" s="26">
        <v>9.0909090909090912E-2</v>
      </c>
      <c r="G41" s="26">
        <v>9.0909090909090912E-2</v>
      </c>
      <c r="H41" s="26">
        <v>9.0909090909090912E-2</v>
      </c>
      <c r="I41" s="20"/>
    </row>
    <row r="42" spans="1:38" x14ac:dyDescent="0.3">
      <c r="A42" s="24" t="s">
        <v>62</v>
      </c>
      <c r="B42" s="5" t="s">
        <v>71</v>
      </c>
      <c r="C42" s="5" t="s">
        <v>72</v>
      </c>
      <c r="D42" s="19">
        <v>8203.0322529405494</v>
      </c>
      <c r="E42" s="19">
        <v>8344.1458606095966</v>
      </c>
      <c r="F42" s="19">
        <v>8485.2594682786457</v>
      </c>
      <c r="G42" s="19">
        <v>8626.373075947693</v>
      </c>
      <c r="H42" s="19">
        <v>8767.4866836167403</v>
      </c>
      <c r="I42" s="20">
        <v>42426.297341393227</v>
      </c>
    </row>
    <row r="43" spans="1:38" x14ac:dyDescent="0.3">
      <c r="A43" s="28" t="s">
        <v>73</v>
      </c>
      <c r="C43" s="29"/>
      <c r="D43" s="19"/>
      <c r="E43" s="19"/>
      <c r="F43" s="19"/>
      <c r="G43" s="19"/>
      <c r="H43" s="19"/>
      <c r="I43" s="19"/>
      <c r="J43" s="23"/>
      <c r="AK43" s="8"/>
      <c r="AL43" s="8"/>
    </row>
    <row r="44" spans="1:38" x14ac:dyDescent="0.3">
      <c r="A44" s="24" t="s">
        <v>74</v>
      </c>
      <c r="B44" s="5" t="s">
        <v>75</v>
      </c>
      <c r="C44" s="5" t="s">
        <v>76</v>
      </c>
      <c r="D44" s="19">
        <v>734172.39596289198</v>
      </c>
      <c r="E44" s="19">
        <v>746802.0812122965</v>
      </c>
      <c r="F44" s="19">
        <v>759431.76646170102</v>
      </c>
      <c r="G44" s="19">
        <v>772061.45171110542</v>
      </c>
      <c r="H44" s="19">
        <v>784691.13696050982</v>
      </c>
      <c r="I44" s="20">
        <v>3797158.8323085043</v>
      </c>
      <c r="J44" s="23"/>
      <c r="L44" s="18"/>
      <c r="AK44" s="8"/>
      <c r="AL44" s="8"/>
    </row>
    <row r="45" spans="1:38" x14ac:dyDescent="0.3">
      <c r="A45" s="24" t="s">
        <v>77</v>
      </c>
      <c r="B45" s="5" t="s">
        <v>78</v>
      </c>
      <c r="C45" s="5" t="s">
        <v>79</v>
      </c>
      <c r="D45" s="19">
        <v>1444984.7611451463</v>
      </c>
      <c r="E45" s="19">
        <v>1469842.2780223833</v>
      </c>
      <c r="F45" s="19">
        <v>1494699.7948996206</v>
      </c>
      <c r="G45" s="19">
        <v>1519557.3117768574</v>
      </c>
      <c r="H45" s="19">
        <v>1544414.8286540941</v>
      </c>
      <c r="I45" s="20">
        <v>7473498.9744981024</v>
      </c>
      <c r="J45" s="23"/>
      <c r="AK45" s="8"/>
      <c r="AL45" s="8"/>
    </row>
    <row r="46" spans="1:38" x14ac:dyDescent="0.3">
      <c r="A46" s="24" t="s">
        <v>80</v>
      </c>
      <c r="B46" s="5" t="s">
        <v>81</v>
      </c>
      <c r="C46" s="5" t="s">
        <v>82</v>
      </c>
      <c r="D46" s="19">
        <v>159830.82509453833</v>
      </c>
      <c r="E46" s="19">
        <v>162580.33328252888</v>
      </c>
      <c r="F46" s="19">
        <v>165329.84147051952</v>
      </c>
      <c r="G46" s="19">
        <v>168079.34965851007</v>
      </c>
      <c r="H46" s="19">
        <v>170828.85784650064</v>
      </c>
      <c r="I46" s="20">
        <v>826649.2073525975</v>
      </c>
      <c r="J46" s="23"/>
      <c r="AK46" s="8"/>
      <c r="AL46" s="8"/>
    </row>
    <row r="47" spans="1:38" x14ac:dyDescent="0.3">
      <c r="A47" s="30" t="s">
        <v>88</v>
      </c>
      <c r="B47" s="39"/>
      <c r="C47" s="39"/>
      <c r="D47" s="32">
        <v>2338987.9822025765</v>
      </c>
      <c r="E47" s="32">
        <v>2379224.6925172089</v>
      </c>
      <c r="F47" s="32">
        <v>2419461.4028318413</v>
      </c>
      <c r="G47" s="32">
        <v>2459698.1131464732</v>
      </c>
      <c r="H47" s="32">
        <v>2499934.8234611047</v>
      </c>
      <c r="I47" s="32">
        <v>12097307.014159204</v>
      </c>
      <c r="J47" s="23"/>
      <c r="AK47" s="8"/>
      <c r="AL47" s="8"/>
    </row>
    <row r="48" spans="1:38" x14ac:dyDescent="0.3">
      <c r="A48" s="33"/>
      <c r="C48" s="3"/>
      <c r="D48" s="34"/>
      <c r="E48" s="34"/>
      <c r="F48" s="34"/>
      <c r="G48" s="34"/>
      <c r="H48" s="34"/>
      <c r="I48" s="34"/>
      <c r="J48" s="23"/>
      <c r="AK48" s="8"/>
      <c r="AL48" s="8"/>
    </row>
    <row r="49" spans="1:38" x14ac:dyDescent="0.3">
      <c r="A49" s="33"/>
      <c r="C49" s="3"/>
      <c r="D49" s="34"/>
      <c r="E49" s="34"/>
      <c r="F49" s="34"/>
      <c r="G49" s="34"/>
      <c r="H49" s="34"/>
      <c r="I49" s="34"/>
      <c r="J49" s="23"/>
      <c r="AK49" s="8"/>
      <c r="AL49" s="8"/>
    </row>
    <row r="50" spans="1:38" x14ac:dyDescent="0.25">
      <c r="C50" s="3"/>
      <c r="D50" s="34"/>
      <c r="E50" s="34"/>
      <c r="F50" s="34"/>
      <c r="G50" s="34"/>
      <c r="H50" s="34"/>
      <c r="I50" s="34"/>
      <c r="J50" s="23"/>
      <c r="AK50" s="8"/>
      <c r="AL50" s="8"/>
    </row>
    <row r="51" spans="1:38" x14ac:dyDescent="0.3">
      <c r="A51" s="13" t="s">
        <v>89</v>
      </c>
      <c r="B51" s="36"/>
      <c r="C51" s="16"/>
      <c r="D51" s="15" t="s">
        <v>52</v>
      </c>
      <c r="E51" s="15" t="s">
        <v>53</v>
      </c>
      <c r="F51" s="15" t="s">
        <v>54</v>
      </c>
      <c r="G51" s="15" t="s">
        <v>55</v>
      </c>
      <c r="H51" s="15" t="s">
        <v>56</v>
      </c>
      <c r="I51" s="16" t="s">
        <v>2</v>
      </c>
      <c r="J51" s="23"/>
      <c r="AK51" s="8"/>
      <c r="AL51" s="8"/>
    </row>
    <row r="52" spans="1:38" x14ac:dyDescent="0.3">
      <c r="A52" s="40" t="s">
        <v>90</v>
      </c>
      <c r="B52" s="29"/>
      <c r="C52" s="29"/>
      <c r="D52" s="41"/>
      <c r="E52" s="41"/>
      <c r="F52" s="41"/>
      <c r="G52" s="41"/>
      <c r="H52" s="41"/>
      <c r="I52" s="41"/>
      <c r="J52" s="23"/>
      <c r="AK52" s="8"/>
      <c r="AL52" s="8"/>
    </row>
    <row r="53" spans="1:38" x14ac:dyDescent="0.3">
      <c r="A53" s="22" t="s">
        <v>91</v>
      </c>
      <c r="B53" s="29"/>
      <c r="C53" s="29"/>
      <c r="D53" s="42">
        <v>-1.0924227194317973E-2</v>
      </c>
      <c r="E53" s="42">
        <v>-1.0924227194317973E-2</v>
      </c>
      <c r="F53" s="42">
        <v>-1.0924227194317973E-2</v>
      </c>
      <c r="G53" s="42">
        <v>-1.0924227194317973E-2</v>
      </c>
      <c r="H53" s="42">
        <v>-1.0924227194317973E-2</v>
      </c>
      <c r="I53" s="42"/>
      <c r="J53" s="23"/>
      <c r="AK53" s="8"/>
      <c r="AL53" s="8"/>
    </row>
    <row r="54" spans="1:38" x14ac:dyDescent="0.3">
      <c r="A54" s="22" t="s">
        <v>92</v>
      </c>
      <c r="D54" s="43">
        <v>-8281.6227422421216</v>
      </c>
      <c r="E54" s="43">
        <v>-8424.0883118603524</v>
      </c>
      <c r="F54" s="43">
        <v>-8566.5538814785687</v>
      </c>
      <c r="G54" s="43">
        <v>-8709.0194510967995</v>
      </c>
      <c r="H54" s="43">
        <v>-8851.4850207150157</v>
      </c>
      <c r="I54" s="44">
        <v>-42832.769407392858</v>
      </c>
      <c r="J54"/>
      <c r="AK54" s="8"/>
      <c r="AL54" s="8"/>
    </row>
    <row r="55" spans="1:38" x14ac:dyDescent="0.3">
      <c r="A55" s="22" t="s">
        <v>93</v>
      </c>
      <c r="D55" s="43">
        <v>-183.88192785491992</v>
      </c>
      <c r="E55" s="43">
        <v>-187.04517790985847</v>
      </c>
      <c r="F55" s="43">
        <v>-190.20842796478973</v>
      </c>
      <c r="G55" s="43">
        <v>-193.37167801973555</v>
      </c>
      <c r="H55" s="43">
        <v>-196.53492807465955</v>
      </c>
      <c r="I55" s="44">
        <v>-951.04213982396323</v>
      </c>
      <c r="J55"/>
      <c r="AK55" s="8"/>
      <c r="AL55" s="8"/>
    </row>
    <row r="56" spans="1:38" x14ac:dyDescent="0.3">
      <c r="A56" s="22" t="s">
        <v>94</v>
      </c>
      <c r="D56" s="43">
        <v>182.99537289930231</v>
      </c>
      <c r="E56" s="43">
        <v>186.14337189044272</v>
      </c>
      <c r="F56" s="43">
        <v>189.29137088158495</v>
      </c>
      <c r="G56" s="43">
        <v>192.43936987272536</v>
      </c>
      <c r="H56" s="43">
        <v>195.58736886386941</v>
      </c>
      <c r="I56" s="44">
        <v>946.45685440792477</v>
      </c>
      <c r="J56"/>
      <c r="AK56" s="8"/>
      <c r="AL56" s="8"/>
    </row>
    <row r="57" spans="1:38" x14ac:dyDescent="0.3">
      <c r="A57" s="40" t="s">
        <v>95</v>
      </c>
      <c r="D57" s="43"/>
      <c r="E57" s="43"/>
      <c r="F57" s="43"/>
      <c r="G57" s="43"/>
      <c r="H57" s="43"/>
      <c r="I57" s="43"/>
      <c r="J57"/>
      <c r="AK57" s="8"/>
      <c r="AL57" s="8"/>
    </row>
    <row r="58" spans="1:38" x14ac:dyDescent="0.3">
      <c r="A58" s="22" t="s">
        <v>96</v>
      </c>
      <c r="D58" s="43">
        <v>-67382.38676594384</v>
      </c>
      <c r="E58" s="43">
        <v>-68541.540039598942</v>
      </c>
      <c r="F58" s="43">
        <v>-69700.693313253927</v>
      </c>
      <c r="G58" s="43">
        <v>-70859.846586909029</v>
      </c>
      <c r="H58" s="43">
        <v>-72018.999860563898</v>
      </c>
      <c r="I58" s="44">
        <v>-348503.46656626964</v>
      </c>
      <c r="J58"/>
      <c r="AK58" s="8"/>
      <c r="AL58" s="8"/>
    </row>
    <row r="59" spans="1:38" x14ac:dyDescent="0.3">
      <c r="A59" s="22" t="s">
        <v>97</v>
      </c>
      <c r="D59" s="43">
        <v>-6478.2528071885463</v>
      </c>
      <c r="E59" s="43">
        <v>-6589.6956976740621</v>
      </c>
      <c r="F59" s="43">
        <v>-6701.1385881598108</v>
      </c>
      <c r="G59" s="43">
        <v>-6812.5814786457922</v>
      </c>
      <c r="H59" s="43">
        <v>-6924.0243691310752</v>
      </c>
      <c r="I59" s="44">
        <v>-33505.692940799287</v>
      </c>
      <c r="J59"/>
      <c r="AK59" s="8"/>
      <c r="AL59" s="8"/>
    </row>
    <row r="60" spans="1:38" x14ac:dyDescent="0.3">
      <c r="A60" s="22" t="s">
        <v>98</v>
      </c>
      <c r="D60" s="43">
        <v>3565.5475362166762</v>
      </c>
      <c r="E60" s="43">
        <v>3626.884278610989</v>
      </c>
      <c r="F60" s="43">
        <v>3688.2210210053017</v>
      </c>
      <c r="G60" s="43">
        <v>3749.5577633996436</v>
      </c>
      <c r="H60" s="43">
        <v>3810.8945057939854</v>
      </c>
      <c r="I60" s="44">
        <v>18441.105105026596</v>
      </c>
      <c r="J60"/>
      <c r="AK60" s="8"/>
      <c r="AL60" s="8"/>
    </row>
    <row r="61" spans="1:38" x14ac:dyDescent="0.3">
      <c r="A61" s="22" t="s">
        <v>99</v>
      </c>
      <c r="D61" s="43">
        <v>296171.72047778952</v>
      </c>
      <c r="E61" s="43">
        <v>151664.29126690206</v>
      </c>
      <c r="F61" s="43">
        <v>151664.29126690206</v>
      </c>
      <c r="G61" s="43">
        <v>151664.29126690206</v>
      </c>
      <c r="H61" s="43">
        <v>151664.29126690206</v>
      </c>
      <c r="I61" s="44">
        <v>902828.88554539788</v>
      </c>
      <c r="J61"/>
      <c r="L61" s="45"/>
    </row>
    <row r="62" spans="1:38" x14ac:dyDescent="0.25">
      <c r="A62" s="46" t="s">
        <v>100</v>
      </c>
      <c r="B62" s="31"/>
      <c r="C62" s="31"/>
      <c r="D62" s="47">
        <v>225876.62844087381</v>
      </c>
      <c r="E62" s="47">
        <v>80159.939808240044</v>
      </c>
      <c r="F62" s="47">
        <v>78950.680386493623</v>
      </c>
      <c r="G62" s="47">
        <v>77741.420964746882</v>
      </c>
      <c r="H62" s="47">
        <v>76532.161543001072</v>
      </c>
      <c r="I62" s="48">
        <v>539260.83114335546</v>
      </c>
      <c r="J62"/>
    </row>
    <row r="63" spans="1:38" x14ac:dyDescent="0.25">
      <c r="C63" s="10"/>
      <c r="J63" s="23"/>
    </row>
    <row r="64" spans="1:38" ht="13.5" x14ac:dyDescent="0.25">
      <c r="A64" s="10" t="s">
        <v>101</v>
      </c>
      <c r="D64" s="23"/>
      <c r="I64" s="49"/>
      <c r="J64" s="23"/>
      <c r="AK64" s="8"/>
      <c r="AL64" s="8"/>
    </row>
    <row r="65" spans="1:38" x14ac:dyDescent="0.25">
      <c r="A65" s="10" t="s">
        <v>102</v>
      </c>
      <c r="D65" s="23"/>
      <c r="I65" s="49"/>
      <c r="J65" s="23"/>
      <c r="AK65" s="8"/>
      <c r="AL65" s="8"/>
    </row>
    <row r="66" spans="1:38" x14ac:dyDescent="0.25">
      <c r="A66" s="23" t="s">
        <v>103</v>
      </c>
      <c r="D66" s="23"/>
      <c r="J66" s="23"/>
      <c r="AA66" s="26"/>
      <c r="AK66" s="8"/>
      <c r="AL66" s="8"/>
    </row>
    <row r="67" spans="1:38" ht="28.25" customHeight="1" x14ac:dyDescent="0.25">
      <c r="A67" s="544" t="s">
        <v>104</v>
      </c>
      <c r="B67" s="544"/>
      <c r="C67" s="544"/>
      <c r="D67" s="544"/>
      <c r="E67" s="544"/>
      <c r="F67" s="544"/>
      <c r="G67" s="544"/>
      <c r="H67" s="544"/>
      <c r="I67" s="544"/>
    </row>
    <row r="68" spans="1:38" x14ac:dyDescent="0.25">
      <c r="A68" s="50"/>
      <c r="B68" s="50"/>
      <c r="C68" s="50"/>
      <c r="D68" s="50"/>
      <c r="E68" s="50"/>
      <c r="F68" s="50"/>
      <c r="G68" s="50"/>
      <c r="H68" s="50"/>
      <c r="I68" s="50"/>
    </row>
    <row r="69" spans="1:38" x14ac:dyDescent="0.25">
      <c r="AE69" s="3"/>
    </row>
    <row r="74" spans="1:38" x14ac:dyDescent="0.25">
      <c r="A74" s="51"/>
      <c r="B74" s="51"/>
      <c r="C74" s="51"/>
    </row>
    <row r="86" spans="13:30" x14ac:dyDescent="0.25">
      <c r="AD86" s="3"/>
    </row>
    <row r="87" spans="13:30" x14ac:dyDescent="0.25">
      <c r="M87" s="52"/>
      <c r="N87" s="45"/>
      <c r="T87" s="53"/>
    </row>
    <row r="92" spans="13:30" x14ac:dyDescent="0.25">
      <c r="N92" s="54"/>
    </row>
    <row r="93" spans="13:30" x14ac:dyDescent="0.25">
      <c r="N93" s="54"/>
    </row>
  </sheetData>
  <scenarios current="0">
    <scenario name="Break_Even" count="1" user="Rod Ling" comment="Created by Rod Ling on 1/24/2021">
      <inputCells r="D11" val="0.112357088344171" numFmtId="10"/>
    </scenario>
  </scenarios>
  <mergeCells count="5">
    <mergeCell ref="A1:I1"/>
    <mergeCell ref="A2:I2"/>
    <mergeCell ref="A3:I3"/>
    <mergeCell ref="A4:I4"/>
    <mergeCell ref="A67:I67"/>
  </mergeCells>
  <dataValidations count="2">
    <dataValidation type="list" allowBlank="1" showInputMessage="1" showErrorMessage="1" sqref="E38:H38" xr:uid="{99D6800F-A4AF-449B-86F7-54BAFA17548F}">
      <formula1>#REF!</formula1>
    </dataValidation>
    <dataValidation type="list" allowBlank="1" showInputMessage="1" showErrorMessage="1" sqref="A74:C74" xr:uid="{82830019-4568-4E3C-A3F3-30D39E3E8F4D}">
      <formula1>$N$92:$N$93</formula1>
    </dataValidation>
  </dataValidations>
  <printOptions horizontalCentered="1"/>
  <pageMargins left="0.70866141732283505" right="0.70866141732283505" top="0.74803149606299202" bottom="0.74803149606299202" header="0.31496062992126" footer="0.31496062992126"/>
  <pageSetup paperSize="8" orientation="portrait" cellComments="asDisplayed"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E2279-C754-4413-8A36-8E83C5210F29}">
  <sheetPr codeName="Sheet39">
    <tabColor theme="7" tint="0.59999389629810485"/>
    <pageSetUpPr fitToPage="1"/>
  </sheetPr>
  <dimension ref="A1:AL96"/>
  <sheetViews>
    <sheetView showGridLines="0" zoomScale="75" zoomScaleNormal="75" workbookViewId="0">
      <selection activeCell="I16" sqref="I16"/>
    </sheetView>
  </sheetViews>
  <sheetFormatPr defaultColWidth="9.09765625" defaultRowHeight="12" x14ac:dyDescent="0.25"/>
  <cols>
    <col min="1" max="1" width="42.09765625" style="10" customWidth="1"/>
    <col min="2" max="2" width="2.3984375" style="5" bestFit="1" customWidth="1"/>
    <col min="3" max="3" width="7.09765625" style="5" bestFit="1" customWidth="1"/>
    <col min="4" max="8" width="11.3984375" style="10" bestFit="1" customWidth="1"/>
    <col min="9" max="9" width="12.5" style="10" bestFit="1" customWidth="1"/>
    <col min="10" max="10" width="14.3984375" style="10" customWidth="1"/>
    <col min="11" max="11" width="9.8984375" style="10" bestFit="1" customWidth="1"/>
    <col min="12" max="12" width="26.59765625" style="10" customWidth="1"/>
    <col min="13" max="13" width="32.59765625" style="10" bestFit="1" customWidth="1"/>
    <col min="14" max="14" width="20.5" style="10" bestFit="1" customWidth="1"/>
    <col min="15" max="15" width="9.09765625" style="10"/>
    <col min="16" max="16" width="33.19921875" style="10" bestFit="1" customWidth="1"/>
    <col min="17" max="17" width="13.8984375" style="10" customWidth="1"/>
    <col min="18" max="18" width="9.09765625" style="10"/>
    <col min="19" max="19" width="31.3984375" style="10" customWidth="1"/>
    <col min="20" max="20" width="13.59765625" style="10" customWidth="1"/>
    <col min="21" max="22" width="9.09765625" style="10"/>
    <col min="23" max="23" width="22.19921875" style="10" customWidth="1"/>
    <col min="24" max="29" width="9.09765625" style="10"/>
    <col min="30" max="30" width="50.8984375" style="10" bestFit="1" customWidth="1"/>
    <col min="31" max="16384" width="9.09765625" style="10"/>
  </cols>
  <sheetData>
    <row r="1" spans="1:14" x14ac:dyDescent="0.25">
      <c r="A1" s="543" t="s">
        <v>47</v>
      </c>
      <c r="B1" s="543"/>
      <c r="C1" s="543"/>
      <c r="D1" s="543"/>
      <c r="E1" s="543"/>
      <c r="F1" s="543"/>
      <c r="G1" s="543"/>
      <c r="H1" s="543"/>
      <c r="I1" s="543"/>
    </row>
    <row r="2" spans="1:14" x14ac:dyDescent="0.25">
      <c r="A2" s="543" t="s">
        <v>48</v>
      </c>
      <c r="B2" s="543"/>
      <c r="C2" s="543"/>
      <c r="D2" s="543"/>
      <c r="E2" s="543"/>
      <c r="F2" s="543"/>
      <c r="G2" s="543"/>
      <c r="H2" s="543"/>
      <c r="I2" s="543"/>
      <c r="M2" s="11"/>
    </row>
    <row r="3" spans="1:14" x14ac:dyDescent="0.25">
      <c r="A3" s="543" t="s">
        <v>119</v>
      </c>
      <c r="B3" s="543"/>
      <c r="C3" s="543"/>
      <c r="D3" s="543"/>
      <c r="E3" s="543"/>
      <c r="F3" s="543"/>
      <c r="G3" s="543"/>
      <c r="H3" s="543"/>
      <c r="I3" s="543"/>
      <c r="M3" s="11"/>
    </row>
    <row r="4" spans="1:14" x14ac:dyDescent="0.25">
      <c r="A4" s="543" t="s">
        <v>50</v>
      </c>
      <c r="B4" s="543"/>
      <c r="C4" s="543"/>
      <c r="D4" s="543"/>
      <c r="E4" s="543"/>
      <c r="F4" s="543"/>
      <c r="G4" s="543"/>
      <c r="H4" s="543"/>
      <c r="I4" s="543"/>
      <c r="M4" s="11"/>
    </row>
    <row r="5" spans="1:14" x14ac:dyDescent="0.3">
      <c r="A5" s="12"/>
      <c r="B5" s="3"/>
      <c r="C5" s="3"/>
      <c r="D5" s="3"/>
      <c r="E5" s="3"/>
      <c r="F5" s="3"/>
      <c r="G5" s="3"/>
      <c r="H5" s="3"/>
      <c r="I5" s="3"/>
      <c r="M5" s="11"/>
    </row>
    <row r="6" spans="1:14" x14ac:dyDescent="0.3">
      <c r="A6" s="13" t="s">
        <v>51</v>
      </c>
      <c r="B6" s="14"/>
      <c r="C6" s="14"/>
      <c r="D6" s="15" t="s">
        <v>52</v>
      </c>
      <c r="E6" s="15" t="s">
        <v>53</v>
      </c>
      <c r="F6" s="15" t="s">
        <v>54</v>
      </c>
      <c r="G6" s="15" t="s">
        <v>55</v>
      </c>
      <c r="H6" s="15" t="s">
        <v>56</v>
      </c>
      <c r="I6" s="16" t="s">
        <v>2</v>
      </c>
      <c r="M6"/>
      <c r="N6"/>
    </row>
    <row r="7" spans="1:14" x14ac:dyDescent="0.25">
      <c r="A7" s="17"/>
      <c r="B7" s="4"/>
      <c r="C7" s="4"/>
      <c r="D7" s="3"/>
      <c r="E7" s="3"/>
      <c r="F7" s="3"/>
      <c r="G7" s="3"/>
      <c r="H7" s="3"/>
      <c r="I7" s="3"/>
      <c r="M7"/>
      <c r="N7"/>
    </row>
    <row r="8" spans="1:14" ht="13.5" x14ac:dyDescent="0.3">
      <c r="A8" s="18" t="s">
        <v>57</v>
      </c>
      <c r="B8" s="5" t="s">
        <v>58</v>
      </c>
      <c r="C8" s="3"/>
      <c r="D8" s="19">
        <v>392542.10262407764</v>
      </c>
      <c r="E8" s="19">
        <v>399294.85338199645</v>
      </c>
      <c r="F8" s="19">
        <v>406047.60413991532</v>
      </c>
      <c r="G8" s="19">
        <v>412800.35489783419</v>
      </c>
      <c r="H8" s="19">
        <v>419553.10565575305</v>
      </c>
      <c r="I8" s="20">
        <v>2030238.0206995767</v>
      </c>
      <c r="J8" s="21"/>
      <c r="M8"/>
      <c r="N8"/>
    </row>
    <row r="9" spans="1:14" x14ac:dyDescent="0.3">
      <c r="A9" s="18"/>
      <c r="C9" s="3"/>
      <c r="D9" s="6"/>
      <c r="E9" s="6"/>
      <c r="F9" s="6"/>
      <c r="G9" s="6"/>
      <c r="H9" s="6"/>
      <c r="I9" s="9"/>
      <c r="J9" s="21"/>
      <c r="N9" s="8"/>
    </row>
    <row r="10" spans="1:14" x14ac:dyDescent="0.3">
      <c r="A10" s="22" t="s">
        <v>59</v>
      </c>
      <c r="D10" s="5"/>
      <c r="E10" s="5"/>
      <c r="F10" s="5"/>
      <c r="G10" s="5"/>
      <c r="H10" s="5"/>
      <c r="I10" s="3"/>
      <c r="J10" s="23"/>
    </row>
    <row r="11" spans="1:14" x14ac:dyDescent="0.3">
      <c r="A11" s="24" t="s">
        <v>60</v>
      </c>
      <c r="B11" s="5" t="s">
        <v>61</v>
      </c>
      <c r="D11" s="7">
        <v>9.2297476759628155E-2</v>
      </c>
      <c r="E11" s="7">
        <v>9.2297476759628155E-2</v>
      </c>
      <c r="F11" s="7">
        <v>9.2297476759628155E-2</v>
      </c>
      <c r="G11" s="7">
        <v>9.2297476759628155E-2</v>
      </c>
      <c r="H11" s="7">
        <v>9.2297476759628155E-2</v>
      </c>
      <c r="I11" s="25"/>
      <c r="J11" s="23"/>
      <c r="N11" s="8"/>
    </row>
    <row r="12" spans="1:14" x14ac:dyDescent="0.3">
      <c r="A12" s="24" t="s">
        <v>62</v>
      </c>
      <c r="B12" s="5" t="s">
        <v>63</v>
      </c>
      <c r="C12" s="5" t="s">
        <v>64</v>
      </c>
      <c r="D12" s="19">
        <v>36230.645594121379</v>
      </c>
      <c r="E12" s="19">
        <v>36853.907450263949</v>
      </c>
      <c r="F12" s="19">
        <v>37477.169306406526</v>
      </c>
      <c r="G12" s="19">
        <v>38100.431162549103</v>
      </c>
      <c r="H12" s="19">
        <v>38723.693018691687</v>
      </c>
      <c r="I12" s="20">
        <v>187385.84653203265</v>
      </c>
    </row>
    <row r="13" spans="1:14" x14ac:dyDescent="0.3">
      <c r="A13" s="22" t="s">
        <v>65</v>
      </c>
      <c r="D13" s="19"/>
      <c r="E13" s="19"/>
      <c r="F13" s="19"/>
      <c r="G13" s="19"/>
      <c r="H13" s="19"/>
      <c r="I13" s="20"/>
    </row>
    <row r="14" spans="1:14" x14ac:dyDescent="0.3">
      <c r="A14" s="24" t="s">
        <v>60</v>
      </c>
      <c r="B14" s="5" t="s">
        <v>66</v>
      </c>
      <c r="D14" s="26">
        <v>0.34712230215827339</v>
      </c>
      <c r="E14" s="26">
        <v>0.34712230215827339</v>
      </c>
      <c r="F14" s="26">
        <v>0.34712230215827339</v>
      </c>
      <c r="G14" s="26">
        <v>0.34712230215827339</v>
      </c>
      <c r="H14" s="26">
        <v>0.34712230215827339</v>
      </c>
      <c r="I14" s="20"/>
    </row>
    <row r="15" spans="1:14" x14ac:dyDescent="0.3">
      <c r="A15" s="24" t="s">
        <v>62</v>
      </c>
      <c r="B15" s="5" t="s">
        <v>67</v>
      </c>
      <c r="C15" s="5" t="s">
        <v>68</v>
      </c>
      <c r="D15" s="19">
        <v>12576.465107311918</v>
      </c>
      <c r="E15" s="19">
        <v>12792.813197663565</v>
      </c>
      <c r="F15" s="19">
        <v>13009.161288015215</v>
      </c>
      <c r="G15" s="19">
        <v>13225.509378366865</v>
      </c>
      <c r="H15" s="19">
        <v>13441.857468718517</v>
      </c>
      <c r="I15" s="20">
        <v>65045.806440076078</v>
      </c>
    </row>
    <row r="16" spans="1:14" x14ac:dyDescent="0.3">
      <c r="A16" s="22" t="s">
        <v>69</v>
      </c>
      <c r="D16" s="19"/>
      <c r="E16" s="19"/>
      <c r="F16" s="19"/>
      <c r="G16" s="19"/>
      <c r="H16" s="19"/>
      <c r="I16" s="20"/>
    </row>
    <row r="17" spans="1:21" x14ac:dyDescent="0.3">
      <c r="A17" s="24" t="s">
        <v>60</v>
      </c>
      <c r="B17" s="5" t="s">
        <v>70</v>
      </c>
      <c r="D17" s="26">
        <v>2.1582733812949641E-2</v>
      </c>
      <c r="E17" s="26">
        <v>2.1582733812949641E-2</v>
      </c>
      <c r="F17" s="26">
        <v>2.1582733812949641E-2</v>
      </c>
      <c r="G17" s="26">
        <v>2.1582733812949641E-2</v>
      </c>
      <c r="H17" s="26">
        <v>2.1582733812949641E-2</v>
      </c>
      <c r="I17" s="20"/>
    </row>
    <row r="18" spans="1:21" x14ac:dyDescent="0.3">
      <c r="A18" s="24" t="s">
        <v>62</v>
      </c>
      <c r="B18" s="5" t="s">
        <v>71</v>
      </c>
      <c r="C18" s="5" t="s">
        <v>72</v>
      </c>
      <c r="D18" s="19">
        <v>781.95637972923839</v>
      </c>
      <c r="E18" s="19">
        <v>795.40807446612848</v>
      </c>
      <c r="F18" s="19">
        <v>808.85976920301857</v>
      </c>
      <c r="G18" s="19">
        <v>822.31146393990878</v>
      </c>
      <c r="H18" s="19">
        <v>835.76315867679909</v>
      </c>
      <c r="I18" s="20">
        <v>4044.2988460150927</v>
      </c>
      <c r="J18" s="27"/>
    </row>
    <row r="19" spans="1:21" x14ac:dyDescent="0.3">
      <c r="A19" s="28" t="s">
        <v>73</v>
      </c>
      <c r="C19" s="29"/>
      <c r="D19" s="19"/>
      <c r="E19" s="19"/>
      <c r="F19" s="19"/>
      <c r="G19" s="19"/>
      <c r="H19" s="19"/>
      <c r="I19" s="20"/>
      <c r="M19"/>
      <c r="N19"/>
      <c r="O19"/>
      <c r="P19"/>
      <c r="Q19"/>
      <c r="R19"/>
      <c r="S19"/>
      <c r="T19"/>
    </row>
    <row r="20" spans="1:21" x14ac:dyDescent="0.3">
      <c r="A20" s="24" t="s">
        <v>74</v>
      </c>
      <c r="B20" s="5" t="s">
        <v>75</v>
      </c>
      <c r="C20" s="5" t="s">
        <v>76</v>
      </c>
      <c r="D20" s="19">
        <v>294786.11259971274</v>
      </c>
      <c r="E20" s="19">
        <v>299857.20467359404</v>
      </c>
      <c r="F20" s="19">
        <v>304928.29674747534</v>
      </c>
      <c r="G20" s="19">
        <v>309999.38882135664</v>
      </c>
      <c r="H20" s="19">
        <v>315070.480895238</v>
      </c>
      <c r="I20" s="20">
        <v>1524641.4837373768</v>
      </c>
      <c r="M20"/>
      <c r="N20"/>
      <c r="O20"/>
      <c r="P20"/>
      <c r="Q20"/>
      <c r="R20"/>
      <c r="S20"/>
      <c r="T20"/>
    </row>
    <row r="21" spans="1:21" x14ac:dyDescent="0.3">
      <c r="A21" s="24" t="s">
        <v>77</v>
      </c>
      <c r="B21" s="5" t="s">
        <v>78</v>
      </c>
      <c r="C21" s="5" t="s">
        <v>79</v>
      </c>
      <c r="D21" s="19">
        <v>443075.19143606827</v>
      </c>
      <c r="E21" s="19">
        <v>450697.2434778341</v>
      </c>
      <c r="F21" s="19">
        <v>458319.2955196001</v>
      </c>
      <c r="G21" s="19">
        <v>465941.34756136604</v>
      </c>
      <c r="H21" s="19">
        <v>473563.39960313204</v>
      </c>
      <c r="I21" s="20">
        <v>2291596.4775980008</v>
      </c>
      <c r="M21"/>
      <c r="N21"/>
      <c r="O21"/>
      <c r="P21"/>
      <c r="Q21"/>
      <c r="R21"/>
      <c r="S21"/>
      <c r="T21"/>
    </row>
    <row r="22" spans="1:21" x14ac:dyDescent="0.3">
      <c r="A22" s="24" t="s">
        <v>80</v>
      </c>
      <c r="B22" s="5" t="s">
        <v>81</v>
      </c>
      <c r="C22" s="5" t="s">
        <v>82</v>
      </c>
      <c r="D22" s="19">
        <v>15235.918804934641</v>
      </c>
      <c r="E22" s="19">
        <v>15498.016454001703</v>
      </c>
      <c r="F22" s="19">
        <v>15760.114103068765</v>
      </c>
      <c r="G22" s="19">
        <v>16022.211752135829</v>
      </c>
      <c r="H22" s="19">
        <v>16284.309401202896</v>
      </c>
      <c r="I22" s="20">
        <v>78800.570515343832</v>
      </c>
      <c r="M22"/>
      <c r="N22"/>
      <c r="O22"/>
      <c r="P22"/>
      <c r="Q22"/>
      <c r="R22"/>
      <c r="S22"/>
      <c r="T22"/>
      <c r="U22"/>
    </row>
    <row r="23" spans="1:21" x14ac:dyDescent="0.3">
      <c r="A23" s="22" t="s">
        <v>83</v>
      </c>
      <c r="B23" s="5" t="s">
        <v>84</v>
      </c>
      <c r="D23" s="19">
        <v>111950.07616146121</v>
      </c>
      <c r="E23" s="19">
        <v>117961.11542981271</v>
      </c>
      <c r="F23" s="19">
        <v>117961.11542981271</v>
      </c>
      <c r="G23" s="19">
        <v>117961.11542981271</v>
      </c>
      <c r="H23" s="19">
        <v>117961.11542981271</v>
      </c>
      <c r="I23" s="20">
        <v>583794.53788071207</v>
      </c>
      <c r="K23" s="18"/>
      <c r="L23" s="18"/>
      <c r="M23"/>
      <c r="N23"/>
      <c r="O23"/>
      <c r="P23"/>
      <c r="Q23"/>
      <c r="R23"/>
      <c r="S23"/>
      <c r="T23"/>
      <c r="U23"/>
    </row>
    <row r="24" spans="1:21" x14ac:dyDescent="0.3">
      <c r="A24" s="30" t="s">
        <v>85</v>
      </c>
      <c r="B24" s="31"/>
      <c r="C24" s="31"/>
      <c r="D24" s="32">
        <v>865047.29900217673</v>
      </c>
      <c r="E24" s="32">
        <v>884013.58003524248</v>
      </c>
      <c r="F24" s="32">
        <v>896968.82179995684</v>
      </c>
      <c r="G24" s="32">
        <v>909924.06356467109</v>
      </c>
      <c r="H24" s="32">
        <v>922879.30532938568</v>
      </c>
      <c r="I24" s="32">
        <v>4478833.0697314339</v>
      </c>
      <c r="K24" s="18"/>
      <c r="L24" s="18"/>
      <c r="M24"/>
      <c r="N24"/>
      <c r="O24"/>
      <c r="P24"/>
      <c r="Q24"/>
      <c r="R24"/>
      <c r="S24"/>
      <c r="T24"/>
      <c r="U24"/>
    </row>
    <row r="25" spans="1:21" x14ac:dyDescent="0.3">
      <c r="A25" s="33"/>
      <c r="B25" s="3"/>
      <c r="C25" s="3"/>
      <c r="D25" s="34"/>
      <c r="E25" s="34"/>
      <c r="F25" s="34"/>
      <c r="G25" s="34"/>
      <c r="H25" s="34"/>
      <c r="I25" s="34"/>
      <c r="K25" s="18"/>
      <c r="L25" s="18"/>
      <c r="M25"/>
      <c r="N25"/>
      <c r="O25"/>
      <c r="P25"/>
      <c r="Q25"/>
      <c r="R25"/>
      <c r="S25"/>
      <c r="T25"/>
    </row>
    <row r="26" spans="1:21" x14ac:dyDescent="0.3">
      <c r="A26" s="33"/>
      <c r="B26" s="3"/>
      <c r="C26" s="3"/>
      <c r="D26" s="34"/>
      <c r="E26" s="34"/>
      <c r="F26" s="34"/>
      <c r="G26" s="34"/>
      <c r="H26" s="34"/>
      <c r="I26" s="34"/>
      <c r="K26" s="18"/>
      <c r="L26" s="18"/>
      <c r="M26"/>
      <c r="N26"/>
      <c r="O26"/>
      <c r="P26"/>
      <c r="Q26"/>
      <c r="R26"/>
      <c r="S26"/>
      <c r="T26"/>
    </row>
    <row r="27" spans="1:21" x14ac:dyDescent="0.3">
      <c r="A27" s="33"/>
      <c r="B27" s="3"/>
      <c r="C27" s="3"/>
      <c r="D27" s="34"/>
      <c r="E27" s="34"/>
      <c r="F27" s="34"/>
      <c r="G27" s="34"/>
      <c r="H27" s="34"/>
      <c r="I27" s="34"/>
      <c r="M27"/>
      <c r="N27"/>
      <c r="O27"/>
      <c r="P27"/>
      <c r="Q27"/>
      <c r="R27"/>
      <c r="S27"/>
      <c r="T27"/>
    </row>
    <row r="28" spans="1:21" x14ac:dyDescent="0.3">
      <c r="A28" s="18"/>
      <c r="M28"/>
      <c r="N28"/>
      <c r="O28"/>
      <c r="P28"/>
      <c r="Q28"/>
      <c r="R28"/>
      <c r="S28"/>
      <c r="T28"/>
    </row>
    <row r="29" spans="1:21" x14ac:dyDescent="0.25">
      <c r="C29" s="3"/>
      <c r="D29" s="35"/>
      <c r="E29" s="35"/>
      <c r="F29" s="35"/>
      <c r="G29" s="35"/>
      <c r="H29" s="35"/>
      <c r="I29" s="35"/>
      <c r="M29"/>
      <c r="N29"/>
      <c r="O29"/>
      <c r="P29"/>
      <c r="Q29"/>
      <c r="R29"/>
      <c r="S29"/>
      <c r="T29"/>
    </row>
    <row r="30" spans="1:21" x14ac:dyDescent="0.3">
      <c r="A30" s="13" t="s">
        <v>86</v>
      </c>
      <c r="B30" s="36"/>
      <c r="C30" s="16"/>
      <c r="D30" s="15" t="s">
        <v>52</v>
      </c>
      <c r="E30" s="15" t="s">
        <v>53</v>
      </c>
      <c r="F30" s="15" t="s">
        <v>54</v>
      </c>
      <c r="G30" s="15" t="s">
        <v>55</v>
      </c>
      <c r="H30" s="15" t="s">
        <v>56</v>
      </c>
      <c r="I30" s="16" t="s">
        <v>2</v>
      </c>
      <c r="M30"/>
      <c r="N30"/>
      <c r="O30"/>
      <c r="P30"/>
      <c r="Q30"/>
      <c r="R30"/>
      <c r="S30"/>
      <c r="T30"/>
    </row>
    <row r="31" spans="1:21" x14ac:dyDescent="0.3">
      <c r="A31" s="12"/>
      <c r="C31" s="3"/>
      <c r="D31" s="37"/>
      <c r="E31" s="37"/>
      <c r="F31" s="37"/>
      <c r="G31" s="37"/>
      <c r="H31" s="37"/>
      <c r="I31" s="35"/>
      <c r="M31"/>
      <c r="N31"/>
      <c r="O31"/>
      <c r="P31"/>
      <c r="Q31"/>
      <c r="R31"/>
      <c r="S31"/>
      <c r="T31"/>
    </row>
    <row r="32" spans="1:21" ht="13.5" x14ac:dyDescent="0.3">
      <c r="A32" s="18" t="s">
        <v>87</v>
      </c>
      <c r="B32" s="5" t="s">
        <v>58</v>
      </c>
      <c r="C32" s="3"/>
      <c r="D32" s="19">
        <v>392542.10262407764</v>
      </c>
      <c r="E32" s="19">
        <v>399294.85338199645</v>
      </c>
      <c r="F32" s="19">
        <v>406047.60413991532</v>
      </c>
      <c r="G32" s="19">
        <v>412800.35489783419</v>
      </c>
      <c r="H32" s="19">
        <v>419553.10565575305</v>
      </c>
      <c r="I32" s="20">
        <v>2030238.0206995767</v>
      </c>
      <c r="M32"/>
      <c r="N32"/>
      <c r="O32"/>
      <c r="P32"/>
      <c r="Q32"/>
      <c r="R32"/>
      <c r="S32"/>
      <c r="T32"/>
    </row>
    <row r="33" spans="1:38" x14ac:dyDescent="0.3">
      <c r="A33" s="12"/>
      <c r="C33" s="3"/>
      <c r="D33" s="6"/>
      <c r="E33" s="6"/>
      <c r="F33" s="6"/>
      <c r="G33" s="6"/>
      <c r="H33" s="6"/>
      <c r="I33" s="9"/>
      <c r="M33"/>
      <c r="N33"/>
      <c r="O33"/>
      <c r="P33"/>
      <c r="Q33"/>
      <c r="R33"/>
      <c r="S33"/>
      <c r="T33"/>
    </row>
    <row r="34" spans="1:38" x14ac:dyDescent="0.3">
      <c r="A34" s="22" t="s">
        <v>59</v>
      </c>
      <c r="D34" s="5"/>
      <c r="E34" s="3"/>
      <c r="F34" s="3"/>
      <c r="G34" s="3"/>
      <c r="H34" s="3"/>
      <c r="I34" s="3"/>
      <c r="J34" s="27"/>
      <c r="M34"/>
      <c r="N34"/>
      <c r="O34"/>
      <c r="P34"/>
      <c r="Q34"/>
      <c r="R34"/>
      <c r="S34"/>
      <c r="T34"/>
    </row>
    <row r="35" spans="1:38" x14ac:dyDescent="0.3">
      <c r="A35" s="24" t="s">
        <v>60</v>
      </c>
      <c r="B35" s="5" t="s">
        <v>61</v>
      </c>
      <c r="D35" s="7">
        <v>0.12092130518234165</v>
      </c>
      <c r="E35" s="7">
        <v>0.12092130518234165</v>
      </c>
      <c r="F35" s="7">
        <v>0.12092130518234165</v>
      </c>
      <c r="G35" s="7">
        <v>0.12092130518234165</v>
      </c>
      <c r="H35" s="7">
        <v>0.12092130518234165</v>
      </c>
      <c r="I35" s="38"/>
      <c r="M35"/>
      <c r="N35"/>
      <c r="O35"/>
      <c r="P35"/>
      <c r="Q35"/>
      <c r="R35"/>
      <c r="S35"/>
      <c r="T35"/>
    </row>
    <row r="36" spans="1:38" x14ac:dyDescent="0.3">
      <c r="A36" s="24" t="s">
        <v>62</v>
      </c>
      <c r="B36" s="5" t="s">
        <v>63</v>
      </c>
      <c r="C36" s="5" t="s">
        <v>64</v>
      </c>
      <c r="D36" s="19">
        <v>47466.703388324167</v>
      </c>
      <c r="E36" s="19">
        <v>48283.254823542753</v>
      </c>
      <c r="F36" s="19">
        <v>49099.806258761353</v>
      </c>
      <c r="G36" s="19">
        <v>49916.357693979946</v>
      </c>
      <c r="H36" s="19">
        <v>50732.909129198546</v>
      </c>
      <c r="I36" s="20">
        <v>245499.03129380679</v>
      </c>
      <c r="M36"/>
      <c r="N36"/>
      <c r="O36"/>
      <c r="P36"/>
      <c r="Q36"/>
      <c r="R36"/>
      <c r="S36"/>
      <c r="T36"/>
    </row>
    <row r="37" spans="1:38" x14ac:dyDescent="0.3">
      <c r="A37" s="22" t="s">
        <v>65</v>
      </c>
      <c r="D37" s="19"/>
      <c r="E37" s="19"/>
      <c r="F37" s="19"/>
      <c r="G37" s="19"/>
      <c r="H37" s="19"/>
      <c r="I37" s="20"/>
      <c r="M37"/>
      <c r="N37"/>
      <c r="O37"/>
      <c r="P37"/>
      <c r="Q37"/>
      <c r="R37"/>
      <c r="S37"/>
      <c r="T37"/>
    </row>
    <row r="38" spans="1:38" x14ac:dyDescent="0.3">
      <c r="A38" s="24" t="s">
        <v>60</v>
      </c>
      <c r="B38" s="5" t="s">
        <v>66</v>
      </c>
      <c r="D38" s="26">
        <v>0.3968253968253968</v>
      </c>
      <c r="E38" s="26">
        <v>0.3968253968253968</v>
      </c>
      <c r="F38" s="26">
        <v>0.3968253968253968</v>
      </c>
      <c r="G38" s="26">
        <v>0.3968253968253968</v>
      </c>
      <c r="H38" s="26">
        <v>0.3968253968253968</v>
      </c>
      <c r="I38" s="20"/>
      <c r="M38"/>
      <c r="N38"/>
      <c r="O38"/>
      <c r="P38"/>
      <c r="Q38"/>
      <c r="R38"/>
      <c r="S38"/>
      <c r="T38"/>
    </row>
    <row r="39" spans="1:38" x14ac:dyDescent="0.3">
      <c r="A39" s="24" t="s">
        <v>62</v>
      </c>
      <c r="B39" s="5" t="s">
        <v>67</v>
      </c>
      <c r="C39" s="5" t="s">
        <v>68</v>
      </c>
      <c r="D39" s="19">
        <v>18835.993408065144</v>
      </c>
      <c r="E39" s="19">
        <v>19160.021755374106</v>
      </c>
      <c r="F39" s="19">
        <v>19484.050102683075</v>
      </c>
      <c r="G39" s="19">
        <v>19808.078449992041</v>
      </c>
      <c r="H39" s="19">
        <v>20132.10679730101</v>
      </c>
      <c r="I39" s="20">
        <v>97420.250513415376</v>
      </c>
      <c r="M39"/>
      <c r="N39"/>
      <c r="O39"/>
      <c r="P39"/>
      <c r="Q39"/>
      <c r="R39"/>
      <c r="S39"/>
      <c r="T39"/>
    </row>
    <row r="40" spans="1:38" x14ac:dyDescent="0.3">
      <c r="A40" s="22" t="s">
        <v>69</v>
      </c>
      <c r="D40" s="19"/>
      <c r="E40" s="19"/>
      <c r="F40" s="19"/>
      <c r="G40" s="19"/>
      <c r="H40" s="19"/>
      <c r="I40" s="20"/>
      <c r="M40"/>
      <c r="N40"/>
      <c r="O40"/>
      <c r="P40"/>
      <c r="Q40"/>
      <c r="R40"/>
      <c r="S40"/>
      <c r="T40"/>
    </row>
    <row r="41" spans="1:38" x14ac:dyDescent="0.3">
      <c r="A41" s="24" t="s">
        <v>60</v>
      </c>
      <c r="B41" s="5" t="s">
        <v>70</v>
      </c>
      <c r="D41" s="26">
        <v>4.7619047619047616E-2</v>
      </c>
      <c r="E41" s="26">
        <v>4.7619047619047616E-2</v>
      </c>
      <c r="F41" s="26">
        <v>4.7619047619047616E-2</v>
      </c>
      <c r="G41" s="26">
        <v>4.7619047619047616E-2</v>
      </c>
      <c r="H41" s="26">
        <v>4.7619047619047616E-2</v>
      </c>
      <c r="I41" s="20"/>
      <c r="M41"/>
      <c r="N41"/>
      <c r="O41"/>
      <c r="P41"/>
      <c r="Q41"/>
      <c r="R41"/>
      <c r="S41"/>
      <c r="T41"/>
    </row>
    <row r="42" spans="1:38" x14ac:dyDescent="0.3">
      <c r="A42" s="24" t="s">
        <v>62</v>
      </c>
      <c r="B42" s="5" t="s">
        <v>71</v>
      </c>
      <c r="C42" s="5" t="s">
        <v>72</v>
      </c>
      <c r="D42" s="19">
        <v>2260.3192089678173</v>
      </c>
      <c r="E42" s="19">
        <v>2299.202610644893</v>
      </c>
      <c r="F42" s="19">
        <v>2338.0860123219691</v>
      </c>
      <c r="G42" s="19">
        <v>2376.9694139990447</v>
      </c>
      <c r="H42" s="19">
        <v>2415.8528156761213</v>
      </c>
      <c r="I42" s="20">
        <v>11690.430061609844</v>
      </c>
      <c r="M42"/>
      <c r="N42"/>
      <c r="O42"/>
      <c r="P42"/>
      <c r="Q42"/>
      <c r="R42"/>
      <c r="S42"/>
      <c r="T42"/>
    </row>
    <row r="43" spans="1:38" x14ac:dyDescent="0.3">
      <c r="A43" s="28" t="s">
        <v>73</v>
      </c>
      <c r="C43" s="29"/>
      <c r="D43" s="19"/>
      <c r="E43" s="19"/>
      <c r="F43" s="19"/>
      <c r="G43" s="19"/>
      <c r="H43" s="19"/>
      <c r="I43" s="19"/>
      <c r="J43" s="23"/>
      <c r="M43"/>
      <c r="N43"/>
      <c r="O43"/>
      <c r="P43"/>
      <c r="Q43"/>
      <c r="R43"/>
      <c r="S43"/>
      <c r="T43"/>
      <c r="AK43" s="8"/>
      <c r="AL43" s="8"/>
    </row>
    <row r="44" spans="1:38" x14ac:dyDescent="0.3">
      <c r="A44" s="24" t="s">
        <v>74</v>
      </c>
      <c r="B44" s="5" t="s">
        <v>75</v>
      </c>
      <c r="C44" s="5" t="s">
        <v>76</v>
      </c>
      <c r="D44" s="19">
        <v>386206.89033590001</v>
      </c>
      <c r="E44" s="19">
        <v>392850.65887434583</v>
      </c>
      <c r="F44" s="19">
        <v>399494.4274127917</v>
      </c>
      <c r="G44" s="19">
        <v>406138.19595123758</v>
      </c>
      <c r="H44" s="19">
        <v>412781.96448968345</v>
      </c>
      <c r="I44" s="20">
        <v>1997472.1370639587</v>
      </c>
      <c r="J44" s="23"/>
      <c r="L44" s="18"/>
      <c r="M44"/>
      <c r="N44"/>
      <c r="O44"/>
      <c r="P44"/>
      <c r="Q44"/>
      <c r="R44"/>
      <c r="S44"/>
      <c r="T44"/>
      <c r="AK44" s="8"/>
      <c r="AL44" s="8"/>
    </row>
    <row r="45" spans="1:38" x14ac:dyDescent="0.3">
      <c r="A45" s="24" t="s">
        <v>77</v>
      </c>
      <c r="B45" s="5" t="s">
        <v>78</v>
      </c>
      <c r="C45" s="5" t="s">
        <v>79</v>
      </c>
      <c r="D45" s="19">
        <v>663601.52188668528</v>
      </c>
      <c r="E45" s="19">
        <v>675017.20354203065</v>
      </c>
      <c r="F45" s="19">
        <v>686432.88519737613</v>
      </c>
      <c r="G45" s="19">
        <v>697848.56685272162</v>
      </c>
      <c r="H45" s="19">
        <v>709264.24850806722</v>
      </c>
      <c r="I45" s="20">
        <v>3432164.4259868809</v>
      </c>
      <c r="J45" s="23"/>
      <c r="M45"/>
      <c r="N45"/>
      <c r="O45"/>
      <c r="P45"/>
      <c r="Q45"/>
      <c r="R45"/>
      <c r="S45"/>
      <c r="T45"/>
      <c r="AK45" s="8"/>
      <c r="AL45" s="8"/>
    </row>
    <row r="46" spans="1:38" x14ac:dyDescent="0.3">
      <c r="A46" s="24" t="s">
        <v>80</v>
      </c>
      <c r="B46" s="5" t="s">
        <v>81</v>
      </c>
      <c r="C46" s="5" t="s">
        <v>82</v>
      </c>
      <c r="D46" s="19">
        <v>44040.870864168071</v>
      </c>
      <c r="E46" s="19">
        <v>44798.489020588408</v>
      </c>
      <c r="F46" s="19">
        <v>45556.107177008751</v>
      </c>
      <c r="G46" s="19">
        <v>46313.72533342908</v>
      </c>
      <c r="H46" s="19">
        <v>47071.343489849438</v>
      </c>
      <c r="I46" s="20">
        <v>227780.53588504376</v>
      </c>
      <c r="J46" s="23"/>
      <c r="M46"/>
      <c r="N46"/>
      <c r="O46"/>
      <c r="P46"/>
      <c r="Q46"/>
      <c r="R46"/>
      <c r="S46"/>
      <c r="T46"/>
      <c r="AK46" s="8"/>
      <c r="AL46" s="8"/>
    </row>
    <row r="47" spans="1:38" x14ac:dyDescent="0.3">
      <c r="A47" s="30" t="s">
        <v>88</v>
      </c>
      <c r="B47" s="39"/>
      <c r="C47" s="39"/>
      <c r="D47" s="32">
        <v>1093849.2830867532</v>
      </c>
      <c r="E47" s="32">
        <v>1112666.3514369647</v>
      </c>
      <c r="F47" s="32">
        <v>1131483.4197871764</v>
      </c>
      <c r="G47" s="32">
        <v>1150300.4881373884</v>
      </c>
      <c r="H47" s="32">
        <v>1169117.5564876001</v>
      </c>
      <c r="I47" s="32">
        <v>5657417.0989358835</v>
      </c>
      <c r="J47" s="23"/>
      <c r="M47"/>
      <c r="N47"/>
      <c r="O47"/>
      <c r="P47"/>
      <c r="Q47"/>
      <c r="R47"/>
      <c r="S47"/>
      <c r="T47"/>
      <c r="AK47" s="8"/>
      <c r="AL47" s="8"/>
    </row>
    <row r="48" spans="1:38" x14ac:dyDescent="0.3">
      <c r="A48" s="33"/>
      <c r="C48" s="3"/>
      <c r="D48" s="34"/>
      <c r="E48" s="34"/>
      <c r="F48" s="34"/>
      <c r="G48" s="34"/>
      <c r="H48" s="34"/>
      <c r="I48" s="34"/>
      <c r="J48" s="23"/>
      <c r="M48"/>
      <c r="N48"/>
      <c r="O48"/>
      <c r="P48"/>
      <c r="Q48"/>
      <c r="R48"/>
      <c r="S48"/>
      <c r="T48"/>
      <c r="AK48" s="8"/>
      <c r="AL48" s="8"/>
    </row>
    <row r="49" spans="1:38" x14ac:dyDescent="0.3">
      <c r="A49" s="33"/>
      <c r="C49" s="3"/>
      <c r="D49" s="34"/>
      <c r="E49" s="34"/>
      <c r="F49" s="34"/>
      <c r="G49" s="34"/>
      <c r="H49" s="34"/>
      <c r="I49" s="34"/>
      <c r="J49" s="23"/>
      <c r="M49"/>
      <c r="N49"/>
      <c r="O49"/>
      <c r="P49"/>
      <c r="Q49"/>
      <c r="R49"/>
      <c r="S49"/>
      <c r="T49"/>
      <c r="AK49" s="8"/>
      <c r="AL49" s="8"/>
    </row>
    <row r="50" spans="1:38" x14ac:dyDescent="0.25">
      <c r="C50" s="3"/>
      <c r="D50" s="34"/>
      <c r="E50" s="34"/>
      <c r="F50" s="34"/>
      <c r="G50" s="34"/>
      <c r="H50" s="34"/>
      <c r="I50" s="34"/>
      <c r="J50" s="23"/>
      <c r="M50"/>
      <c r="N50"/>
      <c r="O50"/>
      <c r="P50"/>
      <c r="Q50"/>
      <c r="R50"/>
      <c r="S50"/>
      <c r="T50"/>
      <c r="AK50" s="8"/>
      <c r="AL50" s="8"/>
    </row>
    <row r="51" spans="1:38" x14ac:dyDescent="0.3">
      <c r="A51" s="13" t="s">
        <v>89</v>
      </c>
      <c r="B51" s="36"/>
      <c r="C51" s="16"/>
      <c r="D51" s="15" t="s">
        <v>52</v>
      </c>
      <c r="E51" s="15" t="s">
        <v>53</v>
      </c>
      <c r="F51" s="15" t="s">
        <v>54</v>
      </c>
      <c r="G51" s="15" t="s">
        <v>55</v>
      </c>
      <c r="H51" s="15" t="s">
        <v>56</v>
      </c>
      <c r="I51" s="16" t="s">
        <v>2</v>
      </c>
      <c r="J51" s="23"/>
      <c r="M51"/>
      <c r="N51"/>
      <c r="O51"/>
      <c r="P51"/>
      <c r="Q51"/>
      <c r="R51"/>
      <c r="S51"/>
      <c r="T51"/>
      <c r="AK51" s="8"/>
      <c r="AL51" s="8"/>
    </row>
    <row r="52" spans="1:38" x14ac:dyDescent="0.3">
      <c r="A52" s="40" t="s">
        <v>90</v>
      </c>
      <c r="B52" s="29"/>
      <c r="C52" s="29"/>
      <c r="D52" s="41"/>
      <c r="E52" s="41"/>
      <c r="F52" s="41"/>
      <c r="G52" s="41"/>
      <c r="H52" s="41"/>
      <c r="I52" s="41"/>
      <c r="J52" s="23"/>
      <c r="M52"/>
      <c r="N52"/>
      <c r="O52"/>
      <c r="P52"/>
      <c r="Q52"/>
      <c r="R52"/>
      <c r="S52"/>
      <c r="T52"/>
      <c r="AK52" s="8"/>
      <c r="AL52" s="8"/>
    </row>
    <row r="53" spans="1:38" x14ac:dyDescent="0.3">
      <c r="A53" s="22" t="s">
        <v>91</v>
      </c>
      <c r="B53" s="29"/>
      <c r="C53" s="29"/>
      <c r="D53" s="42">
        <v>-2.8623828422713493E-2</v>
      </c>
      <c r="E53" s="42">
        <v>-2.8623828422713493E-2</v>
      </c>
      <c r="F53" s="42">
        <v>-2.8623828422713493E-2</v>
      </c>
      <c r="G53" s="42">
        <v>-2.8623828422713493E-2</v>
      </c>
      <c r="H53" s="42">
        <v>-2.8623828422713493E-2</v>
      </c>
      <c r="I53" s="42"/>
      <c r="J53" s="23"/>
      <c r="M53"/>
      <c r="N53"/>
      <c r="O53"/>
      <c r="P53"/>
      <c r="Q53"/>
      <c r="R53"/>
      <c r="S53"/>
      <c r="T53"/>
      <c r="AK53" s="8"/>
      <c r="AL53" s="8"/>
    </row>
    <row r="54" spans="1:38" x14ac:dyDescent="0.3">
      <c r="A54" s="22" t="s">
        <v>92</v>
      </c>
      <c r="D54" s="43">
        <v>-11236.057794202789</v>
      </c>
      <c r="E54" s="43">
        <v>-11429.347373278804</v>
      </c>
      <c r="F54" s="43">
        <v>-11622.636952354827</v>
      </c>
      <c r="G54" s="43">
        <v>-11815.926531430843</v>
      </c>
      <c r="H54" s="43">
        <v>-12009.216110506859</v>
      </c>
      <c r="I54" s="44">
        <v>-58113.184761774122</v>
      </c>
      <c r="J54"/>
      <c r="M54"/>
      <c r="N54"/>
      <c r="O54"/>
      <c r="P54"/>
      <c r="Q54"/>
      <c r="R54"/>
      <c r="S54"/>
      <c r="T54"/>
      <c r="AK54" s="8"/>
      <c r="AL54" s="8"/>
    </row>
    <row r="55" spans="1:38" x14ac:dyDescent="0.3">
      <c r="A55" s="22" t="s">
        <v>93</v>
      </c>
      <c r="D55" s="43">
        <v>-6259.5283007532253</v>
      </c>
      <c r="E55" s="43">
        <v>-6367.2085577105408</v>
      </c>
      <c r="F55" s="43">
        <v>-6474.8888146678601</v>
      </c>
      <c r="G55" s="43">
        <v>-6582.5690716251756</v>
      </c>
      <c r="H55" s="43">
        <v>-6690.249328582493</v>
      </c>
      <c r="I55" s="44">
        <v>-32374.444073339295</v>
      </c>
      <c r="J55"/>
      <c r="M55"/>
      <c r="N55"/>
      <c r="O55"/>
      <c r="P55"/>
      <c r="Q55"/>
      <c r="R55"/>
      <c r="S55"/>
      <c r="T55"/>
      <c r="AK55" s="8"/>
      <c r="AL55" s="8"/>
    </row>
    <row r="56" spans="1:38" x14ac:dyDescent="0.3">
      <c r="A56" s="22" t="s">
        <v>94</v>
      </c>
      <c r="D56" s="43">
        <v>-1478.3628292385788</v>
      </c>
      <c r="E56" s="43">
        <v>-1503.7945361787645</v>
      </c>
      <c r="F56" s="43">
        <v>-1529.2262431189506</v>
      </c>
      <c r="G56" s="43">
        <v>-1554.6579500591361</v>
      </c>
      <c r="H56" s="43">
        <v>-1580.0896569993222</v>
      </c>
      <c r="I56" s="44">
        <v>-7646.1312155947526</v>
      </c>
      <c r="J56"/>
      <c r="M56"/>
      <c r="N56"/>
      <c r="O56"/>
      <c r="P56"/>
      <c r="Q56"/>
      <c r="R56"/>
      <c r="S56"/>
      <c r="T56"/>
      <c r="AK56" s="8"/>
      <c r="AL56" s="8"/>
    </row>
    <row r="57" spans="1:38" x14ac:dyDescent="0.3">
      <c r="A57" s="40" t="s">
        <v>95</v>
      </c>
      <c r="D57" s="43"/>
      <c r="E57" s="43"/>
      <c r="F57" s="43"/>
      <c r="G57" s="43"/>
      <c r="H57" s="43"/>
      <c r="I57" s="43"/>
      <c r="J57"/>
      <c r="M57"/>
      <c r="N57"/>
      <c r="O57"/>
      <c r="P57"/>
      <c r="Q57"/>
      <c r="R57"/>
      <c r="S57"/>
      <c r="T57"/>
      <c r="AK57" s="8"/>
      <c r="AL57" s="8"/>
    </row>
    <row r="58" spans="1:38" x14ac:dyDescent="0.3">
      <c r="A58" s="22" t="s">
        <v>96</v>
      </c>
      <c r="D58" s="43">
        <v>-91420.777736187272</v>
      </c>
      <c r="E58" s="43">
        <v>-92993.454200751788</v>
      </c>
      <c r="F58" s="43">
        <v>-94566.130665316363</v>
      </c>
      <c r="G58" s="43">
        <v>-96138.807129880937</v>
      </c>
      <c r="H58" s="43">
        <v>-97711.483594445453</v>
      </c>
      <c r="I58" s="44">
        <v>-472830.65332658181</v>
      </c>
      <c r="J58"/>
      <c r="M58"/>
      <c r="N58"/>
      <c r="O58"/>
      <c r="P58"/>
      <c r="Q58"/>
      <c r="R58"/>
      <c r="S58"/>
      <c r="T58"/>
      <c r="AK58" s="8"/>
      <c r="AL58" s="8"/>
    </row>
    <row r="59" spans="1:38" x14ac:dyDescent="0.3">
      <c r="A59" s="22" t="s">
        <v>97</v>
      </c>
      <c r="D59" s="43">
        <v>-220526.33045061701</v>
      </c>
      <c r="E59" s="43">
        <v>-224319.96006419655</v>
      </c>
      <c r="F59" s="43">
        <v>-228113.58967777604</v>
      </c>
      <c r="G59" s="43">
        <v>-231907.21929135558</v>
      </c>
      <c r="H59" s="43">
        <v>-235700.84890493518</v>
      </c>
      <c r="I59" s="44">
        <v>-1140567.9483888804</v>
      </c>
      <c r="J59"/>
      <c r="M59"/>
      <c r="N59"/>
      <c r="O59"/>
      <c r="P59"/>
      <c r="Q59"/>
      <c r="R59"/>
      <c r="S59"/>
      <c r="T59"/>
      <c r="AK59" s="8"/>
      <c r="AL59" s="8"/>
    </row>
    <row r="60" spans="1:38" x14ac:dyDescent="0.3">
      <c r="A60" s="22" t="s">
        <v>98</v>
      </c>
      <c r="D60" s="43">
        <v>-28804.95205923343</v>
      </c>
      <c r="E60" s="43">
        <v>-29300.472566586704</v>
      </c>
      <c r="F60" s="43">
        <v>-29795.993073939986</v>
      </c>
      <c r="G60" s="43">
        <v>-30291.513581293249</v>
      </c>
      <c r="H60" s="43">
        <v>-30787.034088646542</v>
      </c>
      <c r="I60" s="44">
        <v>-148979.96536969993</v>
      </c>
      <c r="J60"/>
      <c r="M60"/>
      <c r="N60"/>
      <c r="O60"/>
      <c r="P60"/>
      <c r="Q60"/>
      <c r="R60"/>
      <c r="S60"/>
      <c r="T60"/>
      <c r="AK60" s="8"/>
      <c r="AL60" s="8"/>
    </row>
    <row r="61" spans="1:38" x14ac:dyDescent="0.3">
      <c r="A61" s="22" t="s">
        <v>99</v>
      </c>
      <c r="D61" s="43">
        <v>111950.07616146121</v>
      </c>
      <c r="E61" s="43">
        <v>117961.11542981271</v>
      </c>
      <c r="F61" s="43">
        <v>117961.11542981271</v>
      </c>
      <c r="G61" s="43">
        <v>117961.11542981271</v>
      </c>
      <c r="H61" s="43">
        <v>117961.11542981271</v>
      </c>
      <c r="I61" s="44">
        <v>583794.53788071207</v>
      </c>
      <c r="J61"/>
      <c r="L61" s="45"/>
      <c r="M61"/>
      <c r="N61"/>
      <c r="O61"/>
      <c r="P61"/>
      <c r="Q61"/>
      <c r="R61"/>
      <c r="S61"/>
      <c r="T61"/>
    </row>
    <row r="62" spans="1:38" x14ac:dyDescent="0.25">
      <c r="A62" s="46" t="s">
        <v>100</v>
      </c>
      <c r="B62" s="31"/>
      <c r="C62" s="31"/>
      <c r="D62" s="47">
        <v>-228801.98408457651</v>
      </c>
      <c r="E62" s="47">
        <v>-228652.77140172233</v>
      </c>
      <c r="F62" s="47">
        <v>-234514.59798721969</v>
      </c>
      <c r="G62" s="47">
        <v>-240376.42457271705</v>
      </c>
      <c r="H62" s="47">
        <v>-246238.25115821447</v>
      </c>
      <c r="I62" s="48">
        <v>-1178584.0292044501</v>
      </c>
      <c r="J62"/>
      <c r="M62"/>
      <c r="N62"/>
      <c r="O62"/>
      <c r="P62"/>
      <c r="Q62"/>
      <c r="R62"/>
      <c r="S62"/>
      <c r="T62"/>
    </row>
    <row r="63" spans="1:38" x14ac:dyDescent="0.25">
      <c r="C63" s="10"/>
      <c r="J63" s="23"/>
      <c r="M63"/>
      <c r="N63"/>
      <c r="O63"/>
      <c r="P63"/>
      <c r="Q63"/>
      <c r="R63"/>
      <c r="S63"/>
      <c r="T63"/>
    </row>
    <row r="64" spans="1:38" ht="13.5" x14ac:dyDescent="0.25">
      <c r="A64" s="10" t="s">
        <v>101</v>
      </c>
      <c r="D64" s="23"/>
      <c r="I64" s="49"/>
      <c r="J64" s="23"/>
      <c r="M64"/>
      <c r="N64"/>
      <c r="O64"/>
      <c r="P64"/>
      <c r="Q64"/>
      <c r="R64"/>
      <c r="S64"/>
      <c r="T64"/>
      <c r="AK64" s="8"/>
      <c r="AL64" s="8"/>
    </row>
    <row r="65" spans="1:38" x14ac:dyDescent="0.25">
      <c r="A65" s="10" t="s">
        <v>102</v>
      </c>
      <c r="D65" s="23"/>
      <c r="I65" s="49"/>
      <c r="J65" s="23"/>
      <c r="M65"/>
      <c r="N65"/>
      <c r="O65"/>
      <c r="P65"/>
      <c r="Q65"/>
      <c r="R65"/>
      <c r="S65"/>
      <c r="T65"/>
      <c r="AK65" s="8"/>
      <c r="AL65" s="8"/>
    </row>
    <row r="66" spans="1:38" x14ac:dyDescent="0.25">
      <c r="A66" s="23" t="s">
        <v>103</v>
      </c>
      <c r="D66" s="23"/>
      <c r="J66" s="23"/>
      <c r="M66"/>
      <c r="N66"/>
      <c r="O66"/>
      <c r="P66"/>
      <c r="Q66"/>
      <c r="R66"/>
      <c r="S66"/>
      <c r="T66"/>
      <c r="AA66" s="26"/>
      <c r="AK66" s="8"/>
      <c r="AL66" s="8"/>
    </row>
    <row r="67" spans="1:38" ht="28.25" customHeight="1" x14ac:dyDescent="0.25">
      <c r="A67" s="544" t="s">
        <v>104</v>
      </c>
      <c r="B67" s="544"/>
      <c r="C67" s="544"/>
      <c r="D67" s="544"/>
      <c r="E67" s="544"/>
      <c r="F67" s="544"/>
      <c r="G67" s="544"/>
      <c r="H67" s="544"/>
      <c r="I67" s="544"/>
      <c r="M67"/>
      <c r="N67"/>
      <c r="O67"/>
      <c r="P67"/>
      <c r="Q67"/>
      <c r="R67"/>
      <c r="S67"/>
      <c r="T67"/>
    </row>
    <row r="68" spans="1:38" x14ac:dyDescent="0.25">
      <c r="A68" s="50"/>
      <c r="B68" s="50"/>
      <c r="C68" s="50"/>
      <c r="D68" s="50"/>
      <c r="E68" s="50"/>
      <c r="F68" s="50"/>
      <c r="G68" s="50"/>
      <c r="H68" s="50"/>
      <c r="I68" s="50"/>
      <c r="M68"/>
      <c r="N68"/>
      <c r="O68"/>
      <c r="P68"/>
      <c r="Q68"/>
      <c r="R68"/>
      <c r="S68"/>
      <c r="T68"/>
    </row>
    <row r="69" spans="1:38" x14ac:dyDescent="0.25">
      <c r="M69"/>
      <c r="N69"/>
      <c r="O69"/>
      <c r="P69"/>
      <c r="Q69"/>
      <c r="R69"/>
      <c r="S69"/>
      <c r="T69"/>
      <c r="AE69" s="3"/>
    </row>
    <row r="70" spans="1:38" x14ac:dyDescent="0.25">
      <c r="M70"/>
      <c r="N70"/>
      <c r="O70"/>
      <c r="P70"/>
      <c r="Q70"/>
      <c r="R70"/>
      <c r="S70"/>
      <c r="T70"/>
    </row>
    <row r="71" spans="1:38" x14ac:dyDescent="0.25">
      <c r="M71"/>
      <c r="N71"/>
      <c r="O71"/>
      <c r="P71"/>
      <c r="Q71"/>
      <c r="R71"/>
      <c r="S71"/>
      <c r="T71"/>
    </row>
    <row r="72" spans="1:38" x14ac:dyDescent="0.25">
      <c r="M72"/>
      <c r="N72"/>
      <c r="O72"/>
      <c r="P72"/>
      <c r="Q72"/>
      <c r="R72"/>
      <c r="S72"/>
      <c r="T72"/>
    </row>
    <row r="73" spans="1:38" x14ac:dyDescent="0.25">
      <c r="M73"/>
      <c r="N73"/>
      <c r="O73"/>
      <c r="P73"/>
      <c r="Q73"/>
      <c r="R73"/>
      <c r="S73"/>
      <c r="T73"/>
    </row>
    <row r="74" spans="1:38" x14ac:dyDescent="0.25">
      <c r="A74" s="51"/>
      <c r="B74" s="51"/>
      <c r="C74" s="51"/>
      <c r="M74"/>
      <c r="N74"/>
      <c r="O74"/>
      <c r="P74"/>
      <c r="Q74"/>
      <c r="R74"/>
      <c r="S74"/>
      <c r="T74"/>
    </row>
    <row r="75" spans="1:38" x14ac:dyDescent="0.25">
      <c r="M75"/>
      <c r="N75"/>
      <c r="O75"/>
      <c r="P75"/>
      <c r="Q75"/>
      <c r="R75"/>
      <c r="S75"/>
      <c r="T75"/>
    </row>
    <row r="76" spans="1:38" x14ac:dyDescent="0.25">
      <c r="M76"/>
      <c r="N76"/>
      <c r="O76"/>
      <c r="P76"/>
      <c r="Q76"/>
      <c r="R76"/>
      <c r="S76"/>
      <c r="T76"/>
    </row>
    <row r="77" spans="1:38" x14ac:dyDescent="0.25">
      <c r="M77"/>
      <c r="N77"/>
      <c r="O77"/>
      <c r="P77"/>
      <c r="Q77"/>
      <c r="R77"/>
      <c r="S77"/>
      <c r="T77"/>
    </row>
    <row r="78" spans="1:38" x14ac:dyDescent="0.25">
      <c r="M78"/>
      <c r="N78"/>
      <c r="O78"/>
      <c r="P78"/>
      <c r="Q78"/>
      <c r="R78"/>
      <c r="S78"/>
      <c r="T78"/>
    </row>
    <row r="79" spans="1:38" x14ac:dyDescent="0.25">
      <c r="M79"/>
      <c r="N79"/>
      <c r="O79"/>
      <c r="P79"/>
      <c r="Q79"/>
      <c r="R79"/>
      <c r="S79"/>
      <c r="T79"/>
    </row>
    <row r="80" spans="1:38" x14ac:dyDescent="0.25">
      <c r="M80"/>
      <c r="N80"/>
      <c r="O80"/>
      <c r="P80"/>
      <c r="Q80"/>
      <c r="R80"/>
      <c r="S80"/>
      <c r="T80"/>
    </row>
    <row r="81" spans="13:30" x14ac:dyDescent="0.25">
      <c r="M81"/>
      <c r="N81"/>
      <c r="O81"/>
      <c r="P81"/>
      <c r="Q81"/>
      <c r="R81"/>
      <c r="S81"/>
      <c r="T81"/>
    </row>
    <row r="82" spans="13:30" x14ac:dyDescent="0.25">
      <c r="M82"/>
      <c r="N82"/>
      <c r="O82"/>
      <c r="P82"/>
      <c r="Q82"/>
      <c r="R82"/>
      <c r="S82"/>
      <c r="T82"/>
    </row>
    <row r="83" spans="13:30" x14ac:dyDescent="0.25">
      <c r="M83"/>
      <c r="N83"/>
      <c r="O83"/>
      <c r="P83"/>
      <c r="Q83"/>
      <c r="R83"/>
      <c r="S83"/>
      <c r="T83"/>
    </row>
    <row r="84" spans="13:30" x14ac:dyDescent="0.25">
      <c r="M84"/>
      <c r="N84"/>
      <c r="O84"/>
      <c r="P84"/>
      <c r="Q84"/>
      <c r="R84"/>
      <c r="S84"/>
      <c r="T84"/>
    </row>
    <row r="85" spans="13:30" x14ac:dyDescent="0.25">
      <c r="M85"/>
      <c r="N85"/>
      <c r="O85"/>
      <c r="P85"/>
      <c r="Q85"/>
      <c r="R85"/>
      <c r="S85"/>
      <c r="T85"/>
    </row>
    <row r="86" spans="13:30" x14ac:dyDescent="0.25">
      <c r="M86"/>
      <c r="N86"/>
      <c r="O86"/>
      <c r="P86"/>
      <c r="Q86"/>
      <c r="R86"/>
      <c r="S86"/>
      <c r="T86"/>
      <c r="AD86" s="3"/>
    </row>
    <row r="87" spans="13:30" x14ac:dyDescent="0.25">
      <c r="M87"/>
      <c r="N87"/>
      <c r="O87"/>
      <c r="P87"/>
      <c r="Q87"/>
      <c r="R87"/>
      <c r="S87"/>
      <c r="T87"/>
    </row>
    <row r="88" spans="13:30" x14ac:dyDescent="0.25">
      <c r="M88"/>
      <c r="N88"/>
      <c r="O88"/>
      <c r="P88"/>
      <c r="Q88"/>
      <c r="R88"/>
      <c r="S88"/>
      <c r="T88"/>
    </row>
    <row r="89" spans="13:30" x14ac:dyDescent="0.25">
      <c r="M89"/>
      <c r="N89"/>
      <c r="O89"/>
      <c r="P89"/>
      <c r="Q89"/>
      <c r="R89"/>
      <c r="S89"/>
      <c r="T89"/>
    </row>
    <row r="90" spans="13:30" x14ac:dyDescent="0.25">
      <c r="M90"/>
      <c r="N90"/>
      <c r="O90"/>
      <c r="P90"/>
      <c r="Q90"/>
      <c r="R90"/>
      <c r="S90"/>
      <c r="T90"/>
    </row>
    <row r="91" spans="13:30" x14ac:dyDescent="0.25">
      <c r="M91"/>
      <c r="N91"/>
      <c r="O91"/>
      <c r="P91"/>
      <c r="Q91"/>
      <c r="R91"/>
      <c r="S91"/>
      <c r="T91"/>
    </row>
    <row r="92" spans="13:30" x14ac:dyDescent="0.25">
      <c r="M92"/>
      <c r="N92"/>
      <c r="O92"/>
      <c r="P92"/>
      <c r="Q92"/>
      <c r="R92"/>
      <c r="S92"/>
      <c r="T92"/>
    </row>
    <row r="93" spans="13:30" x14ac:dyDescent="0.25">
      <c r="M93"/>
      <c r="N93"/>
      <c r="O93"/>
      <c r="P93"/>
      <c r="Q93"/>
      <c r="R93"/>
      <c r="S93"/>
      <c r="T93"/>
    </row>
    <row r="94" spans="13:30" x14ac:dyDescent="0.25">
      <c r="M94"/>
      <c r="N94"/>
      <c r="O94"/>
      <c r="P94"/>
      <c r="Q94"/>
      <c r="R94"/>
      <c r="S94"/>
      <c r="T94"/>
    </row>
    <row r="95" spans="13:30" x14ac:dyDescent="0.25">
      <c r="M95"/>
      <c r="N95"/>
      <c r="O95"/>
      <c r="P95"/>
      <c r="Q95"/>
      <c r="R95"/>
      <c r="S95"/>
      <c r="T95"/>
    </row>
    <row r="96" spans="13:30" x14ac:dyDescent="0.25">
      <c r="M96"/>
      <c r="N96"/>
      <c r="O96"/>
      <c r="P96"/>
      <c r="Q96"/>
      <c r="R96"/>
      <c r="S96"/>
      <c r="T96"/>
    </row>
  </sheetData>
  <scenarios current="0">
    <scenario name="Break_Even" count="1" user="Rod Ling" comment="Created by Rod Ling on 1/24/2021">
      <inputCells r="D11" val="0.112357088344171" numFmtId="10"/>
    </scenario>
  </scenarios>
  <mergeCells count="5">
    <mergeCell ref="A1:I1"/>
    <mergeCell ref="A2:I2"/>
    <mergeCell ref="A3:I3"/>
    <mergeCell ref="A4:I4"/>
    <mergeCell ref="A67:I67"/>
  </mergeCells>
  <dataValidations count="2">
    <dataValidation type="list" allowBlank="1" showInputMessage="1" showErrorMessage="1" sqref="A74:C74" xr:uid="{18699245-5F04-4B8D-A43F-58E0DBB707E3}">
      <formula1>$N$92:$N$93</formula1>
    </dataValidation>
    <dataValidation type="list" allowBlank="1" showInputMessage="1" showErrorMessage="1" sqref="E38:H38" xr:uid="{1CE0276C-76C4-4EDF-9427-C538048B7928}">
      <formula1>#REF!</formula1>
    </dataValidation>
  </dataValidations>
  <printOptions horizontalCentered="1"/>
  <pageMargins left="0.70866141732283505" right="0.70866141732283505" top="0.74803149606299202" bottom="0.74803149606299202" header="0.31496062992126" footer="0.31496062992126"/>
  <pageSetup paperSize="8" orientation="portrait" cellComments="asDisplayed"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D902-E41C-4BA3-904B-ACE4E7C5FA00}">
  <sheetPr codeName="Sheet34">
    <tabColor theme="7" tint="0.59999389629810485"/>
    <pageSetUpPr fitToPage="1"/>
  </sheetPr>
  <dimension ref="B1:R54"/>
  <sheetViews>
    <sheetView showGridLines="0" zoomScaleNormal="100" workbookViewId="0">
      <selection activeCell="B1" sqref="B1:J1"/>
    </sheetView>
  </sheetViews>
  <sheetFormatPr defaultColWidth="9" defaultRowHeight="14.5" x14ac:dyDescent="0.35"/>
  <cols>
    <col min="1" max="1" width="1.8984375" style="387" customWidth="1"/>
    <col min="2" max="2" width="56.3984375" style="387" customWidth="1"/>
    <col min="3" max="3" width="10" style="387" bestFit="1" customWidth="1"/>
    <col min="4" max="4" width="13" style="387" customWidth="1"/>
    <col min="5" max="5" width="8.59765625" style="387" customWidth="1"/>
    <col min="6" max="6" width="14.09765625" style="387" customWidth="1"/>
    <col min="7" max="8" width="12.69921875" style="387" customWidth="1"/>
    <col min="9" max="9" width="10.5" style="387" customWidth="1"/>
    <col min="10" max="10" width="12" style="387" customWidth="1"/>
    <col min="11" max="11" width="1.19921875" style="387" customWidth="1"/>
    <col min="12" max="12" width="12.5" style="387" customWidth="1"/>
    <col min="13" max="13" width="1.5" style="387" customWidth="1"/>
    <col min="14" max="14" width="3.5" style="387" bestFit="1" customWidth="1"/>
    <col min="15" max="15" width="24.59765625" style="387" bestFit="1" customWidth="1"/>
    <col min="16" max="16" width="11.3984375" style="387" customWidth="1"/>
    <col min="17" max="17" width="9" style="387"/>
    <col min="18" max="18" width="4.8984375" style="387" bestFit="1" customWidth="1"/>
    <col min="19" max="19" width="9" style="387"/>
    <col min="20" max="20" width="3.5" style="387" bestFit="1" customWidth="1"/>
    <col min="21" max="21" width="9" style="387"/>
    <col min="22" max="22" width="3.5" style="387" bestFit="1" customWidth="1"/>
    <col min="23" max="16384" width="9" style="387"/>
  </cols>
  <sheetData>
    <row r="1" spans="2:18" s="388" customFormat="1" ht="18" x14ac:dyDescent="0.35">
      <c r="B1" s="548" t="s">
        <v>602</v>
      </c>
      <c r="C1" s="548"/>
      <c r="D1" s="548"/>
      <c r="E1" s="548"/>
      <c r="F1" s="548"/>
      <c r="G1" s="548"/>
      <c r="H1" s="548"/>
      <c r="I1" s="548"/>
      <c r="J1" s="548"/>
      <c r="K1" s="387"/>
      <c r="L1" s="387"/>
    </row>
    <row r="2" spans="2:18" s="388" customFormat="1" x14ac:dyDescent="0.35">
      <c r="B2" s="389"/>
      <c r="C2" s="389"/>
      <c r="D2" s="389"/>
      <c r="E2" s="390"/>
      <c r="F2" s="390"/>
      <c r="G2" s="390"/>
      <c r="H2" s="389"/>
      <c r="I2" s="390"/>
      <c r="J2" s="389"/>
      <c r="K2" s="387"/>
      <c r="L2" s="387"/>
    </row>
    <row r="3" spans="2:18" s="394" customFormat="1" x14ac:dyDescent="0.35">
      <c r="B3" s="391" t="s">
        <v>603</v>
      </c>
      <c r="C3" s="392" t="s">
        <v>604</v>
      </c>
      <c r="D3" s="393" t="s">
        <v>605</v>
      </c>
      <c r="E3" s="549" t="s">
        <v>606</v>
      </c>
      <c r="F3" s="550"/>
      <c r="G3" s="551" t="s">
        <v>607</v>
      </c>
      <c r="H3" s="550"/>
      <c r="I3" s="551" t="s">
        <v>608</v>
      </c>
      <c r="J3" s="551"/>
      <c r="K3" s="387"/>
      <c r="L3" s="387"/>
      <c r="O3" s="551" t="s">
        <v>2</v>
      </c>
      <c r="P3" s="551"/>
    </row>
    <row r="4" spans="2:18" s="394" customFormat="1" x14ac:dyDescent="0.35">
      <c r="B4" s="395"/>
      <c r="C4" s="396"/>
      <c r="D4" s="397"/>
      <c r="E4" s="545"/>
      <c r="F4" s="546"/>
      <c r="G4" s="547"/>
      <c r="H4" s="546"/>
      <c r="I4" s="547"/>
      <c r="J4" s="546"/>
      <c r="K4" s="387"/>
      <c r="L4" s="387"/>
      <c r="O4" s="547"/>
      <c r="P4" s="546"/>
    </row>
    <row r="5" spans="2:18" s="394" customFormat="1" ht="36" customHeight="1" x14ac:dyDescent="0.35">
      <c r="B5" s="398"/>
      <c r="C5" s="399"/>
      <c r="D5" s="400" t="s">
        <v>487</v>
      </c>
      <c r="E5" s="401" t="s">
        <v>609</v>
      </c>
      <c r="F5" s="400" t="s">
        <v>487</v>
      </c>
      <c r="G5" s="401" t="s">
        <v>609</v>
      </c>
      <c r="H5" s="400" t="s">
        <v>487</v>
      </c>
      <c r="I5" s="401" t="s">
        <v>609</v>
      </c>
      <c r="J5" s="400" t="s">
        <v>487</v>
      </c>
      <c r="K5" s="387"/>
      <c r="L5" s="387"/>
      <c r="O5" s="402" t="s">
        <v>609</v>
      </c>
      <c r="P5" s="400" t="s">
        <v>487</v>
      </c>
    </row>
    <row r="6" spans="2:18" s="388" customFormat="1" x14ac:dyDescent="0.35">
      <c r="B6" s="403" t="s">
        <v>610</v>
      </c>
      <c r="C6" s="404" t="s">
        <v>611</v>
      </c>
      <c r="D6" s="405">
        <v>21.57</v>
      </c>
      <c r="E6" s="406">
        <v>5</v>
      </c>
      <c r="F6" s="407">
        <v>107.85</v>
      </c>
      <c r="G6" s="408">
        <v>2</v>
      </c>
      <c r="H6" s="407">
        <v>43.14</v>
      </c>
      <c r="I6" s="408">
        <v>2</v>
      </c>
      <c r="J6" s="407">
        <v>43.14</v>
      </c>
      <c r="K6" s="387"/>
      <c r="L6" s="387"/>
      <c r="O6" s="408">
        <v>9</v>
      </c>
      <c r="P6" s="407">
        <v>194.13</v>
      </c>
      <c r="R6" s="409"/>
    </row>
    <row r="7" spans="2:18" s="388" customFormat="1" x14ac:dyDescent="0.35">
      <c r="B7" s="403" t="s">
        <v>612</v>
      </c>
      <c r="C7" s="406" t="s">
        <v>613</v>
      </c>
      <c r="D7" s="405">
        <v>16.440000000000001</v>
      </c>
      <c r="E7" s="406">
        <v>3</v>
      </c>
      <c r="F7" s="407">
        <v>49.320000000000007</v>
      </c>
      <c r="G7" s="408">
        <v>4</v>
      </c>
      <c r="H7" s="407">
        <v>65.760000000000005</v>
      </c>
      <c r="I7" s="408">
        <v>5</v>
      </c>
      <c r="J7" s="407">
        <v>82.2</v>
      </c>
      <c r="K7" s="387"/>
      <c r="L7" s="387"/>
      <c r="O7" s="408">
        <v>12</v>
      </c>
      <c r="P7" s="407">
        <v>197.28000000000003</v>
      </c>
    </row>
    <row r="8" spans="2:18" s="388" customFormat="1" x14ac:dyDescent="0.35">
      <c r="B8" s="410" t="s">
        <v>614</v>
      </c>
      <c r="C8" s="406" t="s">
        <v>615</v>
      </c>
      <c r="D8" s="405">
        <v>18.27</v>
      </c>
      <c r="E8" s="406">
        <v>2</v>
      </c>
      <c r="F8" s="407">
        <v>36.54</v>
      </c>
      <c r="G8" s="408">
        <v>1</v>
      </c>
      <c r="H8" s="407">
        <v>18.27</v>
      </c>
      <c r="I8" s="408">
        <v>0</v>
      </c>
      <c r="J8" s="407">
        <v>0</v>
      </c>
      <c r="K8" s="387"/>
      <c r="L8" s="387"/>
      <c r="O8" s="408">
        <v>3</v>
      </c>
      <c r="P8" s="407">
        <v>54.81</v>
      </c>
    </row>
    <row r="9" spans="2:18" s="388" customFormat="1" x14ac:dyDescent="0.35">
      <c r="B9" s="410" t="s">
        <v>616</v>
      </c>
      <c r="C9" s="406" t="s">
        <v>617</v>
      </c>
      <c r="D9" s="405">
        <v>15.21</v>
      </c>
      <c r="E9" s="406">
        <v>2</v>
      </c>
      <c r="F9" s="407">
        <v>30.42</v>
      </c>
      <c r="G9" s="408">
        <v>1</v>
      </c>
      <c r="H9" s="407">
        <v>15.21</v>
      </c>
      <c r="I9" s="408">
        <v>3</v>
      </c>
      <c r="J9" s="407">
        <v>45.63</v>
      </c>
      <c r="K9" s="387"/>
      <c r="L9" s="387"/>
      <c r="O9" s="408">
        <v>6</v>
      </c>
      <c r="P9" s="407">
        <v>91.26</v>
      </c>
    </row>
    <row r="10" spans="2:18" s="388" customFormat="1" x14ac:dyDescent="0.35">
      <c r="B10" s="410" t="s">
        <v>618</v>
      </c>
      <c r="C10" s="406" t="s">
        <v>619</v>
      </c>
      <c r="D10" s="405">
        <v>22.49</v>
      </c>
      <c r="E10" s="406">
        <v>1</v>
      </c>
      <c r="F10" s="407">
        <v>22.49</v>
      </c>
      <c r="G10" s="408">
        <v>0</v>
      </c>
      <c r="H10" s="407">
        <v>0</v>
      </c>
      <c r="I10" s="408">
        <v>2</v>
      </c>
      <c r="J10" s="407">
        <v>44.98</v>
      </c>
      <c r="K10" s="387"/>
      <c r="L10" s="387"/>
      <c r="O10" s="408">
        <v>3</v>
      </c>
      <c r="P10" s="407">
        <v>67.47</v>
      </c>
    </row>
    <row r="11" spans="2:18" s="388" customFormat="1" x14ac:dyDescent="0.35">
      <c r="B11" s="410" t="s">
        <v>620</v>
      </c>
      <c r="C11" s="406" t="s">
        <v>621</v>
      </c>
      <c r="D11" s="405">
        <v>17.739999999999998</v>
      </c>
      <c r="E11" s="406">
        <v>1</v>
      </c>
      <c r="F11" s="407">
        <v>17.739999999999998</v>
      </c>
      <c r="G11" s="408">
        <v>0</v>
      </c>
      <c r="H11" s="407">
        <v>0</v>
      </c>
      <c r="I11" s="408">
        <v>1</v>
      </c>
      <c r="J11" s="407">
        <v>17.739999999999998</v>
      </c>
      <c r="K11" s="387"/>
      <c r="L11" s="387"/>
      <c r="O11" s="408">
        <v>2</v>
      </c>
      <c r="P11" s="407">
        <v>35.479999999999997</v>
      </c>
    </row>
    <row r="12" spans="2:18" s="388" customFormat="1" x14ac:dyDescent="0.35">
      <c r="B12" s="410" t="s">
        <v>622</v>
      </c>
      <c r="C12" s="411" t="s">
        <v>623</v>
      </c>
      <c r="D12" s="405">
        <v>39.29</v>
      </c>
      <c r="E12" s="406">
        <v>0</v>
      </c>
      <c r="F12" s="407">
        <v>0</v>
      </c>
      <c r="G12" s="408">
        <v>1</v>
      </c>
      <c r="H12" s="407">
        <v>39.29</v>
      </c>
      <c r="I12" s="408">
        <v>1</v>
      </c>
      <c r="J12" s="407">
        <v>39.29</v>
      </c>
      <c r="K12" s="387"/>
      <c r="L12" s="387"/>
      <c r="O12" s="408">
        <v>2</v>
      </c>
      <c r="P12" s="407">
        <v>78.58</v>
      </c>
    </row>
    <row r="13" spans="2:18" s="388" customFormat="1" x14ac:dyDescent="0.35">
      <c r="B13" s="410" t="s">
        <v>624</v>
      </c>
      <c r="C13" s="411" t="s">
        <v>625</v>
      </c>
      <c r="D13" s="405">
        <v>20.440000000000001</v>
      </c>
      <c r="E13" s="406">
        <v>1</v>
      </c>
      <c r="F13" s="407">
        <v>20.440000000000001</v>
      </c>
      <c r="G13" s="408">
        <v>1</v>
      </c>
      <c r="H13" s="407">
        <v>20.440000000000001</v>
      </c>
      <c r="I13" s="408">
        <v>0</v>
      </c>
      <c r="J13" s="407">
        <v>0</v>
      </c>
      <c r="K13" s="387"/>
      <c r="L13" s="387"/>
      <c r="O13" s="408">
        <v>2</v>
      </c>
      <c r="P13" s="407">
        <v>40.880000000000003</v>
      </c>
    </row>
    <row r="14" spans="2:18" s="388" customFormat="1" x14ac:dyDescent="0.35">
      <c r="B14" s="412" t="s">
        <v>509</v>
      </c>
      <c r="C14" s="413"/>
      <c r="D14" s="414"/>
      <c r="E14" s="415">
        <v>15</v>
      </c>
      <c r="F14" s="416">
        <v>284.8</v>
      </c>
      <c r="G14" s="417">
        <v>10</v>
      </c>
      <c r="H14" s="416">
        <v>202.10999999999999</v>
      </c>
      <c r="I14" s="417">
        <v>14</v>
      </c>
      <c r="J14" s="416">
        <v>272.98</v>
      </c>
      <c r="K14" s="387"/>
      <c r="L14" s="387"/>
      <c r="O14" s="417">
        <v>39</v>
      </c>
      <c r="P14" s="416">
        <v>759.89</v>
      </c>
    </row>
    <row r="15" spans="2:18" s="388" customFormat="1" x14ac:dyDescent="0.35">
      <c r="B15" s="418" t="s">
        <v>626</v>
      </c>
      <c r="C15" s="419"/>
      <c r="D15" s="420">
        <v>21.431249999999999</v>
      </c>
      <c r="E15" s="421"/>
      <c r="F15" s="422">
        <v>18.986666666666668</v>
      </c>
      <c r="G15" s="423"/>
      <c r="H15" s="422">
        <v>20.210999999999999</v>
      </c>
      <c r="I15" s="423"/>
      <c r="J15" s="422">
        <v>19.498571428571431</v>
      </c>
      <c r="K15" s="387"/>
      <c r="L15" s="387"/>
      <c r="O15" s="423"/>
      <c r="P15" s="422">
        <v>19.484358974358972</v>
      </c>
    </row>
    <row r="16" spans="2:18" x14ac:dyDescent="0.35">
      <c r="B16" s="424" t="s">
        <v>627</v>
      </c>
    </row>
    <row r="17" spans="2:16" x14ac:dyDescent="0.35">
      <c r="B17" s="425" t="s">
        <v>628</v>
      </c>
      <c r="P17" s="426"/>
    </row>
    <row r="18" spans="2:16" x14ac:dyDescent="0.35">
      <c r="B18" s="424"/>
      <c r="M18" s="426">
        <v>0</v>
      </c>
    </row>
    <row r="19" spans="2:16" x14ac:dyDescent="0.35">
      <c r="B19" s="424"/>
    </row>
    <row r="20" spans="2:16" x14ac:dyDescent="0.35">
      <c r="B20" s="424"/>
      <c r="F20"/>
      <c r="G20"/>
      <c r="H20"/>
      <c r="I20"/>
      <c r="J20"/>
    </row>
    <row r="21" spans="2:16" x14ac:dyDescent="0.35">
      <c r="F21" s="426"/>
      <c r="H21" s="426"/>
      <c r="J21" s="426"/>
    </row>
    <row r="23" spans="2:16" x14ac:dyDescent="0.35">
      <c r="C23" s="427"/>
    </row>
    <row r="24" spans="2:16" x14ac:dyDescent="0.35">
      <c r="C24" s="427"/>
    </row>
    <row r="25" spans="2:16" x14ac:dyDescent="0.35">
      <c r="C25" s="427"/>
    </row>
    <row r="26" spans="2:16" x14ac:dyDescent="0.35">
      <c r="C26" s="427"/>
    </row>
    <row r="27" spans="2:16" x14ac:dyDescent="0.35">
      <c r="C27" s="427"/>
    </row>
    <row r="28" spans="2:16" x14ac:dyDescent="0.35">
      <c r="C28" s="427"/>
    </row>
    <row r="29" spans="2:16" x14ac:dyDescent="0.35">
      <c r="C29" s="427"/>
    </row>
    <row r="30" spans="2:16" x14ac:dyDescent="0.35">
      <c r="C30" s="427"/>
    </row>
    <row r="35" spans="11:12" s="388" customFormat="1" x14ac:dyDescent="0.35">
      <c r="K35" s="387"/>
      <c r="L35" s="387"/>
    </row>
    <row r="54" spans="11:12" s="388" customFormat="1" x14ac:dyDescent="0.35">
      <c r="K54" s="387"/>
      <c r="L54" s="387"/>
    </row>
  </sheetData>
  <mergeCells count="9">
    <mergeCell ref="E4:F4"/>
    <mergeCell ref="G4:H4"/>
    <mergeCell ref="I4:J4"/>
    <mergeCell ref="O4:P4"/>
    <mergeCell ref="B1:J1"/>
    <mergeCell ref="E3:F3"/>
    <mergeCell ref="G3:H3"/>
    <mergeCell ref="I3:J3"/>
    <mergeCell ref="O3:P3"/>
  </mergeCells>
  <pageMargins left="0.7" right="0.7" top="0.75" bottom="0.75" header="0.3" footer="0.3"/>
  <pageSetup paperSize="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41DD-B2A8-4FB0-BCB6-3860E1713084}">
  <sheetPr codeName="Sheet22">
    <tabColor theme="7" tint="0.59999389629810485"/>
    <pageSetUpPr fitToPage="1"/>
  </sheetPr>
  <dimension ref="A1:R13"/>
  <sheetViews>
    <sheetView showGridLines="0" zoomScale="75" zoomScaleNormal="75" workbookViewId="0">
      <selection activeCell="H7" sqref="H7:H13"/>
    </sheetView>
  </sheetViews>
  <sheetFormatPr defaultColWidth="9.09765625" defaultRowHeight="15.5" x14ac:dyDescent="0.25"/>
  <cols>
    <col min="1" max="1" width="48.3984375" style="267" customWidth="1"/>
    <col min="2" max="4" width="26.69921875" style="267" bestFit="1" customWidth="1"/>
    <col min="5" max="5" width="26.3984375" style="267" bestFit="1" customWidth="1"/>
    <col min="6" max="6" width="26.69921875" style="267" bestFit="1" customWidth="1"/>
    <col min="7" max="7" width="28.59765625" style="267" bestFit="1" customWidth="1"/>
    <col min="8" max="8" width="28.59765625" style="267" customWidth="1"/>
    <col min="9" max="16384" width="9.09765625" style="267"/>
  </cols>
  <sheetData>
    <row r="1" spans="1:18" x14ac:dyDescent="0.25">
      <c r="A1" s="542" t="s">
        <v>699</v>
      </c>
      <c r="B1" s="542"/>
      <c r="C1" s="542"/>
      <c r="D1" s="542"/>
      <c r="E1" s="542"/>
      <c r="F1" s="542"/>
      <c r="G1" s="542"/>
    </row>
    <row r="2" spans="1:18" x14ac:dyDescent="0.25">
      <c r="A2" s="542"/>
      <c r="B2" s="542"/>
      <c r="C2" s="542"/>
      <c r="D2" s="542"/>
      <c r="E2" s="542"/>
      <c r="F2" s="542"/>
      <c r="G2" s="542"/>
    </row>
    <row r="3" spans="1:18" x14ac:dyDescent="0.25">
      <c r="A3" s="542"/>
      <c r="B3" s="542"/>
      <c r="C3" s="542"/>
      <c r="D3" s="542"/>
      <c r="E3" s="542"/>
      <c r="F3" s="542"/>
      <c r="G3" s="542"/>
      <c r="L3" s="267" t="s">
        <v>693</v>
      </c>
    </row>
    <row r="4" spans="1:18" x14ac:dyDescent="0.25">
      <c r="A4" s="478"/>
      <c r="B4" s="480" t="s">
        <v>7</v>
      </c>
      <c r="C4" s="480" t="s">
        <v>8</v>
      </c>
      <c r="D4" s="480" t="s">
        <v>9</v>
      </c>
      <c r="E4" s="480" t="s">
        <v>10</v>
      </c>
      <c r="F4" s="480" t="s">
        <v>11</v>
      </c>
      <c r="G4" s="480" t="s">
        <v>700</v>
      </c>
    </row>
    <row r="5" spans="1:18" x14ac:dyDescent="0.35">
      <c r="A5" s="522" t="s">
        <v>489</v>
      </c>
      <c r="B5" s="523">
        <v>-2925.3556437026709</v>
      </c>
      <c r="C5" s="523">
        <v>-148492.83159348229</v>
      </c>
      <c r="D5" s="523">
        <v>-155563.91760072648</v>
      </c>
      <c r="E5" s="523">
        <v>-162635.00360796967</v>
      </c>
      <c r="F5" s="523">
        <v>-169706.08961521363</v>
      </c>
      <c r="G5" s="523">
        <v>-639323.19806109474</v>
      </c>
      <c r="L5" s="524"/>
      <c r="M5" s="524"/>
      <c r="N5" s="524"/>
      <c r="O5" s="524"/>
      <c r="P5" s="524"/>
      <c r="Q5" s="524"/>
      <c r="R5" s="524"/>
    </row>
    <row r="6" spans="1:18" x14ac:dyDescent="0.35">
      <c r="A6" s="525" t="s">
        <v>694</v>
      </c>
      <c r="B6" s="521"/>
      <c r="C6" s="521"/>
      <c r="D6" s="521"/>
      <c r="E6" s="521"/>
      <c r="F6" s="521"/>
      <c r="G6" s="521"/>
      <c r="L6" s="524"/>
      <c r="M6" s="524"/>
      <c r="N6" s="524"/>
      <c r="O6" s="524"/>
      <c r="P6" s="524"/>
      <c r="Q6" s="524"/>
      <c r="R6" s="524"/>
    </row>
    <row r="7" spans="1:18" x14ac:dyDescent="0.35">
      <c r="A7" s="526" t="s">
        <v>698</v>
      </c>
      <c r="B7" s="527">
        <v>37886.824020222411</v>
      </c>
      <c r="C7" s="527">
        <v>-121530.2909238108</v>
      </c>
      <c r="D7" s="527">
        <v>-128601.37693105498</v>
      </c>
      <c r="E7" s="527">
        <v>-135672.46293829818</v>
      </c>
      <c r="F7" s="527">
        <v>-142743.54894554213</v>
      </c>
      <c r="G7" s="528">
        <v>-490660.85571848368</v>
      </c>
      <c r="H7"/>
      <c r="L7" s="524"/>
      <c r="M7" s="524"/>
      <c r="N7" s="524"/>
      <c r="O7" s="524"/>
      <c r="P7" s="524"/>
      <c r="Q7" s="524"/>
      <c r="R7" s="524"/>
    </row>
    <row r="8" spans="1:18" x14ac:dyDescent="0.35">
      <c r="G8" s="478"/>
      <c r="H8"/>
      <c r="L8" s="524"/>
      <c r="M8" s="524"/>
      <c r="N8" s="524"/>
      <c r="O8" s="524"/>
      <c r="P8" s="524"/>
      <c r="Q8" s="524"/>
      <c r="R8" s="524"/>
    </row>
    <row r="9" spans="1:18" x14ac:dyDescent="0.35">
      <c r="A9" s="526" t="s">
        <v>695</v>
      </c>
      <c r="B9" s="527">
        <v>196819.92845919204</v>
      </c>
      <c r="C9" s="527">
        <v>-63113.829983219097</v>
      </c>
      <c r="D9" s="527">
        <v>-70184.915990463283</v>
      </c>
      <c r="E9" s="527">
        <v>-77256.00199770648</v>
      </c>
      <c r="F9" s="527">
        <v>-84327.088004950434</v>
      </c>
      <c r="G9" s="528">
        <v>-98061.90751714725</v>
      </c>
      <c r="H9"/>
      <c r="L9" s="524"/>
      <c r="M9" s="524"/>
      <c r="N9" s="524"/>
      <c r="O9" s="524"/>
      <c r="P9" s="524"/>
      <c r="Q9" s="524"/>
      <c r="R9" s="524"/>
    </row>
    <row r="10" spans="1:18" x14ac:dyDescent="0.35">
      <c r="A10" s="526"/>
      <c r="B10" s="527"/>
      <c r="C10" s="527"/>
      <c r="D10" s="527"/>
      <c r="E10" s="527"/>
      <c r="F10" s="527"/>
      <c r="G10" s="528"/>
      <c r="H10"/>
      <c r="L10" s="524"/>
      <c r="M10" s="524"/>
      <c r="N10" s="524"/>
      <c r="O10" s="524"/>
      <c r="P10" s="524"/>
      <c r="Q10" s="524"/>
      <c r="R10" s="524"/>
    </row>
    <row r="11" spans="1:18" x14ac:dyDescent="0.25">
      <c r="A11" s="526" t="s">
        <v>697</v>
      </c>
      <c r="B11" s="527">
        <v>299253.65565693512</v>
      </c>
      <c r="C11" s="527">
        <v>158884.44897291576</v>
      </c>
      <c r="D11" s="527">
        <v>157011.63223143137</v>
      </c>
      <c r="E11" s="527">
        <v>155138.81548994867</v>
      </c>
      <c r="F11" s="527">
        <v>153265.99874846428</v>
      </c>
      <c r="G11" s="528">
        <v>923554.55109969527</v>
      </c>
      <c r="H11"/>
    </row>
    <row r="12" spans="1:18" x14ac:dyDescent="0.25">
      <c r="A12" s="526"/>
      <c r="B12" s="527"/>
      <c r="C12" s="527"/>
      <c r="D12" s="527"/>
      <c r="E12" s="527"/>
      <c r="F12" s="527"/>
      <c r="G12" s="528"/>
      <c r="H12"/>
    </row>
    <row r="13" spans="1:18" x14ac:dyDescent="0.25">
      <c r="A13" s="526" t="s">
        <v>696</v>
      </c>
      <c r="B13" s="527">
        <v>-2925.3556437026709</v>
      </c>
      <c r="C13" s="527">
        <v>-46966.839540353103</v>
      </c>
      <c r="D13" s="527">
        <v>50922.018703906069</v>
      </c>
      <c r="E13" s="527">
        <v>152244.82914653991</v>
      </c>
      <c r="F13" s="527">
        <v>257001.59178754719</v>
      </c>
      <c r="G13" s="528">
        <v>410276.2444539374</v>
      </c>
      <c r="H13"/>
    </row>
  </sheetData>
  <mergeCells count="3">
    <mergeCell ref="A1:G1"/>
    <mergeCell ref="A2:G2"/>
    <mergeCell ref="A3:G3"/>
  </mergeCells>
  <printOptions horizontalCentered="1"/>
  <pageMargins left="0" right="0" top="0.74803149606299213" bottom="0.74803149606299213" header="0.31496062992125984" footer="0.31496062992125984"/>
  <pageSetup paperSize="9" scale="58" orientation="landscape" cellComments="asDisplayed"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584D5-4B92-48CE-A9ED-3764DF144FB6}">
  <sheetPr>
    <tabColor theme="7" tint="0.59999389629810485"/>
  </sheetPr>
  <dimension ref="A1:O3"/>
  <sheetViews>
    <sheetView showGridLines="0" workbookViewId="0">
      <selection activeCell="G4" sqref="G4"/>
    </sheetView>
  </sheetViews>
  <sheetFormatPr defaultColWidth="9" defaultRowHeight="12" x14ac:dyDescent="0.3"/>
  <cols>
    <col min="1" max="16384" width="9" style="284"/>
  </cols>
  <sheetData>
    <row r="1" spans="1:15" ht="14.5" x14ac:dyDescent="0.3">
      <c r="A1" s="519" t="s">
        <v>639</v>
      </c>
    </row>
    <row r="2" spans="1:15" ht="270" customHeight="1" x14ac:dyDescent="0.3">
      <c r="A2" s="552" t="s">
        <v>640</v>
      </c>
      <c r="B2" s="552"/>
      <c r="C2" s="552"/>
      <c r="D2" s="552"/>
      <c r="E2" s="552"/>
      <c r="F2" s="552"/>
      <c r="G2" s="552"/>
      <c r="H2" s="552"/>
      <c r="I2" s="552"/>
      <c r="J2" s="552"/>
      <c r="K2" s="552"/>
      <c r="L2" s="552"/>
      <c r="M2" s="552"/>
      <c r="N2" s="552"/>
      <c r="O2" s="552"/>
    </row>
    <row r="3" spans="1:15" ht="14.4" customHeight="1" x14ac:dyDescent="0.3">
      <c r="A3" s="520"/>
    </row>
  </sheetData>
  <mergeCells count="1">
    <mergeCell ref="A2:O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179</vt:i4>
      </vt:variant>
    </vt:vector>
  </HeadingPairs>
  <TitlesOfParts>
    <vt:vector size="197" baseType="lpstr">
      <vt:lpstr>Title Page</vt:lpstr>
      <vt:lpstr>Hospital Summary</vt:lpstr>
      <vt:lpstr>Intervention Rollout_NSW</vt:lpstr>
      <vt:lpstr>NSW Overnight_Stays_Forecast</vt:lpstr>
      <vt:lpstr>Workshops</vt:lpstr>
      <vt:lpstr>Audits Point-Prev</vt:lpstr>
      <vt:lpstr>Labour_Costs</vt:lpstr>
      <vt:lpstr>BIA Params</vt:lpstr>
      <vt:lpstr>Labour Time Budget</vt:lpstr>
      <vt:lpstr>Model NSW</vt:lpstr>
      <vt:lpstr>Model Metro</vt:lpstr>
      <vt:lpstr>Model Non-Metro</vt:lpstr>
      <vt:lpstr>Model Weights</vt:lpstr>
      <vt:lpstr>Table Metro</vt:lpstr>
      <vt:lpstr>Table non-Metro</vt:lpstr>
      <vt:lpstr>Trial Antibiotics</vt:lpstr>
      <vt:lpstr>Sensitivity Analyses</vt:lpstr>
      <vt:lpstr>Literature Review</vt:lpstr>
      <vt:lpstr>'Title Page'!_Hlk55201923</vt:lpstr>
      <vt:lpstr>a_BA_SA_Compliance_Labour_On_Off</vt:lpstr>
      <vt:lpstr>a_BA_SA_Promotion_Materials_On_Off</vt:lpstr>
      <vt:lpstr>a_BA_SA_Promotion_Postage_On_Off</vt:lpstr>
      <vt:lpstr>a_BIA_Anti_Urine_Yr3</vt:lpstr>
      <vt:lpstr>a_BIA_Anti_Urine_Yr4</vt:lpstr>
      <vt:lpstr>a_BIA_Anti_Urine_Yr5</vt:lpstr>
      <vt:lpstr>'Trial Antibiotics'!a_BIA_Cost_Antibiotics_Average_Pre</vt:lpstr>
      <vt:lpstr>a_BIA_Cost_Lab__pDay_RN8</vt:lpstr>
      <vt:lpstr>Labour_Costs!a_BIA_Cost_Lab__pHr_Cler_Off_6</vt:lpstr>
      <vt:lpstr>a_BIA_Cost_Lab__pHr_CNC3</vt:lpstr>
      <vt:lpstr>Labour_Costs!a_BIA_Cost_Lab__pHr_RN4</vt:lpstr>
      <vt:lpstr>a_BIA_Cost_Lab__pHr_RN8</vt:lpstr>
      <vt:lpstr>a_BIA_Cost_Lab__pYr_Cler_Off_6</vt:lpstr>
      <vt:lpstr>a_BIA_Cost_Lab__pYr_CNC3</vt:lpstr>
      <vt:lpstr>Labour_Costs!a_BIA_Cost_Lab_pHr_Aust_Ave</vt:lpstr>
      <vt:lpstr>a_BIA_Cost_One_Workshop</vt:lpstr>
      <vt:lpstr>a_BIA_Cost_SA_Antibiotics_Average_4mths</vt:lpstr>
      <vt:lpstr>a_BIA_Cost_SA_Antibiotics_Average_9mths</vt:lpstr>
      <vt:lpstr>a_BIA_Cost_SA_Antibiotics_Average_Pre</vt:lpstr>
      <vt:lpstr>a_BIA_LOS</vt:lpstr>
      <vt:lpstr>'Table Metro'!a_BIA_NSW_Antibiotics_Int</vt:lpstr>
      <vt:lpstr>'Table non-Metro'!a_BIA_NSW_Antibiotics_Int</vt:lpstr>
      <vt:lpstr>'Table Metro'!a_BIA_NSW_Antibiotics_UC</vt:lpstr>
      <vt:lpstr>'Table non-Metro'!a_BIA_NSW_Antibiotics_UC</vt:lpstr>
      <vt:lpstr>'Table Metro'!a_BIA_NSW_Cath_Rate_Int</vt:lpstr>
      <vt:lpstr>'Table non-Metro'!a_BIA_NSW_Cath_Rate_Int</vt:lpstr>
      <vt:lpstr>'Table Metro'!a_BIA_NSW_Cath_Rate_Int_Yr2</vt:lpstr>
      <vt:lpstr>'Table non-Metro'!a_BIA_NSW_Cath_Rate_Int_Yr2</vt:lpstr>
      <vt:lpstr>'Table Metro'!a_BIA_NSW_Cath_Rate_Int_Yr3</vt:lpstr>
      <vt:lpstr>'Table non-Metro'!a_BIA_NSW_Cath_Rate_Int_Yr3</vt:lpstr>
      <vt:lpstr>'Table Metro'!a_BIA_NSW_Cath_Rate_Int_Yr4</vt:lpstr>
      <vt:lpstr>'Table non-Metro'!a_BIA_NSW_Cath_Rate_Int_Yr4</vt:lpstr>
      <vt:lpstr>'Table Metro'!a_BIA_NSW_Cath_Rate_Int_Yr5</vt:lpstr>
      <vt:lpstr>'Table non-Metro'!a_BIA_NSW_Cath_Rate_Int_Yr5</vt:lpstr>
      <vt:lpstr>'Table Metro'!a_BIA_NSW_Cath_Rate_UC</vt:lpstr>
      <vt:lpstr>'Table non-Metro'!a_BIA_NSW_Cath_Rate_UC</vt:lpstr>
      <vt:lpstr>a_BIA_NSW_Int_Yr1</vt:lpstr>
      <vt:lpstr>a_BIA_NSW_Int_Yr1_Dec_10pc</vt:lpstr>
      <vt:lpstr>a_BIA_NSW_Int_Yr1_Inc_10pc</vt:lpstr>
      <vt:lpstr>'Table Metro'!a_BIA_NSW_Int_Yr2</vt:lpstr>
      <vt:lpstr>'Table non-Metro'!a_BIA_NSW_Int_Yr2</vt:lpstr>
      <vt:lpstr>a_BIA_NSW_Int_Yr2</vt:lpstr>
      <vt:lpstr>a_BIA_NSW_Int_Yr2_Dec_10pc</vt:lpstr>
      <vt:lpstr>a_BIA_NSW_Int_Yr2_Inc_10pc</vt:lpstr>
      <vt:lpstr>a_BIA_NSW_Int_Yr3</vt:lpstr>
      <vt:lpstr>a_BIA_NSW_Int_Yr3_Dec_10pc</vt:lpstr>
      <vt:lpstr>a_BIA_NSW_Int_Yr3_Inc_10pc</vt:lpstr>
      <vt:lpstr>'Table Metro'!a_BIA_NSW_Result</vt:lpstr>
      <vt:lpstr>'Table non-Metro'!a_BIA_NSW_Result</vt:lpstr>
      <vt:lpstr>a_BIA_NSW_Seps_21_22</vt:lpstr>
      <vt:lpstr>a_BIA_NSW_Seps_22_23</vt:lpstr>
      <vt:lpstr>a_BIA_NSW_Seps_23_24</vt:lpstr>
      <vt:lpstr>a_BIA_NSW_Seps_24_25</vt:lpstr>
      <vt:lpstr>a_BIA_NSW_Seps_25_26</vt:lpstr>
      <vt:lpstr>a_BIA_NSW_Seps_26_27</vt:lpstr>
      <vt:lpstr>'Table Metro'!a_BIA_NSW_Table_Int_Yr1</vt:lpstr>
      <vt:lpstr>'Table non-Metro'!a_BIA_NSW_Table_Int_Yr1</vt:lpstr>
      <vt:lpstr>'Table Metro'!a_BIA_NSW_Table_Int_Yr2</vt:lpstr>
      <vt:lpstr>'Table non-Metro'!a_BIA_NSW_Table_Int_Yr2</vt:lpstr>
      <vt:lpstr>'Table Metro'!a_BIA_NSW_Table_Int_Yr3</vt:lpstr>
      <vt:lpstr>'Table non-Metro'!a_BIA_NSW_Table_Int_Yr3</vt:lpstr>
      <vt:lpstr>'Table Metro'!a_BIA_NSW_Table_Int_Yr4</vt:lpstr>
      <vt:lpstr>'Table non-Metro'!a_BIA_NSW_Table_Int_Yr4</vt:lpstr>
      <vt:lpstr>'Table Metro'!a_BIA_NSW_Table_Int_Yr5</vt:lpstr>
      <vt:lpstr>'Table non-Metro'!a_BIA_NSW_Table_Int_Yr5</vt:lpstr>
      <vt:lpstr>'Table Metro'!a_BIA_NSW_Table_Seps_21_22</vt:lpstr>
      <vt:lpstr>'Table non-Metro'!a_BIA_NSW_Table_Seps_21_22</vt:lpstr>
      <vt:lpstr>'Table Metro'!a_BIA_NSW_Table_Seps_22_23</vt:lpstr>
      <vt:lpstr>'Table non-Metro'!a_BIA_NSW_Table_Seps_22_23</vt:lpstr>
      <vt:lpstr>'Table Metro'!a_BIA_NSW_Table_Seps_23_24</vt:lpstr>
      <vt:lpstr>'Table non-Metro'!a_BIA_NSW_Table_Seps_23_24</vt:lpstr>
      <vt:lpstr>'Table Metro'!a_BIA_NSW_Table_Seps_24_25</vt:lpstr>
      <vt:lpstr>'Table non-Metro'!a_BIA_NSW_Table_Seps_24_25</vt:lpstr>
      <vt:lpstr>'Table Metro'!a_BIA_NSW_Table_Seps_25_26</vt:lpstr>
      <vt:lpstr>'Table non-Metro'!a_BIA_NSW_Table_Seps_25_26</vt:lpstr>
      <vt:lpstr>'Table Metro'!a_BIA_NSW_Urine_Test_Int</vt:lpstr>
      <vt:lpstr>'Table non-Metro'!a_BIA_NSW_Urine_Test_Int</vt:lpstr>
      <vt:lpstr>'Table Metro'!a_BIA_NSW_Urine_Test_Int_Yr2</vt:lpstr>
      <vt:lpstr>'Table non-Metro'!a_BIA_NSW_Urine_Test_Int_Yr2</vt:lpstr>
      <vt:lpstr>'Table Metro'!a_BIA_NSW_Urine_Test_Int_Yr3</vt:lpstr>
      <vt:lpstr>'Table non-Metro'!a_BIA_NSW_Urine_Test_Int_Yr3</vt:lpstr>
      <vt:lpstr>'Table Metro'!a_BIA_NSW_Urine_Test_Int_Yr4</vt:lpstr>
      <vt:lpstr>'Table non-Metro'!a_BIA_NSW_Urine_Test_Int_Yr4</vt:lpstr>
      <vt:lpstr>'Table Metro'!a_BIA_NSW_Urine_Test_Int_Yr5</vt:lpstr>
      <vt:lpstr>'Table non-Metro'!a_BIA_NSW_Urine_Test_Int_Yr5</vt:lpstr>
      <vt:lpstr>'Table Metro'!a_BIA_NSW_Urine_Test_UC</vt:lpstr>
      <vt:lpstr>'Table non-Metro'!a_BIA_NSW_Urine_Test_UC</vt:lpstr>
      <vt:lpstr>a_BIA_Oncost_Rate</vt:lpstr>
      <vt:lpstr>a_BIA_Overhead_Rate</vt:lpstr>
      <vt:lpstr>a_BIA_P_Casual_Loading</vt:lpstr>
      <vt:lpstr>a_BIA_P_Comp_Audit_Min_Bed</vt:lpstr>
      <vt:lpstr>a_BIA_P_Hrs_Day</vt:lpstr>
      <vt:lpstr>a_BIA_P_Nurse_Ann_Turnover</vt:lpstr>
      <vt:lpstr>a_BIA_P_On_Cost</vt:lpstr>
      <vt:lpstr>a_BIA_P_OnCost_Rate_BC</vt:lpstr>
      <vt:lpstr>a_BIA_P_OnCost_Rate_Dec_5pc</vt:lpstr>
      <vt:lpstr>a_BIA_P_OnCost_Rate_Inc_5pc</vt:lpstr>
      <vt:lpstr>a_BIA_P_Overhead_Rate_BC</vt:lpstr>
      <vt:lpstr>a_BIA_P_Overhead_Rate_Dec_5pc</vt:lpstr>
      <vt:lpstr>a_BIA_P_Overhead_Rate_Inc_5pc</vt:lpstr>
      <vt:lpstr>a_BIA_Param_Antibiotics_4mths</vt:lpstr>
      <vt:lpstr>a_BIA_Param_Antibiotics_4mths_LCI</vt:lpstr>
      <vt:lpstr>a_BIA_Param_Antibiotics_4mths_UCI</vt:lpstr>
      <vt:lpstr>a_BIA_Param_Antibiotics_9mths</vt:lpstr>
      <vt:lpstr>a_BIA_Param_Antibiotics_9mths_LCI</vt:lpstr>
      <vt:lpstr>a_BIA_Param_Antibiotics_9mths_UCI</vt:lpstr>
      <vt:lpstr>a_BIA_Param_Antibiotics_Ave</vt:lpstr>
      <vt:lpstr>a_BIA_Param_Antibiotics_Ave_LCI</vt:lpstr>
      <vt:lpstr>a_BIA_Param_Antibiotics_Ave_UCI</vt:lpstr>
      <vt:lpstr>a_BIA_Param_Antibiotics_Pre</vt:lpstr>
      <vt:lpstr>a_BIA_Param_Antibiotics_Pre_LCI</vt:lpstr>
      <vt:lpstr>a_BIA_Param_Antibiotics_Pre_UCI</vt:lpstr>
      <vt:lpstr>a_BIA_Param_Cath_Rate_10pc_Inc</vt:lpstr>
      <vt:lpstr>a_BIA_Param_Cath_Rate_4mths</vt:lpstr>
      <vt:lpstr>a_BIA_Param_Cath_Rate_9mths</vt:lpstr>
      <vt:lpstr>a_BIA_Param_Cath_Rate_Annual_Ave</vt:lpstr>
      <vt:lpstr>a_BIA_Param_Cath_Rate_Annual_SA_Yr2</vt:lpstr>
      <vt:lpstr>a_BIA_Param_Cath_Rate_Annual_SA_Yr3</vt:lpstr>
      <vt:lpstr>a_BIA_Param_Cath_Rate_Annual_SA_Yr4</vt:lpstr>
      <vt:lpstr>a_BIA_Param_Cath_Rate_Annual_SA_Yr5</vt:lpstr>
      <vt:lpstr>a_BIA_Param_Cath_Rate_Pre</vt:lpstr>
      <vt:lpstr>a_BIA_Param_Urine_Tests_4mths</vt:lpstr>
      <vt:lpstr>a_BIA_Param_Urine_Tests_4mths_UCI</vt:lpstr>
      <vt:lpstr>a_BIA_Param_Urine_Tests_9mths</vt:lpstr>
      <vt:lpstr>a_BIA_Param_Urine_Tests_9mths_UCI</vt:lpstr>
      <vt:lpstr>a_BIA_Param_Urine_Tests_Ave</vt:lpstr>
      <vt:lpstr>a_BIA_Param_Urine_Tests_Ave_UCI</vt:lpstr>
      <vt:lpstr>a_BIA_Param_Urine_Tests_Pre</vt:lpstr>
      <vt:lpstr>a_BIA_Param_Urine_Tests_Pre_UCI</vt:lpstr>
      <vt:lpstr>a_BIA_SA_Anti_UC_Yr2</vt:lpstr>
      <vt:lpstr>a_BIA_SA_Anti_UC_Yr3</vt:lpstr>
      <vt:lpstr>a_BIA_SA_Anti_UC_Yr4</vt:lpstr>
      <vt:lpstr>a_BIA_SA_Anti_UC_Yr5</vt:lpstr>
      <vt:lpstr>a_BIA_SA_Anti_Yr2</vt:lpstr>
      <vt:lpstr>a_BIA_SA_Cath_UC_Yr2</vt:lpstr>
      <vt:lpstr>a_BIA_SA_Cath_UC_Yr3</vt:lpstr>
      <vt:lpstr>a_BIA_SA_Cath_UC_Yr4</vt:lpstr>
      <vt:lpstr>a_BIA_SA_Cath_Yr2</vt:lpstr>
      <vt:lpstr>a_BIA_SA_Cath_Yr3</vt:lpstr>
      <vt:lpstr>a_BIA_SA_Cath_Yr4</vt:lpstr>
      <vt:lpstr>'Sensitivity Analyses'!a_BIA_SA_NSW_BC</vt:lpstr>
      <vt:lpstr>'Sensitivity Analyses'!a_BIA_SA_Point_Prevalence_Casual</vt:lpstr>
      <vt:lpstr>a_BIA_SA_Point_Prevalence_Labour_On_Off</vt:lpstr>
      <vt:lpstr>a_BIA_SA_Urine_UC_Yr2</vt:lpstr>
      <vt:lpstr>a_BIA_SA_Urine_UC_Yr3</vt:lpstr>
      <vt:lpstr>a_BIA_SA_Urine_UC_Yr4</vt:lpstr>
      <vt:lpstr>a_BIA_SA_Urine_Yr2</vt:lpstr>
      <vt:lpstr>a_BIA_SA_Urine_Yr3</vt:lpstr>
      <vt:lpstr>a_BIA_SA_Urine_Yr4</vt:lpstr>
      <vt:lpstr>a_BIA_Unpres_AntiB_4m</vt:lpstr>
      <vt:lpstr>a_BIA_Unpres_AntiB_9m</vt:lpstr>
      <vt:lpstr>a_BIA_Unpres_AntiB_Pre</vt:lpstr>
      <vt:lpstr>BIA_Cost_Antibiotics</vt:lpstr>
      <vt:lpstr>BIA_Cost_Catheter_Pack</vt:lpstr>
      <vt:lpstr>BIA_Cost_Urine_Test</vt:lpstr>
      <vt:lpstr>BIA_SA_Workshop_Labour_On_Off</vt:lpstr>
      <vt:lpstr>'Trial Antibiotics'!Cost_Antibiotics_Average_4mths</vt:lpstr>
      <vt:lpstr>'Trial Antibiotics'!Cost_Antibiotics_Average_9mths</vt:lpstr>
      <vt:lpstr>'Table Metro'!Current_Scenario</vt:lpstr>
      <vt:lpstr>'Table non-Metro'!Current_Scenario</vt:lpstr>
      <vt:lpstr>'Table Metro'!Missing_Rec_Reduction</vt:lpstr>
      <vt:lpstr>'Table non-Metro'!Missing_Rec_Reduction</vt:lpstr>
      <vt:lpstr>'Title Page'!OLE_LINK1</vt:lpstr>
      <vt:lpstr>P_FTE_ADMIN_Yr1</vt:lpstr>
      <vt:lpstr>P_FTE_ADMIN_Yr2_Yr5</vt:lpstr>
      <vt:lpstr>P_FTE_CNC3_Yr1</vt:lpstr>
      <vt:lpstr>P_FTE_CNC3_Yr2_Yr5</vt:lpstr>
      <vt:lpstr>p_Metro_Seps_Prop</vt:lpstr>
      <vt:lpstr>p_Metro_Yr_1_WkShps_Prop</vt:lpstr>
      <vt:lpstr>p_Metro_Yr_2_5_WkShps_Prop</vt:lpstr>
      <vt:lpstr>P_Number_WorkShops</vt:lpstr>
      <vt:lpstr>p_Regional_Seps_Prop</vt:lpstr>
      <vt:lpstr>p_Regional_Yr_1_WkShps_Prop</vt:lpstr>
      <vt:lpstr>p_Regional_Yr_2_5_WkShps_Prop</vt:lpstr>
      <vt:lpstr>'Intervention Rollout_NSW'!Print_Titles</vt:lpstr>
      <vt:lpstr>SA5_Post_Cath_Inc_10_perc</vt:lpstr>
      <vt:lpstr>SA7_Cath_Liear_Decline</vt:lpstr>
      <vt:lpstr>SA7_NSW_Int_inc_10_perc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 Ling</dc:creator>
  <cp:lastModifiedBy>Rod Ling</cp:lastModifiedBy>
  <cp:lastPrinted>2022-05-28T23:00:40Z</cp:lastPrinted>
  <dcterms:created xsi:type="dcterms:W3CDTF">2022-05-28T11:09:36Z</dcterms:created>
  <dcterms:modified xsi:type="dcterms:W3CDTF">2022-07-17T09:46:32Z</dcterms:modified>
</cp:coreProperties>
</file>