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lvia\Documents\Hmga\BMC biol\da inviare marzo 2016\"/>
    </mc:Choice>
  </mc:AlternateContent>
  <bookViews>
    <workbookView xWindow="0" yWindow="0" windowWidth="23040" windowHeight="8880" firstSheet="7" activeTab="12"/>
  </bookViews>
  <sheets>
    <sheet name="1A" sheetId="5" r:id="rId1"/>
    <sheet name="1B" sheetId="2" r:id="rId2"/>
    <sheet name="1C" sheetId="4" r:id="rId3"/>
    <sheet name="1D" sheetId="6" r:id="rId4"/>
    <sheet name="1E" sheetId="44" r:id="rId5"/>
    <sheet name="2A" sheetId="7" r:id="rId6"/>
    <sheet name="2B " sheetId="9" r:id="rId7"/>
    <sheet name="2D" sheetId="8" r:id="rId8"/>
    <sheet name="3B" sheetId="10" r:id="rId9"/>
    <sheet name="3C" sheetId="12" r:id="rId10"/>
    <sheet name="3D" sheetId="11" r:id="rId11"/>
    <sheet name="3F" sheetId="14" r:id="rId12"/>
    <sheet name="3G" sheetId="13" r:id="rId13"/>
    <sheet name="3H " sheetId="15" r:id="rId14"/>
    <sheet name="3I" sheetId="17" r:id="rId15"/>
    <sheet name="3J" sheetId="18" r:id="rId16"/>
    <sheet name="4A" sheetId="19" r:id="rId17"/>
    <sheet name="4C" sheetId="3" r:id="rId18"/>
    <sheet name="4D" sheetId="21" r:id="rId19"/>
    <sheet name="4F" sheetId="22" r:id="rId20"/>
    <sheet name="4H" sheetId="23" r:id="rId21"/>
    <sheet name="5A" sheetId="25" r:id="rId22"/>
    <sheet name="5B" sheetId="27" r:id="rId23"/>
    <sheet name="5C" sheetId="28" r:id="rId24"/>
    <sheet name="5D" sheetId="30" r:id="rId25"/>
    <sheet name="6A" sheetId="31" r:id="rId26"/>
    <sheet name="6B" sheetId="32" r:id="rId27"/>
    <sheet name="6C" sheetId="33" r:id="rId28"/>
    <sheet name="7A" sheetId="34" r:id="rId29"/>
    <sheet name="7B" sheetId="35" r:id="rId30"/>
    <sheet name="8A" sheetId="24" r:id="rId31"/>
    <sheet name="8B" sheetId="36" r:id="rId32"/>
    <sheet name="S1A" sheetId="38" r:id="rId33"/>
    <sheet name="S1B" sheetId="37" r:id="rId34"/>
    <sheet name="S1C" sheetId="39" r:id="rId35"/>
    <sheet name="S2A" sheetId="40" r:id="rId36"/>
    <sheet name="S2B" sheetId="41" r:id="rId37"/>
    <sheet name="S3A" sheetId="43" r:id="rId38"/>
    <sheet name="S3B" sheetId="42" r:id="rId39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0" l="1"/>
  <c r="E21" i="10"/>
  <c r="E20" i="10"/>
  <c r="D20" i="10"/>
  <c r="D19" i="10"/>
  <c r="J3" i="36" l="1"/>
  <c r="J4" i="5" l="1"/>
  <c r="J3" i="5"/>
  <c r="E15" i="44"/>
  <c r="E14" i="44"/>
  <c r="G15" i="44"/>
  <c r="F21" i="44"/>
  <c r="E21" i="44"/>
  <c r="F20" i="44"/>
  <c r="E20" i="44"/>
  <c r="F15" i="44"/>
  <c r="H15" i="44" s="1"/>
  <c r="F14" i="44"/>
  <c r="H14" i="44" s="1"/>
  <c r="G9" i="44"/>
  <c r="F9" i="44"/>
  <c r="J8" i="44"/>
  <c r="G8" i="44"/>
  <c r="F8" i="44"/>
  <c r="F4" i="44"/>
  <c r="E4" i="44"/>
  <c r="F3" i="44"/>
  <c r="E3" i="44"/>
  <c r="F15" i="4"/>
  <c r="F14" i="4"/>
  <c r="H14" i="4" s="1"/>
  <c r="G15" i="4"/>
  <c r="I8" i="4"/>
  <c r="G21" i="44" l="1"/>
  <c r="H3" i="44"/>
  <c r="I8" i="44"/>
  <c r="H9" i="44"/>
  <c r="G4" i="44"/>
  <c r="I9" i="44"/>
  <c r="H21" i="44"/>
  <c r="H4" i="44"/>
  <c r="H20" i="44"/>
  <c r="F19" i="42"/>
  <c r="E19" i="42"/>
  <c r="F18" i="42"/>
  <c r="E18" i="42"/>
  <c r="F17" i="42"/>
  <c r="E17" i="42"/>
  <c r="F7" i="42"/>
  <c r="E7" i="42"/>
  <c r="F6" i="42"/>
  <c r="E6" i="42"/>
  <c r="F14" i="42"/>
  <c r="E14" i="42"/>
  <c r="F13" i="42"/>
  <c r="E13" i="42"/>
  <c r="F12" i="42"/>
  <c r="E12" i="42"/>
  <c r="E3" i="42"/>
  <c r="F3" i="42"/>
  <c r="G45" i="43"/>
  <c r="G44" i="43"/>
  <c r="G41" i="43"/>
  <c r="G40" i="43"/>
  <c r="G37" i="43"/>
  <c r="G36" i="43"/>
  <c r="G33" i="43"/>
  <c r="G32" i="43"/>
  <c r="G29" i="43"/>
  <c r="G28" i="43"/>
  <c r="G20" i="43"/>
  <c r="G19" i="43"/>
  <c r="G16" i="43"/>
  <c r="G15" i="43"/>
  <c r="G12" i="43"/>
  <c r="G11" i="43"/>
  <c r="G8" i="43"/>
  <c r="G7" i="43"/>
  <c r="G4" i="43"/>
  <c r="G3" i="43"/>
  <c r="F3" i="41"/>
  <c r="F4" i="42"/>
  <c r="E4" i="42"/>
  <c r="I45" i="43" l="1"/>
  <c r="J45" i="43"/>
  <c r="F45" i="43"/>
  <c r="F44" i="43"/>
  <c r="J41" i="43"/>
  <c r="F41" i="43"/>
  <c r="H41" i="43" s="1"/>
  <c r="F40" i="43"/>
  <c r="J37" i="43"/>
  <c r="I37" i="43"/>
  <c r="F37" i="43"/>
  <c r="F36" i="43"/>
  <c r="J33" i="43"/>
  <c r="F33" i="43"/>
  <c r="F32" i="43"/>
  <c r="J29" i="43"/>
  <c r="F29" i="43"/>
  <c r="F28" i="43"/>
  <c r="J20" i="43"/>
  <c r="F20" i="43"/>
  <c r="F19" i="43"/>
  <c r="J16" i="43"/>
  <c r="F16" i="43"/>
  <c r="F15" i="43"/>
  <c r="J12" i="43"/>
  <c r="F12" i="43"/>
  <c r="F11" i="43"/>
  <c r="J8" i="43"/>
  <c r="F8" i="43"/>
  <c r="F7" i="43"/>
  <c r="H8" i="43" s="1"/>
  <c r="J4" i="43"/>
  <c r="F3" i="43"/>
  <c r="I3" i="43"/>
  <c r="F4" i="43"/>
  <c r="H4" i="43" s="1"/>
  <c r="I4" i="43"/>
  <c r="I44" i="43" l="1"/>
  <c r="H45" i="43"/>
  <c r="I41" i="43"/>
  <c r="I40" i="43"/>
  <c r="I36" i="43"/>
  <c r="H37" i="43"/>
  <c r="I32" i="43"/>
  <c r="H33" i="43"/>
  <c r="I33" i="43"/>
  <c r="H29" i="43"/>
  <c r="I28" i="43"/>
  <c r="I29" i="43"/>
  <c r="I19" i="43"/>
  <c r="H20" i="43"/>
  <c r="I20" i="43"/>
  <c r="I15" i="43"/>
  <c r="H16" i="43"/>
  <c r="I16" i="43"/>
  <c r="I11" i="43"/>
  <c r="H12" i="43"/>
  <c r="I12" i="43"/>
  <c r="I7" i="43"/>
  <c r="I8" i="43"/>
  <c r="I22" i="36" l="1"/>
  <c r="H22" i="36"/>
  <c r="I21" i="36"/>
  <c r="H21" i="36"/>
  <c r="I18" i="36"/>
  <c r="I17" i="36"/>
  <c r="H17" i="36"/>
  <c r="J8" i="36"/>
  <c r="I8" i="36"/>
  <c r="J7" i="36"/>
  <c r="I7" i="36"/>
  <c r="I3" i="36"/>
  <c r="J4" i="36"/>
  <c r="F21" i="36" l="1"/>
  <c r="G22" i="36"/>
  <c r="G21" i="36"/>
  <c r="G18" i="36"/>
  <c r="G17" i="36"/>
  <c r="J22" i="36"/>
  <c r="F22" i="36"/>
  <c r="F18" i="36"/>
  <c r="F17" i="36"/>
  <c r="F63" i="41" l="1"/>
  <c r="E63" i="41"/>
  <c r="F62" i="41"/>
  <c r="E62" i="41"/>
  <c r="G62" i="41" s="1"/>
  <c r="F61" i="41"/>
  <c r="H61" i="41" s="1"/>
  <c r="E61" i="41"/>
  <c r="F58" i="41"/>
  <c r="E58" i="41"/>
  <c r="F57" i="41"/>
  <c r="E57" i="41"/>
  <c r="F56" i="41"/>
  <c r="E56" i="41"/>
  <c r="F53" i="41"/>
  <c r="H53" i="41" s="1"/>
  <c r="E53" i="41"/>
  <c r="F52" i="41"/>
  <c r="E52" i="41"/>
  <c r="F51" i="41"/>
  <c r="E51" i="41"/>
  <c r="H52" i="41" s="1"/>
  <c r="F47" i="41"/>
  <c r="E47" i="41"/>
  <c r="F46" i="41"/>
  <c r="H46" i="41" s="1"/>
  <c r="E46" i="41"/>
  <c r="G46" i="41" s="1"/>
  <c r="F45" i="41"/>
  <c r="E45" i="41"/>
  <c r="F42" i="41"/>
  <c r="E42" i="41"/>
  <c r="F41" i="41"/>
  <c r="E41" i="41"/>
  <c r="F40" i="41"/>
  <c r="E40" i="41"/>
  <c r="F37" i="41"/>
  <c r="E37" i="41"/>
  <c r="F36" i="41"/>
  <c r="H36" i="41" s="1"/>
  <c r="E36" i="41"/>
  <c r="F35" i="41"/>
  <c r="E35" i="41"/>
  <c r="F31" i="41"/>
  <c r="H31" i="41" s="1"/>
  <c r="E31" i="41"/>
  <c r="F30" i="41"/>
  <c r="E30" i="41"/>
  <c r="G30" i="41" s="1"/>
  <c r="F29" i="41"/>
  <c r="H29" i="41" s="1"/>
  <c r="E29" i="41"/>
  <c r="F26" i="41"/>
  <c r="E26" i="41"/>
  <c r="F25" i="41"/>
  <c r="E25" i="41"/>
  <c r="F24" i="41"/>
  <c r="E24" i="41"/>
  <c r="F21" i="41"/>
  <c r="H21" i="41" s="1"/>
  <c r="E21" i="41"/>
  <c r="F20" i="41"/>
  <c r="E20" i="41"/>
  <c r="F19" i="41"/>
  <c r="E19" i="41"/>
  <c r="F15" i="41"/>
  <c r="F14" i="41"/>
  <c r="F13" i="41"/>
  <c r="F10" i="41"/>
  <c r="F9" i="41"/>
  <c r="F8" i="41"/>
  <c r="F4" i="41"/>
  <c r="F5" i="41"/>
  <c r="E3" i="37"/>
  <c r="E15" i="41"/>
  <c r="E14" i="41"/>
  <c r="E13" i="41"/>
  <c r="E10" i="41"/>
  <c r="E9" i="41"/>
  <c r="E8" i="41"/>
  <c r="E5" i="41"/>
  <c r="E4" i="41"/>
  <c r="E3" i="41"/>
  <c r="H56" i="41" l="1"/>
  <c r="H58" i="41"/>
  <c r="G57" i="41"/>
  <c r="H57" i="41"/>
  <c r="H51" i="41"/>
  <c r="G53" i="41"/>
  <c r="G52" i="41"/>
  <c r="H62" i="41"/>
  <c r="G63" i="41"/>
  <c r="H63" i="41"/>
  <c r="G58" i="41"/>
  <c r="H40" i="41"/>
  <c r="H42" i="41"/>
  <c r="G41" i="41"/>
  <c r="H41" i="41"/>
  <c r="H37" i="41"/>
  <c r="G47" i="41"/>
  <c r="H45" i="41"/>
  <c r="H47" i="41"/>
  <c r="G42" i="41"/>
  <c r="G37" i="41"/>
  <c r="H35" i="41"/>
  <c r="G36" i="41"/>
  <c r="H14" i="41"/>
  <c r="H24" i="41"/>
  <c r="H26" i="41"/>
  <c r="H8" i="41"/>
  <c r="H10" i="41"/>
  <c r="H20" i="41"/>
  <c r="G25" i="41"/>
  <c r="H25" i="41"/>
  <c r="H19" i="41"/>
  <c r="G21" i="41"/>
  <c r="G20" i="41"/>
  <c r="H30" i="41"/>
  <c r="G31" i="41"/>
  <c r="G26" i="41"/>
  <c r="G9" i="41"/>
  <c r="H9" i="41"/>
  <c r="G14" i="41"/>
  <c r="H13" i="41"/>
  <c r="H15" i="41"/>
  <c r="G15" i="41"/>
  <c r="G10" i="41"/>
  <c r="G5" i="41"/>
  <c r="H3" i="41"/>
  <c r="H5" i="41"/>
  <c r="G4" i="41"/>
  <c r="H4" i="41"/>
  <c r="F45" i="40" l="1"/>
  <c r="E45" i="40"/>
  <c r="F44" i="40"/>
  <c r="E44" i="40"/>
  <c r="F43" i="40"/>
  <c r="E43" i="40"/>
  <c r="F42" i="40"/>
  <c r="E42" i="40"/>
  <c r="F38" i="40"/>
  <c r="E38" i="40"/>
  <c r="F37" i="40"/>
  <c r="E37" i="40"/>
  <c r="F36" i="40"/>
  <c r="E36" i="40"/>
  <c r="F35" i="40"/>
  <c r="E35" i="40"/>
  <c r="F29" i="40"/>
  <c r="E29" i="40"/>
  <c r="F28" i="40"/>
  <c r="E28" i="40"/>
  <c r="F27" i="40"/>
  <c r="E27" i="40"/>
  <c r="F26" i="40"/>
  <c r="E26" i="40"/>
  <c r="F22" i="40"/>
  <c r="E22" i="40"/>
  <c r="F21" i="40"/>
  <c r="E21" i="40"/>
  <c r="F20" i="40"/>
  <c r="E20" i="40"/>
  <c r="F19" i="40"/>
  <c r="E19" i="40"/>
  <c r="F14" i="40"/>
  <c r="E14" i="40"/>
  <c r="F13" i="40"/>
  <c r="E13" i="40"/>
  <c r="F12" i="40"/>
  <c r="E12" i="40"/>
  <c r="F11" i="40"/>
  <c r="E11" i="40"/>
  <c r="E4" i="40"/>
  <c r="E6" i="40"/>
  <c r="F6" i="40"/>
  <c r="E7" i="40"/>
  <c r="F7" i="40"/>
  <c r="E5" i="40"/>
  <c r="F5" i="40"/>
  <c r="F4" i="40"/>
  <c r="E3" i="39"/>
  <c r="G3" i="39" s="1"/>
  <c r="E15" i="39" l="1"/>
  <c r="D15" i="39"/>
  <c r="E14" i="39"/>
  <c r="D14" i="39"/>
  <c r="E13" i="39"/>
  <c r="D13" i="39"/>
  <c r="E12" i="39"/>
  <c r="D12" i="39"/>
  <c r="E11" i="39"/>
  <c r="D11" i="39"/>
  <c r="D7" i="39"/>
  <c r="E7" i="39"/>
  <c r="E6" i="39"/>
  <c r="G6" i="39" s="1"/>
  <c r="D6" i="39"/>
  <c r="F6" i="39" s="1"/>
  <c r="E5" i="39"/>
  <c r="D5" i="39"/>
  <c r="E4" i="39"/>
  <c r="G4" i="39" s="1"/>
  <c r="D4" i="39"/>
  <c r="F4" i="39" s="1"/>
  <c r="D3" i="39"/>
  <c r="F12" i="39" l="1"/>
  <c r="F14" i="39"/>
  <c r="G12" i="39"/>
  <c r="G14" i="39"/>
  <c r="F13" i="39"/>
  <c r="F15" i="39"/>
  <c r="G11" i="39"/>
  <c r="G13" i="39"/>
  <c r="G15" i="39"/>
  <c r="F5" i="39"/>
  <c r="G7" i="39"/>
  <c r="G5" i="39"/>
  <c r="F7" i="39"/>
  <c r="E4" i="38"/>
  <c r="D4" i="38"/>
  <c r="E3" i="38"/>
  <c r="D3" i="38"/>
  <c r="D3" i="37" l="1"/>
  <c r="E4" i="37"/>
  <c r="D4" i="37"/>
  <c r="K8" i="36" l="1"/>
  <c r="G3" i="24"/>
  <c r="H4" i="24"/>
  <c r="H3" i="24"/>
  <c r="H3" i="36"/>
  <c r="G3" i="36"/>
  <c r="H8" i="36"/>
  <c r="G8" i="36"/>
  <c r="H7" i="36"/>
  <c r="G7" i="36"/>
  <c r="H4" i="36"/>
  <c r="G4" i="36"/>
  <c r="F31" i="35" l="1"/>
  <c r="E31" i="35"/>
  <c r="F30" i="35"/>
  <c r="E30" i="35"/>
  <c r="F29" i="35"/>
  <c r="E29" i="35"/>
  <c r="F28" i="35"/>
  <c r="E28" i="35"/>
  <c r="F24" i="35"/>
  <c r="E24" i="35"/>
  <c r="F23" i="35"/>
  <c r="E23" i="35"/>
  <c r="F22" i="35"/>
  <c r="E22" i="35"/>
  <c r="F21" i="35"/>
  <c r="E21" i="35"/>
  <c r="G16" i="35"/>
  <c r="F16" i="35"/>
  <c r="G15" i="35"/>
  <c r="F15" i="35"/>
  <c r="G14" i="35"/>
  <c r="F14" i="35"/>
  <c r="G13" i="35"/>
  <c r="F13" i="35"/>
  <c r="G12" i="35"/>
  <c r="F12" i="35"/>
  <c r="G11" i="35"/>
  <c r="F11" i="35"/>
  <c r="G8" i="35"/>
  <c r="F8" i="35"/>
  <c r="G7" i="35"/>
  <c r="F7" i="35"/>
  <c r="G6" i="35"/>
  <c r="F6" i="35"/>
  <c r="G5" i="35"/>
  <c r="F5" i="35"/>
  <c r="G4" i="35"/>
  <c r="F4" i="35"/>
  <c r="G3" i="35"/>
  <c r="F3" i="35"/>
  <c r="G4" i="24" l="1"/>
  <c r="G104" i="34"/>
  <c r="F104" i="34"/>
  <c r="G103" i="34"/>
  <c r="F103" i="34"/>
  <c r="G102" i="34"/>
  <c r="F102" i="34"/>
  <c r="G101" i="34"/>
  <c r="F101" i="34"/>
  <c r="G100" i="34"/>
  <c r="F100" i="34"/>
  <c r="G99" i="34"/>
  <c r="F99" i="34"/>
  <c r="G98" i="34"/>
  <c r="F98" i="34"/>
  <c r="G97" i="34"/>
  <c r="F97" i="34"/>
  <c r="G94" i="34"/>
  <c r="F94" i="34"/>
  <c r="G93" i="34"/>
  <c r="F93" i="34"/>
  <c r="G92" i="34"/>
  <c r="F92" i="34"/>
  <c r="G91" i="34"/>
  <c r="F91" i="34"/>
  <c r="G90" i="34"/>
  <c r="F90" i="34"/>
  <c r="G89" i="34"/>
  <c r="F89" i="34"/>
  <c r="G88" i="34"/>
  <c r="F88" i="34"/>
  <c r="G87" i="34"/>
  <c r="F87" i="34"/>
  <c r="G83" i="34"/>
  <c r="F83" i="34"/>
  <c r="G82" i="34"/>
  <c r="F82" i="34"/>
  <c r="G81" i="34"/>
  <c r="F81" i="34"/>
  <c r="G80" i="34"/>
  <c r="F80" i="34"/>
  <c r="G79" i="34"/>
  <c r="F79" i="34"/>
  <c r="G78" i="34"/>
  <c r="F78" i="34"/>
  <c r="G77" i="34"/>
  <c r="F77" i="34"/>
  <c r="G76" i="34"/>
  <c r="F76" i="34"/>
  <c r="G73" i="34"/>
  <c r="F73" i="34"/>
  <c r="G72" i="34"/>
  <c r="F72" i="34"/>
  <c r="G71" i="34"/>
  <c r="F71" i="34"/>
  <c r="G70" i="34"/>
  <c r="F70" i="34"/>
  <c r="G69" i="34"/>
  <c r="F69" i="34"/>
  <c r="G68" i="34"/>
  <c r="F68" i="34"/>
  <c r="G67" i="34"/>
  <c r="F67" i="34"/>
  <c r="G66" i="34"/>
  <c r="F66" i="34"/>
  <c r="G62" i="34"/>
  <c r="F62" i="34"/>
  <c r="G61" i="34"/>
  <c r="F61" i="34"/>
  <c r="G60" i="34"/>
  <c r="F60" i="34"/>
  <c r="G59" i="34"/>
  <c r="F59" i="34"/>
  <c r="G58" i="34"/>
  <c r="F58" i="34"/>
  <c r="G57" i="34"/>
  <c r="F57" i="34"/>
  <c r="G56" i="34"/>
  <c r="F56" i="34"/>
  <c r="G55" i="34"/>
  <c r="F55" i="34"/>
  <c r="G52" i="34"/>
  <c r="F52" i="34"/>
  <c r="G51" i="34"/>
  <c r="F51" i="34"/>
  <c r="G50" i="34"/>
  <c r="F50" i="34"/>
  <c r="G49" i="34"/>
  <c r="F49" i="34"/>
  <c r="G48" i="34"/>
  <c r="F48" i="34"/>
  <c r="G47" i="34"/>
  <c r="F47" i="34"/>
  <c r="G46" i="34"/>
  <c r="F46" i="34"/>
  <c r="G45" i="34"/>
  <c r="F45" i="34"/>
  <c r="G41" i="34"/>
  <c r="F41" i="34"/>
  <c r="G40" i="34"/>
  <c r="F40" i="34"/>
  <c r="G39" i="34"/>
  <c r="F39" i="34"/>
  <c r="G38" i="34"/>
  <c r="F38" i="34"/>
  <c r="G37" i="34"/>
  <c r="F37" i="34"/>
  <c r="G36" i="34"/>
  <c r="F36" i="34"/>
  <c r="G35" i="34"/>
  <c r="F35" i="34"/>
  <c r="G34" i="34"/>
  <c r="F34" i="34"/>
  <c r="G31" i="34"/>
  <c r="F31" i="34"/>
  <c r="G30" i="34"/>
  <c r="F30" i="34"/>
  <c r="G29" i="34"/>
  <c r="F29" i="34"/>
  <c r="G28" i="34"/>
  <c r="F28" i="34"/>
  <c r="G27" i="34"/>
  <c r="F27" i="34"/>
  <c r="G26" i="34"/>
  <c r="F26" i="34"/>
  <c r="G25" i="34"/>
  <c r="F25" i="34"/>
  <c r="G24" i="34"/>
  <c r="F24" i="34"/>
  <c r="G20" i="34"/>
  <c r="F20" i="34"/>
  <c r="G19" i="34"/>
  <c r="F19" i="34"/>
  <c r="G18" i="34"/>
  <c r="F18" i="34"/>
  <c r="G17" i="34"/>
  <c r="F17" i="34"/>
  <c r="G16" i="34"/>
  <c r="F16" i="34"/>
  <c r="G15" i="34"/>
  <c r="F15" i="34"/>
  <c r="G14" i="34"/>
  <c r="F14" i="34"/>
  <c r="G13" i="34"/>
  <c r="F13" i="34"/>
  <c r="G10" i="34"/>
  <c r="F10" i="34"/>
  <c r="G9" i="34"/>
  <c r="F9" i="34"/>
  <c r="G8" i="34"/>
  <c r="F8" i="34"/>
  <c r="G7" i="34"/>
  <c r="F7" i="34"/>
  <c r="G6" i="34"/>
  <c r="F6" i="34"/>
  <c r="G5" i="34"/>
  <c r="F5" i="34"/>
  <c r="G4" i="34"/>
  <c r="F4" i="34"/>
  <c r="G3" i="34"/>
  <c r="F3" i="34"/>
  <c r="H8" i="33"/>
  <c r="G8" i="33"/>
  <c r="F8" i="33"/>
  <c r="E8" i="33"/>
  <c r="H7" i="33"/>
  <c r="G7" i="33"/>
  <c r="F7" i="33"/>
  <c r="E7" i="33"/>
  <c r="H6" i="33"/>
  <c r="G6" i="33"/>
  <c r="F6" i="33"/>
  <c r="E6" i="33"/>
  <c r="H5" i="33"/>
  <c r="G5" i="33"/>
  <c r="F5" i="33"/>
  <c r="E5" i="33"/>
  <c r="H4" i="33"/>
  <c r="F4" i="33"/>
  <c r="E4" i="33"/>
  <c r="F74" i="32"/>
  <c r="E74" i="32"/>
  <c r="F73" i="32"/>
  <c r="E73" i="32"/>
  <c r="F72" i="32"/>
  <c r="E72" i="32"/>
  <c r="F71" i="32"/>
  <c r="E71" i="32"/>
  <c r="F70" i="32"/>
  <c r="E70" i="32"/>
  <c r="F67" i="32"/>
  <c r="E67" i="32"/>
  <c r="F66" i="32"/>
  <c r="E66" i="32"/>
  <c r="F65" i="32"/>
  <c r="E65" i="32"/>
  <c r="F64" i="32"/>
  <c r="E64" i="32"/>
  <c r="F63" i="32"/>
  <c r="E63" i="32"/>
  <c r="F59" i="32"/>
  <c r="E59" i="32"/>
  <c r="F58" i="32"/>
  <c r="E58" i="32"/>
  <c r="F57" i="32"/>
  <c r="E57" i="32"/>
  <c r="F56" i="32"/>
  <c r="E56" i="32"/>
  <c r="F55" i="32"/>
  <c r="E55" i="32"/>
  <c r="F52" i="32"/>
  <c r="E52" i="32"/>
  <c r="F51" i="32"/>
  <c r="E51" i="32"/>
  <c r="F50" i="32"/>
  <c r="E50" i="32"/>
  <c r="F49" i="32"/>
  <c r="E49" i="32"/>
  <c r="F48" i="32"/>
  <c r="E48" i="32"/>
  <c r="F44" i="32"/>
  <c r="E44" i="32"/>
  <c r="F43" i="32"/>
  <c r="E43" i="32"/>
  <c r="F42" i="32"/>
  <c r="E42" i="32"/>
  <c r="F41" i="32"/>
  <c r="E41" i="32"/>
  <c r="F40" i="32"/>
  <c r="E40" i="32"/>
  <c r="F37" i="32"/>
  <c r="E37" i="32"/>
  <c r="F36" i="32"/>
  <c r="E36" i="32"/>
  <c r="F35" i="32"/>
  <c r="E35" i="32"/>
  <c r="F34" i="32"/>
  <c r="E34" i="32"/>
  <c r="F33" i="32"/>
  <c r="E33" i="32"/>
  <c r="F29" i="32"/>
  <c r="E29" i="32"/>
  <c r="F28" i="32"/>
  <c r="E28" i="32"/>
  <c r="F27" i="32"/>
  <c r="E27" i="32"/>
  <c r="F26" i="32"/>
  <c r="E26" i="32"/>
  <c r="F25" i="32"/>
  <c r="E25" i="32"/>
  <c r="F22" i="32"/>
  <c r="E22" i="32"/>
  <c r="F21" i="32"/>
  <c r="E21" i="32"/>
  <c r="F20" i="32"/>
  <c r="E20" i="32"/>
  <c r="F19" i="32"/>
  <c r="E19" i="32"/>
  <c r="F18" i="32"/>
  <c r="E18" i="32"/>
  <c r="F14" i="32"/>
  <c r="E14" i="32"/>
  <c r="F13" i="32"/>
  <c r="E13" i="32"/>
  <c r="F12" i="32"/>
  <c r="E12" i="32"/>
  <c r="F11" i="32"/>
  <c r="E11" i="32"/>
  <c r="F10" i="32"/>
  <c r="E10" i="32"/>
  <c r="F7" i="32"/>
  <c r="E7" i="32"/>
  <c r="F6" i="32"/>
  <c r="E6" i="32"/>
  <c r="F5" i="32"/>
  <c r="E5" i="32"/>
  <c r="F4" i="32"/>
  <c r="E4" i="32"/>
  <c r="F3" i="32"/>
  <c r="E3" i="32"/>
  <c r="H44" i="31"/>
  <c r="G44" i="31"/>
  <c r="F44" i="31"/>
  <c r="G43" i="31"/>
  <c r="F43" i="31"/>
  <c r="G40" i="31"/>
  <c r="F40" i="31"/>
  <c r="G39" i="31"/>
  <c r="F39" i="31"/>
  <c r="H35" i="31"/>
  <c r="G35" i="31"/>
  <c r="F35" i="31"/>
  <c r="G34" i="31"/>
  <c r="F34" i="31"/>
  <c r="G31" i="31"/>
  <c r="F31" i="31"/>
  <c r="G30" i="31"/>
  <c r="F30" i="31"/>
  <c r="I26" i="31"/>
  <c r="H26" i="31"/>
  <c r="G26" i="31"/>
  <c r="H25" i="31"/>
  <c r="G25" i="31"/>
  <c r="H22" i="31"/>
  <c r="G22" i="31"/>
  <c r="H21" i="31"/>
  <c r="G21" i="31"/>
  <c r="H17" i="31"/>
  <c r="G17" i="31"/>
  <c r="F17" i="31"/>
  <c r="G16" i="31"/>
  <c r="F16" i="31"/>
  <c r="G13" i="31"/>
  <c r="F13" i="31"/>
  <c r="G12" i="31"/>
  <c r="F12" i="31"/>
  <c r="I8" i="31"/>
  <c r="H8" i="31"/>
  <c r="G8" i="31"/>
  <c r="H7" i="31"/>
  <c r="G7" i="31"/>
  <c r="H4" i="31"/>
  <c r="G4" i="31"/>
  <c r="H3" i="31"/>
  <c r="G3" i="31"/>
  <c r="G31" i="30"/>
  <c r="F31" i="30"/>
  <c r="E31" i="30"/>
  <c r="D31" i="30"/>
  <c r="G30" i="30"/>
  <c r="F30" i="30"/>
  <c r="E30" i="30"/>
  <c r="D30" i="30"/>
  <c r="G29" i="30"/>
  <c r="F29" i="30"/>
  <c r="E29" i="30"/>
  <c r="D29" i="30"/>
  <c r="G28" i="30"/>
  <c r="F28" i="30"/>
  <c r="E28" i="30"/>
  <c r="D28" i="30"/>
  <c r="G27" i="30"/>
  <c r="E27" i="30"/>
  <c r="D27" i="30"/>
  <c r="G23" i="30"/>
  <c r="F23" i="30"/>
  <c r="E23" i="30"/>
  <c r="D23" i="30"/>
  <c r="G22" i="30"/>
  <c r="F22" i="30"/>
  <c r="E22" i="30"/>
  <c r="D22" i="30"/>
  <c r="G21" i="30"/>
  <c r="F21" i="30"/>
  <c r="E21" i="30"/>
  <c r="D21" i="30"/>
  <c r="G20" i="30"/>
  <c r="F20" i="30"/>
  <c r="E20" i="30"/>
  <c r="D20" i="30"/>
  <c r="G19" i="30"/>
  <c r="E19" i="30"/>
  <c r="D19" i="30"/>
  <c r="G15" i="30"/>
  <c r="F15" i="30"/>
  <c r="E15" i="30"/>
  <c r="D15" i="30"/>
  <c r="G14" i="30"/>
  <c r="F14" i="30"/>
  <c r="E14" i="30"/>
  <c r="D14" i="30"/>
  <c r="G13" i="30"/>
  <c r="F13" i="30"/>
  <c r="E13" i="30"/>
  <c r="D13" i="30"/>
  <c r="G12" i="30"/>
  <c r="F12" i="30"/>
  <c r="E12" i="30"/>
  <c r="D12" i="30"/>
  <c r="G11" i="30"/>
  <c r="E11" i="30"/>
  <c r="D11" i="30"/>
  <c r="G7" i="30"/>
  <c r="F7" i="30"/>
  <c r="E7" i="30"/>
  <c r="D7" i="30"/>
  <c r="G6" i="30"/>
  <c r="F6" i="30"/>
  <c r="E6" i="30"/>
  <c r="D6" i="30"/>
  <c r="G5" i="30"/>
  <c r="F5" i="30"/>
  <c r="E5" i="30"/>
  <c r="D5" i="30"/>
  <c r="G4" i="30"/>
  <c r="F4" i="30"/>
  <c r="E4" i="30"/>
  <c r="D4" i="30"/>
  <c r="G3" i="30"/>
  <c r="E3" i="30"/>
  <c r="D3" i="30"/>
  <c r="H24" i="28"/>
  <c r="G24" i="28"/>
  <c r="F24" i="28"/>
  <c r="E24" i="28"/>
  <c r="I24" i="28"/>
  <c r="H23" i="28"/>
  <c r="F23" i="28"/>
  <c r="E23" i="28"/>
  <c r="H19" i="28"/>
  <c r="G19" i="28"/>
  <c r="F19" i="28"/>
  <c r="E19" i="28"/>
  <c r="I19" i="28"/>
  <c r="H18" i="28"/>
  <c r="F18" i="28"/>
  <c r="E18" i="28"/>
  <c r="H14" i="28"/>
  <c r="G14" i="28"/>
  <c r="F14" i="28"/>
  <c r="E14" i="28"/>
  <c r="I14" i="28"/>
  <c r="H13" i="28"/>
  <c r="F13" i="28"/>
  <c r="E13" i="28"/>
  <c r="H9" i="28"/>
  <c r="G9" i="28"/>
  <c r="F9" i="28"/>
  <c r="E9" i="28"/>
  <c r="I9" i="28"/>
  <c r="H8" i="28"/>
  <c r="F8" i="28"/>
  <c r="E8" i="28"/>
  <c r="H4" i="28"/>
  <c r="G4" i="28"/>
  <c r="F4" i="28"/>
  <c r="E4" i="28"/>
  <c r="I4" i="28"/>
  <c r="H3" i="28"/>
  <c r="F3" i="28"/>
  <c r="E3" i="28"/>
  <c r="E24" i="27"/>
  <c r="D24" i="27"/>
  <c r="E23" i="27"/>
  <c r="D23" i="27"/>
  <c r="E19" i="27"/>
  <c r="D19" i="27"/>
  <c r="E18" i="27"/>
  <c r="D18" i="27"/>
  <c r="E14" i="27"/>
  <c r="D14" i="27"/>
  <c r="E13" i="27"/>
  <c r="D13" i="27"/>
  <c r="E9" i="27"/>
  <c r="D9" i="27"/>
  <c r="E8" i="27"/>
  <c r="D8" i="27"/>
  <c r="E4" i="27"/>
  <c r="D4" i="27"/>
  <c r="E3" i="27"/>
  <c r="D3" i="27"/>
  <c r="F29" i="25"/>
  <c r="E29" i="25"/>
  <c r="F28" i="25"/>
  <c r="E28" i="25"/>
  <c r="F24" i="25"/>
  <c r="E24" i="25"/>
  <c r="F23" i="25"/>
  <c r="E23" i="25"/>
  <c r="F19" i="25"/>
  <c r="E19" i="25"/>
  <c r="F18" i="25"/>
  <c r="E18" i="25"/>
  <c r="F14" i="25"/>
  <c r="E14" i="25"/>
  <c r="F13" i="25"/>
  <c r="E13" i="25"/>
  <c r="F9" i="25"/>
  <c r="E9" i="25"/>
  <c r="F8" i="25"/>
  <c r="E8" i="25"/>
  <c r="F4" i="25"/>
  <c r="E4" i="25"/>
  <c r="G3" i="25"/>
  <c r="F3" i="25"/>
  <c r="E3" i="25"/>
  <c r="G4" i="23"/>
  <c r="F4" i="23"/>
  <c r="G3" i="23"/>
  <c r="F3" i="23"/>
  <c r="I6" i="22"/>
  <c r="H6" i="22"/>
  <c r="G6" i="22"/>
  <c r="F6" i="22"/>
  <c r="J5" i="22"/>
  <c r="I5" i="22"/>
  <c r="G5" i="22"/>
  <c r="F5" i="22"/>
  <c r="I4" i="22"/>
  <c r="H4" i="22"/>
  <c r="G4" i="22"/>
  <c r="F4" i="22"/>
  <c r="I3" i="22"/>
  <c r="H3" i="22"/>
  <c r="G3" i="22"/>
  <c r="F3" i="22"/>
  <c r="H6" i="21"/>
  <c r="G6" i="21"/>
  <c r="F6" i="21"/>
  <c r="E6" i="21"/>
  <c r="H5" i="21"/>
  <c r="G5" i="21"/>
  <c r="F5" i="21"/>
  <c r="E5" i="21"/>
  <c r="H4" i="21"/>
  <c r="G4" i="21"/>
  <c r="F4" i="21"/>
  <c r="E4" i="21"/>
  <c r="H3" i="21"/>
  <c r="F3" i="21"/>
  <c r="E3" i="21"/>
  <c r="E27" i="3"/>
  <c r="D27" i="3"/>
  <c r="C27" i="3"/>
  <c r="B27" i="3"/>
  <c r="E26" i="3"/>
  <c r="D26" i="3"/>
  <c r="C26" i="3"/>
  <c r="E25" i="3"/>
  <c r="D25" i="3"/>
  <c r="C25" i="3"/>
  <c r="B25" i="3"/>
  <c r="E24" i="3"/>
  <c r="D24" i="3"/>
  <c r="C24" i="3"/>
  <c r="B24" i="3"/>
  <c r="E17" i="3"/>
  <c r="D17" i="3"/>
  <c r="C17" i="3"/>
  <c r="B17" i="3"/>
  <c r="E16" i="3"/>
  <c r="D16" i="3"/>
  <c r="B16" i="3"/>
  <c r="E15" i="3"/>
  <c r="D15" i="3"/>
  <c r="C15" i="3"/>
  <c r="B15" i="3"/>
  <c r="E14" i="3"/>
  <c r="D14" i="3"/>
  <c r="C14" i="3"/>
  <c r="B14" i="3"/>
  <c r="E8" i="3"/>
  <c r="D8" i="3"/>
  <c r="C8" i="3"/>
  <c r="B8" i="3"/>
  <c r="E7" i="3"/>
  <c r="C7" i="3"/>
  <c r="B7" i="3"/>
  <c r="E6" i="3"/>
  <c r="D6" i="3"/>
  <c r="C6" i="3"/>
  <c r="B6" i="3"/>
  <c r="E5" i="3"/>
  <c r="D5" i="3"/>
  <c r="C5" i="3"/>
  <c r="B5" i="3"/>
  <c r="H66" i="19"/>
  <c r="G66" i="19"/>
  <c r="F66" i="19"/>
  <c r="E66" i="19"/>
  <c r="I66" i="19"/>
  <c r="H65" i="19"/>
  <c r="F65" i="19"/>
  <c r="E65" i="19"/>
  <c r="H61" i="19"/>
  <c r="G61" i="19"/>
  <c r="F61" i="19"/>
  <c r="E61" i="19"/>
  <c r="I61" i="19"/>
  <c r="H60" i="19"/>
  <c r="F60" i="19"/>
  <c r="E60" i="19"/>
  <c r="H56" i="19"/>
  <c r="G56" i="19"/>
  <c r="F56" i="19"/>
  <c r="E56" i="19"/>
  <c r="I55" i="19"/>
  <c r="H55" i="19"/>
  <c r="F55" i="19"/>
  <c r="E55" i="19"/>
  <c r="H51" i="19"/>
  <c r="G51" i="19"/>
  <c r="F51" i="19"/>
  <c r="E51" i="19"/>
  <c r="I51" i="19"/>
  <c r="H50" i="19"/>
  <c r="F50" i="19"/>
  <c r="E50" i="19"/>
  <c r="H46" i="19"/>
  <c r="G46" i="19"/>
  <c r="F46" i="19"/>
  <c r="E46" i="19"/>
  <c r="I45" i="19"/>
  <c r="H45" i="19"/>
  <c r="F45" i="19"/>
  <c r="E45" i="19"/>
  <c r="H41" i="19"/>
  <c r="G41" i="19"/>
  <c r="F41" i="19"/>
  <c r="E41" i="19"/>
  <c r="I41" i="19"/>
  <c r="H40" i="19"/>
  <c r="F40" i="19"/>
  <c r="E40" i="19"/>
  <c r="H36" i="19"/>
  <c r="G36" i="19"/>
  <c r="F36" i="19"/>
  <c r="E36" i="19"/>
  <c r="I36" i="19"/>
  <c r="H35" i="19"/>
  <c r="F35" i="19"/>
  <c r="E35" i="19"/>
  <c r="H26" i="19"/>
  <c r="G26" i="19"/>
  <c r="F26" i="19"/>
  <c r="E26" i="19"/>
  <c r="I26" i="19"/>
  <c r="H25" i="19"/>
  <c r="F25" i="19"/>
  <c r="E25" i="19"/>
  <c r="J20" i="19"/>
  <c r="I20" i="19"/>
  <c r="H20" i="19"/>
  <c r="G20" i="19"/>
  <c r="K20" i="19"/>
  <c r="J19" i="19"/>
  <c r="H19" i="19"/>
  <c r="G19" i="19"/>
  <c r="H15" i="19"/>
  <c r="G15" i="19"/>
  <c r="F15" i="19"/>
  <c r="E15" i="19"/>
  <c r="I15" i="19"/>
  <c r="H14" i="19"/>
  <c r="F14" i="19"/>
  <c r="E14" i="19"/>
  <c r="H10" i="19"/>
  <c r="G10" i="19"/>
  <c r="F10" i="19"/>
  <c r="E10" i="19"/>
  <c r="I10" i="19"/>
  <c r="H9" i="19"/>
  <c r="F9" i="19"/>
  <c r="E9" i="19"/>
  <c r="I5" i="19"/>
  <c r="H5" i="19"/>
  <c r="G5" i="19"/>
  <c r="F5" i="19"/>
  <c r="J5" i="19"/>
  <c r="I4" i="19"/>
  <c r="G4" i="19"/>
  <c r="F4" i="19"/>
  <c r="D10" i="18"/>
  <c r="D9" i="18"/>
  <c r="D8" i="18"/>
  <c r="D4" i="18"/>
  <c r="D3" i="18"/>
  <c r="D2" i="18"/>
  <c r="I35" i="17"/>
  <c r="H35" i="17"/>
  <c r="G35" i="17"/>
  <c r="F35" i="17"/>
  <c r="E35" i="17"/>
  <c r="I34" i="17"/>
  <c r="H34" i="17"/>
  <c r="G34" i="17"/>
  <c r="F34" i="17"/>
  <c r="E34" i="17"/>
  <c r="I33" i="17"/>
  <c r="H33" i="17"/>
  <c r="G33" i="17"/>
  <c r="F33" i="17"/>
  <c r="E33" i="17"/>
  <c r="H29" i="17"/>
  <c r="G29" i="17"/>
  <c r="F29" i="17"/>
  <c r="E29" i="17"/>
  <c r="H28" i="17"/>
  <c r="G28" i="17"/>
  <c r="F28" i="17"/>
  <c r="E28" i="17"/>
  <c r="H27" i="17"/>
  <c r="F27" i="17"/>
  <c r="E27" i="17"/>
  <c r="I23" i="17"/>
  <c r="H23" i="17"/>
  <c r="G23" i="17"/>
  <c r="F23" i="17"/>
  <c r="E23" i="17"/>
  <c r="I22" i="17"/>
  <c r="H22" i="17"/>
  <c r="G22" i="17"/>
  <c r="F22" i="17"/>
  <c r="E22" i="17"/>
  <c r="I21" i="17"/>
  <c r="H21" i="17"/>
  <c r="G21" i="17"/>
  <c r="F21" i="17"/>
  <c r="E21" i="17"/>
  <c r="H17" i="17"/>
  <c r="G17" i="17"/>
  <c r="F17" i="17"/>
  <c r="E17" i="17"/>
  <c r="H16" i="17"/>
  <c r="G16" i="17"/>
  <c r="F16" i="17"/>
  <c r="E16" i="17"/>
  <c r="H15" i="17"/>
  <c r="F15" i="17"/>
  <c r="E15" i="17"/>
  <c r="I11" i="17"/>
  <c r="H11" i="17"/>
  <c r="G11" i="17"/>
  <c r="F11" i="17"/>
  <c r="E11" i="17"/>
  <c r="I10" i="17"/>
  <c r="H10" i="17"/>
  <c r="G10" i="17"/>
  <c r="F10" i="17"/>
  <c r="E10" i="17"/>
  <c r="I9" i="17"/>
  <c r="H9" i="17"/>
  <c r="G9" i="17"/>
  <c r="F9" i="17"/>
  <c r="E9" i="17"/>
  <c r="H5" i="17"/>
  <c r="G5" i="17"/>
  <c r="F5" i="17"/>
  <c r="E5" i="17"/>
  <c r="H4" i="17"/>
  <c r="G4" i="17"/>
  <c r="F4" i="17"/>
  <c r="E4" i="17"/>
  <c r="H3" i="17"/>
  <c r="F3" i="17"/>
  <c r="E3" i="17"/>
  <c r="I36" i="15"/>
  <c r="H36" i="15"/>
  <c r="G36" i="15"/>
  <c r="F36" i="15"/>
  <c r="E36" i="15"/>
  <c r="I35" i="15"/>
  <c r="H35" i="15"/>
  <c r="G35" i="15"/>
  <c r="F35" i="15"/>
  <c r="E35" i="15"/>
  <c r="I34" i="15"/>
  <c r="H34" i="15"/>
  <c r="G34" i="15"/>
  <c r="F34" i="15"/>
  <c r="E34" i="15"/>
  <c r="H30" i="15"/>
  <c r="G30" i="15"/>
  <c r="F30" i="15"/>
  <c r="E30" i="15"/>
  <c r="H29" i="15"/>
  <c r="G29" i="15"/>
  <c r="F29" i="15"/>
  <c r="E29" i="15"/>
  <c r="H28" i="15"/>
  <c r="F28" i="15"/>
  <c r="E28" i="15"/>
  <c r="I23" i="15"/>
  <c r="H23" i="15"/>
  <c r="G23" i="15"/>
  <c r="F23" i="15"/>
  <c r="E23" i="15"/>
  <c r="I22" i="15"/>
  <c r="H22" i="15"/>
  <c r="G22" i="15"/>
  <c r="F22" i="15"/>
  <c r="E22" i="15"/>
  <c r="I21" i="15"/>
  <c r="H21" i="15"/>
  <c r="G21" i="15"/>
  <c r="F21" i="15"/>
  <c r="E21" i="15"/>
  <c r="H17" i="15"/>
  <c r="G17" i="15"/>
  <c r="F17" i="15"/>
  <c r="E17" i="15"/>
  <c r="H16" i="15"/>
  <c r="G16" i="15"/>
  <c r="F16" i="15"/>
  <c r="E16" i="15"/>
  <c r="H15" i="15"/>
  <c r="F15" i="15"/>
  <c r="E15" i="15"/>
  <c r="I11" i="15"/>
  <c r="H11" i="15"/>
  <c r="G11" i="15"/>
  <c r="F11" i="15"/>
  <c r="E11" i="15"/>
  <c r="I10" i="15"/>
  <c r="H10" i="15"/>
  <c r="G10" i="15"/>
  <c r="F10" i="15"/>
  <c r="E10" i="15"/>
  <c r="I9" i="15"/>
  <c r="H9" i="15"/>
  <c r="G9" i="15"/>
  <c r="F9" i="15"/>
  <c r="E9" i="15"/>
  <c r="H5" i="15"/>
  <c r="G5" i="15"/>
  <c r="F5" i="15"/>
  <c r="E5" i="15"/>
  <c r="H4" i="15"/>
  <c r="G4" i="15"/>
  <c r="F4" i="15"/>
  <c r="E4" i="15"/>
  <c r="H3" i="15"/>
  <c r="F3" i="15"/>
  <c r="E3" i="15"/>
  <c r="G47" i="13"/>
  <c r="F47" i="13"/>
  <c r="E47" i="13"/>
  <c r="D47" i="13"/>
  <c r="G46" i="13"/>
  <c r="F46" i="13"/>
  <c r="E46" i="13"/>
  <c r="D46" i="13"/>
  <c r="G45" i="13"/>
  <c r="F45" i="13"/>
  <c r="E45" i="13"/>
  <c r="D45" i="13"/>
  <c r="G44" i="13"/>
  <c r="F44" i="13"/>
  <c r="E44" i="13"/>
  <c r="D44" i="13"/>
  <c r="G43" i="13"/>
  <c r="E43" i="13"/>
  <c r="D43" i="13"/>
  <c r="H39" i="13"/>
  <c r="G39" i="13"/>
  <c r="F39" i="13"/>
  <c r="E39" i="13"/>
  <c r="H38" i="13"/>
  <c r="G38" i="13"/>
  <c r="F38" i="13"/>
  <c r="E38" i="13"/>
  <c r="H37" i="13"/>
  <c r="G37" i="13"/>
  <c r="F37" i="13"/>
  <c r="E37" i="13"/>
  <c r="H36" i="13"/>
  <c r="G36" i="13"/>
  <c r="F36" i="13"/>
  <c r="E36" i="13"/>
  <c r="H35" i="13"/>
  <c r="F35" i="13"/>
  <c r="E35" i="13"/>
  <c r="G31" i="13"/>
  <c r="F31" i="13"/>
  <c r="E31" i="13"/>
  <c r="D31" i="13"/>
  <c r="G30" i="13"/>
  <c r="F30" i="13"/>
  <c r="E30" i="13"/>
  <c r="D30" i="13"/>
  <c r="G29" i="13"/>
  <c r="F29" i="13"/>
  <c r="E29" i="13"/>
  <c r="D29" i="13"/>
  <c r="G28" i="13"/>
  <c r="F28" i="13"/>
  <c r="E28" i="13"/>
  <c r="D28" i="13"/>
  <c r="G27" i="13"/>
  <c r="E27" i="13"/>
  <c r="D27" i="13"/>
  <c r="E23" i="13"/>
  <c r="G23" i="13" s="1"/>
  <c r="D23" i="13"/>
  <c r="E22" i="13"/>
  <c r="G22" i="13" s="1"/>
  <c r="D22" i="13"/>
  <c r="E21" i="13"/>
  <c r="G21" i="13" s="1"/>
  <c r="D21" i="13"/>
  <c r="E20" i="13"/>
  <c r="G20" i="13" s="1"/>
  <c r="D20" i="13"/>
  <c r="E19" i="13"/>
  <c r="D19" i="13"/>
  <c r="F22" i="13" s="1"/>
  <c r="G15" i="13"/>
  <c r="F15" i="13"/>
  <c r="E15" i="13"/>
  <c r="D15" i="13"/>
  <c r="G14" i="13"/>
  <c r="F14" i="13"/>
  <c r="E14" i="13"/>
  <c r="D14" i="13"/>
  <c r="G13" i="13"/>
  <c r="E13" i="13"/>
  <c r="D13" i="13"/>
  <c r="F13" i="13" s="1"/>
  <c r="G12" i="13"/>
  <c r="F12" i="13"/>
  <c r="E12" i="13"/>
  <c r="D12" i="13"/>
  <c r="G11" i="13"/>
  <c r="E11" i="13"/>
  <c r="D11" i="13"/>
  <c r="F7" i="13"/>
  <c r="E7" i="13"/>
  <c r="G7" i="13" s="1"/>
  <c r="D7" i="13"/>
  <c r="F6" i="13"/>
  <c r="E6" i="13"/>
  <c r="G6" i="13" s="1"/>
  <c r="D6" i="13"/>
  <c r="F5" i="13"/>
  <c r="E5" i="13"/>
  <c r="G5" i="13" s="1"/>
  <c r="D5" i="13"/>
  <c r="F4" i="13"/>
  <c r="E4" i="13"/>
  <c r="G4" i="13" s="1"/>
  <c r="D4" i="13"/>
  <c r="E3" i="13"/>
  <c r="G3" i="13" s="1"/>
  <c r="D3" i="13"/>
  <c r="E23" i="14"/>
  <c r="G23" i="14" s="1"/>
  <c r="D23" i="14"/>
  <c r="E22" i="14"/>
  <c r="D22" i="14"/>
  <c r="E21" i="14"/>
  <c r="D21" i="14"/>
  <c r="E20" i="14"/>
  <c r="D20" i="14"/>
  <c r="G19" i="14"/>
  <c r="E19" i="14"/>
  <c r="D19" i="14"/>
  <c r="G15" i="14"/>
  <c r="F15" i="14"/>
  <c r="E15" i="14"/>
  <c r="D15" i="14"/>
  <c r="G14" i="14"/>
  <c r="F14" i="14"/>
  <c r="E14" i="14"/>
  <c r="D14" i="14"/>
  <c r="G13" i="14"/>
  <c r="F13" i="14"/>
  <c r="E13" i="14"/>
  <c r="D13" i="14"/>
  <c r="G12" i="14"/>
  <c r="F12" i="14"/>
  <c r="E12" i="14"/>
  <c r="D12" i="14"/>
  <c r="G11" i="14"/>
  <c r="E11" i="14"/>
  <c r="D11" i="14"/>
  <c r="G7" i="14"/>
  <c r="F7" i="14"/>
  <c r="E7" i="14"/>
  <c r="D7" i="14"/>
  <c r="G6" i="14"/>
  <c r="F6" i="14"/>
  <c r="E6" i="14"/>
  <c r="D6" i="14"/>
  <c r="G5" i="14"/>
  <c r="F5" i="14"/>
  <c r="E5" i="14"/>
  <c r="D5" i="14"/>
  <c r="G4" i="14"/>
  <c r="F4" i="14"/>
  <c r="E4" i="14"/>
  <c r="D4" i="14"/>
  <c r="G3" i="14"/>
  <c r="E3" i="14"/>
  <c r="D3" i="14"/>
  <c r="D6" i="11"/>
  <c r="D5" i="11"/>
  <c r="D4" i="11"/>
  <c r="D3" i="11"/>
  <c r="D2" i="11"/>
  <c r="G7" i="12"/>
  <c r="F7" i="12"/>
  <c r="E7" i="12"/>
  <c r="D7" i="12"/>
  <c r="G6" i="12"/>
  <c r="F6" i="12"/>
  <c r="E6" i="12"/>
  <c r="D6" i="12"/>
  <c r="G5" i="12"/>
  <c r="F5" i="12"/>
  <c r="E5" i="12"/>
  <c r="D5" i="12"/>
  <c r="G4" i="12"/>
  <c r="F4" i="12"/>
  <c r="E4" i="12"/>
  <c r="D4" i="12"/>
  <c r="G3" i="12"/>
  <c r="E3" i="12"/>
  <c r="D3" i="12"/>
  <c r="E23" i="10"/>
  <c r="D23" i="10"/>
  <c r="E22" i="10"/>
  <c r="D22" i="10"/>
  <c r="D21" i="10"/>
  <c r="E19" i="10"/>
  <c r="G19" i="10" s="1"/>
  <c r="E15" i="10"/>
  <c r="D15" i="10"/>
  <c r="E14" i="10"/>
  <c r="G14" i="10" s="1"/>
  <c r="D14" i="10"/>
  <c r="E13" i="10"/>
  <c r="D13" i="10"/>
  <c r="E12" i="10"/>
  <c r="G12" i="10" s="1"/>
  <c r="D12" i="10"/>
  <c r="E11" i="10"/>
  <c r="D11" i="10"/>
  <c r="E7" i="10"/>
  <c r="G7" i="10" s="1"/>
  <c r="D7" i="10"/>
  <c r="E6" i="10"/>
  <c r="D6" i="10"/>
  <c r="E5" i="10"/>
  <c r="G5" i="10" s="1"/>
  <c r="D5" i="10"/>
  <c r="E4" i="10"/>
  <c r="G4" i="10" s="1"/>
  <c r="D4" i="10"/>
  <c r="F4" i="10" s="1"/>
  <c r="E3" i="10"/>
  <c r="G3" i="10" s="1"/>
  <c r="D3" i="10"/>
  <c r="I36" i="8"/>
  <c r="H36" i="8"/>
  <c r="G36" i="8"/>
  <c r="F36" i="8"/>
  <c r="J35" i="8"/>
  <c r="I35" i="8"/>
  <c r="G35" i="8"/>
  <c r="F35" i="8"/>
  <c r="I32" i="8"/>
  <c r="H32" i="8"/>
  <c r="G32" i="8"/>
  <c r="F32" i="8"/>
  <c r="J31" i="8"/>
  <c r="I31" i="8"/>
  <c r="G31" i="8"/>
  <c r="F31" i="8"/>
  <c r="J26" i="8"/>
  <c r="I26" i="8"/>
  <c r="H26" i="8"/>
  <c r="G26" i="8"/>
  <c r="K25" i="8"/>
  <c r="J25" i="8"/>
  <c r="H25" i="8"/>
  <c r="G25" i="8"/>
  <c r="J22" i="8"/>
  <c r="I22" i="8"/>
  <c r="H22" i="8"/>
  <c r="G22" i="8"/>
  <c r="K21" i="8"/>
  <c r="J21" i="8"/>
  <c r="H21" i="8"/>
  <c r="G21" i="8"/>
  <c r="I17" i="8"/>
  <c r="H17" i="8"/>
  <c r="G17" i="8"/>
  <c r="F17" i="8"/>
  <c r="J16" i="8"/>
  <c r="I16" i="8"/>
  <c r="G16" i="8"/>
  <c r="F16" i="8"/>
  <c r="I13" i="8"/>
  <c r="H13" i="8"/>
  <c r="G13" i="8"/>
  <c r="F13" i="8"/>
  <c r="J12" i="8"/>
  <c r="I12" i="8"/>
  <c r="G12" i="8"/>
  <c r="F12" i="8"/>
  <c r="J8" i="8"/>
  <c r="I8" i="8"/>
  <c r="H8" i="8"/>
  <c r="G8" i="8"/>
  <c r="K7" i="8"/>
  <c r="J7" i="8"/>
  <c r="H7" i="8"/>
  <c r="G7" i="8"/>
  <c r="J4" i="8"/>
  <c r="I4" i="8"/>
  <c r="H4" i="8"/>
  <c r="G4" i="8"/>
  <c r="K3" i="8"/>
  <c r="J3" i="8"/>
  <c r="H3" i="8"/>
  <c r="G3" i="8"/>
  <c r="H39" i="9"/>
  <c r="G39" i="9"/>
  <c r="F39" i="9"/>
  <c r="E39" i="9"/>
  <c r="I38" i="9"/>
  <c r="H38" i="9"/>
  <c r="G38" i="9"/>
  <c r="F38" i="9"/>
  <c r="E38" i="9"/>
  <c r="H34" i="9"/>
  <c r="G34" i="9"/>
  <c r="F34" i="9"/>
  <c r="E34" i="9"/>
  <c r="H33" i="9"/>
  <c r="F33" i="9"/>
  <c r="E33" i="9"/>
  <c r="H29" i="9"/>
  <c r="G29" i="9"/>
  <c r="F29" i="9"/>
  <c r="E29" i="9"/>
  <c r="I28" i="9"/>
  <c r="H28" i="9"/>
  <c r="G28" i="9"/>
  <c r="F28" i="9"/>
  <c r="E28" i="9"/>
  <c r="H24" i="9"/>
  <c r="G24" i="9"/>
  <c r="F24" i="9"/>
  <c r="E24" i="9"/>
  <c r="H23" i="9"/>
  <c r="F23" i="9"/>
  <c r="E23" i="9"/>
  <c r="I19" i="9"/>
  <c r="H19" i="9"/>
  <c r="G19" i="9"/>
  <c r="F19" i="9"/>
  <c r="J18" i="9"/>
  <c r="I18" i="9"/>
  <c r="G18" i="9"/>
  <c r="F18" i="9"/>
  <c r="H14" i="9"/>
  <c r="G14" i="9"/>
  <c r="F14" i="9"/>
  <c r="E14" i="9"/>
  <c r="H13" i="9"/>
  <c r="G13" i="9"/>
  <c r="F13" i="9"/>
  <c r="E13" i="9"/>
  <c r="I9" i="9"/>
  <c r="H9" i="9"/>
  <c r="G9" i="9"/>
  <c r="F9" i="9"/>
  <c r="J8" i="9"/>
  <c r="I8" i="9"/>
  <c r="G8" i="9"/>
  <c r="F8" i="9"/>
  <c r="H4" i="9"/>
  <c r="G4" i="9"/>
  <c r="F4" i="9"/>
  <c r="E4" i="9"/>
  <c r="H3" i="9"/>
  <c r="G3" i="9"/>
  <c r="F3" i="9"/>
  <c r="E3" i="9"/>
  <c r="H29" i="7"/>
  <c r="F29" i="7"/>
  <c r="E29" i="7"/>
  <c r="I28" i="7"/>
  <c r="H28" i="7"/>
  <c r="G28" i="7"/>
  <c r="F28" i="7"/>
  <c r="E28" i="7"/>
  <c r="H24" i="7"/>
  <c r="F24" i="7"/>
  <c r="E24" i="7"/>
  <c r="I23" i="7"/>
  <c r="H23" i="7"/>
  <c r="G23" i="7"/>
  <c r="F23" i="7"/>
  <c r="E23" i="7"/>
  <c r="H19" i="7"/>
  <c r="G19" i="7"/>
  <c r="F19" i="7"/>
  <c r="E19" i="7"/>
  <c r="I18" i="7"/>
  <c r="H18" i="7"/>
  <c r="F18" i="7"/>
  <c r="E18" i="7"/>
  <c r="H14" i="7"/>
  <c r="G14" i="7"/>
  <c r="F14" i="7"/>
  <c r="E14" i="7"/>
  <c r="I13" i="7"/>
  <c r="H13" i="7"/>
  <c r="F13" i="7"/>
  <c r="E13" i="7"/>
  <c r="H9" i="7"/>
  <c r="G9" i="7"/>
  <c r="F9" i="7"/>
  <c r="E9" i="7"/>
  <c r="I8" i="7"/>
  <c r="H8" i="7"/>
  <c r="F8" i="7"/>
  <c r="E8" i="7"/>
  <c r="H4" i="7"/>
  <c r="G4" i="7"/>
  <c r="F4" i="7"/>
  <c r="E4" i="7"/>
  <c r="I3" i="7"/>
  <c r="H3" i="7"/>
  <c r="F3" i="7"/>
  <c r="E3" i="7"/>
  <c r="H16" i="6"/>
  <c r="G16" i="6"/>
  <c r="F16" i="6"/>
  <c r="E16" i="6"/>
  <c r="I15" i="6"/>
  <c r="H15" i="6"/>
  <c r="F15" i="6"/>
  <c r="E15" i="6"/>
  <c r="H10" i="6"/>
  <c r="G10" i="6"/>
  <c r="F10" i="6"/>
  <c r="E10" i="6"/>
  <c r="I9" i="6"/>
  <c r="H9" i="6"/>
  <c r="F9" i="6"/>
  <c r="E9" i="6"/>
  <c r="H4" i="6"/>
  <c r="G4" i="6"/>
  <c r="F4" i="6"/>
  <c r="E4" i="6"/>
  <c r="I3" i="6"/>
  <c r="H3" i="6"/>
  <c r="F3" i="6"/>
  <c r="E3" i="6"/>
  <c r="F21" i="4"/>
  <c r="E21" i="4"/>
  <c r="G21" i="4" s="1"/>
  <c r="I20" i="4"/>
  <c r="F20" i="4"/>
  <c r="E20" i="4"/>
  <c r="H15" i="4"/>
  <c r="I14" i="4"/>
  <c r="F9" i="4"/>
  <c r="E9" i="4"/>
  <c r="F8" i="4"/>
  <c r="E8" i="4"/>
  <c r="F4" i="4"/>
  <c r="E4" i="4"/>
  <c r="I3" i="4"/>
  <c r="F3" i="4"/>
  <c r="E3" i="4"/>
  <c r="H68" i="2"/>
  <c r="G68" i="2"/>
  <c r="H67" i="2"/>
  <c r="G67" i="2"/>
  <c r="H66" i="2"/>
  <c r="G66" i="2"/>
  <c r="H65" i="2"/>
  <c r="G65" i="2"/>
  <c r="H64" i="2"/>
  <c r="G64" i="2"/>
  <c r="N63" i="2"/>
  <c r="M63" i="2"/>
  <c r="L63" i="2"/>
  <c r="K63" i="2"/>
  <c r="P63" i="2" s="1"/>
  <c r="J63" i="2"/>
  <c r="O63" i="2" s="1"/>
  <c r="I63" i="2"/>
  <c r="H63" i="2"/>
  <c r="G63" i="2"/>
  <c r="H61" i="2"/>
  <c r="G61" i="2"/>
  <c r="H60" i="2"/>
  <c r="G60" i="2"/>
  <c r="H59" i="2"/>
  <c r="G59" i="2"/>
  <c r="H58" i="2"/>
  <c r="G58" i="2"/>
  <c r="H57" i="2"/>
  <c r="G57" i="2"/>
  <c r="O56" i="2"/>
  <c r="L56" i="2"/>
  <c r="K56" i="2"/>
  <c r="P56" i="2" s="1"/>
  <c r="J56" i="2"/>
  <c r="I56" i="2"/>
  <c r="H56" i="2"/>
  <c r="R63" i="2" s="1"/>
  <c r="G56" i="2"/>
  <c r="Q63" i="2" s="1"/>
  <c r="H53" i="2"/>
  <c r="G53" i="2"/>
  <c r="H52" i="2"/>
  <c r="G52" i="2"/>
  <c r="H51" i="2"/>
  <c r="G51" i="2"/>
  <c r="H50" i="2"/>
  <c r="G50" i="2"/>
  <c r="H49" i="2"/>
  <c r="G49" i="2"/>
  <c r="O48" i="2"/>
  <c r="L48" i="2"/>
  <c r="K48" i="2"/>
  <c r="P48" i="2" s="1"/>
  <c r="J48" i="2"/>
  <c r="I48" i="2"/>
  <c r="H48" i="2"/>
  <c r="N48" i="2" s="1"/>
  <c r="G48" i="2"/>
  <c r="M48" i="2" s="1"/>
  <c r="H46" i="2"/>
  <c r="G46" i="2"/>
  <c r="H45" i="2"/>
  <c r="G45" i="2"/>
  <c r="H44" i="2"/>
  <c r="G44" i="2"/>
  <c r="H43" i="2"/>
  <c r="G43" i="2"/>
  <c r="H42" i="2"/>
  <c r="G42" i="2"/>
  <c r="R48" i="2"/>
  <c r="Q48" i="2"/>
  <c r="N41" i="2"/>
  <c r="M41" i="2"/>
  <c r="L41" i="2"/>
  <c r="P41" i="2" s="1"/>
  <c r="K41" i="2"/>
  <c r="J41" i="2"/>
  <c r="O41" i="2" s="1"/>
  <c r="I41" i="2"/>
  <c r="H41" i="2"/>
  <c r="G41" i="2"/>
  <c r="H33" i="2"/>
  <c r="G33" i="2"/>
  <c r="H32" i="2"/>
  <c r="G32" i="2"/>
  <c r="H31" i="2"/>
  <c r="G31" i="2"/>
  <c r="H30" i="2"/>
  <c r="G30" i="2"/>
  <c r="H29" i="2"/>
  <c r="G29" i="2"/>
  <c r="H28" i="2"/>
  <c r="G28" i="2"/>
  <c r="O27" i="2"/>
  <c r="L27" i="2"/>
  <c r="K27" i="2"/>
  <c r="P27" i="2" s="1"/>
  <c r="J27" i="2"/>
  <c r="I27" i="2"/>
  <c r="H27" i="2"/>
  <c r="N27" i="2" s="1"/>
  <c r="G27" i="2"/>
  <c r="M27" i="2" s="1"/>
  <c r="H25" i="2"/>
  <c r="G25" i="2"/>
  <c r="H24" i="2"/>
  <c r="G24" i="2"/>
  <c r="H23" i="2"/>
  <c r="G23" i="2"/>
  <c r="H22" i="2"/>
  <c r="G22" i="2"/>
  <c r="H21" i="2"/>
  <c r="G21" i="2"/>
  <c r="H20" i="2"/>
  <c r="G20" i="2"/>
  <c r="O19" i="2"/>
  <c r="L19" i="2"/>
  <c r="K19" i="2"/>
  <c r="P19" i="2" s="1"/>
  <c r="J19" i="2"/>
  <c r="I19" i="2"/>
  <c r="H19" i="2"/>
  <c r="R27" i="2" s="1"/>
  <c r="G19" i="2"/>
  <c r="Q27" i="2" s="1"/>
  <c r="H17" i="2"/>
  <c r="G17" i="2"/>
  <c r="H16" i="2"/>
  <c r="G16" i="2"/>
  <c r="H15" i="2"/>
  <c r="G15" i="2"/>
  <c r="H14" i="2"/>
  <c r="G14" i="2"/>
  <c r="H13" i="2"/>
  <c r="G13" i="2"/>
  <c r="H12" i="2"/>
  <c r="G12" i="2"/>
  <c r="M11" i="2"/>
  <c r="L11" i="2"/>
  <c r="P11" i="2" s="1"/>
  <c r="K11" i="2"/>
  <c r="J11" i="2"/>
  <c r="O11" i="2" s="1"/>
  <c r="I11" i="2"/>
  <c r="H11" i="2"/>
  <c r="N11" i="2" s="1"/>
  <c r="G11" i="2"/>
  <c r="H9" i="2"/>
  <c r="G9" i="2"/>
  <c r="H8" i="2"/>
  <c r="G8" i="2"/>
  <c r="H7" i="2"/>
  <c r="G7" i="2"/>
  <c r="H6" i="2"/>
  <c r="G6" i="2"/>
  <c r="H5" i="2"/>
  <c r="G5" i="2"/>
  <c r="H4" i="2"/>
  <c r="G4" i="2"/>
  <c r="R11" i="2"/>
  <c r="Q11" i="2"/>
  <c r="N3" i="2"/>
  <c r="M3" i="2"/>
  <c r="L3" i="2"/>
  <c r="P3" i="2" s="1"/>
  <c r="K3" i="2"/>
  <c r="J3" i="2"/>
  <c r="O3" i="2" s="1"/>
  <c r="I3" i="2"/>
  <c r="H3" i="2"/>
  <c r="G3" i="2"/>
  <c r="I4" i="5"/>
  <c r="H4" i="5"/>
  <c r="I3" i="5"/>
  <c r="H3" i="5"/>
  <c r="I2" i="5"/>
  <c r="H2" i="5"/>
  <c r="F20" i="13" l="1"/>
  <c r="F21" i="13"/>
  <c r="F23" i="13"/>
  <c r="G19" i="13"/>
  <c r="G21" i="14"/>
  <c r="G20" i="14"/>
  <c r="G22" i="14"/>
  <c r="F21" i="14"/>
  <c r="F22" i="14"/>
  <c r="F20" i="14"/>
  <c r="F23" i="14"/>
  <c r="F6" i="10"/>
  <c r="G6" i="10"/>
  <c r="F5" i="10"/>
  <c r="F7" i="10"/>
  <c r="G11" i="10"/>
  <c r="F13" i="10"/>
  <c r="F15" i="10"/>
  <c r="G13" i="10"/>
  <c r="G15" i="10"/>
  <c r="F12" i="10"/>
  <c r="F14" i="10"/>
  <c r="G23" i="10"/>
  <c r="G22" i="10"/>
  <c r="G21" i="10"/>
  <c r="G20" i="10"/>
  <c r="F20" i="10"/>
  <c r="F21" i="10"/>
  <c r="F22" i="10"/>
  <c r="M19" i="2"/>
  <c r="M56" i="2"/>
  <c r="N19" i="2"/>
  <c r="N56" i="2"/>
  <c r="H3" i="4"/>
  <c r="H21" i="4"/>
  <c r="G4" i="4"/>
  <c r="H4" i="4"/>
  <c r="G9" i="4"/>
  <c r="H20" i="4"/>
  <c r="H8" i="4"/>
  <c r="H9" i="4"/>
</calcChain>
</file>

<file path=xl/sharedStrings.xml><?xml version="1.0" encoding="utf-8"?>
<sst xmlns="http://schemas.openxmlformats.org/spreadsheetml/2006/main" count="2032" uniqueCount="115">
  <si>
    <t>Dapi</t>
  </si>
  <si>
    <t>Nanog</t>
  </si>
  <si>
    <t>2d</t>
  </si>
  <si>
    <t>4d</t>
  </si>
  <si>
    <t>Sox1</t>
  </si>
  <si>
    <t>Oct4</t>
  </si>
  <si>
    <t>SEM</t>
  </si>
  <si>
    <t>mean (%)</t>
  </si>
  <si>
    <t>cell count</t>
  </si>
  <si>
    <t xml:space="preserve">Dapi </t>
  </si>
  <si>
    <t xml:space="preserve">p value </t>
  </si>
  <si>
    <t>p value</t>
  </si>
  <si>
    <t>7d</t>
  </si>
  <si>
    <t>Otx2</t>
  </si>
  <si>
    <t>ESCs</t>
  </si>
  <si>
    <t>mean</t>
  </si>
  <si>
    <t>SD</t>
  </si>
  <si>
    <t>Relative mean</t>
  </si>
  <si>
    <t>Relative SD</t>
  </si>
  <si>
    <t>2^ΔCt exp1</t>
  </si>
  <si>
    <t>2^ΔCt exp2</t>
  </si>
  <si>
    <t>Hmga2</t>
  </si>
  <si>
    <t>Rex1</t>
  </si>
  <si>
    <t>Klf4</t>
  </si>
  <si>
    <t>reference value (%)</t>
  </si>
  <si>
    <t>relative mean (%)</t>
  </si>
  <si>
    <t>relative SEM (%)</t>
  </si>
  <si>
    <t>si Ctrl</t>
  </si>
  <si>
    <t>si Hmga2</t>
  </si>
  <si>
    <t>2^ΔCt exp3</t>
  </si>
  <si>
    <t>mean of 2^ΔCt</t>
  </si>
  <si>
    <t>relative mean</t>
  </si>
  <si>
    <t>relative SEM</t>
  </si>
  <si>
    <t>sh Ctrl</t>
  </si>
  <si>
    <t>#1</t>
  </si>
  <si>
    <t>#2</t>
  </si>
  <si>
    <t>sh Hmga2 #1</t>
  </si>
  <si>
    <t>sh Hmga2 #2</t>
  </si>
  <si>
    <t>% of Nanog-GFP+ cells</t>
  </si>
  <si>
    <t>#3</t>
  </si>
  <si>
    <t>#4</t>
  </si>
  <si>
    <t>#5</t>
  </si>
  <si>
    <t>#6</t>
  </si>
  <si>
    <t>Oct4 in ESCs</t>
  </si>
  <si>
    <t>Oct4 in SFEBs</t>
  </si>
  <si>
    <t>Nanog in ESCs</t>
  </si>
  <si>
    <t>Nanog in SFEBs</t>
  </si>
  <si>
    <t>Rex1 in ESCs</t>
  </si>
  <si>
    <t>Rex1 in SFEBs</t>
  </si>
  <si>
    <t>Klf4 in ESCs</t>
  </si>
  <si>
    <t>Klf4 in SFEBs</t>
  </si>
  <si>
    <t>Oct6</t>
  </si>
  <si>
    <t>Fgf5</t>
  </si>
  <si>
    <t>EpiLCs</t>
  </si>
  <si>
    <t>Rex1 in EpiLCs</t>
  </si>
  <si>
    <t>Oct6 in ESCs</t>
  </si>
  <si>
    <t>Oct6 in EpiLCs</t>
  </si>
  <si>
    <t>Fgf5 in ESCs</t>
  </si>
  <si>
    <t>Fgf5 in EpiLCs</t>
  </si>
  <si>
    <t>2^ΔCt exp4</t>
  </si>
  <si>
    <t>Klf4 in EpiLCs</t>
  </si>
  <si>
    <t>Mock</t>
  </si>
  <si>
    <t>Hmga2 ov</t>
  </si>
  <si>
    <t>Pax6</t>
  </si>
  <si>
    <t>wt #1</t>
  </si>
  <si>
    <t>wt #2</t>
  </si>
  <si>
    <t>Hmga2 KO #1</t>
  </si>
  <si>
    <t>Hmga2 KO #2</t>
  </si>
  <si>
    <t>Hmga2 KO #3</t>
  </si>
  <si>
    <t>Gata4</t>
  </si>
  <si>
    <t>relative SD</t>
  </si>
  <si>
    <t>% of beating EBs</t>
  </si>
  <si>
    <t>beating EBs</t>
  </si>
  <si>
    <t>total EBs</t>
  </si>
  <si>
    <t>Dnmt3b</t>
  </si>
  <si>
    <t>wt</t>
  </si>
  <si>
    <t>Otx2 KO</t>
  </si>
  <si>
    <t>2^ΔCt exp5</t>
  </si>
  <si>
    <t>SFEBs</t>
  </si>
  <si>
    <t>IgG</t>
  </si>
  <si>
    <t>anti Otx2</t>
  </si>
  <si>
    <t>% of total chromatin (exp1)</t>
  </si>
  <si>
    <t>% of total chromatin (exp2)</t>
  </si>
  <si>
    <t>% of total chromatin (exp3)</t>
  </si>
  <si>
    <t>neg ctrl</t>
  </si>
  <si>
    <t>anti Hmga2</t>
  </si>
  <si>
    <t>Slc16a3</t>
  </si>
  <si>
    <t>Plekha1</t>
  </si>
  <si>
    <t>Myrf</t>
  </si>
  <si>
    <t>Hells</t>
  </si>
  <si>
    <t>Plekha</t>
  </si>
  <si>
    <t>anti H3K27Ac</t>
  </si>
  <si>
    <t>Hmga2 KO</t>
  </si>
  <si>
    <t>exp 1</t>
  </si>
  <si>
    <t>number of AP positive colonies</t>
  </si>
  <si>
    <t>exp 2</t>
  </si>
  <si>
    <t>number of Nanog positive colonies</t>
  </si>
  <si>
    <t>% of cells after the first division (M2)</t>
  </si>
  <si>
    <t>sample #1</t>
  </si>
  <si>
    <t>sample #2</t>
  </si>
  <si>
    <t>sample #3</t>
  </si>
  <si>
    <t>Undifferentiated iPS cell clones</t>
  </si>
  <si>
    <t>% of cells after the second division (M3)</t>
  </si>
  <si>
    <t>EpiLCs derived from iPS cell clones</t>
  </si>
  <si>
    <t>SFEBs derived from iPS cell clones</t>
  </si>
  <si>
    <t>6d</t>
  </si>
  <si>
    <t>8d</t>
  </si>
  <si>
    <t>% of IP chromatin (exp1)</t>
  </si>
  <si>
    <t>relative enrichment</t>
  </si>
  <si>
    <t>% of IP chromatin (exp2)</t>
  </si>
  <si>
    <t>% of IP chromatin (exp3)</t>
  </si>
  <si>
    <t>% of IP chromatin (exp4)</t>
  </si>
  <si>
    <t>% of IP chromatin (exp5)</t>
  </si>
  <si>
    <t>iPS cells</t>
  </si>
  <si>
    <t>si ctrl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</si>
</sst>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"/>
    <numFmt numFmtId="165" formatCode="0.000000"/>
    <numFmt numFmtId="166" formatCode="#,##0.000"/>
    <numFmt numFmtId="167" formatCode="0.00000"/>
    <numFmt numFmtId="168" formatCode="#,##0.000000000000000"/>
    <numFmt numFmtId="169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6">
    <xf numFmtId="0" fontId="0" fillId="0" borderId="0" xfId="0"/>
    <xf numFmtId="0" fontId="0" fillId="0" borderId="0" xfId="0" applyFill="1"/>
    <xf numFmtId="0" fontId="0" fillId="0" borderId="0" xfId="0" applyNumberFormat="1"/>
    <xf numFmtId="164" fontId="0" fillId="0" borderId="0" xfId="0" applyNumberFormat="1"/>
    <xf numFmtId="165" fontId="0" fillId="0" borderId="0" xfId="0" applyNumberFormat="1"/>
    <xf numFmtId="165" fontId="0" fillId="0" borderId="0" xfId="0" applyNumberFormat="1" applyBorder="1"/>
    <xf numFmtId="0" fontId="0" fillId="0" borderId="0" xfId="0" applyBorder="1" applyAlignment="1">
      <alignment vertical="top" wrapText="1"/>
    </xf>
    <xf numFmtId="0" fontId="1" fillId="0" borderId="0" xfId="0" applyFont="1" applyFill="1" applyBorder="1"/>
    <xf numFmtId="0" fontId="1" fillId="0" borderId="0" xfId="0" applyNumberFormat="1" applyFont="1" applyFill="1" applyBorder="1"/>
    <xf numFmtId="0" fontId="2" fillId="0" borderId="0" xfId="0" applyFont="1" applyFill="1" applyBorder="1"/>
    <xf numFmtId="166" fontId="2" fillId="0" borderId="0" xfId="0" applyNumberFormat="1" applyFont="1" applyFill="1" applyBorder="1"/>
    <xf numFmtId="166" fontId="1" fillId="0" borderId="0" xfId="0" applyNumberFormat="1" applyFont="1" applyFill="1" applyBorder="1"/>
    <xf numFmtId="167" fontId="0" fillId="0" borderId="0" xfId="0" applyNumberFormat="1" applyFill="1"/>
    <xf numFmtId="0" fontId="2" fillId="0" borderId="0" xfId="1" applyFont="1" applyFill="1" applyBorder="1"/>
    <xf numFmtId="166" fontId="2" fillId="0" borderId="0" xfId="1" applyNumberFormat="1" applyFont="1" applyFill="1" applyBorder="1"/>
    <xf numFmtId="0" fontId="0" fillId="0" borderId="0" xfId="0" applyFill="1" applyBorder="1"/>
    <xf numFmtId="168" fontId="0" fillId="0" borderId="0" xfId="0" applyNumberFormat="1" applyFill="1"/>
    <xf numFmtId="168" fontId="0" fillId="0" borderId="0" xfId="0" applyNumberFormat="1"/>
    <xf numFmtId="164" fontId="0" fillId="0" borderId="0" xfId="0" applyNumberFormat="1" applyBorder="1"/>
    <xf numFmtId="164" fontId="0" fillId="0" borderId="0" xfId="0" applyNumberFormat="1" applyFill="1" applyBorder="1"/>
    <xf numFmtId="164" fontId="0" fillId="0" borderId="0" xfId="0" applyNumberFormat="1" applyFill="1"/>
    <xf numFmtId="164" fontId="1" fillId="0" borderId="0" xfId="0" applyNumberFormat="1" applyFont="1" applyFill="1" applyBorder="1"/>
    <xf numFmtId="0" fontId="0" fillId="0" borderId="0" xfId="0" applyFill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/>
    <xf numFmtId="166" fontId="0" fillId="0" borderId="0" xfId="0" applyNumberFormat="1"/>
    <xf numFmtId="167" fontId="0" fillId="0" borderId="0" xfId="0" applyNumberFormat="1"/>
    <xf numFmtId="0" fontId="0" fillId="0" borderId="0" xfId="0" applyNumberFormat="1" applyBorder="1"/>
    <xf numFmtId="0" fontId="0" fillId="0" borderId="0" xfId="0" applyNumberFormat="1" applyBorder="1" applyAlignment="1">
      <alignment vertical="center" wrapText="1"/>
    </xf>
    <xf numFmtId="14" fontId="0" fillId="0" borderId="0" xfId="0" applyNumberFormat="1"/>
    <xf numFmtId="167" fontId="1" fillId="0" borderId="0" xfId="0" applyNumberFormat="1" applyFont="1" applyFill="1" applyBorder="1"/>
    <xf numFmtId="0" fontId="0" fillId="0" borderId="0" xfId="0" applyAlignment="1"/>
    <xf numFmtId="0" fontId="4" fillId="0" borderId="0" xfId="0" applyFont="1" applyFill="1" applyBorder="1"/>
    <xf numFmtId="166" fontId="4" fillId="0" borderId="0" xfId="0" applyNumberFormat="1" applyFont="1" applyFill="1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NumberFormat="1" applyFill="1"/>
    <xf numFmtId="0" fontId="0" fillId="0" borderId="0" xfId="0" applyFill="1" applyAlignment="1"/>
    <xf numFmtId="165" fontId="0" fillId="0" borderId="0" xfId="0" applyNumberFormat="1" applyFill="1"/>
    <xf numFmtId="166" fontId="0" fillId="0" borderId="0" xfId="0" applyNumberFormat="1" applyFill="1" applyBorder="1"/>
    <xf numFmtId="166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Alignment="1"/>
    <xf numFmtId="0" fontId="0" fillId="0" borderId="0" xfId="0" applyAlignment="1"/>
    <xf numFmtId="0" fontId="0" fillId="0" borderId="0" xfId="0" applyAlignment="1"/>
    <xf numFmtId="169" fontId="0" fillId="0" borderId="0" xfId="0" applyNumberFormat="1" applyBorder="1"/>
    <xf numFmtId="0" fontId="0" fillId="0" borderId="0" xfId="0" applyAlignment="1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/>
    <xf numFmtId="2" fontId="0" fillId="0" borderId="0" xfId="0" applyNumberFormat="1" applyFill="1"/>
    <xf numFmtId="2" fontId="0" fillId="0" borderId="0" xfId="0" applyNumberFormat="1"/>
    <xf numFmtId="0" fontId="0" fillId="0" borderId="0" xfId="0" applyAlignment="1">
      <alignment horizontal="center"/>
    </xf>
    <xf numFmtId="165" fontId="1" fillId="0" borderId="0" xfId="0" applyNumberFormat="1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164" fontId="0" fillId="0" borderId="0" xfId="0" applyNumberFormat="1" applyAlignment="1">
      <alignment horizontal="center"/>
    </xf>
    <xf numFmtId="164" fontId="0" fillId="0" borderId="0" xfId="0" applyNumberFormat="1" applyAlignment="1"/>
    <xf numFmtId="0" fontId="0" fillId="0" borderId="0" xfId="0" applyFill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</cellXfs>
  <cellStyles count="3">
    <cellStyle name="Normale" xfId="0" builtinId="0"/>
    <cellStyle name="Normale 2" xfId="1"/>
    <cellStyle name="Normale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zoomScale="85" zoomScaleNormal="85" workbookViewId="0">
      <selection activeCell="J5" sqref="J5"/>
    </sheetView>
  </sheetViews>
  <sheetFormatPr defaultRowHeight="14.4" x14ac:dyDescent="0.3"/>
  <cols>
    <col min="1" max="1" width="21.5546875" customWidth="1"/>
  </cols>
  <sheetData>
    <row r="1" spans="1:10" x14ac:dyDescent="0.3">
      <c r="A1" t="s">
        <v>38</v>
      </c>
      <c r="B1" t="s">
        <v>34</v>
      </c>
      <c r="C1" t="s">
        <v>35</v>
      </c>
      <c r="D1" t="s">
        <v>39</v>
      </c>
      <c r="E1" t="s">
        <v>40</v>
      </c>
      <c r="F1" t="s">
        <v>41</v>
      </c>
      <c r="G1" t="s">
        <v>42</v>
      </c>
      <c r="H1" t="s">
        <v>15</v>
      </c>
      <c r="I1" t="s">
        <v>6</v>
      </c>
      <c r="J1" t="s">
        <v>11</v>
      </c>
    </row>
    <row r="2" spans="1:10" x14ac:dyDescent="0.3">
      <c r="A2" t="s">
        <v>33</v>
      </c>
      <c r="B2">
        <v>0.1</v>
      </c>
      <c r="C2">
        <v>0.2</v>
      </c>
      <c r="D2">
        <v>0.1</v>
      </c>
      <c r="E2">
        <v>4</v>
      </c>
      <c r="F2">
        <v>10.7</v>
      </c>
      <c r="G2">
        <v>25.7</v>
      </c>
      <c r="H2">
        <f>AVERAGE(B2:G2)</f>
        <v>6.8</v>
      </c>
      <c r="I2">
        <f>(STDEV(B2:G2,)/SQRT(6))</f>
        <v>3.920155487684009</v>
      </c>
    </row>
    <row r="3" spans="1:10" x14ac:dyDescent="0.3">
      <c r="A3" t="s">
        <v>36</v>
      </c>
      <c r="B3">
        <v>4</v>
      </c>
      <c r="C3">
        <v>4</v>
      </c>
      <c r="D3">
        <v>3</v>
      </c>
      <c r="E3">
        <v>36</v>
      </c>
      <c r="F3">
        <v>37</v>
      </c>
      <c r="G3">
        <v>37</v>
      </c>
      <c r="H3">
        <f>AVERAGE(B3:G3)</f>
        <v>20.166666666666668</v>
      </c>
      <c r="I3">
        <f>(STDEV(B3:G3,)/SQRT(6))</f>
        <v>7.4226166609382513</v>
      </c>
      <c r="J3" s="1">
        <f>TTEST(B2:G2,B3:G3,2,1)</f>
        <v>4.9834374456273055E-2</v>
      </c>
    </row>
    <row r="4" spans="1:10" x14ac:dyDescent="0.3">
      <c r="A4" t="s">
        <v>37</v>
      </c>
      <c r="B4">
        <v>10</v>
      </c>
      <c r="C4">
        <v>10</v>
      </c>
      <c r="D4">
        <v>10</v>
      </c>
      <c r="E4">
        <v>44</v>
      </c>
      <c r="F4">
        <v>44</v>
      </c>
      <c r="G4">
        <v>44</v>
      </c>
      <c r="H4">
        <f>AVERAGE(B4:G4)</f>
        <v>27</v>
      </c>
      <c r="I4">
        <f>(STDEV(B4:G4,)/SQRT(6))</f>
        <v>8.0946778517622029</v>
      </c>
      <c r="J4" s="1">
        <f>TTEST(B2:G2,B4:G4,2,1)</f>
        <v>1.3802298021356126E-2</v>
      </c>
    </row>
    <row r="18" spans="9:16" x14ac:dyDescent="0.3">
      <c r="I18" s="1"/>
      <c r="J18" s="1"/>
      <c r="K18" s="1"/>
      <c r="L18" s="1"/>
      <c r="M18" s="1"/>
      <c r="N18" s="1"/>
      <c r="O18" s="1"/>
      <c r="P18" s="1"/>
    </row>
    <row r="19" spans="9:16" x14ac:dyDescent="0.3">
      <c r="I19" s="1"/>
      <c r="J19" s="1"/>
      <c r="K19" s="1"/>
      <c r="L19" s="1"/>
      <c r="M19" s="1"/>
      <c r="N19" s="1"/>
      <c r="O19" s="1"/>
      <c r="P19" s="1"/>
    </row>
    <row r="20" spans="9:16" x14ac:dyDescent="0.3">
      <c r="I20" s="1"/>
      <c r="J20" s="1"/>
      <c r="K20" s="1"/>
      <c r="L20" s="1"/>
      <c r="M20" s="1"/>
      <c r="N20" s="1"/>
      <c r="O20" s="1"/>
      <c r="P20" s="1"/>
    </row>
    <row r="21" spans="9:16" x14ac:dyDescent="0.3">
      <c r="I21" s="1"/>
      <c r="J21" s="1"/>
      <c r="K21" s="1"/>
      <c r="L21" s="1"/>
      <c r="M21" s="1"/>
      <c r="N21" s="1"/>
      <c r="O21" s="1"/>
      <c r="P21" s="1"/>
    </row>
    <row r="22" spans="9:16" x14ac:dyDescent="0.3">
      <c r="I22" s="1"/>
      <c r="J22" s="1"/>
      <c r="K22" s="1"/>
      <c r="L22" s="1"/>
      <c r="M22" s="1"/>
      <c r="N22" s="1"/>
      <c r="O22" s="1"/>
      <c r="P22" s="1"/>
    </row>
    <row r="23" spans="9:16" x14ac:dyDescent="0.3">
      <c r="I23" s="1"/>
      <c r="J23" s="1"/>
      <c r="K23" s="1"/>
      <c r="L23" s="1"/>
      <c r="M23" s="1"/>
      <c r="N23" s="1"/>
      <c r="O23" s="1"/>
      <c r="P23" s="1"/>
    </row>
    <row r="24" spans="9:16" x14ac:dyDescent="0.3">
      <c r="I24" s="1"/>
      <c r="J24" s="1"/>
      <c r="K24" s="1"/>
      <c r="L24" s="1"/>
      <c r="M24" s="1"/>
      <c r="N24" s="1"/>
      <c r="O24" s="1"/>
      <c r="P24" s="1"/>
    </row>
    <row r="25" spans="9:16" x14ac:dyDescent="0.3">
      <c r="I25" s="1"/>
      <c r="J25" s="1"/>
      <c r="K25" s="1"/>
      <c r="L25" s="1"/>
      <c r="M25" s="1"/>
      <c r="N25" s="1"/>
      <c r="O25" s="1"/>
      <c r="P25" s="1"/>
    </row>
    <row r="26" spans="9:16" x14ac:dyDescent="0.3">
      <c r="I26" s="1"/>
      <c r="J26" s="1"/>
      <c r="K26" s="1"/>
      <c r="L26" s="1"/>
      <c r="M26" s="1"/>
      <c r="N26" s="1"/>
      <c r="O26" s="1"/>
      <c r="P26" s="1"/>
    </row>
    <row r="27" spans="9:16" x14ac:dyDescent="0.3">
      <c r="I27" s="1"/>
      <c r="J27" s="1"/>
      <c r="K27" s="1"/>
      <c r="L27" s="1"/>
      <c r="M27" s="1"/>
      <c r="N27" s="1"/>
      <c r="O27" s="1"/>
      <c r="P27" s="1"/>
    </row>
    <row r="28" spans="9:16" x14ac:dyDescent="0.3">
      <c r="I28" s="1"/>
      <c r="J28" s="1"/>
      <c r="K28" s="1"/>
      <c r="L28" s="1"/>
      <c r="M28" s="1"/>
      <c r="N28" s="1"/>
      <c r="O28" s="1"/>
      <c r="P28" s="1"/>
    </row>
    <row r="29" spans="9:16" x14ac:dyDescent="0.3">
      <c r="I29" s="1"/>
      <c r="J29" s="1"/>
      <c r="K29" s="1"/>
      <c r="L29" s="1"/>
      <c r="M29" s="1"/>
      <c r="N29" s="1"/>
      <c r="O29" s="1"/>
      <c r="P29" s="1"/>
    </row>
    <row r="30" spans="9:16" x14ac:dyDescent="0.3">
      <c r="I30" s="1"/>
      <c r="J30" s="1"/>
      <c r="K30" s="1"/>
      <c r="L30" s="1"/>
      <c r="M30" s="1"/>
      <c r="N30" s="1"/>
      <c r="O30" s="1"/>
      <c r="P30" s="1"/>
    </row>
    <row r="31" spans="9:16" x14ac:dyDescent="0.3">
      <c r="I31" s="1"/>
      <c r="J31" s="1"/>
      <c r="K31" s="1"/>
      <c r="L31" s="1"/>
      <c r="M31" s="1"/>
      <c r="N31" s="1"/>
      <c r="O31" s="1"/>
      <c r="P31" s="1"/>
    </row>
    <row r="32" spans="9:16" x14ac:dyDescent="0.3">
      <c r="I32" s="1"/>
      <c r="J32" s="1"/>
      <c r="K32" s="1"/>
      <c r="L32" s="1"/>
      <c r="M32" s="1"/>
      <c r="N32" s="1"/>
      <c r="O32" s="1"/>
      <c r="P32" s="1"/>
    </row>
    <row r="33" spans="9:16" x14ac:dyDescent="0.3">
      <c r="I33" s="1"/>
      <c r="J33" s="1"/>
      <c r="K33" s="1"/>
      <c r="L33" s="1"/>
      <c r="M33" s="1"/>
      <c r="N33" s="1"/>
      <c r="O33" s="1"/>
      <c r="P3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3"/>
  <sheetViews>
    <sheetView topLeftCell="A52" zoomScale="70" zoomScaleNormal="70" workbookViewId="0">
      <selection activeCell="B68" sqref="B68"/>
    </sheetView>
  </sheetViews>
  <sheetFormatPr defaultRowHeight="14.4" x14ac:dyDescent="0.3"/>
  <cols>
    <col min="2" max="2" width="12.6640625" customWidth="1"/>
    <col min="6" max="6" width="17.5546875" customWidth="1"/>
    <col min="12" max="12" width="10.33203125" customWidth="1"/>
    <col min="18" max="18" width="12" bestFit="1" customWidth="1"/>
  </cols>
  <sheetData>
    <row r="1" spans="1:24" x14ac:dyDescent="0.3">
      <c r="C1" t="s">
        <v>8</v>
      </c>
      <c r="D1" t="s">
        <v>8</v>
      </c>
      <c r="E1" t="s">
        <v>8</v>
      </c>
      <c r="F1" t="s">
        <v>24</v>
      </c>
      <c r="G1" s="1" t="s">
        <v>7</v>
      </c>
      <c r="H1" s="1" t="s">
        <v>7</v>
      </c>
      <c r="I1" t="s">
        <v>6</v>
      </c>
      <c r="J1" t="s">
        <v>6</v>
      </c>
      <c r="K1" t="s">
        <v>6</v>
      </c>
      <c r="L1" s="1" t="s">
        <v>15</v>
      </c>
      <c r="M1" s="1" t="s">
        <v>25</v>
      </c>
      <c r="N1" s="1" t="s">
        <v>25</v>
      </c>
      <c r="O1" s="1" t="s">
        <v>26</v>
      </c>
      <c r="P1" s="1" t="s">
        <v>26</v>
      </c>
      <c r="Q1" s="1" t="s">
        <v>10</v>
      </c>
      <c r="R1" s="1" t="s">
        <v>11</v>
      </c>
      <c r="S1" s="1"/>
      <c r="T1" s="1"/>
      <c r="U1" s="1"/>
      <c r="V1" s="1"/>
      <c r="W1" s="1"/>
      <c r="X1" s="1"/>
    </row>
    <row r="2" spans="1:24" x14ac:dyDescent="0.3">
      <c r="C2" t="s">
        <v>0</v>
      </c>
      <c r="D2" t="s">
        <v>5</v>
      </c>
      <c r="E2" t="s">
        <v>4</v>
      </c>
      <c r="F2" t="s">
        <v>0</v>
      </c>
      <c r="G2" t="s">
        <v>5</v>
      </c>
      <c r="H2" t="s">
        <v>4</v>
      </c>
      <c r="I2" t="s">
        <v>0</v>
      </c>
      <c r="J2" t="s">
        <v>5</v>
      </c>
      <c r="K2" t="s">
        <v>4</v>
      </c>
      <c r="L2" s="1" t="s">
        <v>9</v>
      </c>
      <c r="M2" s="1" t="s">
        <v>5</v>
      </c>
      <c r="N2" t="s">
        <v>4</v>
      </c>
      <c r="O2" s="1" t="s">
        <v>5</v>
      </c>
      <c r="P2" t="s">
        <v>4</v>
      </c>
      <c r="Q2" s="1" t="s">
        <v>5</v>
      </c>
      <c r="R2" t="s">
        <v>4</v>
      </c>
      <c r="S2" s="1"/>
      <c r="T2" s="1"/>
      <c r="U2" s="1"/>
      <c r="V2" s="1"/>
      <c r="W2" s="1"/>
      <c r="X2" s="1"/>
    </row>
    <row r="3" spans="1:24" x14ac:dyDescent="0.3">
      <c r="A3" s="56" t="s">
        <v>2</v>
      </c>
      <c r="B3" t="s">
        <v>27</v>
      </c>
      <c r="C3">
        <v>511</v>
      </c>
      <c r="D3">
        <v>158</v>
      </c>
      <c r="E3">
        <v>143</v>
      </c>
      <c r="F3">
        <v>100</v>
      </c>
      <c r="G3">
        <f>D3/C3*100</f>
        <v>30.919765166340508</v>
      </c>
      <c r="H3">
        <f>E3/C3*100</f>
        <v>27.984344422700584</v>
      </c>
      <c r="I3">
        <f>(STDEV(C3:C9)/SQRT(7))</f>
        <v>34.225045529503667</v>
      </c>
      <c r="J3">
        <f>(STDEV(D3:D9)/SQRT(7))</f>
        <v>4.2801551246603733</v>
      </c>
      <c r="K3">
        <f>(STDEV(E3:E9)/SQRT(7))</f>
        <v>8.206932526626419</v>
      </c>
      <c r="L3">
        <f>AVERAGE(C3:C9)</f>
        <v>314.14285714285717</v>
      </c>
      <c r="M3" s="1">
        <f>AVERAGE(G3:G9)</f>
        <v>50.62326260675875</v>
      </c>
      <c r="N3" s="1">
        <f>AVERAGE(H3:H9)</f>
        <v>37.991074128951148</v>
      </c>
      <c r="O3" s="1">
        <f>J3/L3*100</f>
        <v>1.3624868518700597</v>
      </c>
      <c r="P3" s="1">
        <f>K3/L3*100</f>
        <v>2.6124842058383324</v>
      </c>
      <c r="S3" s="1"/>
      <c r="T3" s="1"/>
      <c r="U3" s="1"/>
      <c r="V3" s="1"/>
      <c r="W3" s="1"/>
      <c r="X3" s="1"/>
    </row>
    <row r="4" spans="1:24" x14ac:dyDescent="0.3">
      <c r="A4" s="56"/>
      <c r="C4">
        <v>316</v>
      </c>
      <c r="D4">
        <v>167</v>
      </c>
      <c r="E4">
        <v>123</v>
      </c>
      <c r="F4">
        <v>100</v>
      </c>
      <c r="G4">
        <f t="shared" ref="G4:G9" si="0">D4/C4*100</f>
        <v>52.848101265822791</v>
      </c>
      <c r="H4">
        <f t="shared" ref="H4:H9" si="1">E4/C4*100</f>
        <v>38.924050632911396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3">
      <c r="A5" s="56"/>
      <c r="C5">
        <v>283</v>
      </c>
      <c r="D5">
        <v>159</v>
      </c>
      <c r="E5">
        <v>121</v>
      </c>
      <c r="F5">
        <v>100</v>
      </c>
      <c r="G5">
        <f t="shared" si="0"/>
        <v>56.183745583038871</v>
      </c>
      <c r="H5">
        <f t="shared" si="1"/>
        <v>42.756183745583037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3">
      <c r="A6" s="56"/>
      <c r="C6">
        <v>297</v>
      </c>
      <c r="D6">
        <v>155</v>
      </c>
      <c r="E6">
        <v>137</v>
      </c>
      <c r="F6">
        <v>100</v>
      </c>
      <c r="G6">
        <f t="shared" si="0"/>
        <v>52.188552188552187</v>
      </c>
      <c r="H6">
        <f t="shared" si="1"/>
        <v>46.127946127946132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3">
      <c r="A7" s="56"/>
      <c r="C7">
        <v>248</v>
      </c>
      <c r="D7">
        <v>137</v>
      </c>
      <c r="E7">
        <v>110</v>
      </c>
      <c r="F7">
        <v>100</v>
      </c>
      <c r="G7">
        <f t="shared" si="0"/>
        <v>55.241935483870961</v>
      </c>
      <c r="H7">
        <f t="shared" si="1"/>
        <v>44.354838709677416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3">
      <c r="A8" s="56"/>
      <c r="C8">
        <v>297</v>
      </c>
      <c r="D8">
        <v>153</v>
      </c>
      <c r="E8">
        <v>98</v>
      </c>
      <c r="F8">
        <v>100</v>
      </c>
      <c r="G8">
        <f t="shared" si="0"/>
        <v>51.515151515151516</v>
      </c>
      <c r="H8">
        <f t="shared" si="1"/>
        <v>32.996632996632997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3">
      <c r="A9" s="56"/>
      <c r="C9">
        <v>247</v>
      </c>
      <c r="D9">
        <v>137</v>
      </c>
      <c r="E9">
        <v>81</v>
      </c>
      <c r="F9">
        <v>100</v>
      </c>
      <c r="G9">
        <f t="shared" si="0"/>
        <v>55.465587044534416</v>
      </c>
      <c r="H9">
        <f t="shared" si="1"/>
        <v>32.793522267206477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3"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3">
      <c r="A11" s="56" t="s">
        <v>2</v>
      </c>
      <c r="B11" t="s">
        <v>28</v>
      </c>
      <c r="C11">
        <v>544</v>
      </c>
      <c r="D11">
        <v>424</v>
      </c>
      <c r="E11">
        <v>81</v>
      </c>
      <c r="F11">
        <v>100</v>
      </c>
      <c r="G11">
        <f>D11/C11*100</f>
        <v>77.941176470588232</v>
      </c>
      <c r="H11">
        <f>E11/C11*100</f>
        <v>14.88970588235294</v>
      </c>
      <c r="I11">
        <f>(STDEV(C11:C17)/SQRT(7))</f>
        <v>21.183358890354206</v>
      </c>
      <c r="J11">
        <f>(STDEV(D11:D17)/SQRT(7))</f>
        <v>19.658651658595822</v>
      </c>
      <c r="K11">
        <f>(STDEV(E11:E17)/SQRT(7))</f>
        <v>6.0147211696220255</v>
      </c>
      <c r="L11">
        <f>AVERAGE(C11:C17)</f>
        <v>450.14285714285717</v>
      </c>
      <c r="M11" s="1">
        <f>AVERAGE(G11:G17)</f>
        <v>74.931087113381935</v>
      </c>
      <c r="N11" s="1">
        <f>AVERAGE(H11:H17)</f>
        <v>19.406368005634192</v>
      </c>
      <c r="O11" s="1">
        <f>J11/L11*100</f>
        <v>4.3672028438645114</v>
      </c>
      <c r="P11" s="1">
        <f>K11/L11*100</f>
        <v>1.3361805200683647</v>
      </c>
      <c r="Q11" s="1">
        <f>TTEST(G3:G9,G11:G17,2,1)</f>
        <v>8.4905417710339458E-4</v>
      </c>
      <c r="R11" s="1">
        <f>TTEST(H3:H9,H11:H17,2,1)</f>
        <v>1.3032262686310343E-3</v>
      </c>
      <c r="S11" s="1"/>
      <c r="T11" s="1"/>
      <c r="U11" s="1"/>
      <c r="V11" s="1"/>
      <c r="W11" s="1"/>
      <c r="X11" s="1"/>
    </row>
    <row r="12" spans="1:24" x14ac:dyDescent="0.3">
      <c r="A12" s="56"/>
      <c r="C12">
        <v>449</v>
      </c>
      <c r="D12">
        <v>335</v>
      </c>
      <c r="E12">
        <v>100</v>
      </c>
      <c r="F12">
        <v>100</v>
      </c>
      <c r="G12">
        <f t="shared" ref="G12:G17" si="2">D12/C12*100</f>
        <v>74.610244988864139</v>
      </c>
      <c r="H12">
        <f t="shared" ref="H12:H17" si="3">E12/C12*100</f>
        <v>22.271714922049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3">
      <c r="A13" s="56"/>
      <c r="C13">
        <v>457</v>
      </c>
      <c r="D13">
        <v>356</v>
      </c>
      <c r="E13">
        <v>101</v>
      </c>
      <c r="F13">
        <v>100</v>
      </c>
      <c r="G13">
        <f t="shared" si="2"/>
        <v>77.899343544857771</v>
      </c>
      <c r="H13">
        <f t="shared" si="3"/>
        <v>22.100656455142232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3">
      <c r="A14" s="56"/>
      <c r="C14">
        <v>494</v>
      </c>
      <c r="D14">
        <v>367</v>
      </c>
      <c r="E14">
        <v>54</v>
      </c>
      <c r="F14">
        <v>100</v>
      </c>
      <c r="G14">
        <f t="shared" si="2"/>
        <v>74.291497975708495</v>
      </c>
      <c r="H14">
        <f t="shared" si="3"/>
        <v>10.931174089068826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3">
      <c r="A15" s="56"/>
      <c r="C15">
        <v>418</v>
      </c>
      <c r="D15">
        <v>324</v>
      </c>
      <c r="E15">
        <v>90</v>
      </c>
      <c r="F15">
        <v>100</v>
      </c>
      <c r="G15">
        <f t="shared" si="2"/>
        <v>77.511961722488039</v>
      </c>
      <c r="H15">
        <f t="shared" si="3"/>
        <v>21.5311004784689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3">
      <c r="A16" s="56"/>
      <c r="C16">
        <v>415</v>
      </c>
      <c r="D16">
        <v>303</v>
      </c>
      <c r="E16">
        <v>91</v>
      </c>
      <c r="F16">
        <v>100</v>
      </c>
      <c r="G16">
        <f t="shared" si="2"/>
        <v>73.01204819277109</v>
      </c>
      <c r="H16">
        <f t="shared" si="3"/>
        <v>21.927710843373493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3">
      <c r="A17" s="56"/>
      <c r="C17">
        <v>374</v>
      </c>
      <c r="D17">
        <v>259</v>
      </c>
      <c r="E17">
        <v>83</v>
      </c>
      <c r="F17">
        <v>100</v>
      </c>
      <c r="G17">
        <f t="shared" si="2"/>
        <v>69.251336898395721</v>
      </c>
      <c r="H17">
        <f t="shared" si="3"/>
        <v>22.192513368983956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3"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3">
      <c r="A19" s="56" t="s">
        <v>3</v>
      </c>
      <c r="B19" t="s">
        <v>114</v>
      </c>
      <c r="C19">
        <v>389</v>
      </c>
      <c r="D19">
        <v>11</v>
      </c>
      <c r="E19">
        <v>291</v>
      </c>
      <c r="F19">
        <v>100</v>
      </c>
      <c r="G19">
        <f>D19/C19*100</f>
        <v>2.8277634961439588</v>
      </c>
      <c r="H19">
        <f>E19/C19*100</f>
        <v>74.80719794344472</v>
      </c>
      <c r="I19">
        <f>(STDEV(C19:C25)/SQRT(7))</f>
        <v>19.146943416035615</v>
      </c>
      <c r="J19">
        <f>(STDEV(D19:D25)/SQRT(7))</f>
        <v>5.3394947402945014</v>
      </c>
      <c r="K19">
        <f>(STDEV(E19:E25)/SQRT(7))</f>
        <v>35.374670979936695</v>
      </c>
      <c r="L19">
        <f>AVERAGE(C19:C25)</f>
        <v>305.71428571428572</v>
      </c>
      <c r="M19" s="1">
        <f>AVERAGE(G19:G25)</f>
        <v>4.2274809725619846</v>
      </c>
      <c r="N19" s="1">
        <f>AVERAGE(H19:H25)</f>
        <v>70.245584867899453</v>
      </c>
      <c r="O19" s="1">
        <f>J19/L19*100</f>
        <v>1.7465637000963323</v>
      </c>
      <c r="P19" s="1">
        <f>K19/L19*100</f>
        <v>11.571154058857797</v>
      </c>
      <c r="S19" s="1"/>
      <c r="T19" s="1"/>
      <c r="U19" s="1"/>
      <c r="V19" s="1"/>
      <c r="W19" s="1"/>
      <c r="X19" s="1"/>
    </row>
    <row r="20" spans="1:24" x14ac:dyDescent="0.3">
      <c r="A20" s="56"/>
      <c r="C20">
        <v>310</v>
      </c>
      <c r="D20">
        <v>7</v>
      </c>
      <c r="E20">
        <v>106</v>
      </c>
      <c r="F20">
        <v>100</v>
      </c>
      <c r="G20">
        <f t="shared" ref="G20:G25" si="4">D20/C20*100</f>
        <v>2.258064516129032</v>
      </c>
      <c r="H20">
        <f t="shared" ref="H20:H25" si="5">E20/C20*100</f>
        <v>34.193548387096776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3">
      <c r="A21" s="56"/>
      <c r="C21">
        <v>286</v>
      </c>
      <c r="D21">
        <v>43</v>
      </c>
      <c r="E21">
        <v>235</v>
      </c>
      <c r="F21">
        <v>100</v>
      </c>
      <c r="G21">
        <f t="shared" si="4"/>
        <v>15.034965034965033</v>
      </c>
      <c r="H21">
        <f t="shared" si="5"/>
        <v>82.167832167832159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3">
      <c r="A22" s="56"/>
      <c r="C22">
        <v>335</v>
      </c>
      <c r="D22">
        <v>1</v>
      </c>
      <c r="E22">
        <v>333</v>
      </c>
      <c r="F22">
        <v>100</v>
      </c>
      <c r="G22">
        <f t="shared" si="4"/>
        <v>0.29850746268656719</v>
      </c>
      <c r="H22">
        <f t="shared" si="5"/>
        <v>99.402985074626869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3">
      <c r="A23" s="56"/>
      <c r="C23">
        <v>324</v>
      </c>
      <c r="D23">
        <v>7</v>
      </c>
      <c r="E23">
        <v>277</v>
      </c>
      <c r="F23">
        <v>100</v>
      </c>
      <c r="G23">
        <f t="shared" si="4"/>
        <v>2.1604938271604937</v>
      </c>
      <c r="H23">
        <f t="shared" si="5"/>
        <v>85.493827160493822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3">
      <c r="A24" s="56"/>
      <c r="C24">
        <v>258</v>
      </c>
      <c r="D24">
        <v>4</v>
      </c>
      <c r="E24">
        <v>87</v>
      </c>
      <c r="F24">
        <v>100</v>
      </c>
      <c r="G24">
        <f t="shared" si="4"/>
        <v>1.5503875968992249</v>
      </c>
      <c r="H24">
        <f t="shared" si="5"/>
        <v>33.720930232558139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3">
      <c r="A25" s="56"/>
      <c r="C25">
        <v>238</v>
      </c>
      <c r="D25">
        <v>13</v>
      </c>
      <c r="E25">
        <v>195</v>
      </c>
      <c r="F25">
        <v>100</v>
      </c>
      <c r="G25">
        <f t="shared" si="4"/>
        <v>5.46218487394958</v>
      </c>
      <c r="H25">
        <f t="shared" si="5"/>
        <v>81.932773109243698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3"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3">
      <c r="A27" s="56" t="s">
        <v>3</v>
      </c>
      <c r="B27" t="s">
        <v>28</v>
      </c>
      <c r="C27">
        <v>350</v>
      </c>
      <c r="D27">
        <v>112</v>
      </c>
      <c r="E27">
        <v>129</v>
      </c>
      <c r="F27">
        <v>100</v>
      </c>
      <c r="G27">
        <f>D27/C27*100</f>
        <v>32</v>
      </c>
      <c r="H27">
        <f t="shared" ref="H27:H33" si="6">E27/C27*100</f>
        <v>36.857142857142854</v>
      </c>
      <c r="I27">
        <f>(STDEV(C27:C33)/SQRT(7))</f>
        <v>15.50861073090436</v>
      </c>
      <c r="J27">
        <f>(STDEV(D27:D33)/SQRT(7))</f>
        <v>13.351857879843434</v>
      </c>
      <c r="K27">
        <f>(STDEV(E27:E33)/SQRT(7))</f>
        <v>13.140010043587422</v>
      </c>
      <c r="L27">
        <f>AVERAGE(C27:C33)</f>
        <v>339.57142857142856</v>
      </c>
      <c r="M27" s="1">
        <f>AVERAGE(G27:G33)</f>
        <v>39.045150968808322</v>
      </c>
      <c r="N27" s="1">
        <f>AVERAGE(H27:H33)</f>
        <v>35.10606520921025</v>
      </c>
      <c r="O27" s="1">
        <f>J27/L27*100</f>
        <v>3.9319732923392534</v>
      </c>
      <c r="P27" s="1">
        <f>K27/L27*100</f>
        <v>3.8695864663488413</v>
      </c>
      <c r="Q27" s="1">
        <f>TTEST(G19:G25,G27:G33,2,1)</f>
        <v>1.1978190887294974E-4</v>
      </c>
      <c r="R27" s="1">
        <f>TTEST(H19:H25,H27:H33,2,1)</f>
        <v>2.1602925999134798E-2</v>
      </c>
      <c r="S27" s="1"/>
      <c r="T27" s="1"/>
      <c r="U27" s="1"/>
      <c r="V27" s="1"/>
      <c r="W27" s="1"/>
      <c r="X27" s="1"/>
    </row>
    <row r="28" spans="1:24" x14ac:dyDescent="0.3">
      <c r="A28" s="56"/>
      <c r="C28">
        <v>410</v>
      </c>
      <c r="D28">
        <v>171</v>
      </c>
      <c r="E28">
        <v>182</v>
      </c>
      <c r="F28">
        <v>100</v>
      </c>
      <c r="G28">
        <f t="shared" ref="G28:G33" si="7">D28/C28*100</f>
        <v>41.707317073170728</v>
      </c>
      <c r="H28">
        <f t="shared" si="6"/>
        <v>44.390243902439025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3">
      <c r="A29" s="56"/>
      <c r="C29">
        <v>367</v>
      </c>
      <c r="D29">
        <v>149</v>
      </c>
      <c r="E29">
        <v>109</v>
      </c>
      <c r="F29">
        <v>100</v>
      </c>
      <c r="G29">
        <f t="shared" si="7"/>
        <v>40.599455040871938</v>
      </c>
      <c r="H29">
        <f t="shared" si="6"/>
        <v>29.700272479564031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3">
      <c r="A30" s="56"/>
      <c r="C30">
        <v>314</v>
      </c>
      <c r="D30">
        <v>166</v>
      </c>
      <c r="E30">
        <v>119</v>
      </c>
      <c r="F30">
        <v>100</v>
      </c>
      <c r="G30">
        <f t="shared" si="7"/>
        <v>52.866242038216562</v>
      </c>
      <c r="H30">
        <f t="shared" si="6"/>
        <v>37.898089171974526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3">
      <c r="A31" s="56"/>
      <c r="C31">
        <v>291</v>
      </c>
      <c r="D31">
        <v>69</v>
      </c>
      <c r="E31">
        <v>107</v>
      </c>
      <c r="F31">
        <v>100</v>
      </c>
      <c r="G31">
        <f t="shared" si="7"/>
        <v>23.711340206185564</v>
      </c>
      <c r="H31">
        <f t="shared" si="6"/>
        <v>36.769759450171826</v>
      </c>
    </row>
    <row r="32" spans="1:24" x14ac:dyDescent="0.3">
      <c r="A32" s="56"/>
      <c r="C32">
        <v>341</v>
      </c>
      <c r="D32">
        <v>142</v>
      </c>
      <c r="E32">
        <v>131</v>
      </c>
      <c r="F32">
        <v>100</v>
      </c>
      <c r="G32">
        <f t="shared" si="7"/>
        <v>41.642228739002931</v>
      </c>
      <c r="H32">
        <f t="shared" si="6"/>
        <v>38.416422287390027</v>
      </c>
    </row>
    <row r="33" spans="1:22" x14ac:dyDescent="0.3">
      <c r="A33" s="56"/>
      <c r="C33">
        <v>304</v>
      </c>
      <c r="D33">
        <v>124</v>
      </c>
      <c r="E33">
        <v>66</v>
      </c>
      <c r="F33">
        <v>100</v>
      </c>
      <c r="G33">
        <f t="shared" si="7"/>
        <v>40.789473684210527</v>
      </c>
      <c r="H33">
        <f t="shared" si="6"/>
        <v>21.710526315789476</v>
      </c>
    </row>
    <row r="39" spans="1:22" x14ac:dyDescent="0.3">
      <c r="C39" t="s">
        <v>8</v>
      </c>
      <c r="D39" t="s">
        <v>8</v>
      </c>
      <c r="E39" t="s">
        <v>8</v>
      </c>
      <c r="F39" t="s">
        <v>24</v>
      </c>
      <c r="G39" s="1" t="s">
        <v>7</v>
      </c>
      <c r="H39" s="1" t="s">
        <v>7</v>
      </c>
      <c r="I39" t="s">
        <v>6</v>
      </c>
      <c r="J39" t="s">
        <v>6</v>
      </c>
      <c r="K39" t="s">
        <v>6</v>
      </c>
      <c r="L39" s="1" t="s">
        <v>15</v>
      </c>
      <c r="M39" s="1" t="s">
        <v>25</v>
      </c>
      <c r="N39" s="1" t="s">
        <v>25</v>
      </c>
      <c r="O39" s="1" t="s">
        <v>26</v>
      </c>
      <c r="P39" s="1" t="s">
        <v>26</v>
      </c>
      <c r="Q39" s="1" t="s">
        <v>10</v>
      </c>
      <c r="R39" s="1" t="s">
        <v>11</v>
      </c>
      <c r="S39" s="1"/>
      <c r="U39" s="1"/>
      <c r="V39" s="1"/>
    </row>
    <row r="40" spans="1:22" x14ac:dyDescent="0.3">
      <c r="C40" t="s">
        <v>0</v>
      </c>
      <c r="D40" t="s">
        <v>1</v>
      </c>
      <c r="E40" t="s">
        <v>4</v>
      </c>
      <c r="F40" t="s">
        <v>0</v>
      </c>
      <c r="G40" t="s">
        <v>1</v>
      </c>
      <c r="H40" t="s">
        <v>4</v>
      </c>
      <c r="I40" t="s">
        <v>0</v>
      </c>
      <c r="J40" t="s">
        <v>1</v>
      </c>
      <c r="K40" t="s">
        <v>4</v>
      </c>
      <c r="L40" s="1" t="s">
        <v>9</v>
      </c>
      <c r="M40" s="1" t="s">
        <v>1</v>
      </c>
      <c r="N40" t="s">
        <v>4</v>
      </c>
      <c r="O40" s="1" t="s">
        <v>1</v>
      </c>
      <c r="P40" t="s">
        <v>4</v>
      </c>
      <c r="Q40" s="1" t="s">
        <v>1</v>
      </c>
      <c r="R40" t="s">
        <v>4</v>
      </c>
      <c r="S40" s="1"/>
    </row>
    <row r="41" spans="1:22" x14ac:dyDescent="0.3">
      <c r="A41" s="56" t="s">
        <v>2</v>
      </c>
      <c r="B41" t="s">
        <v>27</v>
      </c>
      <c r="C41">
        <v>524</v>
      </c>
      <c r="D41">
        <v>202</v>
      </c>
      <c r="E41">
        <v>234</v>
      </c>
      <c r="F41">
        <v>100</v>
      </c>
      <c r="G41">
        <f t="shared" ref="G41:G46" si="8">D41/C41*100</f>
        <v>38.549618320610683</v>
      </c>
      <c r="H41">
        <f t="shared" ref="H41:H46" si="9">E41/C41*100</f>
        <v>44.656488549618324</v>
      </c>
      <c r="I41">
        <f>(STDEV(C41:C46)/SQRT(6))</f>
        <v>54.679927253466992</v>
      </c>
      <c r="J41">
        <f>(STDEV(D41:D46)/SQRT(6))</f>
        <v>5.9409127618947961</v>
      </c>
      <c r="K41">
        <f>(STDEV(E41:E46)/SQRT(6))</f>
        <v>46.167629352177059</v>
      </c>
      <c r="L41" s="1">
        <f>AVERAGE(C41:C46)</f>
        <v>571.16666666666663</v>
      </c>
      <c r="M41" s="1">
        <f>AVERAGE(G41:G46)</f>
        <v>37.271480965459354</v>
      </c>
      <c r="N41" s="1">
        <f>AVERAGE(H41:H46)</f>
        <v>47.20377289274245</v>
      </c>
      <c r="O41" s="1">
        <f>J41/L41*100</f>
        <v>1.0401364625435885</v>
      </c>
      <c r="P41" s="1">
        <f>K41/L41*100</f>
        <v>8.0830398632349691</v>
      </c>
      <c r="S41" s="1"/>
    </row>
    <row r="42" spans="1:22" x14ac:dyDescent="0.3">
      <c r="A42" s="56"/>
      <c r="C42">
        <v>653</v>
      </c>
      <c r="D42">
        <v>211</v>
      </c>
      <c r="E42">
        <v>353</v>
      </c>
      <c r="F42">
        <v>100</v>
      </c>
      <c r="G42">
        <f t="shared" si="8"/>
        <v>32.312404287901991</v>
      </c>
      <c r="H42">
        <f t="shared" si="9"/>
        <v>54.05819295558959</v>
      </c>
      <c r="L42" s="1"/>
      <c r="M42" s="1"/>
      <c r="N42" s="1"/>
      <c r="O42" s="1"/>
      <c r="P42" s="1"/>
      <c r="Q42" s="1"/>
      <c r="R42" s="1"/>
      <c r="S42" s="1"/>
    </row>
    <row r="43" spans="1:22" x14ac:dyDescent="0.3">
      <c r="A43" s="56"/>
      <c r="C43">
        <v>470</v>
      </c>
      <c r="D43">
        <v>190</v>
      </c>
      <c r="E43">
        <v>200</v>
      </c>
      <c r="F43">
        <v>100</v>
      </c>
      <c r="G43">
        <f t="shared" si="8"/>
        <v>40.425531914893611</v>
      </c>
      <c r="H43">
        <f t="shared" si="9"/>
        <v>42.553191489361701</v>
      </c>
      <c r="L43" s="1"/>
      <c r="M43" s="1"/>
      <c r="N43" s="1"/>
      <c r="O43" s="1"/>
      <c r="P43" s="1"/>
      <c r="Q43" s="1"/>
      <c r="R43" s="1"/>
      <c r="S43" s="1"/>
    </row>
    <row r="44" spans="1:22" x14ac:dyDescent="0.3">
      <c r="A44" s="56"/>
      <c r="C44">
        <v>720</v>
      </c>
      <c r="D44">
        <v>225</v>
      </c>
      <c r="E44">
        <v>350</v>
      </c>
      <c r="F44">
        <v>100</v>
      </c>
      <c r="G44">
        <f t="shared" si="8"/>
        <v>31.25</v>
      </c>
      <c r="H44">
        <f t="shared" si="9"/>
        <v>48.611111111111107</v>
      </c>
      <c r="L44" s="1"/>
      <c r="M44" s="1"/>
      <c r="N44" s="1"/>
      <c r="O44" s="1"/>
      <c r="P44" s="1"/>
      <c r="Q44" s="1"/>
      <c r="R44" s="1"/>
      <c r="S44" s="1"/>
    </row>
    <row r="45" spans="1:22" x14ac:dyDescent="0.3">
      <c r="A45" s="56"/>
      <c r="C45">
        <v>680</v>
      </c>
      <c r="D45">
        <v>215</v>
      </c>
      <c r="E45">
        <v>420</v>
      </c>
      <c r="F45">
        <v>100</v>
      </c>
      <c r="G45">
        <f t="shared" si="8"/>
        <v>31.617647058823529</v>
      </c>
      <c r="H45">
        <f t="shared" si="9"/>
        <v>61.764705882352942</v>
      </c>
      <c r="L45" s="1"/>
      <c r="M45" s="1"/>
      <c r="N45" s="1"/>
      <c r="O45" s="1"/>
      <c r="P45" s="1"/>
      <c r="Q45" s="1"/>
      <c r="R45" s="1"/>
      <c r="S45" s="1"/>
    </row>
    <row r="46" spans="1:22" x14ac:dyDescent="0.3">
      <c r="A46" s="56"/>
      <c r="C46">
        <v>380</v>
      </c>
      <c r="D46">
        <v>188</v>
      </c>
      <c r="E46">
        <v>120</v>
      </c>
      <c r="F46">
        <v>100</v>
      </c>
      <c r="G46">
        <f t="shared" si="8"/>
        <v>49.473684210526315</v>
      </c>
      <c r="H46">
        <f t="shared" si="9"/>
        <v>31.578947368421051</v>
      </c>
      <c r="L46" s="1"/>
      <c r="M46" s="1"/>
      <c r="N46" s="1"/>
      <c r="O46" s="1"/>
      <c r="P46" s="1"/>
      <c r="Q46" s="1"/>
      <c r="R46" s="1"/>
      <c r="S46" s="1"/>
    </row>
    <row r="47" spans="1:22" x14ac:dyDescent="0.3">
      <c r="L47" s="1"/>
      <c r="M47" s="1"/>
      <c r="N47" s="1"/>
      <c r="O47" s="1"/>
      <c r="P47" s="1"/>
      <c r="Q47" s="1"/>
      <c r="R47" s="1"/>
      <c r="S47" s="1"/>
    </row>
    <row r="48" spans="1:22" x14ac:dyDescent="0.3">
      <c r="A48" s="56" t="s">
        <v>2</v>
      </c>
      <c r="B48" t="s">
        <v>28</v>
      </c>
      <c r="C48">
        <v>566</v>
      </c>
      <c r="D48">
        <v>350</v>
      </c>
      <c r="E48">
        <v>97</v>
      </c>
      <c r="F48">
        <v>100</v>
      </c>
      <c r="G48">
        <f t="shared" ref="G48:G53" si="10">D48/C48*100</f>
        <v>61.837455830388691</v>
      </c>
      <c r="H48">
        <f t="shared" ref="H48:H53" si="11">E48/C48*100</f>
        <v>17.137809187279153</v>
      </c>
      <c r="I48">
        <f>(STDEV(C48:C53)/SQRT(6))</f>
        <v>38.181510941524763</v>
      </c>
      <c r="J48">
        <f>(STDEV(D48:D53)/SQRT(6))</f>
        <v>28.648928620650207</v>
      </c>
      <c r="K48">
        <f>(STDEV(E48:E53)/SQRT(6))</f>
        <v>10.944557247021615</v>
      </c>
      <c r="L48" s="1">
        <f>AVERAGE(C48:C53)</f>
        <v>432.16666666666669</v>
      </c>
      <c r="M48" s="1">
        <f>AVERAGE(G48:G53)</f>
        <v>54.637171415156814</v>
      </c>
      <c r="N48" s="1">
        <f>AVERAGE(H48:H53)</f>
        <v>27.919304333213034</v>
      </c>
      <c r="O48" s="1">
        <f>J48/L48*100</f>
        <v>6.6291389018087639</v>
      </c>
      <c r="P48" s="1">
        <f>K48/L48*100</f>
        <v>2.5324852866228187</v>
      </c>
      <c r="Q48" s="1">
        <f>TTEST(G41:G46,G48:G53,2,1)</f>
        <v>1.440042655880119E-2</v>
      </c>
      <c r="R48" s="1">
        <f>TTEST(H41:H46,H48:H53,2,1)</f>
        <v>4.7314679176079476E-2</v>
      </c>
      <c r="S48" s="1"/>
    </row>
    <row r="49" spans="1:19" x14ac:dyDescent="0.3">
      <c r="A49" s="56"/>
      <c r="C49">
        <v>428</v>
      </c>
      <c r="D49">
        <v>247</v>
      </c>
      <c r="E49">
        <v>119</v>
      </c>
      <c r="F49">
        <v>100</v>
      </c>
      <c r="G49">
        <f t="shared" si="10"/>
        <v>57.710280373831779</v>
      </c>
      <c r="H49">
        <f t="shared" si="11"/>
        <v>27.803738317757009</v>
      </c>
      <c r="L49" s="1"/>
      <c r="M49" s="1"/>
      <c r="N49" s="1"/>
      <c r="O49" s="1"/>
      <c r="P49" s="1"/>
      <c r="Q49" s="1"/>
      <c r="R49" s="1"/>
      <c r="S49" s="1"/>
    </row>
    <row r="50" spans="1:19" x14ac:dyDescent="0.3">
      <c r="A50" s="56"/>
      <c r="C50">
        <v>349</v>
      </c>
      <c r="D50">
        <v>192</v>
      </c>
      <c r="E50">
        <v>150</v>
      </c>
      <c r="F50">
        <v>100</v>
      </c>
      <c r="G50">
        <f t="shared" si="10"/>
        <v>55.014326647564474</v>
      </c>
      <c r="H50">
        <f t="shared" si="11"/>
        <v>42.97994269340974</v>
      </c>
      <c r="L50" s="1"/>
      <c r="M50" s="1"/>
      <c r="N50" s="1"/>
      <c r="O50" s="1"/>
      <c r="P50" s="1"/>
      <c r="Q50" s="1"/>
      <c r="R50" s="1"/>
      <c r="S50" s="1"/>
    </row>
    <row r="51" spans="1:19" x14ac:dyDescent="0.3">
      <c r="A51" s="56"/>
      <c r="C51">
        <v>504</v>
      </c>
      <c r="D51">
        <v>258</v>
      </c>
      <c r="E51">
        <v>70</v>
      </c>
      <c r="F51">
        <v>100</v>
      </c>
      <c r="G51">
        <f t="shared" si="10"/>
        <v>51.19047619047619</v>
      </c>
      <c r="H51">
        <f t="shared" si="11"/>
        <v>13.888888888888889</v>
      </c>
      <c r="L51" s="1"/>
      <c r="M51" s="1"/>
      <c r="N51" s="1"/>
      <c r="O51" s="1"/>
      <c r="P51" s="1"/>
      <c r="Q51" s="1"/>
      <c r="R51" s="1"/>
      <c r="S51" s="1"/>
    </row>
    <row r="52" spans="1:19" x14ac:dyDescent="0.3">
      <c r="A52" s="56"/>
      <c r="C52">
        <v>431</v>
      </c>
      <c r="D52">
        <v>247</v>
      </c>
      <c r="E52">
        <v>119</v>
      </c>
      <c r="F52">
        <v>100</v>
      </c>
      <c r="G52">
        <f t="shared" si="10"/>
        <v>57.308584686774942</v>
      </c>
      <c r="H52">
        <f t="shared" si="11"/>
        <v>27.610208816705335</v>
      </c>
      <c r="L52" s="1"/>
      <c r="M52" s="1"/>
      <c r="N52" s="1"/>
      <c r="O52" s="1"/>
      <c r="P52" s="1"/>
      <c r="Q52" s="1"/>
      <c r="R52" s="1"/>
      <c r="S52" s="1"/>
    </row>
    <row r="53" spans="1:19" x14ac:dyDescent="0.3">
      <c r="A53" s="56"/>
      <c r="C53">
        <v>315</v>
      </c>
      <c r="D53">
        <v>141</v>
      </c>
      <c r="E53">
        <v>120</v>
      </c>
      <c r="F53">
        <v>100</v>
      </c>
      <c r="G53">
        <f t="shared" si="10"/>
        <v>44.761904761904766</v>
      </c>
      <c r="H53">
        <f t="shared" si="11"/>
        <v>38.095238095238095</v>
      </c>
      <c r="L53" s="1"/>
      <c r="M53" s="1"/>
      <c r="N53" s="1"/>
      <c r="O53" s="1"/>
      <c r="P53" s="1"/>
      <c r="Q53" s="1"/>
      <c r="R53" s="1"/>
      <c r="S53" s="1"/>
    </row>
    <row r="54" spans="1:19" x14ac:dyDescent="0.3">
      <c r="L54" s="1"/>
      <c r="M54" s="1"/>
      <c r="N54" s="1"/>
      <c r="O54" s="1"/>
      <c r="P54" s="1"/>
      <c r="Q54" s="1"/>
      <c r="R54" s="1"/>
      <c r="S54" s="1"/>
    </row>
    <row r="55" spans="1:19" x14ac:dyDescent="0.3">
      <c r="L55" s="1"/>
      <c r="M55" s="1"/>
      <c r="N55" s="1"/>
      <c r="O55" s="1"/>
      <c r="P55" s="1"/>
      <c r="Q55" s="1"/>
      <c r="R55" s="1"/>
      <c r="S55" s="1"/>
    </row>
    <row r="56" spans="1:19" x14ac:dyDescent="0.3">
      <c r="A56" s="56" t="s">
        <v>3</v>
      </c>
      <c r="B56" t="s">
        <v>114</v>
      </c>
      <c r="C56">
        <v>576</v>
      </c>
      <c r="D56">
        <v>21</v>
      </c>
      <c r="E56">
        <v>551</v>
      </c>
      <c r="F56">
        <v>100</v>
      </c>
      <c r="G56">
        <f t="shared" ref="G56:G61" si="12">D56/C56*100</f>
        <v>3.6458333333333335</v>
      </c>
      <c r="H56">
        <f t="shared" ref="H56:H61" si="13">E56/C56*100</f>
        <v>95.659722222222214</v>
      </c>
      <c r="I56">
        <f>(STDEV(C56:C61)/SQRT(6))</f>
        <v>44.631391543521396</v>
      </c>
      <c r="J56">
        <f>(STDEV(D56:D61)/SQRT(6))</f>
        <v>1.6532795690182991</v>
      </c>
      <c r="K56">
        <f>(STDEV(E56:E61)/SQRT(6))</f>
        <v>56.794806100558176</v>
      </c>
      <c r="L56" s="1">
        <f>AVERAGE(C56:C61)</f>
        <v>384.83333333333331</v>
      </c>
      <c r="M56" s="1">
        <f>AVERAGE(G56:G61)</f>
        <v>6.4606793272665639</v>
      </c>
      <c r="N56" s="1">
        <f>AVERAGE(H56:H61)</f>
        <v>82.049304874116643</v>
      </c>
      <c r="O56" s="1">
        <f>J56/L56*100</f>
        <v>0.42960924270722367</v>
      </c>
      <c r="P56" s="1">
        <f>K56/L56*100</f>
        <v>14.758286557096106</v>
      </c>
      <c r="S56" s="1"/>
    </row>
    <row r="57" spans="1:19" x14ac:dyDescent="0.3">
      <c r="A57" s="56"/>
      <c r="C57">
        <v>300</v>
      </c>
      <c r="D57">
        <v>23</v>
      </c>
      <c r="E57">
        <v>282</v>
      </c>
      <c r="F57">
        <v>100</v>
      </c>
      <c r="G57">
        <f t="shared" si="12"/>
        <v>7.6666666666666661</v>
      </c>
      <c r="H57">
        <f t="shared" si="13"/>
        <v>94</v>
      </c>
      <c r="L57" s="1"/>
      <c r="M57" s="1"/>
      <c r="N57" s="1"/>
      <c r="O57" s="1"/>
      <c r="P57" s="1"/>
      <c r="S57" s="1"/>
    </row>
    <row r="58" spans="1:19" x14ac:dyDescent="0.3">
      <c r="A58" s="56"/>
      <c r="C58">
        <v>267</v>
      </c>
      <c r="D58">
        <v>26</v>
      </c>
      <c r="E58">
        <v>117</v>
      </c>
      <c r="F58">
        <v>100</v>
      </c>
      <c r="G58">
        <f t="shared" si="12"/>
        <v>9.7378277153558059</v>
      </c>
      <c r="H58">
        <f t="shared" si="13"/>
        <v>43.820224719101127</v>
      </c>
      <c r="L58" s="1"/>
      <c r="M58" s="1"/>
      <c r="N58" s="1"/>
      <c r="O58" s="1"/>
      <c r="P58" s="1"/>
      <c r="Q58" s="1"/>
      <c r="R58" s="1"/>
      <c r="S58" s="1"/>
    </row>
    <row r="59" spans="1:19" x14ac:dyDescent="0.3">
      <c r="A59" s="56"/>
      <c r="C59">
        <v>352</v>
      </c>
      <c r="D59">
        <v>27</v>
      </c>
      <c r="E59">
        <v>323</v>
      </c>
      <c r="F59">
        <v>100</v>
      </c>
      <c r="G59">
        <f t="shared" si="12"/>
        <v>7.6704545454545459</v>
      </c>
      <c r="H59">
        <f t="shared" si="13"/>
        <v>91.76136363636364</v>
      </c>
      <c r="L59" s="1"/>
      <c r="M59" s="1"/>
      <c r="N59" s="1"/>
      <c r="O59" s="1"/>
      <c r="P59" s="1"/>
      <c r="Q59" s="1"/>
      <c r="R59" s="1"/>
      <c r="S59" s="1"/>
    </row>
    <row r="60" spans="1:19" x14ac:dyDescent="0.3">
      <c r="A60" s="56"/>
      <c r="C60">
        <v>401</v>
      </c>
      <c r="D60">
        <v>16</v>
      </c>
      <c r="E60">
        <v>332</v>
      </c>
      <c r="F60">
        <v>100</v>
      </c>
      <c r="G60">
        <f t="shared" si="12"/>
        <v>3.9900249376558601</v>
      </c>
      <c r="H60">
        <f t="shared" si="13"/>
        <v>82.793017456359095</v>
      </c>
      <c r="L60" s="1"/>
      <c r="M60" s="1"/>
      <c r="N60" s="1"/>
      <c r="O60" s="1"/>
      <c r="P60" s="1"/>
      <c r="Q60" s="1"/>
      <c r="R60" s="1"/>
      <c r="S60" s="1"/>
    </row>
    <row r="61" spans="1:19" x14ac:dyDescent="0.3">
      <c r="A61" s="56"/>
      <c r="C61">
        <v>413</v>
      </c>
      <c r="D61">
        <v>25</v>
      </c>
      <c r="E61">
        <v>348</v>
      </c>
      <c r="F61">
        <v>100</v>
      </c>
      <c r="G61">
        <f t="shared" si="12"/>
        <v>6.053268765133172</v>
      </c>
      <c r="H61">
        <f t="shared" si="13"/>
        <v>84.261501210653762</v>
      </c>
      <c r="L61" s="1"/>
      <c r="M61" s="1"/>
      <c r="N61" s="1"/>
      <c r="O61" s="1"/>
      <c r="P61" s="1"/>
      <c r="Q61" s="1"/>
      <c r="R61" s="1"/>
      <c r="S61" s="1"/>
    </row>
    <row r="62" spans="1:19" x14ac:dyDescent="0.3">
      <c r="L62" s="1"/>
      <c r="M62" s="1"/>
      <c r="N62" s="1"/>
      <c r="O62" s="1"/>
      <c r="P62" s="1"/>
      <c r="Q62" s="1"/>
      <c r="R62" s="1"/>
      <c r="S62" s="1"/>
    </row>
    <row r="63" spans="1:19" x14ac:dyDescent="0.3">
      <c r="A63" s="56" t="s">
        <v>3</v>
      </c>
      <c r="B63" t="s">
        <v>28</v>
      </c>
      <c r="C63">
        <v>426</v>
      </c>
      <c r="D63">
        <v>165</v>
      </c>
      <c r="E63">
        <v>77</v>
      </c>
      <c r="F63">
        <v>100</v>
      </c>
      <c r="G63">
        <f t="shared" ref="G63:G68" si="14">D63/C63*100</f>
        <v>38.732394366197184</v>
      </c>
      <c r="H63">
        <f t="shared" ref="H63:H68" si="15">E63/C63*100</f>
        <v>18.07511737089202</v>
      </c>
      <c r="I63">
        <f>(STDEV(C63:C68)/SQRT(6))</f>
        <v>33.517574163083125</v>
      </c>
      <c r="J63">
        <f>(STDEV(D63:D68)/SQRT(6))</f>
        <v>13.536781169999179</v>
      </c>
      <c r="K63">
        <f>(STDEV(E63:E68)/SQRT(6))</f>
        <v>6.9924562525942573</v>
      </c>
      <c r="L63" s="1">
        <f>AVERAGE(C63:C68)</f>
        <v>283.83333333333331</v>
      </c>
      <c r="M63" s="1">
        <f>AVERAGE(G63:G68)</f>
        <v>49.168786172416269</v>
      </c>
      <c r="N63" s="1">
        <f>AVERAGE(H63:H68)</f>
        <v>30.233056446558333</v>
      </c>
      <c r="O63" s="1">
        <f>J63/L63*100</f>
        <v>4.7692711109803332</v>
      </c>
      <c r="P63" s="1">
        <f>K63/L63*100</f>
        <v>2.4635782451888164</v>
      </c>
      <c r="Q63" s="1">
        <f>TTEST(G56:G61,G63:G68,2,1)</f>
        <v>4.4930554497218261E-4</v>
      </c>
      <c r="R63" s="1">
        <f>TTEST(H56:H61,H63:H68,2,1)</f>
        <v>2.0736784400581746E-3</v>
      </c>
      <c r="S63" s="1"/>
    </row>
    <row r="64" spans="1:19" x14ac:dyDescent="0.3">
      <c r="A64" s="56"/>
      <c r="C64">
        <v>251</v>
      </c>
      <c r="D64">
        <v>95</v>
      </c>
      <c r="E64">
        <v>78</v>
      </c>
      <c r="F64">
        <v>100</v>
      </c>
      <c r="G64">
        <f t="shared" si="14"/>
        <v>37.848605577689241</v>
      </c>
      <c r="H64">
        <f t="shared" si="15"/>
        <v>31.075697211155379</v>
      </c>
      <c r="L64" s="1"/>
      <c r="M64" s="1"/>
      <c r="N64" s="1"/>
      <c r="O64" s="1"/>
      <c r="P64" s="1"/>
      <c r="Q64" s="1"/>
      <c r="R64" s="1"/>
      <c r="S64" s="1"/>
    </row>
    <row r="65" spans="1:19" x14ac:dyDescent="0.3">
      <c r="A65" s="56"/>
      <c r="C65">
        <v>234</v>
      </c>
      <c r="D65">
        <v>106</v>
      </c>
      <c r="E65">
        <v>72</v>
      </c>
      <c r="F65">
        <v>100</v>
      </c>
      <c r="G65">
        <f t="shared" si="14"/>
        <v>45.299145299145302</v>
      </c>
      <c r="H65">
        <f t="shared" si="15"/>
        <v>30.76923076923077</v>
      </c>
      <c r="L65" s="1"/>
      <c r="M65" s="1"/>
      <c r="N65" s="1"/>
      <c r="O65" s="1"/>
      <c r="P65" s="1"/>
      <c r="Q65" s="1"/>
      <c r="R65" s="1"/>
      <c r="S65" s="1"/>
    </row>
    <row r="66" spans="1:19" x14ac:dyDescent="0.3">
      <c r="A66" s="56"/>
      <c r="C66">
        <v>189</v>
      </c>
      <c r="D66">
        <v>130</v>
      </c>
      <c r="E66">
        <v>69</v>
      </c>
      <c r="F66">
        <v>100</v>
      </c>
      <c r="G66">
        <f t="shared" si="14"/>
        <v>68.783068783068785</v>
      </c>
      <c r="H66">
        <f t="shared" si="15"/>
        <v>36.507936507936506</v>
      </c>
      <c r="L66" s="1"/>
      <c r="M66" s="1"/>
      <c r="N66" s="1"/>
      <c r="O66" s="1"/>
      <c r="P66" s="1"/>
      <c r="Q66" s="1"/>
      <c r="R66" s="1"/>
      <c r="S66" s="1"/>
    </row>
    <row r="67" spans="1:19" x14ac:dyDescent="0.3">
      <c r="A67" s="56"/>
      <c r="C67">
        <v>314</v>
      </c>
      <c r="D67">
        <v>131</v>
      </c>
      <c r="E67">
        <v>116</v>
      </c>
      <c r="F67">
        <v>100</v>
      </c>
      <c r="G67">
        <f t="shared" si="14"/>
        <v>41.719745222929937</v>
      </c>
      <c r="H67">
        <f t="shared" si="15"/>
        <v>36.942675159235669</v>
      </c>
      <c r="I67" s="1"/>
      <c r="J67" s="1"/>
      <c r="K67" s="1"/>
      <c r="L67" s="1"/>
      <c r="M67" s="1"/>
      <c r="N67" s="1"/>
    </row>
    <row r="68" spans="1:19" x14ac:dyDescent="0.3">
      <c r="A68" s="56"/>
      <c r="C68">
        <v>289</v>
      </c>
      <c r="D68">
        <v>181</v>
      </c>
      <c r="E68">
        <v>81</v>
      </c>
      <c r="F68">
        <v>100</v>
      </c>
      <c r="G68">
        <f t="shared" si="14"/>
        <v>62.629757785467135</v>
      </c>
      <c r="H68">
        <f t="shared" si="15"/>
        <v>28.027681660899656</v>
      </c>
      <c r="I68" s="1"/>
      <c r="J68" s="1"/>
      <c r="K68" s="1"/>
      <c r="L68" s="1"/>
      <c r="M68" s="1"/>
      <c r="N68" s="1"/>
    </row>
    <row r="71" spans="1:19" x14ac:dyDescent="0.3">
      <c r="L71" s="1"/>
      <c r="M71" s="1"/>
      <c r="N71" s="1"/>
    </row>
    <row r="73" spans="1:19" x14ac:dyDescent="0.3">
      <c r="C73" s="1"/>
    </row>
  </sheetData>
  <mergeCells count="8">
    <mergeCell ref="A48:A53"/>
    <mergeCell ref="A56:A61"/>
    <mergeCell ref="A63:A68"/>
    <mergeCell ref="A3:A9"/>
    <mergeCell ref="A11:A17"/>
    <mergeCell ref="A19:A25"/>
    <mergeCell ref="A27:A33"/>
    <mergeCell ref="A41:A46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zoomScale="85" zoomScaleNormal="85" workbookViewId="0">
      <selection activeCell="N2" sqref="N2:T19"/>
    </sheetView>
  </sheetViews>
  <sheetFormatPr defaultRowHeight="14.4" x14ac:dyDescent="0.3"/>
  <cols>
    <col min="7" max="7" width="15.21875" customWidth="1"/>
    <col min="8" max="8" width="11.5546875" customWidth="1"/>
    <col min="17" max="17" width="9.6640625" customWidth="1"/>
    <col min="18" max="18" width="9.5546875" customWidth="1"/>
  </cols>
  <sheetData>
    <row r="1" spans="1:20" x14ac:dyDescent="0.3">
      <c r="A1" s="57" t="s">
        <v>44</v>
      </c>
      <c r="B1" s="58"/>
      <c r="C1" s="58"/>
      <c r="D1" s="58"/>
      <c r="E1" s="58"/>
      <c r="F1" s="58"/>
      <c r="G1" s="58"/>
      <c r="H1" s="58"/>
      <c r="I1" s="58"/>
      <c r="L1" s="4"/>
    </row>
    <row r="2" spans="1:20" x14ac:dyDescent="0.3">
      <c r="B2" s="4" t="s">
        <v>19</v>
      </c>
      <c r="C2" s="4" t="s">
        <v>20</v>
      </c>
      <c r="D2" s="4" t="s">
        <v>29</v>
      </c>
      <c r="E2" s="4" t="s">
        <v>30</v>
      </c>
      <c r="F2" t="s">
        <v>6</v>
      </c>
      <c r="G2" s="4" t="s">
        <v>31</v>
      </c>
      <c r="H2" s="4" t="s">
        <v>32</v>
      </c>
      <c r="I2" s="4" t="s">
        <v>11</v>
      </c>
      <c r="L2" s="4"/>
    </row>
    <row r="3" spans="1:20" x14ac:dyDescent="0.3">
      <c r="A3" t="s">
        <v>27</v>
      </c>
      <c r="B3" s="2">
        <v>4.5778055705651063E-2</v>
      </c>
      <c r="C3" s="2">
        <v>4.3236693251699897E-2</v>
      </c>
      <c r="D3" s="4">
        <v>4.3737047891603438E-2</v>
      </c>
      <c r="E3">
        <f>AVERAGE(B3:D3)</f>
        <v>4.4250598949651464E-2</v>
      </c>
      <c r="F3">
        <f>(STDEV(B3:D3)/SQRT(3))</f>
        <v>7.7726696346983655E-4</v>
      </c>
      <c r="G3">
        <v>1</v>
      </c>
      <c r="H3">
        <f>F3/E3</f>
        <v>1.7565117352517975E-2</v>
      </c>
      <c r="I3" s="1">
        <f>TTEST(B3:D3,B4:D4,2,1)</f>
        <v>2.4656060266313876E-3</v>
      </c>
    </row>
    <row r="4" spans="1:20" x14ac:dyDescent="0.3">
      <c r="A4" t="s">
        <v>28</v>
      </c>
      <c r="B4" s="4">
        <v>0.10773149970871726</v>
      </c>
      <c r="C4" s="2">
        <v>9.8755218818796009E-2</v>
      </c>
      <c r="D4" s="2">
        <v>9.612138481020252E-2</v>
      </c>
      <c r="E4">
        <f>AVERAGE(B4:D4)</f>
        <v>0.10086936777923861</v>
      </c>
      <c r="F4">
        <f>(STDEV(B4:D4)/SQRT(3))</f>
        <v>3.5142998999034328E-3</v>
      </c>
      <c r="G4">
        <f>E4/E3</f>
        <v>2.2795028807182529</v>
      </c>
      <c r="H4">
        <f>F4/E3</f>
        <v>7.9418131806577794E-2</v>
      </c>
      <c r="L4" s="2"/>
    </row>
    <row r="5" spans="1:20" x14ac:dyDescent="0.3">
      <c r="L5" s="2"/>
    </row>
    <row r="6" spans="1:20" x14ac:dyDescent="0.3">
      <c r="A6" s="57" t="s">
        <v>46</v>
      </c>
      <c r="B6" s="57"/>
      <c r="C6" s="57"/>
      <c r="D6" s="57"/>
      <c r="E6" s="57"/>
      <c r="F6" s="57"/>
      <c r="G6" s="57"/>
      <c r="H6" s="57"/>
      <c r="I6" s="57"/>
      <c r="K6" s="2"/>
      <c r="L6" s="4"/>
    </row>
    <row r="7" spans="1:20" x14ac:dyDescent="0.3">
      <c r="B7" s="4" t="s">
        <v>19</v>
      </c>
      <c r="C7" s="4" t="s">
        <v>20</v>
      </c>
      <c r="D7" s="4" t="s">
        <v>29</v>
      </c>
      <c r="E7" s="4" t="s">
        <v>30</v>
      </c>
      <c r="F7" t="s">
        <v>6</v>
      </c>
      <c r="G7" s="4" t="s">
        <v>31</v>
      </c>
      <c r="H7" s="4" t="s">
        <v>32</v>
      </c>
      <c r="I7" s="4" t="s">
        <v>11</v>
      </c>
      <c r="K7" s="2"/>
      <c r="M7" s="4"/>
    </row>
    <row r="8" spans="1:20" x14ac:dyDescent="0.3">
      <c r="A8" t="s">
        <v>27</v>
      </c>
      <c r="B8" s="4">
        <v>1.6823845954597811E-2</v>
      </c>
      <c r="C8" s="4">
        <v>1.7361071716323982E-2</v>
      </c>
      <c r="D8" s="4">
        <v>1.6596848020248457E-2</v>
      </c>
      <c r="E8">
        <f>AVERAGE(B8:D8)</f>
        <v>1.6927255230390084E-2</v>
      </c>
      <c r="F8">
        <f>(STDEV(B8:D8)/SQRT(3))</f>
        <v>2.2659035957041195E-4</v>
      </c>
      <c r="G8">
        <v>1</v>
      </c>
      <c r="H8">
        <f>F8/E8</f>
        <v>1.338612530421391E-2</v>
      </c>
      <c r="I8" s="1">
        <f>TTEST(B8:D8,B9:D9,2,1)</f>
        <v>3.8378951176765773E-3</v>
      </c>
      <c r="K8" s="2"/>
      <c r="L8" s="4"/>
      <c r="M8" s="2"/>
    </row>
    <row r="9" spans="1:20" x14ac:dyDescent="0.3">
      <c r="A9" t="s">
        <v>28</v>
      </c>
      <c r="B9" s="4">
        <v>3.6791088276762231E-2</v>
      </c>
      <c r="C9" s="2">
        <v>3.5012175348927525E-2</v>
      </c>
      <c r="D9" s="2">
        <v>3.2735512800732135E-2</v>
      </c>
      <c r="E9">
        <f>AVERAGE(B9:D9)</f>
        <v>3.4846258808807297E-2</v>
      </c>
      <c r="F9">
        <f>(STDEV(B9:D9)/SQRT(3))</f>
        <v>1.1736793051707504E-3</v>
      </c>
      <c r="G9">
        <f>E9/E8</f>
        <v>2.0585888458895929</v>
      </c>
      <c r="H9">
        <f>F9/E8</f>
        <v>6.9336657904442975E-2</v>
      </c>
      <c r="J9" s="1"/>
      <c r="K9" s="2"/>
      <c r="L9" s="4"/>
      <c r="M9" s="2"/>
    </row>
    <row r="10" spans="1:20" x14ac:dyDescent="0.3">
      <c r="H10" s="1"/>
      <c r="I10" s="1"/>
      <c r="J10" s="1"/>
      <c r="K10" s="2"/>
    </row>
    <row r="11" spans="1:20" x14ac:dyDescent="0.3">
      <c r="J11" s="1"/>
      <c r="K11" s="2"/>
    </row>
    <row r="12" spans="1:20" x14ac:dyDescent="0.3">
      <c r="A12" s="57" t="s">
        <v>48</v>
      </c>
      <c r="B12" s="57"/>
      <c r="C12" s="57"/>
      <c r="D12" s="57"/>
      <c r="E12" s="57"/>
      <c r="F12" s="57"/>
      <c r="G12" s="57"/>
      <c r="H12" s="57"/>
      <c r="I12" s="57"/>
      <c r="J12" s="1"/>
      <c r="K12" s="2"/>
      <c r="O12" s="1"/>
    </row>
    <row r="13" spans="1:20" x14ac:dyDescent="0.3">
      <c r="B13" s="4" t="s">
        <v>19</v>
      </c>
      <c r="C13" s="4" t="s">
        <v>20</v>
      </c>
      <c r="D13" s="4" t="s">
        <v>29</v>
      </c>
      <c r="E13" s="4" t="s">
        <v>30</v>
      </c>
      <c r="F13" t="s">
        <v>6</v>
      </c>
      <c r="G13" s="4" t="s">
        <v>31</v>
      </c>
      <c r="H13" s="4" t="s">
        <v>32</v>
      </c>
      <c r="I13" s="4" t="s">
        <v>11</v>
      </c>
      <c r="J13" s="1"/>
      <c r="K13" s="2"/>
    </row>
    <row r="14" spans="1:20" x14ac:dyDescent="0.3">
      <c r="A14" t="s">
        <v>27</v>
      </c>
      <c r="B14" s="4">
        <v>1.1916083649785086E-3</v>
      </c>
      <c r="C14" s="2">
        <v>1.2611900325108312E-3</v>
      </c>
      <c r="D14" s="2">
        <v>1.440715136401041E-3</v>
      </c>
      <c r="E14" s="2">
        <v>1.440715136401041E-3</v>
      </c>
      <c r="F14">
        <f>(STDEV(B14:D14)/SQRT(3))</f>
        <v>7.4208810105871415E-5</v>
      </c>
      <c r="G14">
        <v>1</v>
      </c>
      <c r="H14">
        <f>F14/E14</f>
        <v>5.1508315718295103E-2</v>
      </c>
      <c r="I14" s="1">
        <f>TTEST(B14:D14,B15:D15,2,1)</f>
        <v>4.5451795995994897E-3</v>
      </c>
      <c r="J14" s="1"/>
      <c r="K14" s="2"/>
      <c r="L14" s="1"/>
      <c r="M14" s="1"/>
      <c r="N14" s="1"/>
      <c r="O14" s="1"/>
      <c r="R14" s="1"/>
      <c r="S14" s="1"/>
      <c r="T14" s="1"/>
    </row>
    <row r="15" spans="1:20" x14ac:dyDescent="0.3">
      <c r="A15" t="s">
        <v>28</v>
      </c>
      <c r="B15" s="4">
        <v>3.7991601740055914E-3</v>
      </c>
      <c r="C15" s="2">
        <v>3.3899994515887077E-3</v>
      </c>
      <c r="D15" s="2">
        <v>3.5957285797123101E-3</v>
      </c>
      <c r="E15" s="2">
        <v>3.5957285797123101E-3</v>
      </c>
      <c r="F15">
        <f>(STDEV(B15:D15)/SQRT(3))</f>
        <v>1.1811514732194126E-4</v>
      </c>
      <c r="G15">
        <f>E15/E14</f>
        <v>2.4957942683205032</v>
      </c>
      <c r="H15">
        <f>F15/E14</f>
        <v>8.1983692915864825E-2</v>
      </c>
      <c r="J15" s="1"/>
      <c r="K15" s="4"/>
      <c r="L15" s="1"/>
      <c r="M15" s="1"/>
      <c r="N15" s="1"/>
      <c r="O15" s="1"/>
      <c r="R15" s="1"/>
      <c r="S15" s="1"/>
      <c r="T15" s="1"/>
    </row>
    <row r="16" spans="1:20" x14ac:dyDescent="0.3">
      <c r="K16" s="2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3">
      <c r="K17" s="2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3">
      <c r="A18" s="57" t="s">
        <v>50</v>
      </c>
      <c r="B18" s="58"/>
      <c r="C18" s="58"/>
      <c r="D18" s="58"/>
      <c r="E18" s="58"/>
      <c r="F18" s="58"/>
      <c r="G18" s="58"/>
      <c r="H18" s="58"/>
      <c r="I18" s="58"/>
      <c r="K18" s="4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3">
      <c r="B19" s="4" t="s">
        <v>19</v>
      </c>
      <c r="C19" s="4" t="s">
        <v>20</v>
      </c>
      <c r="D19" s="4" t="s">
        <v>29</v>
      </c>
      <c r="E19" s="4" t="s">
        <v>30</v>
      </c>
      <c r="F19" t="s">
        <v>6</v>
      </c>
      <c r="G19" s="4" t="s">
        <v>31</v>
      </c>
      <c r="H19" s="4" t="s">
        <v>32</v>
      </c>
      <c r="I19" s="4" t="s">
        <v>11</v>
      </c>
      <c r="K19" s="2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3">
      <c r="A20" t="s">
        <v>27</v>
      </c>
      <c r="B20" s="2">
        <v>5.2118105795096034E-3</v>
      </c>
      <c r="C20" s="2">
        <v>5.030786817144404E-3</v>
      </c>
      <c r="D20" s="4">
        <v>3.8053673402986873E-3</v>
      </c>
      <c r="E20">
        <f>AVERAGE(B20:D20)</f>
        <v>4.6826549123175649E-3</v>
      </c>
      <c r="F20">
        <f>(STDEV(B20:D20)/SQRT(3))</f>
        <v>4.4174559558238051E-4</v>
      </c>
      <c r="G20">
        <v>1</v>
      </c>
      <c r="H20">
        <f>F20/E20</f>
        <v>9.4336568432660653E-2</v>
      </c>
      <c r="I20" s="1">
        <f>TTEST(B20:D20,B21:D21,2,1)</f>
        <v>6.4173194618118569E-4</v>
      </c>
      <c r="K20" s="4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3">
      <c r="A21" t="s">
        <v>28</v>
      </c>
      <c r="B21" s="4">
        <v>2.4288264614902765E-2</v>
      </c>
      <c r="C21" s="4">
        <v>2.4811898046567998E-2</v>
      </c>
      <c r="D21" s="2">
        <v>2.4617874234457948E-2</v>
      </c>
      <c r="E21">
        <f>AVERAGE(B21:D21)</f>
        <v>2.4572678965309569E-2</v>
      </c>
      <c r="F21">
        <f>(STDEV(B21:D21)/SQRT(3))</f>
        <v>1.5283973300424095E-4</v>
      </c>
      <c r="G21">
        <f>E21/E20</f>
        <v>5.2475955254938755</v>
      </c>
      <c r="H21">
        <f>F21/E20</f>
        <v>3.2639546553430883E-2</v>
      </c>
      <c r="K21" s="2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3">
      <c r="K22" s="4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3">
      <c r="K23" s="2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3">
      <c r="K24" s="2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3">
      <c r="K25" s="4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3">
      <c r="K26" s="2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3">
      <c r="K27" s="2"/>
    </row>
    <row r="29" spans="1:20" x14ac:dyDescent="0.3">
      <c r="K29" s="2"/>
    </row>
    <row r="30" spans="1:20" x14ac:dyDescent="0.3">
      <c r="K30" s="2"/>
    </row>
    <row r="31" spans="1:20" x14ac:dyDescent="0.3">
      <c r="K31" s="4"/>
    </row>
    <row r="32" spans="1:20" x14ac:dyDescent="0.3">
      <c r="K32" s="4"/>
    </row>
    <row r="33" spans="11:11" x14ac:dyDescent="0.3">
      <c r="K33" s="4"/>
    </row>
    <row r="34" spans="11:11" x14ac:dyDescent="0.3">
      <c r="K34" s="2"/>
    </row>
  </sheetData>
  <mergeCells count="4">
    <mergeCell ref="A18:I18"/>
    <mergeCell ref="A1:I1"/>
    <mergeCell ref="A6:I6"/>
    <mergeCell ref="A12:I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="85" zoomScaleNormal="85" workbookViewId="0">
      <selection activeCell="A40" sqref="A40:G52"/>
    </sheetView>
  </sheetViews>
  <sheetFormatPr defaultRowHeight="14.4" x14ac:dyDescent="0.3"/>
  <cols>
    <col min="1" max="1" width="16.5546875" customWidth="1"/>
    <col min="7" max="7" width="12" bestFit="1" customWidth="1"/>
  </cols>
  <sheetData>
    <row r="1" spans="1:23" x14ac:dyDescent="0.3">
      <c r="A1" s="57" t="s">
        <v>1</v>
      </c>
      <c r="B1" s="57"/>
      <c r="C1" s="57"/>
      <c r="D1" s="57"/>
      <c r="E1" s="57"/>
      <c r="F1" s="57"/>
      <c r="G1" s="57"/>
      <c r="H1" s="57"/>
      <c r="I1" s="5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3">
      <c r="B2" s="4" t="s">
        <v>19</v>
      </c>
      <c r="C2" s="4" t="s">
        <v>20</v>
      </c>
      <c r="D2" s="4" t="s">
        <v>29</v>
      </c>
      <c r="E2" s="4" t="s">
        <v>30</v>
      </c>
      <c r="F2" t="s">
        <v>6</v>
      </c>
      <c r="G2" s="4" t="s">
        <v>31</v>
      </c>
      <c r="H2" s="4" t="s">
        <v>32</v>
      </c>
      <c r="I2" s="4" t="s">
        <v>11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3">
      <c r="A3" t="s">
        <v>27</v>
      </c>
      <c r="B3" s="8">
        <v>6.5105740311503851E-3</v>
      </c>
      <c r="C3" s="8">
        <v>7.81791928075397E-3</v>
      </c>
      <c r="D3">
        <v>8.9999999999999993E-3</v>
      </c>
      <c r="E3">
        <f>AVERAGE(B3:D3)</f>
        <v>7.7761644373014515E-3</v>
      </c>
      <c r="F3">
        <f>(STDEV(B3:D3)/SQRT(3))</f>
        <v>7.1893857266795724E-4</v>
      </c>
      <c r="G3">
        <v>1</v>
      </c>
      <c r="H3">
        <f>F3/E3</f>
        <v>9.2454137057504049E-2</v>
      </c>
      <c r="I3" s="1">
        <f>TTEST(B3:D3,B4:D4,2,1)</f>
        <v>4.1313342981866667E-3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3">
      <c r="A4" t="s">
        <v>28</v>
      </c>
      <c r="B4" s="8">
        <v>1.1829232247870849E-2</v>
      </c>
      <c r="C4" s="8">
        <v>1.2195552848280731E-2</v>
      </c>
      <c r="D4" s="8">
        <v>1.3440000000000001E-2</v>
      </c>
      <c r="E4">
        <f>AVERAGE(B4:D4)</f>
        <v>1.2488261698717194E-2</v>
      </c>
      <c r="F4">
        <f>(STDEV(B4:D4)/SQRT(3))</f>
        <v>4.8747719302810353E-4</v>
      </c>
      <c r="G4">
        <f>E4/E3</f>
        <v>1.6059667718460662</v>
      </c>
      <c r="H4">
        <f>F4/E3</f>
        <v>6.2688642576760101E-2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3">
      <c r="B5" s="8"/>
      <c r="C5" s="8"/>
      <c r="D5" s="8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3">
      <c r="A6" s="9"/>
      <c r="B6" s="9"/>
      <c r="C6" s="10"/>
      <c r="D6" s="11"/>
      <c r="E6" s="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2"/>
      <c r="R6" s="1"/>
      <c r="S6" s="1"/>
      <c r="T6" s="1"/>
      <c r="U6" s="1"/>
      <c r="V6" s="1"/>
      <c r="W6" s="1"/>
    </row>
    <row r="7" spans="1:23" x14ac:dyDescent="0.3">
      <c r="A7" s="57" t="s">
        <v>22</v>
      </c>
      <c r="B7" s="57"/>
      <c r="C7" s="57"/>
      <c r="D7" s="57"/>
      <c r="E7" s="57"/>
      <c r="F7" s="57"/>
      <c r="G7" s="57"/>
      <c r="H7" s="57"/>
      <c r="I7" s="5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3">
      <c r="B8" s="4" t="s">
        <v>19</v>
      </c>
      <c r="C8" s="4" t="s">
        <v>20</v>
      </c>
      <c r="D8" s="4" t="s">
        <v>29</v>
      </c>
      <c r="E8" s="4" t="s">
        <v>30</v>
      </c>
      <c r="F8" t="s">
        <v>6</v>
      </c>
      <c r="G8" s="4" t="s">
        <v>31</v>
      </c>
      <c r="H8" s="4" t="s">
        <v>32</v>
      </c>
      <c r="I8" s="4" t="s">
        <v>11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3">
      <c r="A9" t="s">
        <v>27</v>
      </c>
      <c r="B9" s="8">
        <v>3.8576257351092218E-4</v>
      </c>
      <c r="C9" s="8">
        <v>3.9715798171123534E-4</v>
      </c>
      <c r="D9">
        <v>3.6099999999999999E-4</v>
      </c>
      <c r="E9">
        <f>AVERAGE(B9:D9)</f>
        <v>3.8130685174071912E-4</v>
      </c>
      <c r="F9">
        <f>(STDEV(B9:D9)/SQRT(3))</f>
        <v>1.0673018984454887E-5</v>
      </c>
      <c r="G9">
        <v>1</v>
      </c>
      <c r="H9">
        <f>F9/E9</f>
        <v>2.799062994994992E-2</v>
      </c>
      <c r="I9" s="1">
        <f>TTEST(B9:D9,B10:D10,2,1)</f>
        <v>1.276730542001585E-2</v>
      </c>
      <c r="J9" s="1"/>
      <c r="K9" s="1"/>
      <c r="L9" s="1"/>
      <c r="M9" s="1"/>
      <c r="N9" s="1"/>
      <c r="O9" s="1"/>
      <c r="P9" s="1"/>
      <c r="Q9" s="12"/>
      <c r="R9" s="1"/>
      <c r="S9" s="1"/>
      <c r="T9" s="1"/>
      <c r="U9" s="1"/>
      <c r="V9" s="1"/>
      <c r="W9" s="1"/>
    </row>
    <row r="10" spans="1:23" x14ac:dyDescent="0.3">
      <c r="A10" t="s">
        <v>28</v>
      </c>
      <c r="B10" s="8">
        <v>8.4749986289717736E-4</v>
      </c>
      <c r="C10" s="8">
        <v>7.4964787388434237E-4</v>
      </c>
      <c r="D10" s="8">
        <v>6.8000000000000005E-4</v>
      </c>
      <c r="E10">
        <f>AVERAGE(B10:D10)</f>
        <v>7.5904924559383989E-4</v>
      </c>
      <c r="F10">
        <f>(STDEV(B10:D10)/SQRT(3))</f>
        <v>4.8580998892428461E-5</v>
      </c>
      <c r="G10">
        <f>E10/E9</f>
        <v>1.990651996230002</v>
      </c>
      <c r="H10">
        <f>F10/E9</f>
        <v>0.12740657208400374</v>
      </c>
      <c r="J10" s="1"/>
      <c r="K10" s="1"/>
      <c r="L10" s="1"/>
      <c r="M10" s="1"/>
      <c r="N10" s="1"/>
      <c r="O10" s="1"/>
      <c r="P10" s="1"/>
      <c r="Q10" s="12"/>
      <c r="R10" s="1"/>
      <c r="S10" s="1"/>
      <c r="T10" s="1"/>
      <c r="U10" s="1"/>
      <c r="V10" s="1"/>
      <c r="W10" s="1"/>
    </row>
    <row r="11" spans="1:23" x14ac:dyDescent="0.3"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3"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3">
      <c r="A13" s="57" t="s">
        <v>23</v>
      </c>
      <c r="B13" s="57"/>
      <c r="C13" s="57"/>
      <c r="D13" s="57"/>
      <c r="E13" s="57"/>
      <c r="F13" s="57"/>
      <c r="G13" s="57"/>
      <c r="H13" s="57"/>
      <c r="I13" s="5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3">
      <c r="B14" s="4" t="s">
        <v>19</v>
      </c>
      <c r="C14" s="4" t="s">
        <v>20</v>
      </c>
      <c r="D14" s="4" t="s">
        <v>29</v>
      </c>
      <c r="E14" s="4" t="s">
        <v>30</v>
      </c>
      <c r="F14" t="s">
        <v>6</v>
      </c>
      <c r="G14" s="4" t="s">
        <v>31</v>
      </c>
      <c r="H14" s="4" t="s">
        <v>32</v>
      </c>
      <c r="I14" s="4" t="s">
        <v>11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3">
      <c r="A15" t="s">
        <v>27</v>
      </c>
      <c r="B15" s="8">
        <v>2.3436933501551562E-3</v>
      </c>
      <c r="C15" s="8">
        <v>2.211130516174518E-3</v>
      </c>
      <c r="D15">
        <v>1.9910000000000001E-3</v>
      </c>
      <c r="E15">
        <f>AVERAGE(B15:D15)</f>
        <v>2.181941288776558E-3</v>
      </c>
      <c r="F15">
        <f>(STDEV(B15:D15)/SQRT(3))</f>
        <v>1.0285452195209866E-4</v>
      </c>
      <c r="G15">
        <v>1</v>
      </c>
      <c r="H15">
        <f>F15/E15</f>
        <v>4.7138996122929822E-2</v>
      </c>
      <c r="I15" s="1">
        <f>TTEST(B15:D15,B16:D16,2,1)</f>
        <v>1.2878156420841058E-2</v>
      </c>
      <c r="J15" s="1"/>
      <c r="K15" s="1"/>
      <c r="L15" s="1"/>
      <c r="M15" s="1"/>
      <c r="N15" s="1"/>
      <c r="O15" s="1"/>
      <c r="P15" s="1"/>
      <c r="Q15" s="12"/>
      <c r="R15" s="1"/>
      <c r="S15" s="1"/>
      <c r="T15" s="1"/>
      <c r="U15" s="1"/>
      <c r="V15" s="1"/>
      <c r="W15" s="1"/>
    </row>
    <row r="16" spans="1:23" x14ac:dyDescent="0.3">
      <c r="A16" t="s">
        <v>28</v>
      </c>
      <c r="B16" s="8">
        <v>3.0027490220785199E-3</v>
      </c>
      <c r="C16" s="8">
        <v>2.8368368132711519E-3</v>
      </c>
      <c r="D16" s="8">
        <v>2.8809E-3</v>
      </c>
      <c r="E16">
        <f>AVERAGE(B16:D16)</f>
        <v>2.9068286117832237E-3</v>
      </c>
      <c r="F16">
        <f>(STDEV(B16:D16)/SQRT(3))</f>
        <v>4.9618326384474675E-5</v>
      </c>
      <c r="G16">
        <f>E16/E15</f>
        <v>1.3322212777838396</v>
      </c>
      <c r="H16">
        <f>F16/E15</f>
        <v>2.274044981856331E-2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3">
      <c r="A17" s="7"/>
      <c r="B17" s="7"/>
      <c r="C17" s="11"/>
      <c r="D17" s="11"/>
      <c r="E17" s="8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2"/>
      <c r="R18" s="1"/>
      <c r="S18" s="1"/>
      <c r="T18" s="1"/>
      <c r="U18" s="1"/>
      <c r="V18" s="1"/>
      <c r="W18" s="1"/>
    </row>
    <row r="19" spans="1:23" x14ac:dyDescent="0.3">
      <c r="A19" s="7"/>
      <c r="B19" s="7"/>
      <c r="C19" s="11"/>
      <c r="D19" s="11"/>
      <c r="E19" s="8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2"/>
      <c r="R19" s="1"/>
      <c r="S19" s="1"/>
      <c r="T19" s="1"/>
      <c r="U19" s="1"/>
      <c r="V19" s="1"/>
      <c r="W19" s="1"/>
    </row>
    <row r="20" spans="1:23" x14ac:dyDescent="0.3">
      <c r="A20" s="7"/>
      <c r="B20" s="7"/>
      <c r="C20" s="11"/>
      <c r="D20" s="11"/>
      <c r="E20" s="8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39" spans="1:5" x14ac:dyDescent="0.3">
      <c r="A39" s="9"/>
      <c r="B39" s="9"/>
      <c r="C39" s="10"/>
      <c r="D39" s="11"/>
      <c r="E39" s="8"/>
    </row>
    <row r="40" spans="1:5" x14ac:dyDescent="0.3">
      <c r="A40" s="9"/>
      <c r="B40" s="9"/>
      <c r="C40" s="10"/>
      <c r="D40" s="11"/>
      <c r="E40" s="8"/>
    </row>
    <row r="43" spans="1:5" x14ac:dyDescent="0.3">
      <c r="A43" s="9"/>
      <c r="B43" s="9"/>
      <c r="C43" s="10"/>
      <c r="D43" s="11"/>
      <c r="E43" s="8"/>
    </row>
    <row r="44" spans="1:5" x14ac:dyDescent="0.3">
      <c r="A44" s="9"/>
      <c r="B44" s="9"/>
      <c r="C44" s="10"/>
      <c r="D44" s="11"/>
      <c r="E44" s="8"/>
    </row>
    <row r="46" spans="1:5" x14ac:dyDescent="0.3">
      <c r="A46" s="9"/>
      <c r="B46" s="9"/>
      <c r="C46" s="10"/>
      <c r="D46" s="11"/>
      <c r="E46" s="8"/>
    </row>
    <row r="47" spans="1:5" x14ac:dyDescent="0.3">
      <c r="A47" s="9"/>
      <c r="B47" s="9"/>
      <c r="C47" s="10"/>
      <c r="D47" s="11"/>
      <c r="E47" s="8"/>
    </row>
  </sheetData>
  <mergeCells count="3">
    <mergeCell ref="A7:I7"/>
    <mergeCell ref="A13:I13"/>
    <mergeCell ref="A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opLeftCell="B1" zoomScale="85" zoomScaleNormal="85" workbookViewId="0">
      <selection activeCell="N6" sqref="N6:V24"/>
    </sheetView>
  </sheetViews>
  <sheetFormatPr defaultRowHeight="14.4" x14ac:dyDescent="0.3"/>
  <cols>
    <col min="7" max="7" width="15.21875" customWidth="1"/>
    <col min="8" max="8" width="11.5546875" customWidth="1"/>
    <col min="17" max="17" width="9.6640625" customWidth="1"/>
    <col min="18" max="18" width="9.5546875" customWidth="1"/>
  </cols>
  <sheetData>
    <row r="1" spans="1:13" x14ac:dyDescent="0.3">
      <c r="A1" s="57" t="s">
        <v>43</v>
      </c>
      <c r="B1" s="58"/>
      <c r="C1" s="58"/>
      <c r="D1" s="58"/>
      <c r="E1" s="58"/>
      <c r="F1" s="58"/>
      <c r="G1" s="58"/>
      <c r="H1" s="58"/>
      <c r="I1" s="58"/>
    </row>
    <row r="2" spans="1:13" x14ac:dyDescent="0.3">
      <c r="B2" s="4" t="s">
        <v>19</v>
      </c>
      <c r="C2" s="4" t="s">
        <v>20</v>
      </c>
      <c r="D2" s="4" t="s">
        <v>29</v>
      </c>
      <c r="E2" s="4" t="s">
        <v>30</v>
      </c>
      <c r="F2" t="s">
        <v>6</v>
      </c>
      <c r="G2" s="4" t="s">
        <v>31</v>
      </c>
      <c r="H2" s="4" t="s">
        <v>32</v>
      </c>
      <c r="I2" s="4"/>
      <c r="L2" s="4"/>
    </row>
    <row r="3" spans="1:13" x14ac:dyDescent="0.3">
      <c r="A3" t="s">
        <v>27</v>
      </c>
      <c r="B3" s="4">
        <v>0.34529702636825166</v>
      </c>
      <c r="C3" s="4">
        <v>0.36099179262961067</v>
      </c>
      <c r="D3" s="4">
        <v>0.30155983887430549</v>
      </c>
      <c r="E3">
        <f>AVERAGE(B3:D3)</f>
        <v>0.33594955262405596</v>
      </c>
      <c r="F3">
        <f>(STDEV(B3:D3)/SQRT(3))</f>
        <v>1.778173904920443E-2</v>
      </c>
      <c r="G3">
        <v>1</v>
      </c>
      <c r="H3">
        <f>F3/E3</f>
        <v>5.2929789339838974E-2</v>
      </c>
      <c r="L3" s="4"/>
    </row>
    <row r="4" spans="1:13" x14ac:dyDescent="0.3">
      <c r="A4" t="s">
        <v>28</v>
      </c>
      <c r="B4" s="4">
        <v>0.31586191831923438</v>
      </c>
      <c r="C4" s="4">
        <v>0.3842990913519112</v>
      </c>
      <c r="D4" s="4">
        <v>0.32683762760303381</v>
      </c>
      <c r="E4">
        <f>AVERAGE(B4:D4)</f>
        <v>0.34233287909139315</v>
      </c>
      <c r="F4">
        <f>(STDEV(B4:D4)/SQRT(3))</f>
        <v>2.1220970580943146E-2</v>
      </c>
      <c r="G4">
        <f>E4/E3</f>
        <v>1.0190008482448567</v>
      </c>
      <c r="H4">
        <f>F4/E3</f>
        <v>6.3167134515254006E-2</v>
      </c>
      <c r="I4" s="1"/>
      <c r="L4" s="4"/>
    </row>
    <row r="5" spans="1:13" x14ac:dyDescent="0.3">
      <c r="L5" s="4"/>
    </row>
    <row r="6" spans="1:13" x14ac:dyDescent="0.3">
      <c r="A6" s="57" t="s">
        <v>45</v>
      </c>
      <c r="B6" s="57"/>
      <c r="C6" s="57"/>
      <c r="D6" s="57"/>
      <c r="E6" s="57"/>
      <c r="F6" s="57"/>
      <c r="G6" s="57"/>
      <c r="H6" s="57"/>
      <c r="I6" s="57"/>
      <c r="L6" s="4"/>
    </row>
    <row r="7" spans="1:13" x14ac:dyDescent="0.3">
      <c r="B7" s="4" t="s">
        <v>19</v>
      </c>
      <c r="C7" s="4" t="s">
        <v>20</v>
      </c>
      <c r="D7" s="4" t="s">
        <v>29</v>
      </c>
      <c r="E7" s="4" t="s">
        <v>59</v>
      </c>
      <c r="F7" s="4" t="s">
        <v>30</v>
      </c>
      <c r="G7" t="s">
        <v>6</v>
      </c>
      <c r="H7" s="4" t="s">
        <v>31</v>
      </c>
      <c r="I7" s="4" t="s">
        <v>32</v>
      </c>
      <c r="J7" s="4" t="s">
        <v>11</v>
      </c>
      <c r="L7" s="4"/>
    </row>
    <row r="8" spans="1:13" x14ac:dyDescent="0.3">
      <c r="A8" t="s">
        <v>27</v>
      </c>
      <c r="B8" s="4">
        <v>7.2443816515972204E-2</v>
      </c>
      <c r="C8" s="4">
        <v>6.7150132872435778E-2</v>
      </c>
      <c r="D8" s="2">
        <v>8.4143804167221184E-2</v>
      </c>
      <c r="E8" s="2">
        <v>9.2141791971589976E-2</v>
      </c>
      <c r="F8" s="4">
        <f>AVERAGE(B8:E8)</f>
        <v>7.8969886381804771E-2</v>
      </c>
      <c r="G8">
        <f>(STDEV(B8:E8)/SQRT(4))</f>
        <v>5.6462722439414364E-3</v>
      </c>
      <c r="H8">
        <v>1</v>
      </c>
      <c r="I8">
        <f>G8/F8</f>
        <v>7.1499054926364672E-2</v>
      </c>
      <c r="J8" s="1">
        <f>TTEST(B8:E8,B9:E9,2,1)</f>
        <v>1.3600532025243979E-2</v>
      </c>
    </row>
    <row r="9" spans="1:13" x14ac:dyDescent="0.3">
      <c r="A9" t="s">
        <v>28</v>
      </c>
      <c r="B9" s="2">
        <v>9.7260679987373991E-2</v>
      </c>
      <c r="C9" s="2">
        <v>0.10533087262659092</v>
      </c>
      <c r="D9" s="2">
        <v>0.10489368577822442</v>
      </c>
      <c r="E9" s="2">
        <v>0.10814211377370643</v>
      </c>
      <c r="F9" s="4">
        <f>AVERAGE(B9:E9)</f>
        <v>0.10390683804147394</v>
      </c>
      <c r="G9">
        <f>(STDEV(B9:E9)/SQRT(4))</f>
        <v>2.3293547097006273E-3</v>
      </c>
      <c r="H9">
        <f>F9/F8</f>
        <v>1.3157779857894645</v>
      </c>
      <c r="I9">
        <f>G9/F8</f>
        <v>2.9496746372897498E-2</v>
      </c>
      <c r="L9" s="2"/>
    </row>
    <row r="10" spans="1:13" x14ac:dyDescent="0.3">
      <c r="L10" s="2"/>
    </row>
    <row r="11" spans="1:13" x14ac:dyDescent="0.3">
      <c r="H11" s="1"/>
      <c r="I11" s="1"/>
      <c r="J11" s="1"/>
      <c r="K11" s="2"/>
      <c r="L11" s="4"/>
    </row>
    <row r="12" spans="1:13" x14ac:dyDescent="0.3">
      <c r="A12" s="57" t="s">
        <v>47</v>
      </c>
      <c r="B12" s="57"/>
      <c r="C12" s="57"/>
      <c r="D12" s="57"/>
      <c r="E12" s="57"/>
      <c r="F12" s="57"/>
      <c r="G12" s="57"/>
      <c r="H12" s="57"/>
      <c r="I12" s="57"/>
      <c r="J12" s="1"/>
      <c r="K12" s="2"/>
      <c r="M12" s="4"/>
    </row>
    <row r="13" spans="1:13" x14ac:dyDescent="0.3">
      <c r="B13" s="4" t="s">
        <v>19</v>
      </c>
      <c r="C13" s="4" t="s">
        <v>20</v>
      </c>
      <c r="D13" s="4" t="s">
        <v>29</v>
      </c>
      <c r="E13" s="4" t="s">
        <v>30</v>
      </c>
      <c r="F13" t="s">
        <v>6</v>
      </c>
      <c r="G13" s="4" t="s">
        <v>31</v>
      </c>
      <c r="H13" s="4" t="s">
        <v>32</v>
      </c>
      <c r="I13" s="4"/>
      <c r="J13" s="1"/>
      <c r="K13" s="2"/>
      <c r="L13" s="4"/>
      <c r="M13" s="2"/>
    </row>
    <row r="14" spans="1:13" x14ac:dyDescent="0.3">
      <c r="A14" t="s">
        <v>27</v>
      </c>
      <c r="B14" s="2">
        <v>1.7805915248735652E-2</v>
      </c>
      <c r="C14" s="2">
        <v>1.8938937404879966E-2</v>
      </c>
      <c r="D14" s="4">
        <v>2.0640024120577513E-2</v>
      </c>
      <c r="E14" s="4">
        <f>AVERAGE(A14:D14)</f>
        <v>1.9128292258064377E-2</v>
      </c>
      <c r="F14">
        <f>(STDEV(B14:D14)/SQRT(3))</f>
        <v>8.2359672973317754E-4</v>
      </c>
      <c r="G14">
        <v>1</v>
      </c>
      <c r="H14">
        <f>F14/E14</f>
        <v>4.3056469371224391E-2</v>
      </c>
      <c r="I14" s="1"/>
      <c r="J14" s="1"/>
      <c r="K14" s="2"/>
      <c r="L14" s="4"/>
      <c r="M14" s="2"/>
    </row>
    <row r="15" spans="1:13" x14ac:dyDescent="0.3">
      <c r="A15" t="s">
        <v>28</v>
      </c>
      <c r="B15" s="2">
        <v>2.2892180343375652E-2</v>
      </c>
      <c r="C15" s="2">
        <v>2.5050787304501547E-2</v>
      </c>
      <c r="D15" s="4">
        <v>1.9754181521690426E-2</v>
      </c>
      <c r="E15" s="4">
        <f>AVERAGE(A15:D15)</f>
        <v>2.2565716389855873E-2</v>
      </c>
      <c r="F15">
        <f>(STDEV(B15:D15)/SQRT(3))</f>
        <v>1.5376868167627498E-3</v>
      </c>
      <c r="G15">
        <f>E15/E14</f>
        <v>1.1797036601812845</v>
      </c>
      <c r="H15">
        <f>F15/E14</f>
        <v>8.0388086715606821E-2</v>
      </c>
      <c r="I15" s="1"/>
      <c r="J15" s="1"/>
      <c r="K15" s="2"/>
    </row>
    <row r="16" spans="1:13" x14ac:dyDescent="0.3">
      <c r="J16" s="1"/>
      <c r="K16" s="2"/>
    </row>
    <row r="17" spans="1:20" x14ac:dyDescent="0.3">
      <c r="K17" s="2"/>
      <c r="O17" s="1"/>
    </row>
    <row r="18" spans="1:20" x14ac:dyDescent="0.3">
      <c r="A18" s="57" t="s">
        <v>49</v>
      </c>
      <c r="B18" s="58"/>
      <c r="C18" s="58"/>
      <c r="D18" s="58"/>
      <c r="E18" s="58"/>
      <c r="F18" s="58"/>
      <c r="G18" s="58"/>
      <c r="H18" s="58"/>
      <c r="I18" s="58"/>
      <c r="K18" s="4"/>
    </row>
    <row r="19" spans="1:20" x14ac:dyDescent="0.3">
      <c r="B19" s="4" t="s">
        <v>19</v>
      </c>
      <c r="C19" s="4" t="s">
        <v>20</v>
      </c>
      <c r="D19" s="4" t="s">
        <v>29</v>
      </c>
      <c r="E19" s="4" t="s">
        <v>30</v>
      </c>
      <c r="F19" t="s">
        <v>6</v>
      </c>
      <c r="G19" s="4" t="s">
        <v>31</v>
      </c>
      <c r="H19" s="4" t="s">
        <v>32</v>
      </c>
      <c r="I19" s="4"/>
      <c r="K19" s="2"/>
      <c r="L19" s="1"/>
      <c r="M19" s="1"/>
      <c r="N19" s="1"/>
      <c r="O19" s="1"/>
      <c r="R19" s="1"/>
      <c r="S19" s="1"/>
      <c r="T19" s="1"/>
    </row>
    <row r="20" spans="1:20" x14ac:dyDescent="0.3">
      <c r="A20" t="s">
        <v>27</v>
      </c>
      <c r="B20" s="2">
        <v>6.6063667711940027E-2</v>
      </c>
      <c r="C20" s="2">
        <v>6.4807293710545485E-2</v>
      </c>
      <c r="D20" s="2">
        <v>6.8374396292493506E-2</v>
      </c>
      <c r="E20">
        <f>AVERAGE(B20:D20)</f>
        <v>6.6415119238326339E-2</v>
      </c>
      <c r="F20">
        <f>(STDEV(B20:D20)/SQRT(3))</f>
        <v>1.0446201604864978E-3</v>
      </c>
      <c r="G20">
        <v>1</v>
      </c>
      <c r="H20">
        <f>F20/E20</f>
        <v>1.572864992891071E-2</v>
      </c>
      <c r="I20" s="1"/>
      <c r="K20" s="2"/>
      <c r="L20" s="1"/>
      <c r="M20" s="1"/>
      <c r="N20" s="1"/>
      <c r="O20" s="1"/>
      <c r="R20" s="1"/>
      <c r="S20" s="1"/>
      <c r="T20" s="1"/>
    </row>
    <row r="21" spans="1:20" x14ac:dyDescent="0.3">
      <c r="A21" t="s">
        <v>28</v>
      </c>
      <c r="B21" s="2">
        <v>8.0091891396627077E-2</v>
      </c>
      <c r="C21" s="2">
        <v>7.3520989813783619E-2</v>
      </c>
      <c r="D21" s="2">
        <v>6.9743375459985379E-2</v>
      </c>
      <c r="E21">
        <f>AVERAGE(B21:D21)</f>
        <v>7.4452085556798692E-2</v>
      </c>
      <c r="F21">
        <f>(STDEV(B21:D21)/SQRT(3))</f>
        <v>3.0234169403026653E-3</v>
      </c>
      <c r="G21">
        <f>E21/E20</f>
        <v>1.1210110952241494</v>
      </c>
      <c r="H21">
        <f>F21/E20</f>
        <v>4.5523022091601313E-2</v>
      </c>
      <c r="I21" s="1"/>
      <c r="K21" s="4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3">
      <c r="K22" s="2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3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20" x14ac:dyDescent="0.3">
      <c r="A24" s="2"/>
      <c r="B24" s="1"/>
      <c r="C24" s="1"/>
      <c r="D24" s="1"/>
      <c r="E24" s="1"/>
      <c r="F24" s="1"/>
      <c r="G24" s="1"/>
      <c r="H24" s="1"/>
      <c r="I24" s="1"/>
      <c r="J24" s="1"/>
    </row>
    <row r="25" spans="1:20" x14ac:dyDescent="0.3">
      <c r="A25" s="2"/>
      <c r="B25" s="1"/>
      <c r="C25" s="1"/>
      <c r="D25" s="1"/>
      <c r="E25" s="1"/>
      <c r="F25" s="1"/>
      <c r="G25" s="1"/>
      <c r="H25" s="1"/>
      <c r="I25" s="1"/>
      <c r="J25" s="1"/>
    </row>
    <row r="26" spans="1:20" x14ac:dyDescent="0.3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20" x14ac:dyDescent="0.3">
      <c r="K27" s="2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3">
      <c r="K28" s="4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3">
      <c r="K29" s="2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3">
      <c r="K30" s="2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3">
      <c r="K31" s="4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3">
      <c r="K32" s="2"/>
    </row>
    <row r="33" spans="11:11" x14ac:dyDescent="0.3">
      <c r="K33" s="2"/>
    </row>
    <row r="35" spans="11:11" x14ac:dyDescent="0.3">
      <c r="K35" s="2"/>
    </row>
    <row r="36" spans="11:11" x14ac:dyDescent="0.3">
      <c r="K36" s="2"/>
    </row>
    <row r="37" spans="11:11" x14ac:dyDescent="0.3">
      <c r="K37" s="4"/>
    </row>
    <row r="38" spans="11:11" x14ac:dyDescent="0.3">
      <c r="K38" s="4"/>
    </row>
    <row r="39" spans="11:11" x14ac:dyDescent="0.3">
      <c r="K39" s="4"/>
    </row>
    <row r="40" spans="11:11" x14ac:dyDescent="0.3">
      <c r="K40" s="2"/>
    </row>
  </sheetData>
  <mergeCells count="4">
    <mergeCell ref="A18:I18"/>
    <mergeCell ref="A1:I1"/>
    <mergeCell ref="A6:I6"/>
    <mergeCell ref="A12:I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="85" zoomScaleNormal="85" workbookViewId="0">
      <selection activeCell="I14" sqref="I14"/>
    </sheetView>
  </sheetViews>
  <sheetFormatPr defaultRowHeight="14.4" x14ac:dyDescent="0.3"/>
  <cols>
    <col min="7" max="7" width="12" bestFit="1" customWidth="1"/>
  </cols>
  <sheetData>
    <row r="1" spans="1:9" x14ac:dyDescent="0.3">
      <c r="A1" s="57" t="s">
        <v>22</v>
      </c>
      <c r="B1" s="58"/>
      <c r="C1" s="58"/>
      <c r="D1" s="58"/>
      <c r="E1" s="58"/>
      <c r="F1" s="58"/>
      <c r="G1" s="58"/>
      <c r="H1" s="58"/>
      <c r="I1" s="58"/>
    </row>
    <row r="2" spans="1:9" x14ac:dyDescent="0.3">
      <c r="B2" s="4" t="s">
        <v>19</v>
      </c>
      <c r="C2" s="4" t="s">
        <v>20</v>
      </c>
      <c r="D2" s="4" t="s">
        <v>29</v>
      </c>
      <c r="E2" s="4" t="s">
        <v>30</v>
      </c>
      <c r="F2" t="s">
        <v>6</v>
      </c>
      <c r="G2" s="4" t="s">
        <v>31</v>
      </c>
      <c r="H2" s="4" t="s">
        <v>32</v>
      </c>
      <c r="I2" s="4" t="s">
        <v>11</v>
      </c>
    </row>
    <row r="3" spans="1:9" x14ac:dyDescent="0.3">
      <c r="A3" t="s">
        <v>14</v>
      </c>
      <c r="B3" s="8">
        <v>1.560335572561581E-2</v>
      </c>
      <c r="C3" s="8">
        <v>1.5218825629444646E-2</v>
      </c>
      <c r="D3" s="8">
        <v>1.4999999999999999E-2</v>
      </c>
      <c r="E3">
        <f>AVERAGE(B3:D3)</f>
        <v>1.5274060451686819E-2</v>
      </c>
      <c r="F3">
        <f>(STDEV(B3:D3)/SQRT(3))</f>
        <v>1.7634974444687897E-4</v>
      </c>
      <c r="G3">
        <v>1</v>
      </c>
      <c r="H3">
        <f>F3/E3</f>
        <v>1.1545701616455463E-2</v>
      </c>
      <c r="I3" s="1">
        <f>TTEST(B3:D3,B4:D4,2,1)</f>
        <v>2.979154671669194E-4</v>
      </c>
    </row>
    <row r="4" spans="1:9" x14ac:dyDescent="0.3">
      <c r="A4" t="s">
        <v>53</v>
      </c>
      <c r="B4" s="8">
        <v>1.2446884417303017E-3</v>
      </c>
      <c r="C4" s="8">
        <v>1.1390131528090164E-3</v>
      </c>
      <c r="D4" s="8">
        <v>1.4639873157784599E-3</v>
      </c>
      <c r="E4">
        <f>AVERAGE(B4:D4)</f>
        <v>1.282562970105926E-3</v>
      </c>
      <c r="F4">
        <f>(STDEV(B4:D4)/SQRT(3))</f>
        <v>9.5704252037513273E-5</v>
      </c>
      <c r="G4">
        <f>E4/E3</f>
        <v>8.3970007462179697E-2</v>
      </c>
      <c r="H4">
        <f>F4/E3</f>
        <v>6.2658028845855454E-3</v>
      </c>
    </row>
    <row r="5" spans="1:9" x14ac:dyDescent="0.3">
      <c r="A5" s="7"/>
      <c r="B5" s="7"/>
      <c r="C5" s="7"/>
      <c r="D5" s="7"/>
      <c r="E5" s="7"/>
      <c r="F5" s="7"/>
      <c r="G5" s="7"/>
    </row>
    <row r="6" spans="1:9" x14ac:dyDescent="0.3">
      <c r="A6" s="57" t="s">
        <v>23</v>
      </c>
      <c r="B6" s="58"/>
      <c r="C6" s="58"/>
      <c r="D6" s="58"/>
      <c r="E6" s="58"/>
      <c r="F6" s="58"/>
      <c r="G6" s="58"/>
      <c r="H6" s="58"/>
      <c r="I6" s="58"/>
    </row>
    <row r="7" spans="1:9" x14ac:dyDescent="0.3">
      <c r="B7" s="4" t="s">
        <v>19</v>
      </c>
      <c r="C7" s="4" t="s">
        <v>20</v>
      </c>
      <c r="D7" s="4" t="s">
        <v>29</v>
      </c>
      <c r="E7" s="4" t="s">
        <v>30</v>
      </c>
      <c r="F7" t="s">
        <v>6</v>
      </c>
      <c r="G7" s="4" t="s">
        <v>31</v>
      </c>
      <c r="H7" s="4" t="s">
        <v>32</v>
      </c>
      <c r="I7" s="4" t="s">
        <v>11</v>
      </c>
    </row>
    <row r="8" spans="1:9" x14ac:dyDescent="0.3">
      <c r="A8" t="s">
        <v>14</v>
      </c>
      <c r="B8" s="8">
        <v>2.0375798018320939E-2</v>
      </c>
      <c r="C8" s="8">
        <v>2.078953946446228E-2</v>
      </c>
      <c r="D8" s="8">
        <v>2.1707015940000001E-2</v>
      </c>
      <c r="E8">
        <f>AVERAGE(B8:D8)</f>
        <v>2.095745114092774E-2</v>
      </c>
      <c r="F8">
        <f>(STDEV(B8:D8)/SQRT(3))</f>
        <v>3.9335354626169797E-4</v>
      </c>
      <c r="G8">
        <v>1</v>
      </c>
      <c r="H8">
        <f>F8/E8</f>
        <v>1.8769150104018091E-2</v>
      </c>
      <c r="I8" s="1">
        <f>TTEST(B8:D8,B9:D9,2,1)</f>
        <v>2.9408511608730847E-4</v>
      </c>
    </row>
    <row r="9" spans="1:9" x14ac:dyDescent="0.3">
      <c r="A9" t="s">
        <v>53</v>
      </c>
      <c r="B9" s="8">
        <v>1.02653640232019E-3</v>
      </c>
      <c r="C9" s="8">
        <v>1.0329608431249985E-3</v>
      </c>
      <c r="D9" s="8">
        <v>1.194241162377E-3</v>
      </c>
      <c r="E9">
        <f>AVERAGE(B9:D9)</f>
        <v>1.0845794692740628E-3</v>
      </c>
      <c r="F9">
        <f>(STDEV(B9:D9)/SQRT(3))</f>
        <v>5.4862201804659989E-5</v>
      </c>
      <c r="G9">
        <f>E9/E8</f>
        <v>5.1751496972644299E-2</v>
      </c>
      <c r="H9">
        <f>F9/E8</f>
        <v>2.6177897987565753E-3</v>
      </c>
    </row>
    <row r="10" spans="1:9" x14ac:dyDescent="0.3">
      <c r="B10" s="8"/>
    </row>
    <row r="11" spans="1:9" x14ac:dyDescent="0.3">
      <c r="A11" s="57" t="s">
        <v>5</v>
      </c>
      <c r="B11" s="58"/>
      <c r="C11" s="58"/>
      <c r="D11" s="58"/>
      <c r="E11" s="58"/>
      <c r="F11" s="58"/>
      <c r="G11" s="58"/>
      <c r="H11" s="58"/>
      <c r="I11" s="58"/>
    </row>
    <row r="12" spans="1:9" x14ac:dyDescent="0.3">
      <c r="B12" s="4" t="s">
        <v>19</v>
      </c>
      <c r="C12" s="4" t="s">
        <v>20</v>
      </c>
      <c r="D12" s="4" t="s">
        <v>29</v>
      </c>
      <c r="E12" s="4" t="s">
        <v>30</v>
      </c>
      <c r="F12" t="s">
        <v>6</v>
      </c>
      <c r="G12" s="4" t="s">
        <v>31</v>
      </c>
      <c r="H12" s="4" t="s">
        <v>32</v>
      </c>
      <c r="I12" s="4" t="s">
        <v>11</v>
      </c>
    </row>
    <row r="13" spans="1:9" x14ac:dyDescent="0.3">
      <c r="A13" t="s">
        <v>14</v>
      </c>
      <c r="B13" s="8">
        <v>0.25235022182813371</v>
      </c>
      <c r="C13" s="8">
        <v>0.26952677070159392</v>
      </c>
      <c r="D13" s="8">
        <v>0.28770701593999998</v>
      </c>
      <c r="E13">
        <f>AVERAGE(B13:D13)</f>
        <v>0.26986133615657587</v>
      </c>
      <c r="F13">
        <f>(STDEV(B13:D13)/SQRT(3))</f>
        <v>1.0207998057078834E-2</v>
      </c>
      <c r="G13">
        <v>1</v>
      </c>
      <c r="H13">
        <f>F13/E13</f>
        <v>3.7826826926981735E-2</v>
      </c>
      <c r="I13" s="1">
        <f>TTEST(B13:D13,B14:D14,2,1)</f>
        <v>8.0231712579787503E-3</v>
      </c>
    </row>
    <row r="14" spans="1:9" x14ac:dyDescent="0.3">
      <c r="A14" t="s">
        <v>53</v>
      </c>
      <c r="B14" s="8">
        <v>0.17361938921618805</v>
      </c>
      <c r="C14" s="8">
        <v>0.17337900042131504</v>
      </c>
      <c r="D14" s="8">
        <v>0.1797187371591</v>
      </c>
      <c r="E14">
        <f>AVERAGE(B14:D14)</f>
        <v>0.17557237559886771</v>
      </c>
      <c r="F14">
        <f>(STDEV(B14:D14)/SQRT(3))</f>
        <v>2.0743418501863961E-3</v>
      </c>
      <c r="G14">
        <f>E14/E13</f>
        <v>0.65060218740264109</v>
      </c>
      <c r="H14">
        <f>F14/E13</f>
        <v>7.6866952477506632E-3</v>
      </c>
    </row>
    <row r="16" spans="1:9" x14ac:dyDescent="0.3">
      <c r="A16" s="57" t="s">
        <v>1</v>
      </c>
      <c r="B16" s="58"/>
      <c r="C16" s="58"/>
      <c r="D16" s="58"/>
      <c r="E16" s="58"/>
      <c r="F16" s="58"/>
      <c r="G16" s="58"/>
      <c r="H16" s="58"/>
      <c r="I16" s="58"/>
    </row>
    <row r="17" spans="1:9" x14ac:dyDescent="0.3">
      <c r="B17" s="4" t="s">
        <v>19</v>
      </c>
      <c r="C17" s="4" t="s">
        <v>20</v>
      </c>
      <c r="D17" s="4" t="s">
        <v>29</v>
      </c>
      <c r="E17" s="4" t="s">
        <v>30</v>
      </c>
      <c r="F17" t="s">
        <v>6</v>
      </c>
      <c r="G17" s="4" t="s">
        <v>31</v>
      </c>
      <c r="H17" s="4" t="s">
        <v>32</v>
      </c>
      <c r="I17" s="4" t="s">
        <v>11</v>
      </c>
    </row>
    <row r="18" spans="1:9" x14ac:dyDescent="0.3">
      <c r="A18" t="s">
        <v>14</v>
      </c>
      <c r="B18" s="2">
        <v>0.12176178622642365</v>
      </c>
      <c r="C18" s="2">
        <v>0.13130860183920057</v>
      </c>
      <c r="D18">
        <v>0.13359675973447899</v>
      </c>
      <c r="E18">
        <f>AVERAGE(B18:D18)</f>
        <v>0.12888904926670106</v>
      </c>
      <c r="F18">
        <f>(STDEV(B18:D18)/SQRT(3))</f>
        <v>3.6243309944691674E-3</v>
      </c>
      <c r="G18">
        <v>1</v>
      </c>
      <c r="H18">
        <f>F18/E18</f>
        <v>2.8119774450113242E-2</v>
      </c>
      <c r="I18" s="1">
        <f>TTEST(B18:D18,B19:D19,2,1)</f>
        <v>7.193837602086319E-3</v>
      </c>
    </row>
    <row r="19" spans="1:9" x14ac:dyDescent="0.3">
      <c r="A19" t="s">
        <v>53</v>
      </c>
      <c r="B19" s="7">
        <v>7.9618576625754903E-2</v>
      </c>
      <c r="C19" s="2">
        <v>7.4586498388738001E-2</v>
      </c>
      <c r="D19">
        <v>8.1770627234093604E-2</v>
      </c>
      <c r="E19">
        <f>AVERAGE(B19:D19)</f>
        <v>7.8658567416195493E-2</v>
      </c>
      <c r="F19">
        <f>(STDEV(B19:D19)/SQRT(3))</f>
        <v>2.1287038371191011E-3</v>
      </c>
      <c r="G19">
        <f>E19/E18</f>
        <v>0.61028122919452099</v>
      </c>
      <c r="H19">
        <f>F19/E18</f>
        <v>1.6515785082053973E-2</v>
      </c>
    </row>
    <row r="20" spans="1:9" x14ac:dyDescent="0.3">
      <c r="B20" s="7"/>
    </row>
    <row r="21" spans="1:9" x14ac:dyDescent="0.3">
      <c r="A21" s="57" t="s">
        <v>52</v>
      </c>
      <c r="B21" s="58"/>
      <c r="C21" s="58"/>
      <c r="D21" s="58"/>
      <c r="E21" s="58"/>
      <c r="F21" s="58"/>
      <c r="G21" s="58"/>
      <c r="H21" s="58"/>
      <c r="I21" s="58"/>
    </row>
    <row r="22" spans="1:9" x14ac:dyDescent="0.3">
      <c r="B22" s="4" t="s">
        <v>19</v>
      </c>
      <c r="C22" s="4" t="s">
        <v>20</v>
      </c>
      <c r="D22" s="4" t="s">
        <v>29</v>
      </c>
      <c r="E22" s="4" t="s">
        <v>30</v>
      </c>
      <c r="F22" t="s">
        <v>6</v>
      </c>
      <c r="G22" s="4" t="s">
        <v>31</v>
      </c>
      <c r="H22" s="4" t="s">
        <v>32</v>
      </c>
      <c r="I22" s="4" t="s">
        <v>11</v>
      </c>
    </row>
    <row r="23" spans="1:9" x14ac:dyDescent="0.3">
      <c r="A23" t="s">
        <v>14</v>
      </c>
      <c r="B23" s="7">
        <v>1.22971131249569E-3</v>
      </c>
      <c r="C23">
        <v>1.923411775092E-3</v>
      </c>
      <c r="D23">
        <v>1.0152341177509158E-3</v>
      </c>
      <c r="E23">
        <f>AVERAGE(B23:D23)</f>
        <v>1.3894524017795352E-3</v>
      </c>
      <c r="F23">
        <f>(STDEV(B23:D23)/SQRT(3))</f>
        <v>2.7406481960026474E-4</v>
      </c>
      <c r="G23">
        <f>E23/E24</f>
        <v>6.9993968255254349E-2</v>
      </c>
      <c r="H23">
        <f>F23/E24</f>
        <v>1.3806075154798066E-2</v>
      </c>
      <c r="I23" s="1">
        <f>TTEST(B23:D23,B24:D24,2,1)</f>
        <v>2.8037911748393747E-3</v>
      </c>
    </row>
    <row r="24" spans="1:9" x14ac:dyDescent="0.3">
      <c r="A24" t="s">
        <v>53</v>
      </c>
      <c r="B24">
        <v>2.1107852067232251E-2</v>
      </c>
      <c r="C24">
        <v>2.08488700316567E-2</v>
      </c>
      <c r="D24">
        <v>1.7596369535199E-2</v>
      </c>
      <c r="E24">
        <f>AVERAGE(B24:D24)</f>
        <v>1.9851030544695985E-2</v>
      </c>
      <c r="F24">
        <f>(STDEV(B24:D24)/SQRT(3))</f>
        <v>1.1298067865048403E-3</v>
      </c>
      <c r="G24">
        <v>1</v>
      </c>
      <c r="H24">
        <f>F24/E24</f>
        <v>5.6914263668125506E-2</v>
      </c>
    </row>
    <row r="26" spans="1:9" x14ac:dyDescent="0.3">
      <c r="A26" s="57" t="s">
        <v>51</v>
      </c>
      <c r="B26" s="58"/>
      <c r="C26" s="58"/>
      <c r="D26" s="58"/>
      <c r="E26" s="58"/>
      <c r="F26" s="58"/>
      <c r="G26" s="58"/>
      <c r="H26" s="58"/>
      <c r="I26" s="58"/>
    </row>
    <row r="27" spans="1:9" x14ac:dyDescent="0.3">
      <c r="B27" s="4" t="s">
        <v>19</v>
      </c>
      <c r="C27" s="4" t="s">
        <v>20</v>
      </c>
      <c r="D27" s="4" t="s">
        <v>29</v>
      </c>
      <c r="E27" s="4" t="s">
        <v>30</v>
      </c>
      <c r="F27" t="s">
        <v>6</v>
      </c>
      <c r="G27" s="4" t="s">
        <v>31</v>
      </c>
      <c r="H27" s="4" t="s">
        <v>32</v>
      </c>
      <c r="I27" s="4" t="s">
        <v>11</v>
      </c>
    </row>
    <row r="28" spans="1:9" x14ac:dyDescent="0.3">
      <c r="A28" t="s">
        <v>14</v>
      </c>
      <c r="B28" s="7">
        <v>4.4583290308743001E-3</v>
      </c>
      <c r="C28" s="7">
        <v>3.124342869722658E-3</v>
      </c>
      <c r="D28" s="7">
        <v>2.9437512104698799E-3</v>
      </c>
      <c r="E28">
        <f>AVERAGE(B28:D28)</f>
        <v>3.5088077036889462E-3</v>
      </c>
      <c r="F28">
        <f>(STDEV(B28:D28)/SQRT(3))</f>
        <v>4.7761434928639344E-4</v>
      </c>
      <c r="G28">
        <f>E28/E29</f>
        <v>0.39517756280660088</v>
      </c>
      <c r="H28">
        <f>F28/E29</f>
        <v>5.3791056806568573E-2</v>
      </c>
      <c r="I28" s="1">
        <f>TTEST(B28:D28,B29:D29,2,1)</f>
        <v>4.3400245467106191E-3</v>
      </c>
    </row>
    <row r="29" spans="1:9" x14ac:dyDescent="0.3">
      <c r="A29" t="s">
        <v>53</v>
      </c>
      <c r="B29" s="7">
        <v>9.1571080900815019E-3</v>
      </c>
      <c r="C29" s="7">
        <v>8.630866578493681E-3</v>
      </c>
      <c r="D29" s="7">
        <v>8.8492236488263796E-3</v>
      </c>
      <c r="E29">
        <f>AVERAGE(B29:D29)</f>
        <v>8.8790661058005208E-3</v>
      </c>
      <c r="F29">
        <f>(STDEV(B29:D29)/SQRT(3))</f>
        <v>1.5264387891237649E-4</v>
      </c>
      <c r="G29">
        <v>1</v>
      </c>
      <c r="H29">
        <f>F29/E29</f>
        <v>1.7191433996944477E-2</v>
      </c>
    </row>
    <row r="30" spans="1:9" x14ac:dyDescent="0.3">
      <c r="B30" s="8"/>
    </row>
  </sheetData>
  <mergeCells count="6">
    <mergeCell ref="A1:I1"/>
    <mergeCell ref="A26:I26"/>
    <mergeCell ref="A6:I6"/>
    <mergeCell ref="A11:I11"/>
    <mergeCell ref="A16:I16"/>
    <mergeCell ref="A21:I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2"/>
  <sheetViews>
    <sheetView topLeftCell="A19" zoomScale="85" zoomScaleNormal="85" workbookViewId="0">
      <selection activeCell="E3" sqref="E3"/>
    </sheetView>
  </sheetViews>
  <sheetFormatPr defaultRowHeight="14.4" x14ac:dyDescent="0.3"/>
  <cols>
    <col min="1" max="1" width="20.88671875" customWidth="1"/>
    <col min="2" max="2" width="20" customWidth="1"/>
    <col min="3" max="3" width="19.44140625" customWidth="1"/>
    <col min="4" max="4" width="19.5546875" customWidth="1"/>
    <col min="5" max="5" width="14.109375" customWidth="1"/>
    <col min="6" max="6" width="18.44140625" bestFit="1" customWidth="1"/>
    <col min="7" max="7" width="17.44140625" customWidth="1"/>
    <col min="8" max="8" width="15.21875" customWidth="1"/>
    <col min="9" max="9" width="13.88671875" customWidth="1"/>
    <col min="10" max="10" width="8.88671875" customWidth="1"/>
    <col min="13" max="13" width="8.77734375" customWidth="1"/>
  </cols>
  <sheetData>
    <row r="1" spans="1:18" x14ac:dyDescent="0.3">
      <c r="A1" s="3"/>
      <c r="B1" s="59" t="s">
        <v>57</v>
      </c>
      <c r="C1" s="57"/>
      <c r="D1" s="57"/>
      <c r="E1" s="57"/>
      <c r="F1" s="57"/>
      <c r="G1" s="57"/>
      <c r="H1" s="57"/>
      <c r="I1" s="57"/>
      <c r="J1" s="3"/>
      <c r="K1" s="19"/>
      <c r="L1" s="19"/>
      <c r="M1" s="19"/>
      <c r="N1" s="19"/>
      <c r="O1" s="19"/>
      <c r="P1" s="19"/>
      <c r="Q1" s="3"/>
    </row>
    <row r="2" spans="1:18" x14ac:dyDescent="0.3">
      <c r="A2" s="3"/>
      <c r="B2" s="4" t="s">
        <v>19</v>
      </c>
      <c r="C2" s="4" t="s">
        <v>20</v>
      </c>
      <c r="D2" s="4" t="s">
        <v>29</v>
      </c>
      <c r="E2" s="4" t="s">
        <v>30</v>
      </c>
      <c r="F2" t="s">
        <v>6</v>
      </c>
      <c r="G2" s="4" t="s">
        <v>31</v>
      </c>
      <c r="H2" s="4" t="s">
        <v>32</v>
      </c>
      <c r="I2" s="4" t="s">
        <v>11</v>
      </c>
      <c r="J2" s="3"/>
      <c r="K2" s="19"/>
      <c r="L2" s="19"/>
      <c r="O2" s="19"/>
      <c r="P2" s="19"/>
      <c r="Q2" s="3"/>
    </row>
    <row r="3" spans="1:18" x14ac:dyDescent="0.3">
      <c r="A3" t="s">
        <v>27</v>
      </c>
      <c r="B3" s="8">
        <v>2.0199006650904118E-3</v>
      </c>
      <c r="C3" s="8">
        <v>1.7186604494398485E-3</v>
      </c>
      <c r="D3" s="3">
        <v>1.5907692216368501E-3</v>
      </c>
      <c r="E3">
        <f>AVERAGE(B3:D3)</f>
        <v>1.7764434453890366E-3</v>
      </c>
      <c r="F3">
        <f>(STDEV(B3:D3)/SQRT(3))</f>
        <v>1.2720404200310397E-4</v>
      </c>
      <c r="G3">
        <f>E3/F8</f>
        <v>0.16293265875969384</v>
      </c>
      <c r="H3">
        <f>F3/F8</f>
        <v>1.1666958957990709E-2</v>
      </c>
      <c r="I3" s="1"/>
      <c r="J3" s="3"/>
      <c r="K3" s="19"/>
      <c r="L3" s="19"/>
      <c r="O3" s="19"/>
      <c r="P3" s="19"/>
      <c r="Q3" s="3"/>
    </row>
    <row r="4" spans="1:18" x14ac:dyDescent="0.3">
      <c r="A4" t="s">
        <v>28</v>
      </c>
      <c r="B4" s="8">
        <v>1.5494805557998191E-3</v>
      </c>
      <c r="C4" s="8">
        <v>1.7085630542766385E-3</v>
      </c>
      <c r="D4" s="3">
        <v>2.28290411498E-3</v>
      </c>
      <c r="E4">
        <f>AVERAGE(B4:D4)</f>
        <v>1.8469825750188193E-3</v>
      </c>
      <c r="F4">
        <f>(STDEV(B4:D4)/SQRT(3))</f>
        <v>2.2274612011735268E-4</v>
      </c>
      <c r="G4">
        <f>E4/F8</f>
        <v>0.16940239916545061</v>
      </c>
      <c r="H4">
        <f>F4/F8</f>
        <v>2.0429931317728165E-2</v>
      </c>
      <c r="J4" s="3"/>
      <c r="K4" s="19"/>
      <c r="L4" s="20"/>
      <c r="O4" s="19"/>
      <c r="P4" s="19"/>
      <c r="Q4" s="3"/>
    </row>
    <row r="5" spans="1:18" x14ac:dyDescent="0.3">
      <c r="J5" s="3"/>
      <c r="K5" s="19"/>
      <c r="L5" s="19"/>
      <c r="O5" s="19"/>
      <c r="P5" s="19"/>
      <c r="Q5" s="3"/>
    </row>
    <row r="6" spans="1:18" x14ac:dyDescent="0.3">
      <c r="A6" s="3"/>
      <c r="B6" s="59" t="s">
        <v>58</v>
      </c>
      <c r="C6" s="57"/>
      <c r="D6" s="57"/>
      <c r="E6" s="57"/>
      <c r="F6" s="57"/>
      <c r="G6" s="57"/>
      <c r="H6" s="57"/>
      <c r="I6" s="57"/>
      <c r="J6" s="3"/>
      <c r="K6" s="19"/>
      <c r="L6" s="19"/>
      <c r="O6" s="19"/>
      <c r="P6" s="19"/>
      <c r="Q6" s="3"/>
    </row>
    <row r="7" spans="1:18" x14ac:dyDescent="0.3">
      <c r="A7" s="3"/>
      <c r="B7" s="4" t="s">
        <v>19</v>
      </c>
      <c r="C7" s="4" t="s">
        <v>20</v>
      </c>
      <c r="D7" s="4" t="s">
        <v>29</v>
      </c>
      <c r="E7" s="4" t="s">
        <v>59</v>
      </c>
      <c r="F7" s="4" t="s">
        <v>30</v>
      </c>
      <c r="G7" t="s">
        <v>6</v>
      </c>
      <c r="H7" s="4" t="s">
        <v>31</v>
      </c>
      <c r="I7" s="4" t="s">
        <v>32</v>
      </c>
      <c r="J7" s="4" t="s">
        <v>11</v>
      </c>
      <c r="P7" s="3"/>
      <c r="Q7" s="3"/>
    </row>
    <row r="8" spans="1:18" x14ac:dyDescent="0.3">
      <c r="A8" t="s">
        <v>27</v>
      </c>
      <c r="B8" s="17">
        <v>5.4483105999932075E-3</v>
      </c>
      <c r="C8" s="17">
        <v>1.6514402823413456E-2</v>
      </c>
      <c r="D8">
        <v>6.7173163551086691E-3</v>
      </c>
      <c r="E8" s="3">
        <v>1.4931691994443099E-2</v>
      </c>
      <c r="F8" s="17">
        <f>AVERAGE(B8:E8)</f>
        <v>1.0902930443239608E-2</v>
      </c>
      <c r="G8">
        <f>(STDEV(B8:E8)/SQRT(4))</f>
        <v>2.8135355106906424E-3</v>
      </c>
      <c r="H8">
        <v>1</v>
      </c>
      <c r="I8">
        <f>G8/F8</f>
        <v>0.25805314684321251</v>
      </c>
      <c r="J8" s="1">
        <f>TTEST(B8:E8,B9:E9,2,1)</f>
        <v>3.2438041522011928E-2</v>
      </c>
      <c r="K8" s="20"/>
      <c r="O8" s="20"/>
      <c r="P8" s="20"/>
      <c r="Q8" s="20"/>
      <c r="R8" s="3"/>
    </row>
    <row r="9" spans="1:18" x14ac:dyDescent="0.3">
      <c r="A9" t="s">
        <v>28</v>
      </c>
      <c r="B9" s="17">
        <v>3.2441173447803019E-3</v>
      </c>
      <c r="C9" s="17">
        <v>8.9561847733164307E-3</v>
      </c>
      <c r="D9" s="7">
        <v>3.6470657119099387E-3</v>
      </c>
      <c r="E9" s="3">
        <v>9.3138825040171916E-3</v>
      </c>
      <c r="F9" s="17">
        <f>AVERAGE(B9:E9)</f>
        <v>6.2903125835059659E-3</v>
      </c>
      <c r="G9">
        <f>(STDEV(B9:E9)/SQRT(4))</f>
        <v>1.6460789028593121E-3</v>
      </c>
      <c r="H9">
        <f>F9/F8</f>
        <v>0.57693778899656212</v>
      </c>
      <c r="I9">
        <f>G9/F8</f>
        <v>0.15097582355759848</v>
      </c>
      <c r="K9" s="20"/>
      <c r="O9" s="20"/>
      <c r="P9" s="20"/>
      <c r="Q9" s="20"/>
      <c r="R9" s="3"/>
    </row>
    <row r="10" spans="1:18" x14ac:dyDescent="0.3">
      <c r="A10" s="20"/>
      <c r="B10" s="20"/>
      <c r="C10" s="20"/>
      <c r="D10" s="20"/>
      <c r="E10" s="20"/>
      <c r="F10" s="20"/>
      <c r="G10" s="20"/>
      <c r="H10" s="20"/>
      <c r="I10" s="3"/>
      <c r="J10" s="3"/>
      <c r="K10" s="3"/>
      <c r="O10" s="20"/>
      <c r="P10" s="3"/>
      <c r="Q10" s="3"/>
      <c r="R10" s="3"/>
    </row>
    <row r="11" spans="1:18" x14ac:dyDescent="0.3">
      <c r="A11" s="3"/>
      <c r="B11" s="59" t="s">
        <v>55</v>
      </c>
      <c r="C11" s="60"/>
      <c r="D11" s="60"/>
      <c r="E11" s="60"/>
      <c r="F11" s="60"/>
      <c r="G11" s="60"/>
      <c r="H11" s="60"/>
      <c r="I11" s="60"/>
      <c r="J11" s="60"/>
      <c r="K11" s="3"/>
      <c r="O11" s="3"/>
      <c r="P11" s="3"/>
      <c r="Q11" s="3"/>
      <c r="R11" s="3"/>
    </row>
    <row r="12" spans="1:18" x14ac:dyDescent="0.3">
      <c r="A12" s="3"/>
      <c r="B12" s="4" t="s">
        <v>19</v>
      </c>
      <c r="C12" s="4" t="s">
        <v>20</v>
      </c>
      <c r="D12" s="4" t="s">
        <v>29</v>
      </c>
      <c r="E12" s="4" t="s">
        <v>30</v>
      </c>
      <c r="F12" t="s">
        <v>6</v>
      </c>
      <c r="G12" s="4" t="s">
        <v>31</v>
      </c>
      <c r="H12" s="4" t="s">
        <v>32</v>
      </c>
      <c r="I12" s="4" t="s">
        <v>11</v>
      </c>
      <c r="J12" s="3"/>
      <c r="K12" s="3"/>
      <c r="P12" s="3"/>
      <c r="Q12" s="3"/>
      <c r="R12" s="3"/>
    </row>
    <row r="13" spans="1:18" x14ac:dyDescent="0.3">
      <c r="A13" t="s">
        <v>27</v>
      </c>
      <c r="B13" s="7">
        <v>3.5783243288199378E-3</v>
      </c>
      <c r="C13" s="7">
        <v>3.6032141144537668E-3</v>
      </c>
      <c r="D13" s="3">
        <v>3.6422163684999998E-3</v>
      </c>
      <c r="E13">
        <f>AVERAGE(B13:D13)</f>
        <v>3.6079182705912351E-3</v>
      </c>
      <c r="F13">
        <f>(STDEV(B13:D13)/SQRT(3))</f>
        <v>1.8593412788260204E-5</v>
      </c>
      <c r="G13">
        <f>E13/F18</f>
        <v>0.25721978446656063</v>
      </c>
      <c r="H13">
        <f>F13/F18</f>
        <v>1.3255825856361072E-3</v>
      </c>
      <c r="I13" s="1"/>
      <c r="J13" s="3"/>
      <c r="K13" s="19"/>
      <c r="L13" s="19"/>
      <c r="M13" s="3"/>
      <c r="P13" s="3"/>
      <c r="Q13" s="3"/>
      <c r="R13" s="3"/>
    </row>
    <row r="14" spans="1:18" x14ac:dyDescent="0.3">
      <c r="A14" t="s">
        <v>28</v>
      </c>
      <c r="B14" s="7">
        <v>3.6107176192870199E-3</v>
      </c>
      <c r="C14" s="7">
        <v>3.4349404630125819E-3</v>
      </c>
      <c r="D14" s="3">
        <v>3.8290411498000001E-3</v>
      </c>
      <c r="E14">
        <f>AVERAGE(B14:D14)</f>
        <v>3.6248997440332005E-3</v>
      </c>
      <c r="F14">
        <f>(STDEV(B14:D14)/SQRT(3))</f>
        <v>1.1398784632336301E-4</v>
      </c>
      <c r="G14">
        <f>E14/F18</f>
        <v>0.25843044685164596</v>
      </c>
      <c r="H14">
        <f>F14/F18</f>
        <v>8.1265502885956905E-3</v>
      </c>
      <c r="J14" s="3"/>
      <c r="K14" s="19"/>
      <c r="L14" s="19"/>
      <c r="O14" s="3"/>
      <c r="P14" s="3"/>
      <c r="Q14" s="3"/>
      <c r="R14" s="3"/>
    </row>
    <row r="15" spans="1:18" x14ac:dyDescent="0.3">
      <c r="J15" s="3"/>
      <c r="K15" s="3"/>
      <c r="L15" s="3"/>
      <c r="O15" s="3"/>
      <c r="P15" s="3"/>
      <c r="Q15" s="3"/>
      <c r="R15" s="3"/>
    </row>
    <row r="16" spans="1:18" x14ac:dyDescent="0.3">
      <c r="A16" s="3"/>
      <c r="B16" s="59" t="s">
        <v>56</v>
      </c>
      <c r="C16" s="57"/>
      <c r="D16" s="57"/>
      <c r="E16" s="57"/>
      <c r="F16" s="57"/>
      <c r="G16" s="57"/>
      <c r="H16" s="57"/>
      <c r="I16" s="57"/>
      <c r="J16" s="57"/>
      <c r="K16" s="3"/>
      <c r="L16" s="3"/>
      <c r="O16" s="20"/>
      <c r="P16" s="20"/>
      <c r="Q16" s="3"/>
      <c r="R16" s="3"/>
    </row>
    <row r="17" spans="1:18" x14ac:dyDescent="0.3">
      <c r="A17" s="3"/>
      <c r="B17" s="4" t="s">
        <v>19</v>
      </c>
      <c r="C17" s="4" t="s">
        <v>20</v>
      </c>
      <c r="D17" s="4" t="s">
        <v>29</v>
      </c>
      <c r="E17" s="4" t="s">
        <v>59</v>
      </c>
      <c r="F17" s="4" t="s">
        <v>30</v>
      </c>
      <c r="G17" t="s">
        <v>6</v>
      </c>
      <c r="H17" s="4" t="s">
        <v>31</v>
      </c>
      <c r="I17" s="4" t="s">
        <v>32</v>
      </c>
      <c r="J17" s="4" t="s">
        <v>11</v>
      </c>
      <c r="K17" s="3"/>
      <c r="L17" s="3"/>
      <c r="O17" s="20"/>
      <c r="P17" s="20"/>
      <c r="Q17" s="3"/>
      <c r="R17" s="3"/>
    </row>
    <row r="18" spans="1:18" x14ac:dyDescent="0.3">
      <c r="A18" t="s">
        <v>27</v>
      </c>
      <c r="B18">
        <v>6.4186030518310387E-3</v>
      </c>
      <c r="C18">
        <v>1.5372949126760774E-2</v>
      </c>
      <c r="D18">
        <v>1.8383599652135423E-2</v>
      </c>
      <c r="E18">
        <v>1.5931236378462416E-2</v>
      </c>
      <c r="F18" s="17">
        <f>AVERAGE(B18:E18)</f>
        <v>1.4026597052297413E-2</v>
      </c>
      <c r="G18">
        <f>(STDEV(B18:E18)/SQRT(4))</f>
        <v>2.6189272491695505E-3</v>
      </c>
      <c r="H18">
        <v>1</v>
      </c>
      <c r="I18">
        <f>G18/F18</f>
        <v>0.18671151950861789</v>
      </c>
      <c r="J18" s="1">
        <f>TTEST(B18:E18,B19:E19,2,1)</f>
        <v>1.970657458541036E-2</v>
      </c>
      <c r="K18" s="3"/>
      <c r="L18" s="3"/>
      <c r="M18" s="3"/>
      <c r="N18" s="20"/>
      <c r="O18" s="20"/>
      <c r="P18" s="20"/>
      <c r="Q18" s="3"/>
      <c r="R18" s="3"/>
    </row>
    <row r="19" spans="1:18" x14ac:dyDescent="0.3">
      <c r="A19" t="s">
        <v>28</v>
      </c>
      <c r="B19">
        <v>4.220789564363431E-3</v>
      </c>
      <c r="C19">
        <v>7.3659218444068041E-3</v>
      </c>
      <c r="D19">
        <v>1.2367197189727744E-2</v>
      </c>
      <c r="E19">
        <v>8.8447972270451151E-3</v>
      </c>
      <c r="F19" s="17">
        <f>AVERAGE(B19:E19)</f>
        <v>8.1996764563857742E-3</v>
      </c>
      <c r="G19">
        <f>(STDEV(B19:E19)/SQRT(4))</f>
        <v>1.6909340989542504E-3</v>
      </c>
      <c r="H19">
        <f>F19/F18</f>
        <v>0.58458059540840313</v>
      </c>
      <c r="I19">
        <f>G19/F18</f>
        <v>0.12055198368140851</v>
      </c>
      <c r="K19" s="3"/>
      <c r="L19" s="3"/>
      <c r="O19" s="20"/>
      <c r="P19" s="20"/>
      <c r="Q19" s="3"/>
      <c r="R19" s="3"/>
    </row>
    <row r="20" spans="1:18" x14ac:dyDescent="0.3">
      <c r="K20" s="3"/>
      <c r="L20" s="3"/>
      <c r="O20" s="20"/>
      <c r="P20" s="20"/>
      <c r="Q20" s="3"/>
      <c r="R20" s="3"/>
    </row>
    <row r="21" spans="1:18" x14ac:dyDescent="0.3">
      <c r="A21" s="3"/>
      <c r="B21" s="59" t="s">
        <v>47</v>
      </c>
      <c r="C21" s="57"/>
      <c r="D21" s="57"/>
      <c r="E21" s="57"/>
      <c r="F21" s="57"/>
      <c r="G21" s="57"/>
      <c r="H21" s="57"/>
      <c r="I21" s="57"/>
      <c r="J21" s="3"/>
      <c r="K21" s="3"/>
      <c r="L21" s="3"/>
      <c r="O21" s="3"/>
      <c r="P21" s="3"/>
      <c r="Q21" s="3"/>
      <c r="R21" s="3"/>
    </row>
    <row r="22" spans="1:18" x14ac:dyDescent="0.3">
      <c r="A22" s="3"/>
      <c r="B22" s="4" t="s">
        <v>19</v>
      </c>
      <c r="C22" s="4" t="s">
        <v>20</v>
      </c>
      <c r="D22" s="4" t="s">
        <v>29</v>
      </c>
      <c r="E22" s="4" t="s">
        <v>30</v>
      </c>
      <c r="F22" t="s">
        <v>6</v>
      </c>
      <c r="G22" s="4" t="s">
        <v>31</v>
      </c>
      <c r="H22" s="4" t="s">
        <v>32</v>
      </c>
      <c r="I22" s="4" t="s">
        <v>11</v>
      </c>
      <c r="K22" s="3"/>
      <c r="L22" s="3"/>
      <c r="O22" s="3"/>
      <c r="P22" s="3"/>
      <c r="Q22" s="3"/>
      <c r="R22" s="3"/>
    </row>
    <row r="23" spans="1:18" x14ac:dyDescent="0.3">
      <c r="A23" t="s">
        <v>27</v>
      </c>
      <c r="B23" s="8">
        <v>0.10984567712025302</v>
      </c>
      <c r="C23" s="8">
        <v>0.10657566777580647</v>
      </c>
      <c r="D23" s="19">
        <v>0.10992215541931501</v>
      </c>
      <c r="E23">
        <f>AVERAGE(B23:D23)</f>
        <v>0.1087811667717915</v>
      </c>
      <c r="F23">
        <f>(STDEV(B23:D23)/SQRT(3))</f>
        <v>1.102970473845526E-3</v>
      </c>
      <c r="G23">
        <v>1</v>
      </c>
      <c r="H23">
        <f>F23/E23</f>
        <v>1.0139351383860518E-2</v>
      </c>
      <c r="I23" s="1"/>
      <c r="K23" s="3"/>
      <c r="L23" s="3"/>
      <c r="M23" s="3"/>
      <c r="N23" s="3"/>
      <c r="O23" s="3"/>
      <c r="P23" s="3"/>
      <c r="Q23" s="3"/>
      <c r="R23" s="3"/>
    </row>
    <row r="24" spans="1:18" x14ac:dyDescent="0.3">
      <c r="A24" t="s">
        <v>28</v>
      </c>
      <c r="B24" s="8">
        <v>0.10903307153151399</v>
      </c>
      <c r="C24" s="8">
        <v>0.10513790321499999</v>
      </c>
      <c r="D24" s="19">
        <v>0.10464319427126309</v>
      </c>
      <c r="E24">
        <f>AVERAGE(B24:D24)</f>
        <v>0.10627138967259235</v>
      </c>
      <c r="F24">
        <f>(STDEV(B24:D24)/SQRT(3))</f>
        <v>1.3882061869160459E-3</v>
      </c>
      <c r="G24">
        <f>E24/E23</f>
        <v>0.97692820206217923</v>
      </c>
      <c r="H24">
        <f>F24/E23</f>
        <v>1.276145704364726E-2</v>
      </c>
      <c r="K24" s="3"/>
      <c r="L24" s="18"/>
      <c r="M24" s="18"/>
      <c r="N24" s="18"/>
      <c r="O24" s="18"/>
      <c r="P24" s="18"/>
      <c r="Q24" s="18"/>
      <c r="R24" s="3"/>
    </row>
    <row r="25" spans="1:18" x14ac:dyDescent="0.3">
      <c r="K25" s="3"/>
      <c r="L25" s="19"/>
      <c r="M25" s="18"/>
      <c r="N25" s="18"/>
      <c r="O25" s="19"/>
      <c r="P25" s="19"/>
      <c r="Q25" s="19"/>
      <c r="R25" s="3"/>
    </row>
    <row r="26" spans="1:18" x14ac:dyDescent="0.3">
      <c r="A26" s="3"/>
      <c r="B26" s="59" t="s">
        <v>54</v>
      </c>
      <c r="C26" s="57"/>
      <c r="D26" s="57"/>
      <c r="E26" s="57"/>
      <c r="F26" s="57"/>
      <c r="G26" s="57"/>
      <c r="H26" s="57"/>
      <c r="I26" s="57"/>
      <c r="K26" s="3"/>
      <c r="L26" s="19"/>
      <c r="M26" s="18"/>
      <c r="N26" s="18"/>
      <c r="O26" s="3"/>
      <c r="P26" s="19"/>
      <c r="Q26" s="19"/>
      <c r="R26" s="3"/>
    </row>
    <row r="27" spans="1:18" x14ac:dyDescent="0.3">
      <c r="A27" s="3"/>
      <c r="B27" s="4" t="s">
        <v>19</v>
      </c>
      <c r="C27" s="4" t="s">
        <v>20</v>
      </c>
      <c r="D27" s="4" t="s">
        <v>29</v>
      </c>
      <c r="E27" s="4" t="s">
        <v>30</v>
      </c>
      <c r="F27" t="s">
        <v>6</v>
      </c>
      <c r="G27" s="4" t="s">
        <v>31</v>
      </c>
      <c r="H27" s="4" t="s">
        <v>32</v>
      </c>
      <c r="I27" s="4" t="s">
        <v>11</v>
      </c>
      <c r="K27" s="3"/>
      <c r="L27" s="19"/>
      <c r="M27" s="19"/>
      <c r="N27" s="19"/>
      <c r="O27" s="19"/>
      <c r="P27" s="19"/>
      <c r="Q27" s="19"/>
      <c r="R27" s="3"/>
    </row>
    <row r="28" spans="1:18" x14ac:dyDescent="0.3">
      <c r="A28" t="s">
        <v>27</v>
      </c>
      <c r="B28" s="3">
        <v>7.6524203273854785E-2</v>
      </c>
      <c r="C28" s="3">
        <v>3.2883551442201897E-2</v>
      </c>
      <c r="D28" s="3">
        <v>2.8051270584840894E-2</v>
      </c>
      <c r="E28">
        <f>AVERAGE(B28:D28)</f>
        <v>4.581967510029919E-2</v>
      </c>
      <c r="F28">
        <f>(STDEV(B28:D28)/SQRT(3))</f>
        <v>1.5415509207089749E-2</v>
      </c>
      <c r="G28">
        <f>E28/E23</f>
        <v>0.42120963085846291</v>
      </c>
      <c r="H28">
        <f>F28/E23</f>
        <v>0.14171119564684803</v>
      </c>
      <c r="I28" s="1">
        <f>TTEST(B28:D28,B29:D29,2,1)</f>
        <v>9.6812360570398426E-3</v>
      </c>
      <c r="K28" s="3"/>
      <c r="L28" s="19"/>
      <c r="M28" s="18"/>
      <c r="N28" s="18"/>
      <c r="O28" s="19"/>
      <c r="P28" s="19"/>
      <c r="Q28" s="19"/>
      <c r="R28" s="3"/>
    </row>
    <row r="29" spans="1:18" x14ac:dyDescent="0.3">
      <c r="A29" t="s">
        <v>28</v>
      </c>
      <c r="B29" s="17">
        <v>0.13933704519350287</v>
      </c>
      <c r="C29" s="17">
        <v>8.9148280393555129E-2</v>
      </c>
      <c r="D29" s="17">
        <v>7.2415613489212202E-2</v>
      </c>
      <c r="E29">
        <f>AVERAGE(B29:D29)</f>
        <v>0.1003003130254234</v>
      </c>
      <c r="F29">
        <f>(STDEV(B29:D29)/SQRT(3))</f>
        <v>2.0107174334920881E-2</v>
      </c>
      <c r="G29">
        <f>E29/E23</f>
        <v>0.92203748132101015</v>
      </c>
      <c r="H29">
        <f>F29/E23</f>
        <v>0.18484058345414767</v>
      </c>
      <c r="K29" s="3"/>
      <c r="L29" s="19"/>
      <c r="M29" s="18"/>
      <c r="N29" s="18"/>
      <c r="O29" s="19"/>
      <c r="P29" s="19"/>
      <c r="Q29" s="19"/>
      <c r="R29" s="3"/>
    </row>
    <row r="30" spans="1:18" x14ac:dyDescent="0.3">
      <c r="A30" s="3"/>
      <c r="B30" s="3"/>
      <c r="C30" s="3"/>
      <c r="D30" s="3"/>
      <c r="E30" s="3"/>
      <c r="I30" s="20"/>
      <c r="K30" s="3"/>
      <c r="L30" s="3"/>
      <c r="M30" s="3"/>
      <c r="N30" s="3"/>
      <c r="O30" s="3"/>
      <c r="P30" s="3"/>
      <c r="Q30" s="3"/>
      <c r="R30" s="3"/>
    </row>
    <row r="31" spans="1:18" x14ac:dyDescent="0.3">
      <c r="A31" s="3"/>
      <c r="B31" s="59" t="s">
        <v>49</v>
      </c>
      <c r="C31" s="57"/>
      <c r="D31" s="57"/>
      <c r="E31" s="57"/>
      <c r="F31" s="57"/>
      <c r="G31" s="57"/>
      <c r="H31" s="57"/>
      <c r="I31" s="57"/>
      <c r="K31" s="3"/>
      <c r="L31" s="3"/>
      <c r="M31" s="3"/>
      <c r="N31" s="3"/>
      <c r="O31" s="3"/>
      <c r="P31" s="3"/>
      <c r="Q31" s="3"/>
      <c r="R31" s="3"/>
    </row>
    <row r="32" spans="1:18" x14ac:dyDescent="0.3">
      <c r="A32" s="3"/>
      <c r="B32" s="4" t="s">
        <v>19</v>
      </c>
      <c r="C32" s="4" t="s">
        <v>20</v>
      </c>
      <c r="D32" s="4" t="s">
        <v>29</v>
      </c>
      <c r="E32" s="4" t="s">
        <v>30</v>
      </c>
      <c r="F32" t="s">
        <v>6</v>
      </c>
      <c r="G32" s="4" t="s">
        <v>31</v>
      </c>
      <c r="H32" s="4" t="s">
        <v>32</v>
      </c>
      <c r="I32" s="4" t="s">
        <v>11</v>
      </c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3">
      <c r="A33" t="s">
        <v>27</v>
      </c>
      <c r="B33" s="8">
        <v>2.9589583215060999E-2</v>
      </c>
      <c r="C33" s="8">
        <v>2.4894985367552285E-2</v>
      </c>
      <c r="D33" s="8">
        <v>2.8478149658624084E-2</v>
      </c>
      <c r="E33">
        <f>AVERAGE(B33:D33)</f>
        <v>2.7654239413745788E-2</v>
      </c>
      <c r="F33">
        <f>(STDEV(B33:D33)/SQRT(3))</f>
        <v>1.4164431164210727E-3</v>
      </c>
      <c r="G33">
        <v>1</v>
      </c>
      <c r="H33">
        <f>F33/E33</f>
        <v>5.1219745921380032E-2</v>
      </c>
      <c r="I33" s="1"/>
      <c r="J33" s="3"/>
      <c r="K33" s="3"/>
      <c r="L33" s="3"/>
      <c r="M33" s="3"/>
      <c r="N33" s="3"/>
      <c r="O33" s="3"/>
      <c r="P33" s="3"/>
      <c r="Q33" s="3"/>
      <c r="R33" s="3"/>
    </row>
    <row r="34" spans="1:18" x14ac:dyDescent="0.3">
      <c r="A34" t="s">
        <v>28</v>
      </c>
      <c r="B34" s="8">
        <v>4.4684288911219998E-2</v>
      </c>
      <c r="C34" s="8">
        <v>2.9126990243052882E-2</v>
      </c>
      <c r="D34" s="8">
        <v>2.9800895241169759E-2</v>
      </c>
      <c r="E34">
        <f>AVERAGE(B34:D34)</f>
        <v>3.4537391465147546E-2</v>
      </c>
      <c r="F34">
        <f>(STDEV(B34:D34)/SQRT(3))</f>
        <v>5.0771771298119229E-3</v>
      </c>
      <c r="G34">
        <f>E34/E33</f>
        <v>1.2489004289150845</v>
      </c>
      <c r="H34">
        <f>F34/E33</f>
        <v>0.18359489313194657</v>
      </c>
      <c r="J34" s="3"/>
      <c r="K34" s="3"/>
      <c r="L34" s="3"/>
      <c r="M34" s="3"/>
      <c r="N34" s="3"/>
      <c r="O34" s="3"/>
      <c r="P34" s="3"/>
      <c r="Q34" s="3"/>
      <c r="R34" s="3"/>
    </row>
    <row r="35" spans="1:18" x14ac:dyDescent="0.3">
      <c r="J35" s="3"/>
      <c r="K35" s="15"/>
      <c r="L35" s="15"/>
      <c r="M35" s="3"/>
      <c r="N35" s="3"/>
      <c r="O35" s="3"/>
      <c r="P35" s="3"/>
      <c r="Q35" s="3"/>
      <c r="R35" s="3"/>
    </row>
    <row r="36" spans="1:18" x14ac:dyDescent="0.3">
      <c r="A36" s="3"/>
      <c r="B36" s="59" t="s">
        <v>60</v>
      </c>
      <c r="C36" s="57"/>
      <c r="D36" s="57"/>
      <c r="E36" s="57"/>
      <c r="F36" s="57"/>
      <c r="G36" s="57"/>
      <c r="H36" s="57"/>
      <c r="I36" s="57"/>
      <c r="J36" s="3"/>
      <c r="K36" s="15"/>
      <c r="L36" s="15"/>
      <c r="M36" s="3"/>
      <c r="N36" s="3"/>
      <c r="O36" s="3"/>
      <c r="P36" s="3"/>
      <c r="Q36" s="3"/>
      <c r="R36" s="3"/>
    </row>
    <row r="37" spans="1:18" x14ac:dyDescent="0.3">
      <c r="A37" s="3"/>
      <c r="B37" s="4" t="s">
        <v>19</v>
      </c>
      <c r="C37" s="4" t="s">
        <v>20</v>
      </c>
      <c r="D37" s="4" t="s">
        <v>29</v>
      </c>
      <c r="E37" s="4" t="s">
        <v>30</v>
      </c>
      <c r="F37" t="s">
        <v>6</v>
      </c>
      <c r="G37" s="4" t="s">
        <v>31</v>
      </c>
      <c r="H37" s="4" t="s">
        <v>32</v>
      </c>
      <c r="I37" s="4" t="s">
        <v>11</v>
      </c>
      <c r="J37" s="3"/>
      <c r="K37" s="3"/>
      <c r="L37" s="3"/>
      <c r="M37" s="3"/>
      <c r="N37" s="3"/>
      <c r="O37" s="3"/>
      <c r="P37" s="3"/>
      <c r="Q37" s="3"/>
      <c r="R37" s="3"/>
    </row>
    <row r="38" spans="1:18" x14ac:dyDescent="0.3">
      <c r="A38" t="s">
        <v>27</v>
      </c>
      <c r="B38" s="8">
        <v>1.02237025477E-4</v>
      </c>
      <c r="C38" s="8">
        <v>1.4420442780020001E-3</v>
      </c>
      <c r="D38" s="21">
        <v>2.5297975264127999E-3</v>
      </c>
      <c r="E38">
        <f>AVERAGE(B38:D38)</f>
        <v>1.3580262766306002E-3</v>
      </c>
      <c r="F38">
        <f>(STDEV(B38:D38)/SQRT(3))</f>
        <v>7.0203436877922887E-4</v>
      </c>
      <c r="G38">
        <f>E38/E33</f>
        <v>4.9107345037143965E-2</v>
      </c>
      <c r="H38">
        <f>F38/E33</f>
        <v>2.5386139111469339E-2</v>
      </c>
      <c r="I38" s="1">
        <f>TTEST(B38:D38,B39:D39,2,1)</f>
        <v>5.7241106985837474E-3</v>
      </c>
      <c r="J38" s="3"/>
      <c r="K38" s="3"/>
      <c r="L38" s="3"/>
      <c r="M38" s="3"/>
      <c r="N38" s="3"/>
      <c r="O38" s="3"/>
      <c r="P38" s="3"/>
      <c r="Q38" s="3"/>
      <c r="R38" s="3"/>
    </row>
    <row r="39" spans="1:18" x14ac:dyDescent="0.3">
      <c r="A39" t="s">
        <v>28</v>
      </c>
      <c r="B39" s="8">
        <v>1.43364639324105E-2</v>
      </c>
      <c r="C39" s="8">
        <v>1.6268225613359999E-2</v>
      </c>
      <c r="D39" s="21">
        <v>1.4021607901196E-2</v>
      </c>
      <c r="E39">
        <f>AVERAGE(B39:D39)</f>
        <v>1.4875432482322168E-2</v>
      </c>
      <c r="F39">
        <f>(STDEV(B39:D39)/SQRT(3))</f>
        <v>7.0230290461634475E-4</v>
      </c>
      <c r="G39">
        <f>E39/E33</f>
        <v>0.53790785057455603</v>
      </c>
      <c r="H39">
        <f>F39/E33</f>
        <v>2.539584958779444E-2</v>
      </c>
      <c r="J39" s="3"/>
      <c r="K39" s="15"/>
      <c r="L39" s="15"/>
      <c r="M39" s="3"/>
      <c r="N39" s="3"/>
      <c r="O39" s="3"/>
      <c r="P39" s="3"/>
      <c r="Q39" s="3"/>
      <c r="R39" s="3"/>
    </row>
    <row r="40" spans="1:18" x14ac:dyDescent="0.3">
      <c r="J40" s="3"/>
      <c r="K40" s="15"/>
      <c r="L40" s="15"/>
      <c r="M40" s="3"/>
      <c r="N40" s="3"/>
      <c r="O40" s="3"/>
      <c r="P40" s="3"/>
      <c r="Q40" s="3"/>
      <c r="R40" s="3"/>
    </row>
    <row r="41" spans="1:18" x14ac:dyDescent="0.3">
      <c r="J41" s="3"/>
      <c r="K41" s="3"/>
      <c r="L41" s="3"/>
      <c r="M41" s="3"/>
      <c r="N41" s="3"/>
      <c r="O41" s="3"/>
      <c r="P41" s="3"/>
      <c r="Q41" s="3"/>
      <c r="R41" s="3"/>
    </row>
    <row r="42" spans="1:18" x14ac:dyDescent="0.3">
      <c r="A42" s="20"/>
      <c r="B42" s="20"/>
      <c r="C42" s="20"/>
      <c r="D42" s="20"/>
      <c r="E42" s="20"/>
      <c r="G42" s="20"/>
      <c r="H42" s="20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x14ac:dyDescent="0.3">
      <c r="A43" s="1"/>
      <c r="B43" s="1"/>
      <c r="C43" s="1"/>
      <c r="D43" s="1"/>
      <c r="E43" s="1"/>
      <c r="F43" s="1"/>
      <c r="G43" s="1"/>
      <c r="I43" s="20"/>
      <c r="J43" s="20"/>
      <c r="K43" s="20"/>
      <c r="L43" s="20"/>
      <c r="M43" s="3"/>
      <c r="N43" s="3"/>
      <c r="O43" s="3"/>
      <c r="P43" s="3"/>
      <c r="Q43" s="3"/>
      <c r="R43" s="3"/>
    </row>
    <row r="44" spans="1:18" x14ac:dyDescent="0.3">
      <c r="A44" s="1"/>
      <c r="B44" s="16"/>
      <c r="C44" s="1"/>
      <c r="D44" s="16"/>
      <c r="E44" s="1"/>
      <c r="F44" s="1"/>
      <c r="G44" s="1"/>
      <c r="I44" s="20"/>
      <c r="J44" s="20"/>
      <c r="Q44" s="3"/>
      <c r="R44" s="3"/>
    </row>
    <row r="45" spans="1:18" x14ac:dyDescent="0.3">
      <c r="A45" s="1"/>
      <c r="B45" s="16"/>
      <c r="C45" s="1"/>
      <c r="D45" s="1"/>
      <c r="E45" s="1"/>
      <c r="F45" s="1"/>
      <c r="G45" s="1"/>
      <c r="I45" s="20"/>
      <c r="J45" s="20"/>
      <c r="Q45" s="3"/>
      <c r="R45" s="3"/>
    </row>
    <row r="46" spans="1:18" x14ac:dyDescent="0.3">
      <c r="J46" s="20"/>
      <c r="K46" s="1"/>
      <c r="L46" s="1"/>
      <c r="M46" s="1"/>
      <c r="Q46" s="3"/>
      <c r="R46" s="3"/>
    </row>
    <row r="47" spans="1:18" x14ac:dyDescent="0.3">
      <c r="J47" s="20"/>
      <c r="K47" s="1"/>
      <c r="L47" s="1"/>
      <c r="M47" s="1"/>
      <c r="Q47" s="3"/>
      <c r="R47" s="3"/>
    </row>
    <row r="48" spans="1:18" x14ac:dyDescent="0.3">
      <c r="J48" s="20"/>
      <c r="K48" s="1"/>
      <c r="L48" s="1"/>
      <c r="M48" s="1"/>
      <c r="Q48" s="3"/>
      <c r="R48" s="3"/>
    </row>
    <row r="49" spans="1:18" x14ac:dyDescent="0.3">
      <c r="J49" s="1"/>
      <c r="K49" s="1"/>
      <c r="L49" s="1"/>
      <c r="M49" s="1"/>
      <c r="Q49" s="3"/>
      <c r="R49" s="3"/>
    </row>
    <row r="50" spans="1:18" x14ac:dyDescent="0.3">
      <c r="J50" s="1"/>
      <c r="K50" s="20"/>
      <c r="L50" s="20"/>
      <c r="M50" s="20"/>
      <c r="N50" s="3"/>
      <c r="O50" s="3"/>
      <c r="P50" s="3"/>
      <c r="Q50" s="3"/>
    </row>
    <row r="51" spans="1:18" x14ac:dyDescent="0.3">
      <c r="J51" s="1"/>
      <c r="K51" s="20"/>
      <c r="L51" s="20"/>
      <c r="M51" s="20"/>
      <c r="N51" s="3"/>
      <c r="O51" s="3"/>
      <c r="P51" s="3"/>
      <c r="Q51" s="3"/>
    </row>
    <row r="52" spans="1:18" x14ac:dyDescent="0.3">
      <c r="J52" s="1"/>
      <c r="K52" s="20"/>
      <c r="L52" s="20"/>
      <c r="M52" s="20"/>
      <c r="N52" s="3"/>
      <c r="O52" s="3"/>
      <c r="P52" s="3"/>
      <c r="Q52" s="3"/>
    </row>
    <row r="53" spans="1:18" x14ac:dyDescent="0.3">
      <c r="J53" s="1"/>
      <c r="K53" s="20"/>
      <c r="L53" s="20"/>
      <c r="M53" s="20"/>
      <c r="N53" s="3"/>
      <c r="O53" s="3"/>
      <c r="P53" s="3"/>
      <c r="Q53" s="3"/>
    </row>
    <row r="54" spans="1:18" x14ac:dyDescent="0.3">
      <c r="J54" s="1"/>
      <c r="K54" s="20"/>
      <c r="L54" s="20"/>
      <c r="M54" s="20"/>
      <c r="N54" s="3"/>
      <c r="O54" s="3"/>
      <c r="P54" s="3"/>
      <c r="Q54" s="3"/>
    </row>
    <row r="55" spans="1:18" x14ac:dyDescent="0.3">
      <c r="J55" s="20"/>
      <c r="K55" s="20"/>
      <c r="L55" s="20"/>
      <c r="M55" s="20"/>
      <c r="N55" s="3"/>
      <c r="O55" s="3"/>
      <c r="P55" s="3"/>
      <c r="Q55" s="3"/>
    </row>
    <row r="56" spans="1:18" x14ac:dyDescent="0.3">
      <c r="A56" s="13"/>
      <c r="B56" s="13"/>
      <c r="C56" s="14"/>
      <c r="D56" s="11"/>
      <c r="E56" s="8"/>
      <c r="F56" s="20"/>
      <c r="G56" s="20"/>
      <c r="H56" s="20"/>
      <c r="I56" s="20"/>
      <c r="J56" s="20"/>
      <c r="K56" s="20"/>
      <c r="L56" s="20"/>
      <c r="M56" s="20"/>
      <c r="N56" s="3"/>
      <c r="O56" s="3"/>
      <c r="P56" s="3"/>
      <c r="Q56" s="3"/>
    </row>
    <row r="57" spans="1:18" x14ac:dyDescent="0.3">
      <c r="A57" s="13"/>
      <c r="B57" s="13"/>
      <c r="C57" s="14"/>
      <c r="D57" s="11"/>
      <c r="E57" s="8"/>
      <c r="F57" s="20"/>
      <c r="G57" s="20"/>
      <c r="H57" s="20"/>
      <c r="I57" s="20"/>
      <c r="J57" s="20"/>
      <c r="K57" s="20"/>
      <c r="L57" s="20"/>
      <c r="M57" s="20"/>
      <c r="N57" s="3"/>
      <c r="O57" s="3"/>
      <c r="P57" s="3"/>
      <c r="Q57" s="3"/>
    </row>
    <row r="58" spans="1:18" x14ac:dyDescent="0.3">
      <c r="A58" s="7"/>
      <c r="B58" s="7"/>
      <c r="C58" s="11"/>
      <c r="D58" s="11"/>
      <c r="E58" s="8"/>
      <c r="F58" s="20"/>
      <c r="G58" s="20"/>
      <c r="H58" s="21"/>
      <c r="I58" s="21"/>
      <c r="J58" s="21"/>
      <c r="K58" s="21"/>
      <c r="L58" s="21"/>
      <c r="M58" s="20"/>
      <c r="N58" s="3"/>
      <c r="O58" s="3"/>
      <c r="P58" s="3"/>
      <c r="Q58" s="3"/>
    </row>
    <row r="59" spans="1:18" x14ac:dyDescent="0.3">
      <c r="A59" s="13"/>
      <c r="B59" s="13"/>
      <c r="C59" s="14"/>
      <c r="D59" s="11"/>
      <c r="E59" s="8"/>
      <c r="F59" s="20"/>
      <c r="G59" s="20"/>
      <c r="H59" s="21"/>
      <c r="I59" s="21"/>
      <c r="J59" s="21"/>
      <c r="K59" s="21"/>
      <c r="L59" s="21"/>
      <c r="M59" s="20"/>
      <c r="N59" s="3"/>
      <c r="O59" s="3"/>
      <c r="P59" s="3"/>
      <c r="Q59" s="3"/>
    </row>
    <row r="60" spans="1:18" x14ac:dyDescent="0.3">
      <c r="A60" s="13"/>
      <c r="B60" s="13"/>
      <c r="C60" s="14"/>
      <c r="D60" s="11"/>
      <c r="E60" s="8"/>
      <c r="F60" s="20"/>
      <c r="G60" s="20"/>
      <c r="H60" s="21"/>
      <c r="I60" s="21"/>
      <c r="J60" s="21"/>
      <c r="K60" s="21"/>
      <c r="L60" s="21"/>
      <c r="M60" s="20"/>
      <c r="N60" s="3"/>
      <c r="O60" s="3"/>
      <c r="P60" s="3"/>
      <c r="Q60" s="3"/>
    </row>
    <row r="61" spans="1:18" x14ac:dyDescent="0.3">
      <c r="A61" s="20"/>
      <c r="B61" s="20"/>
      <c r="C61" s="20"/>
      <c r="D61" s="20"/>
      <c r="E61" s="20"/>
      <c r="F61" s="20"/>
      <c r="G61" s="20"/>
      <c r="H61" s="21"/>
      <c r="I61" s="21"/>
      <c r="J61" s="21"/>
      <c r="K61" s="21"/>
      <c r="L61" s="21"/>
      <c r="M61" s="20"/>
      <c r="N61" s="3"/>
      <c r="O61" s="3"/>
      <c r="P61" s="3"/>
      <c r="Q61" s="3"/>
    </row>
    <row r="62" spans="1:18" x14ac:dyDescent="0.3">
      <c r="A62" s="20"/>
      <c r="B62" s="20"/>
      <c r="C62" s="20"/>
      <c r="D62" s="20"/>
      <c r="E62" s="20"/>
      <c r="F62" s="20"/>
      <c r="G62" s="20"/>
      <c r="H62" s="21"/>
      <c r="I62" s="21"/>
      <c r="J62" s="21"/>
      <c r="K62" s="21"/>
      <c r="L62" s="21"/>
      <c r="M62" s="20"/>
      <c r="N62" s="3"/>
      <c r="O62" s="3"/>
      <c r="P62" s="3"/>
      <c r="Q62" s="3"/>
    </row>
    <row r="63" spans="1:18" x14ac:dyDescent="0.3">
      <c r="A63" s="20"/>
      <c r="B63" s="20"/>
      <c r="C63" s="20"/>
      <c r="D63" s="20"/>
      <c r="E63" s="20"/>
      <c r="F63" s="20"/>
      <c r="G63" s="20"/>
      <c r="H63" s="21"/>
      <c r="I63" s="21"/>
      <c r="J63" s="21"/>
      <c r="K63" s="21"/>
      <c r="L63" s="21"/>
      <c r="M63" s="20"/>
      <c r="N63" s="3"/>
      <c r="O63" s="3"/>
      <c r="P63" s="3"/>
      <c r="Q63" s="3"/>
    </row>
    <row r="64" spans="1:18" x14ac:dyDescent="0.3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3"/>
      <c r="O64" s="3"/>
      <c r="P64" s="3"/>
      <c r="Q64" s="3"/>
    </row>
    <row r="65" spans="1:17" x14ac:dyDescent="0.3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3"/>
      <c r="O65" s="3"/>
      <c r="P65" s="3"/>
      <c r="Q65" s="3"/>
    </row>
    <row r="66" spans="1:17" x14ac:dyDescent="0.3">
      <c r="A66" s="7"/>
      <c r="B66" s="7"/>
      <c r="C66" s="11"/>
      <c r="D66" s="11"/>
      <c r="E66" s="8"/>
      <c r="F66" s="20"/>
      <c r="G66" s="20"/>
      <c r="H66" s="20"/>
      <c r="I66" s="20"/>
      <c r="J66" s="20"/>
      <c r="K66" s="20"/>
      <c r="L66" s="20"/>
      <c r="M66" s="20"/>
      <c r="N66" s="3"/>
      <c r="O66" s="3"/>
      <c r="P66" s="3"/>
      <c r="Q66" s="3"/>
    </row>
    <row r="67" spans="1:17" x14ac:dyDescent="0.3">
      <c r="A67" s="7"/>
      <c r="B67" s="7"/>
      <c r="C67" s="11"/>
      <c r="D67" s="11"/>
      <c r="E67" s="8"/>
      <c r="F67" s="20"/>
      <c r="G67" s="20"/>
      <c r="H67" s="20"/>
      <c r="I67" s="20"/>
      <c r="J67" s="20"/>
      <c r="K67" s="20"/>
      <c r="L67" s="20"/>
      <c r="M67" s="20"/>
      <c r="N67" s="3"/>
      <c r="O67" s="3"/>
      <c r="P67" s="3"/>
      <c r="Q67" s="3"/>
    </row>
    <row r="68" spans="1:17" x14ac:dyDescent="0.3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3"/>
      <c r="O68" s="3"/>
      <c r="P68" s="3"/>
      <c r="Q68" s="3"/>
    </row>
    <row r="69" spans="1:17" x14ac:dyDescent="0.3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3"/>
      <c r="O69" s="3"/>
      <c r="P69" s="3"/>
      <c r="Q69" s="3"/>
    </row>
    <row r="70" spans="1:17" x14ac:dyDescent="0.3">
      <c r="A70" s="7"/>
      <c r="B70" s="7"/>
      <c r="C70" s="11"/>
      <c r="D70" s="11"/>
      <c r="E70" s="8"/>
      <c r="F70" s="20"/>
      <c r="G70" s="20"/>
      <c r="H70" s="20"/>
      <c r="I70" s="20"/>
      <c r="J70" s="20"/>
      <c r="K70" s="20"/>
      <c r="L70" s="20"/>
      <c r="M70" s="20"/>
      <c r="N70" s="3"/>
      <c r="O70" s="3"/>
      <c r="P70" s="3"/>
      <c r="Q70" s="3"/>
    </row>
    <row r="71" spans="1:17" x14ac:dyDescent="0.3">
      <c r="A71" s="7"/>
      <c r="B71" s="7"/>
      <c r="C71" s="11"/>
      <c r="D71" s="11"/>
      <c r="E71" s="8"/>
      <c r="F71" s="20"/>
      <c r="G71" s="20"/>
      <c r="H71" s="20"/>
      <c r="I71" s="20"/>
      <c r="J71" s="20"/>
      <c r="K71" s="20"/>
      <c r="L71" s="20"/>
      <c r="M71" s="20"/>
      <c r="N71" s="3"/>
      <c r="O71" s="3"/>
      <c r="P71" s="3"/>
      <c r="Q71" s="3"/>
    </row>
    <row r="72" spans="1:17" x14ac:dyDescent="0.3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3"/>
      <c r="O72" s="3"/>
      <c r="P72" s="3"/>
      <c r="Q72" s="3"/>
    </row>
    <row r="73" spans="1:17" x14ac:dyDescent="0.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3"/>
      <c r="O73" s="3"/>
      <c r="P73" s="3"/>
      <c r="Q73" s="3"/>
    </row>
    <row r="74" spans="1:17" x14ac:dyDescent="0.3">
      <c r="A74" s="2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7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7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7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7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7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7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</sheetData>
  <mergeCells count="8">
    <mergeCell ref="B36:I36"/>
    <mergeCell ref="B21:I21"/>
    <mergeCell ref="B26:I26"/>
    <mergeCell ref="B1:I1"/>
    <mergeCell ref="B6:I6"/>
    <mergeCell ref="B11:J11"/>
    <mergeCell ref="B16:J16"/>
    <mergeCell ref="B31:I31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zoomScale="70" zoomScaleNormal="70" workbookViewId="0">
      <selection activeCell="G21" sqref="G21"/>
    </sheetView>
  </sheetViews>
  <sheetFormatPr defaultRowHeight="14.4" x14ac:dyDescent="0.3"/>
  <cols>
    <col min="1" max="1" width="17.21875" customWidth="1"/>
    <col min="8" max="8" width="28.21875" customWidth="1"/>
    <col min="9" max="9" width="14.44140625" customWidth="1"/>
    <col min="18" max="18" width="12" bestFit="1" customWidth="1"/>
  </cols>
  <sheetData>
    <row r="1" spans="1:14" x14ac:dyDescent="0.3">
      <c r="B1" s="57" t="s">
        <v>52</v>
      </c>
      <c r="C1" s="57"/>
      <c r="D1" s="57"/>
      <c r="E1" s="57"/>
      <c r="F1" s="57"/>
      <c r="G1" s="57"/>
      <c r="H1" s="57"/>
      <c r="I1" s="57"/>
      <c r="J1" s="57"/>
      <c r="K1" s="57"/>
    </row>
    <row r="2" spans="1:14" x14ac:dyDescent="0.3">
      <c r="C2" s="4" t="s">
        <v>19</v>
      </c>
      <c r="D2" s="4" t="s">
        <v>20</v>
      </c>
      <c r="E2" s="4" t="s">
        <v>29</v>
      </c>
      <c r="F2" s="4" t="s">
        <v>59</v>
      </c>
      <c r="G2" s="4" t="s">
        <v>30</v>
      </c>
      <c r="H2" t="s">
        <v>6</v>
      </c>
      <c r="I2" s="4" t="s">
        <v>31</v>
      </c>
      <c r="J2" s="4" t="s">
        <v>32</v>
      </c>
      <c r="K2" s="4" t="s">
        <v>11</v>
      </c>
    </row>
    <row r="3" spans="1:14" x14ac:dyDescent="0.3">
      <c r="A3" s="56" t="s">
        <v>61</v>
      </c>
      <c r="B3" t="s">
        <v>27</v>
      </c>
      <c r="C3" s="8">
        <v>1.4783723335522801E-2</v>
      </c>
      <c r="D3" s="8">
        <v>1.11399074705575E-2</v>
      </c>
      <c r="E3" s="8">
        <v>1.24473109440865E-2</v>
      </c>
      <c r="F3" s="8">
        <v>1.43875573454403E-2</v>
      </c>
      <c r="G3">
        <f>AVERAGE(C3:F3)</f>
        <v>1.3189624773901776E-2</v>
      </c>
      <c r="H3">
        <f>(STDEV(C3:F3)/SQRT(4))</f>
        <v>8.5286592907282688E-4</v>
      </c>
      <c r="I3">
        <v>1</v>
      </c>
      <c r="J3">
        <f>H3/G3</f>
        <v>6.4661879597999405E-2</v>
      </c>
      <c r="K3" s="1">
        <f>TTEST(C3:F3,C4:F4,2,1)</f>
        <v>2.1393117026138526E-3</v>
      </c>
    </row>
    <row r="4" spans="1:14" x14ac:dyDescent="0.3">
      <c r="A4" s="56"/>
      <c r="B4" t="s">
        <v>28</v>
      </c>
      <c r="C4" s="8">
        <v>2.6257394060919602E-3</v>
      </c>
      <c r="D4" s="8">
        <v>3.3421671853545304E-3</v>
      </c>
      <c r="E4" s="8">
        <v>3.1376336067332998E-3</v>
      </c>
      <c r="F4" s="8">
        <v>2.69197176804124E-3</v>
      </c>
      <c r="G4">
        <f>AVERAGE(C4:F4)</f>
        <v>2.9493779915552576E-3</v>
      </c>
      <c r="H4">
        <f>(STDEV(C4:F4)/SQRT(4))</f>
        <v>1.7337902249983471E-4</v>
      </c>
      <c r="I4">
        <f>G4/G3</f>
        <v>0.22361348727608782</v>
      </c>
      <c r="J4">
        <f>H4/G3</f>
        <v>1.3145106511513401E-2</v>
      </c>
    </row>
    <row r="6" spans="1:14" x14ac:dyDescent="0.3">
      <c r="C6" s="4" t="s">
        <v>19</v>
      </c>
      <c r="D6" s="4" t="s">
        <v>20</v>
      </c>
      <c r="E6" s="4" t="s">
        <v>29</v>
      </c>
      <c r="F6" s="4" t="s">
        <v>59</v>
      </c>
      <c r="G6" s="4" t="s">
        <v>30</v>
      </c>
      <c r="H6" t="s">
        <v>6</v>
      </c>
      <c r="I6" s="4" t="s">
        <v>31</v>
      </c>
      <c r="J6" s="4" t="s">
        <v>32</v>
      </c>
      <c r="K6" s="4" t="s">
        <v>11</v>
      </c>
    </row>
    <row r="7" spans="1:14" x14ac:dyDescent="0.3">
      <c r="A7" s="56" t="s">
        <v>62</v>
      </c>
      <c r="B7" t="s">
        <v>27</v>
      </c>
      <c r="C7" s="8">
        <v>4.1659463414796902E-3</v>
      </c>
      <c r="D7" s="8">
        <v>4.0517871754327701E-3</v>
      </c>
      <c r="E7" s="8">
        <v>4.1199939220483402E-3</v>
      </c>
      <c r="F7" s="8">
        <v>3.2778782386626401E-3</v>
      </c>
      <c r="G7">
        <f>AVERAGE(C7:F7)</f>
        <v>3.9039014194058603E-3</v>
      </c>
      <c r="H7">
        <f>(STDEV(C7:F7)/SQRT(4))</f>
        <v>2.0998784301050997E-4</v>
      </c>
      <c r="I7">
        <v>1</v>
      </c>
      <c r="J7">
        <f>H7/G7</f>
        <v>5.3789227864895289E-2</v>
      </c>
      <c r="K7" s="1">
        <f>TTEST(C7:F7,C8:F8,2,1)</f>
        <v>0.15018381259837915</v>
      </c>
    </row>
    <row r="8" spans="1:14" x14ac:dyDescent="0.3">
      <c r="A8" s="56"/>
      <c r="B8" t="s">
        <v>28</v>
      </c>
      <c r="C8" s="8">
        <v>3.9966280780962061E-3</v>
      </c>
      <c r="D8" s="8">
        <v>7.0045094517388043E-3</v>
      </c>
      <c r="E8" s="8">
        <v>5.9269290845765299E-3</v>
      </c>
      <c r="F8" s="8">
        <v>3.9279694384898589E-3</v>
      </c>
      <c r="G8">
        <f>AVERAGE(C8:F8)</f>
        <v>5.21400901322535E-3</v>
      </c>
      <c r="H8">
        <f>(STDEV(C8:F8)/SQRT(4))</f>
        <v>7.5553849325354233E-4</v>
      </c>
      <c r="I8">
        <f>G8/G7</f>
        <v>1.3355893126058691</v>
      </c>
      <c r="J8">
        <f>H8/G7</f>
        <v>0.19353421413200764</v>
      </c>
    </row>
    <row r="10" spans="1:14" x14ac:dyDescent="0.3">
      <c r="B10" s="57" t="s">
        <v>51</v>
      </c>
      <c r="C10" s="57"/>
      <c r="D10" s="57"/>
      <c r="E10" s="57"/>
      <c r="F10" s="57"/>
      <c r="G10" s="57"/>
      <c r="H10" s="57"/>
      <c r="I10" s="57"/>
      <c r="J10" s="57"/>
      <c r="K10" s="57"/>
      <c r="L10" s="7"/>
      <c r="M10" s="11"/>
      <c r="N10" s="7"/>
    </row>
    <row r="11" spans="1:14" x14ac:dyDescent="0.3">
      <c r="C11" s="4" t="s">
        <v>19</v>
      </c>
      <c r="D11" s="4" t="s">
        <v>20</v>
      </c>
      <c r="E11" s="4" t="s">
        <v>29</v>
      </c>
      <c r="F11" s="4" t="s">
        <v>30</v>
      </c>
      <c r="G11" t="s">
        <v>6</v>
      </c>
      <c r="H11" s="4" t="s">
        <v>31</v>
      </c>
      <c r="I11" s="4" t="s">
        <v>32</v>
      </c>
      <c r="J11" s="4" t="s">
        <v>11</v>
      </c>
      <c r="L11" s="7"/>
      <c r="M11" s="11"/>
      <c r="N11" s="7"/>
    </row>
    <row r="12" spans="1:14" x14ac:dyDescent="0.3">
      <c r="A12" s="56" t="s">
        <v>61</v>
      </c>
      <c r="B12" t="s">
        <v>27</v>
      </c>
      <c r="C12" s="7">
        <v>1.8952087266529648E-2</v>
      </c>
      <c r="D12" s="7">
        <v>1.9203321211994751E-2</v>
      </c>
      <c r="E12" s="7">
        <v>1.8603885234329699E-2</v>
      </c>
      <c r="F12">
        <f>AVERAGE(C12:E12)</f>
        <v>1.8919764570951365E-2</v>
      </c>
      <c r="G12">
        <f>(STDEV(C12:E12)/SQRT(4))</f>
        <v>1.5051116263993419E-4</v>
      </c>
      <c r="H12">
        <v>1</v>
      </c>
      <c r="I12">
        <f>G12/F12</f>
        <v>7.9552344362161295E-3</v>
      </c>
      <c r="J12" s="1">
        <f>TTEST(C12:E12,C13:E13,2,1)</f>
        <v>5.0339042186881987E-4</v>
      </c>
      <c r="L12" s="7"/>
      <c r="M12" s="11"/>
      <c r="N12" s="7"/>
    </row>
    <row r="13" spans="1:14" x14ac:dyDescent="0.3">
      <c r="A13" s="56"/>
      <c r="B13" t="s">
        <v>28</v>
      </c>
      <c r="C13" s="7">
        <v>8.7348597350231736E-3</v>
      </c>
      <c r="D13" s="7">
        <v>8.8813851866113291E-3</v>
      </c>
      <c r="E13" s="7">
        <v>9.0046494432454993E-3</v>
      </c>
      <c r="F13">
        <f>AVERAGE(C13:E13)</f>
        <v>8.8736314549600001E-3</v>
      </c>
      <c r="G13">
        <f>(STDEV(C13:E13)/SQRT(4))</f>
        <v>6.7530940929996162E-5</v>
      </c>
      <c r="H13">
        <f>F13/F12</f>
        <v>0.469013841143891</v>
      </c>
      <c r="I13">
        <f>G13/F12</f>
        <v>3.5693330472875129E-3</v>
      </c>
      <c r="L13" s="7"/>
      <c r="M13" s="11"/>
      <c r="N13" s="7"/>
    </row>
    <row r="14" spans="1:14" x14ac:dyDescent="0.3">
      <c r="L14" s="7"/>
      <c r="M14" s="11"/>
      <c r="N14" s="7"/>
    </row>
    <row r="15" spans="1:14" x14ac:dyDescent="0.3">
      <c r="C15" s="4" t="s">
        <v>19</v>
      </c>
      <c r="D15" s="4" t="s">
        <v>20</v>
      </c>
      <c r="E15" s="4" t="s">
        <v>29</v>
      </c>
      <c r="F15" s="4" t="s">
        <v>30</v>
      </c>
      <c r="G15" t="s">
        <v>6</v>
      </c>
      <c r="H15" s="4" t="s">
        <v>31</v>
      </c>
      <c r="I15" s="4" t="s">
        <v>32</v>
      </c>
      <c r="J15" s="4" t="s">
        <v>11</v>
      </c>
      <c r="L15" s="7"/>
      <c r="M15" s="11"/>
      <c r="N15" s="7"/>
    </row>
    <row r="16" spans="1:14" x14ac:dyDescent="0.3">
      <c r="A16" s="56" t="s">
        <v>62</v>
      </c>
      <c r="B16" t="s">
        <v>27</v>
      </c>
      <c r="C16" s="7">
        <v>1.2310218141321773E-2</v>
      </c>
      <c r="D16" s="7">
        <v>1.2499372642575488E-2</v>
      </c>
      <c r="E16" s="7">
        <v>1.2917763357126416E-2</v>
      </c>
      <c r="F16">
        <f>AVERAGE(C16:E16)</f>
        <v>1.2575784713674558E-2</v>
      </c>
      <c r="G16">
        <f>(STDEV(C16:E16)/SQRT(4))</f>
        <v>1.5544846474717478E-4</v>
      </c>
      <c r="H16">
        <v>1</v>
      </c>
      <c r="I16">
        <f>G16/F16</f>
        <v>1.2360935582663438E-2</v>
      </c>
      <c r="J16" s="1">
        <f>TTEST(C16:E16,C17:E17,2,1)</f>
        <v>0.25172000274277107</v>
      </c>
      <c r="L16" s="7"/>
      <c r="M16" s="11"/>
      <c r="N16" s="7"/>
    </row>
    <row r="17" spans="1:16" x14ac:dyDescent="0.3">
      <c r="A17" s="56"/>
      <c r="B17" t="s">
        <v>28</v>
      </c>
      <c r="C17" s="7">
        <v>1.2199794043760469E-2</v>
      </c>
      <c r="D17" s="7">
        <v>1.233585352639403E-2</v>
      </c>
      <c r="E17" s="7">
        <v>1.2094533096689198E-2</v>
      </c>
      <c r="F17">
        <f>AVERAGE(C17:E17)</f>
        <v>1.2210060222281232E-2</v>
      </c>
      <c r="G17">
        <f>(STDEV(C17:E17)/SQRT(4))</f>
        <v>6.0493663437372407E-5</v>
      </c>
      <c r="H17">
        <f>F17/F16</f>
        <v>0.97091835621234446</v>
      </c>
      <c r="I17">
        <f>G17/F16</f>
        <v>4.8103291217758588E-3</v>
      </c>
      <c r="L17" s="7"/>
      <c r="M17" s="11"/>
      <c r="N17" s="7"/>
    </row>
    <row r="19" spans="1:16" x14ac:dyDescent="0.3">
      <c r="B19" s="57" t="s">
        <v>22</v>
      </c>
      <c r="C19" s="57"/>
      <c r="D19" s="57"/>
      <c r="E19" s="57"/>
      <c r="F19" s="57"/>
      <c r="G19" s="57"/>
      <c r="H19" s="57"/>
      <c r="I19" s="57"/>
      <c r="J19" s="57"/>
      <c r="K19" s="57"/>
    </row>
    <row r="20" spans="1:16" x14ac:dyDescent="0.3">
      <c r="C20" s="4" t="s">
        <v>19</v>
      </c>
      <c r="D20" s="4" t="s">
        <v>20</v>
      </c>
      <c r="E20" s="4" t="s">
        <v>29</v>
      </c>
      <c r="F20" s="4" t="s">
        <v>59</v>
      </c>
      <c r="G20" s="4" t="s">
        <v>30</v>
      </c>
      <c r="H20" t="s">
        <v>6</v>
      </c>
      <c r="I20" s="4" t="s">
        <v>31</v>
      </c>
      <c r="J20" s="4" t="s">
        <v>32</v>
      </c>
      <c r="K20" s="4" t="s">
        <v>11</v>
      </c>
    </row>
    <row r="21" spans="1:16" x14ac:dyDescent="0.3">
      <c r="A21" s="56" t="s">
        <v>61</v>
      </c>
      <c r="B21" t="s">
        <v>27</v>
      </c>
      <c r="C21" s="8">
        <v>1.72267168186032E-3</v>
      </c>
      <c r="D21" s="8">
        <v>2.3599954009801663E-3</v>
      </c>
      <c r="E21" s="8">
        <v>2.5923939208284913E-3</v>
      </c>
      <c r="F21" s="8">
        <v>4.0278045101233102E-3</v>
      </c>
      <c r="G21">
        <f>AVERAGE(C21:F21)</f>
        <v>2.6757163784480722E-3</v>
      </c>
      <c r="H21">
        <f>(STDEV(C21:F21)/SQRT(4))</f>
        <v>4.8674590197454271E-4</v>
      </c>
      <c r="I21">
        <v>1</v>
      </c>
      <c r="J21">
        <f>H21/G21</f>
        <v>0.18191236780366743</v>
      </c>
      <c r="K21" s="1">
        <f>TTEST(C21:F21,C22:F22,2,1)</f>
        <v>3.4981520596666586E-2</v>
      </c>
      <c r="L21" s="11"/>
      <c r="M21" s="7"/>
    </row>
    <row r="22" spans="1:16" x14ac:dyDescent="0.3">
      <c r="A22" s="56"/>
      <c r="B22" t="s">
        <v>28</v>
      </c>
      <c r="C22" s="8">
        <v>5.3564786613659113E-3</v>
      </c>
      <c r="D22" s="8">
        <v>3.31415853317689E-3</v>
      </c>
      <c r="E22" s="8">
        <v>5.6013894648689706E-3</v>
      </c>
      <c r="F22" s="8">
        <v>9.1673220799041704E-3</v>
      </c>
      <c r="G22">
        <f>AVERAGE(C22:F22)</f>
        <v>5.8598371848289851E-3</v>
      </c>
      <c r="H22">
        <f>(STDEV(C22:F22)/SQRT(4))</f>
        <v>1.2158707838322844E-3</v>
      </c>
      <c r="I22">
        <f>G22/G21</f>
        <v>2.190006845279961</v>
      </c>
      <c r="J22">
        <f>H22/G21</f>
        <v>0.45440944101014735</v>
      </c>
      <c r="L22" s="11"/>
      <c r="M22" s="7"/>
      <c r="N22" s="8"/>
      <c r="P22" s="8"/>
    </row>
    <row r="23" spans="1:16" x14ac:dyDescent="0.3">
      <c r="L23" s="11"/>
      <c r="M23" s="7"/>
      <c r="N23" s="8"/>
      <c r="P23" s="7"/>
    </row>
    <row r="24" spans="1:16" x14ac:dyDescent="0.3">
      <c r="C24" s="4" t="s">
        <v>19</v>
      </c>
      <c r="D24" s="4" t="s">
        <v>20</v>
      </c>
      <c r="E24" s="4" t="s">
        <v>29</v>
      </c>
      <c r="F24" s="4" t="s">
        <v>59</v>
      </c>
      <c r="G24" s="4" t="s">
        <v>30</v>
      </c>
      <c r="H24" t="s">
        <v>6</v>
      </c>
      <c r="I24" s="4" t="s">
        <v>31</v>
      </c>
      <c r="J24" s="4" t="s">
        <v>32</v>
      </c>
      <c r="K24" s="4" t="s">
        <v>11</v>
      </c>
      <c r="L24" s="11"/>
      <c r="M24" s="7"/>
      <c r="N24" s="8"/>
      <c r="P24" s="7"/>
    </row>
    <row r="25" spans="1:16" x14ac:dyDescent="0.3">
      <c r="A25" s="56" t="s">
        <v>62</v>
      </c>
      <c r="B25" t="s">
        <v>27</v>
      </c>
      <c r="C25" s="8">
        <v>9.5535805839896994E-3</v>
      </c>
      <c r="D25" s="8">
        <v>8.2065931394089547E-3</v>
      </c>
      <c r="E25" s="8">
        <v>8.1490125316393408E-3</v>
      </c>
      <c r="F25" s="7">
        <v>1.12710634974275E-2</v>
      </c>
      <c r="G25">
        <f>AVERAGE(C25:F25)</f>
        <v>9.2950624381163728E-3</v>
      </c>
      <c r="H25">
        <f>(STDEV(C25:F25)/SQRT(4))</f>
        <v>7.3425742650364738E-4</v>
      </c>
      <c r="I25">
        <v>1</v>
      </c>
      <c r="J25">
        <f>H25/G25</f>
        <v>7.8994351182910746E-2</v>
      </c>
      <c r="K25" s="1">
        <f>TTEST(C25:F25,C26:F26,2,1)</f>
        <v>5.1181886592699628E-2</v>
      </c>
      <c r="L25" s="11"/>
      <c r="M25" s="7"/>
      <c r="N25" s="8"/>
      <c r="P25" s="7"/>
    </row>
    <row r="26" spans="1:16" x14ac:dyDescent="0.3">
      <c r="A26" s="56"/>
      <c r="B26" t="s">
        <v>28</v>
      </c>
      <c r="C26" s="7">
        <v>1.8938949924216096E-2</v>
      </c>
      <c r="D26" s="8">
        <v>2.5479479160753001E-2</v>
      </c>
      <c r="E26" s="8">
        <v>1.7056910062182198E-2</v>
      </c>
      <c r="F26" s="8">
        <v>1.37913373039696E-2</v>
      </c>
      <c r="G26">
        <f>AVERAGE(C26:F26)</f>
        <v>1.8816669112780224E-2</v>
      </c>
      <c r="H26">
        <f>(STDEV(C26:F26)/SQRT(4))</f>
        <v>2.4623617057109005E-3</v>
      </c>
      <c r="I26">
        <f>G26/G25</f>
        <v>2.0243725352094986</v>
      </c>
      <c r="J26">
        <f>H26/G25</f>
        <v>0.26491072245125158</v>
      </c>
      <c r="L26" s="11"/>
      <c r="M26" s="7"/>
    </row>
    <row r="27" spans="1:16" x14ac:dyDescent="0.3">
      <c r="L27" s="11"/>
      <c r="M27" s="7"/>
      <c r="N27" s="8"/>
      <c r="P27" s="8"/>
    </row>
    <row r="28" spans="1:16" x14ac:dyDescent="0.3">
      <c r="L28" s="11"/>
      <c r="M28" s="7"/>
      <c r="N28" s="8"/>
      <c r="P28" s="7"/>
    </row>
    <row r="29" spans="1:16" x14ac:dyDescent="0.3">
      <c r="B29" s="57" t="s">
        <v>23</v>
      </c>
      <c r="C29" s="57"/>
      <c r="D29" s="57"/>
      <c r="E29" s="57"/>
      <c r="F29" s="57"/>
      <c r="G29" s="57"/>
      <c r="H29" s="57"/>
      <c r="I29" s="57"/>
      <c r="J29" s="57"/>
      <c r="K29" s="57"/>
      <c r="L29" s="8"/>
      <c r="N29" s="8"/>
      <c r="P29" s="7"/>
    </row>
    <row r="30" spans="1:16" x14ac:dyDescent="0.3">
      <c r="C30" s="4" t="s">
        <v>19</v>
      </c>
      <c r="D30" s="4" t="s">
        <v>20</v>
      </c>
      <c r="E30" s="4" t="s">
        <v>29</v>
      </c>
      <c r="F30" s="4" t="s">
        <v>30</v>
      </c>
      <c r="G30" t="s">
        <v>6</v>
      </c>
      <c r="H30" s="4" t="s">
        <v>31</v>
      </c>
      <c r="I30" s="4" t="s">
        <v>32</v>
      </c>
      <c r="J30" s="4" t="s">
        <v>11</v>
      </c>
      <c r="N30" s="8"/>
      <c r="P30" s="7"/>
    </row>
    <row r="31" spans="1:16" x14ac:dyDescent="0.3">
      <c r="A31" s="56" t="s">
        <v>61</v>
      </c>
      <c r="B31" t="s">
        <v>27</v>
      </c>
      <c r="C31" s="8">
        <v>1.2481448136538067E-3</v>
      </c>
      <c r="D31" s="8">
        <v>1.4899719486578104E-3</v>
      </c>
      <c r="E31" s="8">
        <v>1.4125320458159838E-3</v>
      </c>
      <c r="F31">
        <f>AVERAGE(C31:E31)</f>
        <v>1.3835496027092004E-3</v>
      </c>
      <c r="G31">
        <f>(STDEV(C31:E31)/SQRT(4))</f>
        <v>6.1745601690301816E-5</v>
      </c>
      <c r="H31">
        <v>1</v>
      </c>
      <c r="I31">
        <f>G31/F31</f>
        <v>4.4628397543098233E-2</v>
      </c>
      <c r="J31" s="1">
        <f>TTEST(C31:E31,C32:E32,2,1)</f>
        <v>4.7102868524841905E-2</v>
      </c>
    </row>
    <row r="32" spans="1:16" x14ac:dyDescent="0.3">
      <c r="A32" s="56"/>
      <c r="B32" t="s">
        <v>28</v>
      </c>
      <c r="C32" s="8">
        <v>3.3130237456021699E-3</v>
      </c>
      <c r="D32" s="8">
        <v>6.00433085234367E-3</v>
      </c>
      <c r="E32" s="8">
        <v>4.3721285144769102E-3</v>
      </c>
      <c r="F32">
        <f>AVERAGE(C32:E32)</f>
        <v>4.5631610374742499E-3</v>
      </c>
      <c r="G32">
        <f>(STDEV(C32:E32)/SQRT(4))</f>
        <v>6.778926084438768E-4</v>
      </c>
      <c r="H32">
        <f>F32/F31</f>
        <v>3.2981549982298337</v>
      </c>
      <c r="I32">
        <f>G32/F31</f>
        <v>0.4899662484933392</v>
      </c>
      <c r="P32" s="8"/>
    </row>
    <row r="33" spans="1:18" x14ac:dyDescent="0.3">
      <c r="P33" s="7"/>
    </row>
    <row r="34" spans="1:18" x14ac:dyDescent="0.3">
      <c r="C34" s="4" t="s">
        <v>19</v>
      </c>
      <c r="D34" s="4" t="s">
        <v>20</v>
      </c>
      <c r="E34" s="4" t="s">
        <v>29</v>
      </c>
      <c r="F34" s="4" t="s">
        <v>30</v>
      </c>
      <c r="G34" t="s">
        <v>6</v>
      </c>
      <c r="H34" s="4" t="s">
        <v>31</v>
      </c>
      <c r="I34" s="4" t="s">
        <v>32</v>
      </c>
      <c r="J34" s="4" t="s">
        <v>11</v>
      </c>
      <c r="P34" s="7"/>
    </row>
    <row r="35" spans="1:18" x14ac:dyDescent="0.3">
      <c r="A35" s="56" t="s">
        <v>62</v>
      </c>
      <c r="B35" t="s">
        <v>27</v>
      </c>
      <c r="C35" s="8">
        <v>4.6469527113839303E-3</v>
      </c>
      <c r="D35" s="8">
        <v>4.9136110404954386E-3</v>
      </c>
      <c r="E35" s="8">
        <v>3.1576964649507799E-3</v>
      </c>
      <c r="F35">
        <f>AVERAGE(C35:E35)</f>
        <v>4.2394200722767166E-3</v>
      </c>
      <c r="G35">
        <f>(STDEV(C35:E35)/SQRT(4))</f>
        <v>4.7312026433714841E-4</v>
      </c>
      <c r="H35">
        <v>1</v>
      </c>
      <c r="I35">
        <f>G35/F35</f>
        <v>0.11160023217115786</v>
      </c>
      <c r="J35" s="1">
        <f>TTEST(C35:E35,C36:E36,2,1)</f>
        <v>5.5593964513309557E-2</v>
      </c>
      <c r="P35" s="7"/>
    </row>
    <row r="36" spans="1:18" x14ac:dyDescent="0.3">
      <c r="A36" s="56"/>
      <c r="B36" t="s">
        <v>28</v>
      </c>
      <c r="C36" s="8">
        <v>6.3942924424417041E-3</v>
      </c>
      <c r="D36" s="8">
        <v>7.0244572207657802E-3</v>
      </c>
      <c r="E36" s="8">
        <v>6.94147884852958E-3</v>
      </c>
      <c r="F36">
        <f>AVERAGE(C36:E36)</f>
        <v>6.7867428372456878E-3</v>
      </c>
      <c r="G36">
        <f>(STDEV(C36:E36)/SQRT(4))</f>
        <v>1.7119750060317363E-4</v>
      </c>
      <c r="H36">
        <f>F36/F35</f>
        <v>1.6008658546547312</v>
      </c>
      <c r="I36">
        <f>G36/F35</f>
        <v>4.0382292314626561E-2</v>
      </c>
    </row>
    <row r="37" spans="1:18" x14ac:dyDescent="0.3">
      <c r="N37" s="8"/>
      <c r="P37" s="8"/>
    </row>
    <row r="38" spans="1:18" x14ac:dyDescent="0.3">
      <c r="N38" s="8"/>
      <c r="P38" s="7"/>
    </row>
    <row r="39" spans="1:18" x14ac:dyDescent="0.3">
      <c r="M39" s="8"/>
      <c r="N39" s="8"/>
      <c r="P39" s="7"/>
    </row>
    <row r="40" spans="1:18" x14ac:dyDescent="0.3">
      <c r="M40" s="8"/>
      <c r="N40" s="8"/>
      <c r="P40" s="7"/>
    </row>
    <row r="41" spans="1:18" x14ac:dyDescent="0.3">
      <c r="M41" s="8"/>
      <c r="P41" s="8"/>
    </row>
    <row r="42" spans="1:18" x14ac:dyDescent="0.3">
      <c r="M42" s="8"/>
      <c r="P42" s="8"/>
    </row>
    <row r="43" spans="1:18" x14ac:dyDescent="0.3">
      <c r="P43" s="8"/>
    </row>
    <row r="44" spans="1:18" x14ac:dyDescent="0.3">
      <c r="M44" s="8"/>
      <c r="O44" s="8"/>
    </row>
    <row r="45" spans="1:18" x14ac:dyDescent="0.3">
      <c r="M45" s="8"/>
      <c r="O45" s="8"/>
    </row>
    <row r="46" spans="1:18" x14ac:dyDescent="0.3">
      <c r="M46" s="8"/>
      <c r="O46" s="8"/>
      <c r="R46" s="1"/>
    </row>
    <row r="47" spans="1:18" x14ac:dyDescent="0.3">
      <c r="M47" s="8"/>
      <c r="O47" s="7"/>
    </row>
    <row r="48" spans="1:18" x14ac:dyDescent="0.3">
      <c r="O48" s="7"/>
    </row>
    <row r="50" spans="12:15" x14ac:dyDescent="0.3">
      <c r="M50" s="7"/>
      <c r="O50" s="7"/>
    </row>
    <row r="51" spans="12:15" x14ac:dyDescent="0.3">
      <c r="L51" s="8"/>
      <c r="N51" s="8"/>
    </row>
    <row r="52" spans="12:15" x14ac:dyDescent="0.3">
      <c r="L52" s="8"/>
      <c r="N52" s="8"/>
    </row>
    <row r="53" spans="12:15" x14ac:dyDescent="0.3">
      <c r="L53" s="8"/>
      <c r="N53" s="8"/>
    </row>
    <row r="54" spans="12:15" x14ac:dyDescent="0.3">
      <c r="L54" s="7"/>
      <c r="N54" s="7"/>
    </row>
  </sheetData>
  <mergeCells count="12">
    <mergeCell ref="B10:K10"/>
    <mergeCell ref="A12:A13"/>
    <mergeCell ref="A3:A4"/>
    <mergeCell ref="A7:A8"/>
    <mergeCell ref="B1:K1"/>
    <mergeCell ref="A16:A17"/>
    <mergeCell ref="A25:A26"/>
    <mergeCell ref="B29:K29"/>
    <mergeCell ref="A31:A32"/>
    <mergeCell ref="A35:A36"/>
    <mergeCell ref="B19:K19"/>
    <mergeCell ref="A21:A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3"/>
  <sheetViews>
    <sheetView zoomScaleNormal="100" workbookViewId="0">
      <selection activeCell="L27" sqref="L27"/>
    </sheetView>
  </sheetViews>
  <sheetFormatPr defaultRowHeight="14.4" x14ac:dyDescent="0.3"/>
  <cols>
    <col min="1" max="1" width="12.33203125" customWidth="1"/>
    <col min="7" max="7" width="12" bestFit="1" customWidth="1"/>
    <col min="8" max="8" width="10.88671875" customWidth="1"/>
    <col min="9" max="9" width="10" customWidth="1"/>
    <col min="11" max="11" width="16.109375" customWidth="1"/>
    <col min="12" max="12" width="12" bestFit="1" customWidth="1"/>
    <col min="13" max="13" width="9.6640625" bestFit="1" customWidth="1"/>
    <col min="19" max="19" width="12" bestFit="1" customWidth="1"/>
    <col min="20" max="20" width="10.5546875" bestFit="1" customWidth="1"/>
    <col min="23" max="23" width="12" bestFit="1" customWidth="1"/>
    <col min="25" max="25" width="10.5546875" bestFit="1" customWidth="1"/>
    <col min="29" max="29" width="12" bestFit="1" customWidth="1"/>
  </cols>
  <sheetData>
    <row r="1" spans="1:35" x14ac:dyDescent="0.3">
      <c r="A1" s="24"/>
      <c r="B1" s="57" t="s">
        <v>23</v>
      </c>
      <c r="C1" s="57"/>
      <c r="D1" s="57"/>
      <c r="E1" s="57"/>
      <c r="F1" s="57"/>
      <c r="G1" s="57"/>
      <c r="H1" s="23"/>
      <c r="I1" s="2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3">
      <c r="B2" s="4" t="s">
        <v>19</v>
      </c>
      <c r="C2" s="4" t="s">
        <v>20</v>
      </c>
      <c r="D2" s="4" t="s">
        <v>30</v>
      </c>
      <c r="E2" t="s">
        <v>6</v>
      </c>
      <c r="F2" s="4" t="s">
        <v>31</v>
      </c>
      <c r="G2" s="4" t="s">
        <v>32</v>
      </c>
      <c r="H2" s="4"/>
      <c r="I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3">
      <c r="A3" t="s">
        <v>64</v>
      </c>
      <c r="B3" s="4">
        <v>3.4905794373945916E-3</v>
      </c>
      <c r="C3" s="4">
        <v>2.7425343047890885E-3</v>
      </c>
      <c r="D3" s="26">
        <f>AVERAGE(B3:C3)</f>
        <v>3.1165568710918401E-3</v>
      </c>
      <c r="E3">
        <f>(STDEV(B3:C3)/SQRT(2))</f>
        <v>3.740225663027515E-4</v>
      </c>
      <c r="F3">
        <v>1</v>
      </c>
      <c r="G3">
        <f>E3/D3</f>
        <v>0.12001146835216203</v>
      </c>
      <c r="J3" s="26"/>
      <c r="M3" s="26"/>
      <c r="O3" s="1"/>
      <c r="P3" s="1"/>
      <c r="Q3" s="1"/>
      <c r="R3" s="12"/>
      <c r="S3" s="1"/>
      <c r="T3" s="1"/>
      <c r="U3" s="1"/>
      <c r="V3" s="12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x14ac:dyDescent="0.3">
      <c r="A4" t="s">
        <v>65</v>
      </c>
      <c r="B4" s="4">
        <v>4.1040748180602811E-3</v>
      </c>
      <c r="C4" s="4">
        <v>2.7776884979223643E-3</v>
      </c>
      <c r="D4" s="26">
        <f>AVERAGE(B4:C4)</f>
        <v>3.4408816579913227E-3</v>
      </c>
      <c r="E4">
        <f>(STDEV(B4:C4)/SQRT(2))</f>
        <v>6.6319316006895827E-4</v>
      </c>
      <c r="F4">
        <f>D4/D3</f>
        <v>1.1040650950116819</v>
      </c>
      <c r="G4">
        <f>E4/D3</f>
        <v>0.21279674573582169</v>
      </c>
      <c r="I4" s="26"/>
      <c r="J4" s="26"/>
      <c r="M4" s="26"/>
      <c r="O4" s="1"/>
      <c r="P4" s="1"/>
      <c r="Q4" s="1"/>
      <c r="R4" s="12"/>
      <c r="S4" s="1"/>
      <c r="T4" s="1"/>
      <c r="U4" s="12"/>
      <c r="V4" s="12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3">
      <c r="A5" t="s">
        <v>66</v>
      </c>
      <c r="B5" s="4">
        <v>1.5703354401174791E-2</v>
      </c>
      <c r="C5" s="4">
        <v>1.5018782063571469E-2</v>
      </c>
      <c r="D5" s="26">
        <f>AVERAGE(B5:C5)</f>
        <v>1.536106823237313E-2</v>
      </c>
      <c r="E5">
        <f>(STDEV(B5:C5)/SQRT(2))</f>
        <v>3.4228616880166077E-4</v>
      </c>
      <c r="F5">
        <f>D5/D3</f>
        <v>4.9288586307721074</v>
      </c>
      <c r="G5">
        <f>E5/D3</f>
        <v>0.10982830827718726</v>
      </c>
      <c r="I5" s="26"/>
      <c r="J5" s="26"/>
      <c r="M5" s="26"/>
      <c r="O5" s="1"/>
      <c r="P5" s="1"/>
      <c r="Q5" s="1"/>
      <c r="R5" s="12"/>
      <c r="S5" s="1"/>
      <c r="T5" s="1"/>
      <c r="U5" s="12"/>
      <c r="V5" s="12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3">
      <c r="A6" t="s">
        <v>67</v>
      </c>
      <c r="B6" s="2">
        <v>2.7441458145636748E-2</v>
      </c>
      <c r="C6" s="26">
        <v>3.3469734818454513E-2</v>
      </c>
      <c r="D6" s="26">
        <f>AVERAGE(B6:C6)</f>
        <v>3.0455596482045631E-2</v>
      </c>
      <c r="E6">
        <f>(STDEV(B6:C6)/SQRT(2))</f>
        <v>3.0141383364088829E-3</v>
      </c>
      <c r="F6">
        <f>D6/D3</f>
        <v>9.7721933986001535</v>
      </c>
      <c r="G6">
        <f>E6/D3</f>
        <v>0.96713728036444391</v>
      </c>
      <c r="I6" s="26"/>
      <c r="J6" s="26"/>
      <c r="M6" s="26"/>
      <c r="O6" s="1"/>
      <c r="P6" s="1"/>
      <c r="Q6" s="1"/>
      <c r="R6" s="12"/>
      <c r="S6" s="1"/>
      <c r="T6" s="1"/>
      <c r="U6" s="12"/>
      <c r="V6" s="12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3">
      <c r="A7" t="s">
        <v>68</v>
      </c>
      <c r="B7" s="2">
        <v>2.6214356993238042E-2</v>
      </c>
      <c r="C7" s="4">
        <v>2.0392979935099642E-2</v>
      </c>
      <c r="D7">
        <f>AVERAGE(B7:C7)</f>
        <v>2.3303668464168842E-2</v>
      </c>
      <c r="E7">
        <f>(STDEV(B7:C7)/SQRT(2))</f>
        <v>2.9106885290691997E-3</v>
      </c>
      <c r="F7">
        <f>D7/D3</f>
        <v>7.4773762931541636</v>
      </c>
      <c r="G7">
        <f>E7/D3</f>
        <v>0.93394365944924429</v>
      </c>
      <c r="I7" s="4"/>
      <c r="J7" s="26"/>
      <c r="M7" s="26"/>
      <c r="O7" s="1"/>
      <c r="P7" s="1"/>
      <c r="Q7" s="1"/>
      <c r="R7" s="12"/>
      <c r="S7" s="1"/>
      <c r="T7" s="1"/>
      <c r="U7" s="12"/>
      <c r="V7" s="12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x14ac:dyDescent="0.3">
      <c r="B8" s="26"/>
      <c r="C8" s="26"/>
      <c r="D8" s="26"/>
      <c r="E8" s="26"/>
      <c r="I8" s="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3">
      <c r="A9" s="24"/>
      <c r="B9" s="57" t="s">
        <v>22</v>
      </c>
      <c r="C9" s="57"/>
      <c r="D9" s="57"/>
      <c r="E9" s="57"/>
      <c r="F9" s="57"/>
      <c r="G9" s="57"/>
      <c r="H9" s="23"/>
      <c r="J9" s="26"/>
      <c r="M9" s="26"/>
      <c r="N9" s="26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3">
      <c r="B10" s="4" t="s">
        <v>19</v>
      </c>
      <c r="C10" s="4" t="s">
        <v>20</v>
      </c>
      <c r="D10" s="4" t="s">
        <v>30</v>
      </c>
      <c r="E10" t="s">
        <v>6</v>
      </c>
      <c r="F10" s="4" t="s">
        <v>31</v>
      </c>
      <c r="G10" s="4" t="s">
        <v>32</v>
      </c>
      <c r="I10" s="4"/>
      <c r="J10" s="26"/>
      <c r="O10" s="1"/>
      <c r="P10" s="12"/>
      <c r="Q10" s="1"/>
      <c r="R10" s="1"/>
      <c r="S10" s="1"/>
      <c r="T10" s="12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x14ac:dyDescent="0.3">
      <c r="A11" t="s">
        <v>64</v>
      </c>
      <c r="B11" s="4">
        <v>1.8590020315445337E-3</v>
      </c>
      <c r="C11" s="4">
        <v>2.8840895187024511E-3</v>
      </c>
      <c r="D11" s="26">
        <f>AVERAGE(B11:C11)</f>
        <v>2.3715457751234924E-3</v>
      </c>
      <c r="E11">
        <f>(STDEV(B11:C11)/SQRT(2))</f>
        <v>5.1254374357895868E-4</v>
      </c>
      <c r="F11">
        <v>1</v>
      </c>
      <c r="G11">
        <f>E11/D11</f>
        <v>0.2161222224573208</v>
      </c>
      <c r="I11" s="4"/>
      <c r="M11" s="4"/>
      <c r="N11" s="4"/>
      <c r="O11" s="4"/>
      <c r="P11" s="4"/>
      <c r="Q11" s="4"/>
      <c r="S11" s="4"/>
      <c r="T11" s="4"/>
      <c r="U11" s="1"/>
      <c r="V11" s="1"/>
      <c r="W11" s="1"/>
      <c r="X11" s="1"/>
      <c r="Y11" s="1"/>
      <c r="Z11" s="1"/>
      <c r="AA11" s="1"/>
      <c r="AB11" s="12"/>
      <c r="AC11" s="1"/>
      <c r="AD11" s="1"/>
      <c r="AE11" s="1"/>
      <c r="AF11" s="1"/>
      <c r="AG11" s="1"/>
      <c r="AH11" s="1"/>
      <c r="AI11" s="1"/>
    </row>
    <row r="12" spans="1:35" x14ac:dyDescent="0.3">
      <c r="A12" t="s">
        <v>65</v>
      </c>
      <c r="B12" s="4">
        <v>1.1089095147414178E-3</v>
      </c>
      <c r="C12" s="4">
        <v>4.362386862776531E-3</v>
      </c>
      <c r="D12" s="26">
        <f>AVERAGE(B12:C12)</f>
        <v>2.7356481887589744E-3</v>
      </c>
      <c r="E12">
        <f>(STDEV(B12:C12)/SQRT(2))</f>
        <v>1.6267386740175566E-3</v>
      </c>
      <c r="F12">
        <f>D12/D11</f>
        <v>1.1535295744466592</v>
      </c>
      <c r="G12">
        <f>E12/D11</f>
        <v>0.6859402382536125</v>
      </c>
      <c r="J12" s="26"/>
      <c r="N12" s="26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3">
      <c r="A13" t="s">
        <v>66</v>
      </c>
      <c r="B13" s="26">
        <v>2.3691031122522601E-2</v>
      </c>
      <c r="C13" s="4">
        <v>1.7847511071616251E-2</v>
      </c>
      <c r="D13" s="26">
        <f>AVERAGE(B13:C13)</f>
        <v>2.0769271097069428E-2</v>
      </c>
      <c r="E13">
        <f>(STDEV(B13:C13)/SQRT(2))</f>
        <v>2.921760025453175E-3</v>
      </c>
      <c r="F13">
        <f>D13/D11</f>
        <v>8.757693532602346</v>
      </c>
      <c r="G13">
        <f>E13/D11</f>
        <v>1.2320065908493929</v>
      </c>
      <c r="I13" s="26"/>
      <c r="J13" s="26"/>
      <c r="M13" s="26"/>
      <c r="Q13" s="26"/>
      <c r="U13" s="1"/>
      <c r="V13" s="1"/>
      <c r="W13" s="1"/>
      <c r="X13" s="1"/>
      <c r="Y13" s="1"/>
      <c r="Z13" s="1"/>
      <c r="AA13" s="1"/>
      <c r="AB13" s="12"/>
      <c r="AC13" s="1"/>
      <c r="AD13" s="1"/>
      <c r="AE13" s="1"/>
      <c r="AF13" s="1"/>
      <c r="AG13" s="1"/>
      <c r="AH13" s="1"/>
      <c r="AI13" s="1"/>
    </row>
    <row r="14" spans="1:35" x14ac:dyDescent="0.3">
      <c r="A14" t="s">
        <v>67</v>
      </c>
      <c r="B14" s="4">
        <v>1.4010054383300798E-2</v>
      </c>
      <c r="C14" s="4">
        <v>9.3488750366150994E-3</v>
      </c>
      <c r="D14" s="26">
        <f>AVERAGE(B14:C14)</f>
        <v>1.1679464709957949E-2</v>
      </c>
      <c r="E14">
        <f>(STDEV(B14:C14)/SQRT(2))</f>
        <v>2.3305896733428495E-3</v>
      </c>
      <c r="F14">
        <f>D14/D11</f>
        <v>4.9248320789210869</v>
      </c>
      <c r="G14">
        <f>E14/D11</f>
        <v>0.98273020819996182</v>
      </c>
      <c r="I14" s="4"/>
      <c r="M14" s="26"/>
      <c r="U14" s="1"/>
      <c r="V14" s="1"/>
      <c r="W14" s="1"/>
      <c r="X14" s="1"/>
      <c r="Y14" s="1"/>
      <c r="Z14" s="1"/>
      <c r="AA14" s="1"/>
      <c r="AB14" s="12"/>
      <c r="AC14" s="1"/>
      <c r="AD14" s="1"/>
      <c r="AE14" s="1"/>
      <c r="AF14" s="1"/>
      <c r="AG14" s="1"/>
      <c r="AH14" s="1"/>
      <c r="AI14" s="1"/>
    </row>
    <row r="15" spans="1:35" x14ac:dyDescent="0.3">
      <c r="A15" t="s">
        <v>68</v>
      </c>
      <c r="B15">
        <v>2.4272632579930401E-2</v>
      </c>
      <c r="C15">
        <v>3.7096390123245802E-2</v>
      </c>
      <c r="D15">
        <f>AVERAGE(B15:C15)</f>
        <v>3.0684511351588104E-2</v>
      </c>
      <c r="E15">
        <f>(STDEV(B15:C15)/SQRT(2))</f>
        <v>6.4118787716576945E-3</v>
      </c>
      <c r="F15">
        <f>D15/D11</f>
        <v>12.938612306562071</v>
      </c>
      <c r="G15">
        <f>E15/D11</f>
        <v>2.7036706771235783</v>
      </c>
      <c r="H15" s="26"/>
      <c r="I15" s="4"/>
      <c r="J15" s="26"/>
      <c r="K15" s="4"/>
      <c r="N15" s="26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3">
      <c r="B16" s="26"/>
      <c r="K16" s="4"/>
      <c r="N16" s="26"/>
      <c r="O16" s="26"/>
      <c r="P16" s="26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3">
      <c r="B17" s="57" t="s">
        <v>63</v>
      </c>
      <c r="C17" s="57"/>
      <c r="D17" s="57"/>
      <c r="E17" s="57"/>
      <c r="F17" s="57"/>
      <c r="G17" s="57"/>
      <c r="H17" s="54"/>
      <c r="I17" s="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x14ac:dyDescent="0.3">
      <c r="B18" s="4" t="s">
        <v>19</v>
      </c>
      <c r="C18" s="4" t="s">
        <v>20</v>
      </c>
      <c r="D18" s="4" t="s">
        <v>30</v>
      </c>
      <c r="E18" t="s">
        <v>6</v>
      </c>
      <c r="F18" s="4" t="s">
        <v>31</v>
      </c>
      <c r="G18" s="4" t="s">
        <v>32</v>
      </c>
      <c r="I18" s="4"/>
      <c r="K18" s="4"/>
      <c r="M18" s="1"/>
      <c r="N18" s="1"/>
      <c r="O18" s="1"/>
      <c r="P18" s="12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35" x14ac:dyDescent="0.3">
      <c r="A19" t="s">
        <v>64</v>
      </c>
      <c r="B19" s="2">
        <v>2.941202649753177E-2</v>
      </c>
      <c r="C19" s="55">
        <v>2.3920049590237052E-2</v>
      </c>
      <c r="D19">
        <f>AVERAGE(B19:C19)</f>
        <v>2.6666038043884413E-2</v>
      </c>
      <c r="E19">
        <f>(STDEV(B19:C19)/SQRT(4))</f>
        <v>1.9417070566340089E-3</v>
      </c>
      <c r="F19">
        <v>1</v>
      </c>
      <c r="G19">
        <f>E19/D19</f>
        <v>7.2815731134806494E-2</v>
      </c>
      <c r="K19" s="4"/>
      <c r="M19" s="12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2"/>
      <c r="AF19" s="1"/>
      <c r="AG19" s="1"/>
    </row>
    <row r="20" spans="1:35" x14ac:dyDescent="0.3">
      <c r="A20" t="s">
        <v>65</v>
      </c>
      <c r="B20" s="2">
        <v>3.1044897959916679E-2</v>
      </c>
      <c r="C20" s="4">
        <v>3.4181611056785348E-2</v>
      </c>
      <c r="D20" s="26">
        <f>AVERAGE(B20:C20)</f>
        <v>3.2613254508351015E-2</v>
      </c>
      <c r="E20">
        <f>(STDEV(B20:C20)/SQRT(2))</f>
        <v>1.5683565484343343E-3</v>
      </c>
      <c r="F20">
        <f>D20/D19</f>
        <v>1.2230258748854721</v>
      </c>
      <c r="G20">
        <f>E20/D19</f>
        <v>5.881475702739504E-2</v>
      </c>
      <c r="I20" s="4"/>
      <c r="M20" s="1"/>
      <c r="N20" s="12"/>
      <c r="O20" s="12"/>
      <c r="P20" s="1"/>
      <c r="Q20" s="1"/>
      <c r="R20" s="1"/>
      <c r="S20" s="1"/>
      <c r="T20" s="1"/>
      <c r="U20" s="1"/>
      <c r="V20" s="1"/>
      <c r="W20" s="12"/>
      <c r="X20" s="1"/>
      <c r="Y20" s="1"/>
      <c r="Z20" s="1"/>
      <c r="AA20" s="12"/>
      <c r="AB20" s="1"/>
      <c r="AC20" s="1"/>
      <c r="AD20" s="1"/>
      <c r="AE20" s="12"/>
      <c r="AF20" s="1"/>
      <c r="AG20" s="1"/>
    </row>
    <row r="21" spans="1:35" x14ac:dyDescent="0.3">
      <c r="A21" t="s">
        <v>66</v>
      </c>
      <c r="B21" s="2">
        <v>3.2328747572100127E-3</v>
      </c>
      <c r="C21" s="4">
        <v>3.2134583406361935E-3</v>
      </c>
      <c r="D21">
        <f>AVERAGE(B21:C21)</f>
        <v>3.2231665489231031E-3</v>
      </c>
      <c r="E21">
        <f>(STDEV(B21:C21)/SQRT(4))</f>
        <v>6.8647399128452284E-6</v>
      </c>
      <c r="F21">
        <f>D21/D19</f>
        <v>0.12087159493355271</v>
      </c>
      <c r="G21">
        <f>E21/D19</f>
        <v>2.5743381531024206E-4</v>
      </c>
      <c r="I21" s="4"/>
      <c r="K21" s="26"/>
      <c r="M21" s="1"/>
      <c r="N21" s="12"/>
      <c r="O21" s="12"/>
      <c r="P21" s="1"/>
      <c r="Q21" s="1"/>
      <c r="R21" s="1"/>
      <c r="S21" s="1"/>
      <c r="T21" s="1"/>
      <c r="U21" s="1"/>
      <c r="V21" s="1"/>
      <c r="W21" s="12"/>
      <c r="X21" s="1"/>
      <c r="Y21" s="1"/>
      <c r="Z21" s="12"/>
      <c r="AA21" s="12"/>
      <c r="AB21" s="1"/>
      <c r="AC21" s="1"/>
      <c r="AD21" s="1"/>
      <c r="AE21" s="1"/>
      <c r="AF21" s="1"/>
      <c r="AG21" s="1"/>
    </row>
    <row r="22" spans="1:35" x14ac:dyDescent="0.3">
      <c r="A22" t="s">
        <v>67</v>
      </c>
      <c r="B22" s="55">
        <v>2.0940345493736923E-4</v>
      </c>
      <c r="C22" s="55">
        <v>2.2768035212248936E-4</v>
      </c>
      <c r="D22">
        <f>AVERAGE(B22:C22)</f>
        <v>2.1854190352992931E-4</v>
      </c>
      <c r="E22">
        <f>(STDEV(B22:C22)/SQRT(4))</f>
        <v>6.4618589693238822E-6</v>
      </c>
      <c r="F22">
        <f>D22/D19</f>
        <v>8.1955145781414541E-3</v>
      </c>
      <c r="G22">
        <f>E22/D19</f>
        <v>2.4232542377272443E-4</v>
      </c>
      <c r="K22" s="4"/>
      <c r="M22" s="1"/>
      <c r="N22" s="12"/>
      <c r="O22" s="12"/>
      <c r="P22" s="1"/>
      <c r="Q22" s="1"/>
      <c r="R22" s="1"/>
      <c r="S22" s="1"/>
      <c r="T22" s="1"/>
      <c r="U22" s="1"/>
      <c r="V22" s="1"/>
      <c r="W22" s="12"/>
      <c r="X22" s="1"/>
      <c r="Y22" s="1"/>
      <c r="Z22" s="12"/>
      <c r="AA22" s="12"/>
      <c r="AB22" s="1"/>
      <c r="AC22" s="1"/>
      <c r="AD22" s="1"/>
      <c r="AE22" s="1"/>
      <c r="AF22" s="1"/>
      <c r="AG22" s="1"/>
    </row>
    <row r="23" spans="1:35" x14ac:dyDescent="0.3">
      <c r="A23" t="s">
        <v>68</v>
      </c>
      <c r="B23" s="2">
        <v>1.6354521198339168E-2</v>
      </c>
      <c r="C23" s="4">
        <v>1.551738901476968E-2</v>
      </c>
      <c r="D23">
        <f>AVERAGE(B23:C23)</f>
        <v>1.5935955106554423E-2</v>
      </c>
      <c r="E23">
        <f>(STDEV(B23:C23)/SQRT(2))</f>
        <v>4.1856609178474424E-4</v>
      </c>
      <c r="F23">
        <f>D23/D19</f>
        <v>0.59761240422475037</v>
      </c>
      <c r="G23">
        <f>E23/D19</f>
        <v>1.5696598463405334E-2</v>
      </c>
      <c r="I23" s="2"/>
      <c r="M23" s="1"/>
      <c r="N23" s="12"/>
      <c r="O23" s="12"/>
      <c r="P23" s="1"/>
      <c r="Q23" s="1"/>
      <c r="R23" s="1"/>
      <c r="S23" s="1"/>
      <c r="T23" s="1"/>
      <c r="U23" s="1"/>
      <c r="V23" s="1"/>
      <c r="W23" s="12"/>
      <c r="X23" s="1"/>
      <c r="Y23" s="1"/>
      <c r="Z23" s="12"/>
      <c r="AA23" s="12"/>
      <c r="AB23" s="1"/>
      <c r="AC23" s="1"/>
      <c r="AD23" s="12"/>
      <c r="AE23" s="12"/>
      <c r="AF23" s="1"/>
      <c r="AG23" s="1"/>
    </row>
    <row r="24" spans="1:35" x14ac:dyDescent="0.3">
      <c r="I24" s="26"/>
      <c r="K24" s="4"/>
      <c r="O24" s="1"/>
      <c r="P24" s="12"/>
      <c r="Q24" s="12"/>
      <c r="R24" s="1"/>
      <c r="S24" s="1"/>
      <c r="T24" s="1"/>
      <c r="U24" s="1"/>
      <c r="V24" s="1"/>
      <c r="W24" s="1"/>
      <c r="X24" s="1"/>
      <c r="Y24" s="12"/>
      <c r="Z24" s="1"/>
      <c r="AA24" s="1"/>
      <c r="AB24" s="12"/>
      <c r="AC24" s="12"/>
      <c r="AD24" s="1"/>
      <c r="AE24" s="1"/>
      <c r="AF24" s="12"/>
      <c r="AG24" s="12"/>
      <c r="AH24" s="1"/>
      <c r="AI24" s="1"/>
    </row>
    <row r="25" spans="1:35" x14ac:dyDescent="0.3">
      <c r="K25" s="4"/>
      <c r="L25" s="26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x14ac:dyDescent="0.3">
      <c r="I26" s="2"/>
      <c r="L26" s="26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x14ac:dyDescent="0.3">
      <c r="I27" s="4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"/>
      <c r="AG27" s="12"/>
      <c r="AH27" s="1"/>
      <c r="AI27" s="1"/>
    </row>
    <row r="28" spans="1:35" x14ac:dyDescent="0.3"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"/>
      <c r="AG28" s="12"/>
      <c r="AH28" s="1"/>
      <c r="AI28" s="1"/>
    </row>
    <row r="29" spans="1:35" x14ac:dyDescent="0.3">
      <c r="K29" s="26"/>
      <c r="L29" s="26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x14ac:dyDescent="0.3">
      <c r="K30" s="26"/>
      <c r="L30" s="26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x14ac:dyDescent="0.3"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2"/>
      <c r="AG31" s="12"/>
      <c r="AH31" s="1"/>
      <c r="AI31" s="1"/>
    </row>
    <row r="32" spans="1:35" x14ac:dyDescent="0.3"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2"/>
      <c r="AG32" s="12"/>
      <c r="AH32" s="1"/>
      <c r="AI32" s="1"/>
    </row>
    <row r="33" spans="11:35" x14ac:dyDescent="0.3">
      <c r="K33" s="26"/>
      <c r="L33" s="26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1:35" x14ac:dyDescent="0.3">
      <c r="K34" s="26"/>
      <c r="L34" s="26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1:35" x14ac:dyDescent="0.3"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2"/>
      <c r="AG35" s="12"/>
      <c r="AH35" s="1"/>
      <c r="AI35" s="1"/>
    </row>
    <row r="36" spans="11:35" x14ac:dyDescent="0.3"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2"/>
      <c r="AG36" s="12"/>
      <c r="AH36" s="1"/>
      <c r="AI36" s="1"/>
    </row>
    <row r="37" spans="11:35" x14ac:dyDescent="0.3"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1:35" x14ac:dyDescent="0.3"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1:35" x14ac:dyDescent="0.3"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1:35" x14ac:dyDescent="0.3"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1:35" x14ac:dyDescent="0.3"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1:35" x14ac:dyDescent="0.3"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1:35" x14ac:dyDescent="0.3"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1:35" x14ac:dyDescent="0.3"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1:35" x14ac:dyDescent="0.3"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1:35" x14ac:dyDescent="0.3"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1:35" x14ac:dyDescent="0.3"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1:35" x14ac:dyDescent="0.3"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3:35" x14ac:dyDescent="0.3"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3:35" x14ac:dyDescent="0.3"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3:35" x14ac:dyDescent="0.3"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3:35" x14ac:dyDescent="0.3"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3:35" x14ac:dyDescent="0.3"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3:35" x14ac:dyDescent="0.3"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3:35" x14ac:dyDescent="0.3"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3:35" x14ac:dyDescent="0.3"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3:35" x14ac:dyDescent="0.3"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3:35" x14ac:dyDescent="0.3"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3:35" x14ac:dyDescent="0.3">
      <c r="M59" s="27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3:35" x14ac:dyDescent="0.3">
      <c r="M60" s="27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3:35" x14ac:dyDescent="0.3">
      <c r="M61" s="27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3:35" x14ac:dyDescent="0.3">
      <c r="M62" s="27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3:35" x14ac:dyDescent="0.3"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3:35" x14ac:dyDescent="0.3"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3:35" x14ac:dyDescent="0.3"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3:35" x14ac:dyDescent="0.3"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3:35" x14ac:dyDescent="0.3"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3:35" x14ac:dyDescent="0.3"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3:35" x14ac:dyDescent="0.3">
      <c r="M69" s="27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3:35" x14ac:dyDescent="0.3">
      <c r="M70" s="27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3:35" x14ac:dyDescent="0.3">
      <c r="M71" s="27"/>
    </row>
    <row r="72" spans="13:35" x14ac:dyDescent="0.3">
      <c r="M72" s="27"/>
    </row>
    <row r="73" spans="13:35" x14ac:dyDescent="0.3">
      <c r="M73" s="27"/>
    </row>
    <row r="74" spans="13:35" x14ac:dyDescent="0.3">
      <c r="M74" s="27"/>
    </row>
    <row r="75" spans="13:35" x14ac:dyDescent="0.3">
      <c r="M75" s="27"/>
    </row>
    <row r="76" spans="13:35" x14ac:dyDescent="0.3">
      <c r="M76" s="27"/>
      <c r="N76" s="2"/>
    </row>
    <row r="77" spans="13:35" x14ac:dyDescent="0.3">
      <c r="M77" s="27"/>
      <c r="N77" s="2"/>
      <c r="O77" s="2"/>
    </row>
    <row r="78" spans="13:35" x14ac:dyDescent="0.3">
      <c r="M78" s="27"/>
      <c r="N78" s="2"/>
    </row>
    <row r="79" spans="13:35" x14ac:dyDescent="0.3">
      <c r="M79" s="27"/>
      <c r="N79" s="2"/>
    </row>
    <row r="80" spans="13:35" x14ac:dyDescent="0.3">
      <c r="M80" s="27"/>
      <c r="N80" s="2"/>
    </row>
    <row r="81" spans="13:25" x14ac:dyDescent="0.3">
      <c r="M81" s="27"/>
      <c r="N81" s="2"/>
    </row>
    <row r="82" spans="13:25" x14ac:dyDescent="0.3">
      <c r="M82" s="27"/>
      <c r="N82" s="2"/>
    </row>
    <row r="83" spans="13:25" x14ac:dyDescent="0.3">
      <c r="M83" s="27"/>
      <c r="N83" s="2"/>
      <c r="Y83" s="26"/>
    </row>
    <row r="87" spans="13:25" x14ac:dyDescent="0.3">
      <c r="M87" s="27"/>
      <c r="N87" s="2"/>
    </row>
    <row r="88" spans="13:25" x14ac:dyDescent="0.3">
      <c r="M88" s="27"/>
      <c r="N88" s="2"/>
      <c r="O88" s="2"/>
      <c r="P88" s="2"/>
    </row>
    <row r="89" spans="13:25" x14ac:dyDescent="0.3">
      <c r="M89" s="27"/>
      <c r="N89" s="2"/>
      <c r="O89" s="2"/>
      <c r="P89" s="28"/>
    </row>
    <row r="90" spans="13:25" x14ac:dyDescent="0.3">
      <c r="M90" s="27"/>
      <c r="N90" s="2"/>
    </row>
    <row r="91" spans="13:25" x14ac:dyDescent="0.3">
      <c r="M91" s="27"/>
      <c r="N91" s="2"/>
    </row>
    <row r="92" spans="13:25" x14ac:dyDescent="0.3">
      <c r="M92" s="27"/>
      <c r="N92" s="2"/>
    </row>
    <row r="93" spans="13:25" x14ac:dyDescent="0.3">
      <c r="M93" s="27"/>
      <c r="N93" s="2"/>
    </row>
    <row r="94" spans="13:25" x14ac:dyDescent="0.3">
      <c r="M94" s="27"/>
      <c r="N94" s="2"/>
    </row>
    <row r="95" spans="13:25" x14ac:dyDescent="0.3">
      <c r="M95" s="27"/>
      <c r="N95" s="2"/>
      <c r="O95" s="2"/>
    </row>
    <row r="96" spans="13:25" x14ac:dyDescent="0.3">
      <c r="M96" s="27"/>
      <c r="N96" s="2"/>
    </row>
    <row r="97" spans="13:20" x14ac:dyDescent="0.3">
      <c r="M97" s="27"/>
      <c r="N97" s="2"/>
    </row>
    <row r="98" spans="13:20" x14ac:dyDescent="0.3">
      <c r="M98" s="27"/>
      <c r="N98" s="2"/>
    </row>
    <row r="99" spans="13:20" x14ac:dyDescent="0.3">
      <c r="M99" s="27"/>
      <c r="N99" s="2"/>
    </row>
    <row r="100" spans="13:20" x14ac:dyDescent="0.3">
      <c r="M100" s="27"/>
      <c r="N100" s="2"/>
    </row>
    <row r="101" spans="13:20" x14ac:dyDescent="0.3">
      <c r="M101" s="27"/>
      <c r="N101" s="2"/>
    </row>
    <row r="105" spans="13:20" x14ac:dyDescent="0.3">
      <c r="T105" s="29"/>
    </row>
    <row r="123" spans="25:25" x14ac:dyDescent="0.3">
      <c r="Y123" s="29"/>
    </row>
  </sheetData>
  <mergeCells count="3">
    <mergeCell ref="B1:G1"/>
    <mergeCell ref="B9:G9"/>
    <mergeCell ref="B17:G1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G29" sqref="G29"/>
    </sheetView>
  </sheetViews>
  <sheetFormatPr defaultRowHeight="14.4" x14ac:dyDescent="0.3"/>
  <cols>
    <col min="1" max="1" width="12.109375" customWidth="1"/>
    <col min="8" max="8" width="20.5546875" customWidth="1"/>
  </cols>
  <sheetData>
    <row r="1" spans="1:7" x14ac:dyDescent="0.3">
      <c r="A1" s="24"/>
      <c r="B1" s="57" t="s">
        <v>69</v>
      </c>
      <c r="C1" s="57"/>
      <c r="D1" s="57"/>
      <c r="E1" s="57"/>
      <c r="F1" s="57"/>
      <c r="G1" s="57"/>
    </row>
    <row r="2" spans="1:7" x14ac:dyDescent="0.3">
      <c r="B2" s="4" t="s">
        <v>19</v>
      </c>
      <c r="C2" s="4" t="s">
        <v>20</v>
      </c>
      <c r="D2" s="4" t="s">
        <v>30</v>
      </c>
      <c r="E2" t="s">
        <v>16</v>
      </c>
      <c r="F2" s="4" t="s">
        <v>31</v>
      </c>
      <c r="G2" s="4" t="s">
        <v>70</v>
      </c>
    </row>
    <row r="3" spans="1:7" x14ac:dyDescent="0.3">
      <c r="A3" t="s">
        <v>64</v>
      </c>
      <c r="B3" s="30">
        <v>1.4532529846871859E-3</v>
      </c>
      <c r="C3" s="30">
        <v>1.6926517552889962E-3</v>
      </c>
      <c r="D3" s="26">
        <f>AVERAGE(B3:C3)</f>
        <v>1.572952369988091E-3</v>
      </c>
      <c r="E3">
        <f>(STDEV(B3:C3))</f>
        <v>1.6928049410026274E-4</v>
      </c>
      <c r="F3">
        <v>1</v>
      </c>
      <c r="G3">
        <f>E3/D3</f>
        <v>0.10761959314861161</v>
      </c>
    </row>
    <row r="4" spans="1:7" x14ac:dyDescent="0.3">
      <c r="A4" t="s">
        <v>65</v>
      </c>
      <c r="B4" s="30">
        <v>2.3202562644918617E-3</v>
      </c>
      <c r="C4" s="30">
        <v>1.5825862295708337E-3</v>
      </c>
      <c r="D4" s="26">
        <f>AVERAGE(B4:C4)</f>
        <v>1.9514212470313477E-3</v>
      </c>
      <c r="E4">
        <f>(STDEV(B4:C4))</f>
        <v>5.2161148397077627E-4</v>
      </c>
      <c r="F4">
        <f>D4/D3</f>
        <v>1.2406105132389496</v>
      </c>
      <c r="G4">
        <f>E4/D3</f>
        <v>0.33161301888290834</v>
      </c>
    </row>
    <row r="5" spans="1:7" x14ac:dyDescent="0.3">
      <c r="A5" t="s">
        <v>66</v>
      </c>
      <c r="B5" s="30">
        <v>1.4124620865075963E-4</v>
      </c>
      <c r="C5" s="30">
        <v>1.239031587010836E-4</v>
      </c>
      <c r="D5" s="26">
        <f>AVERAGE(B5:C5)</f>
        <v>1.3257468367592162E-4</v>
      </c>
      <c r="E5">
        <f>(STDEV(B5:C5))</f>
        <v>1.226338822587293E-5</v>
      </c>
      <c r="F5">
        <f>D5/D3</f>
        <v>8.4283978463330939E-2</v>
      </c>
      <c r="G5">
        <f>E5/D3</f>
        <v>7.7964142207089067E-3</v>
      </c>
    </row>
    <row r="6" spans="1:7" x14ac:dyDescent="0.3">
      <c r="A6" t="s">
        <v>67</v>
      </c>
      <c r="B6" s="30">
        <v>2.1305302787740529E-4</v>
      </c>
      <c r="C6" s="30">
        <v>1.9268070360213866E-4</v>
      </c>
      <c r="D6" s="26">
        <f>AVERAGE(B6:C6)</f>
        <v>2.0286686573977198E-4</v>
      </c>
      <c r="E6">
        <f>(STDEV(B6:C6))</f>
        <v>1.4405408643572353E-5</v>
      </c>
      <c r="F6">
        <f>D6/D3</f>
        <v>0.1289720334896777</v>
      </c>
      <c r="G6">
        <f>E6/D3</f>
        <v>9.1581976151518286E-3</v>
      </c>
    </row>
    <row r="7" spans="1:7" x14ac:dyDescent="0.3">
      <c r="A7" t="s">
        <v>68</v>
      </c>
      <c r="B7" s="30">
        <v>2.4111323144786355E-4</v>
      </c>
      <c r="C7" s="30">
        <v>3.0710069003096508E-4</v>
      </c>
      <c r="D7">
        <f>AVERAGE(B7:C7)</f>
        <v>2.7410696073941433E-4</v>
      </c>
      <c r="E7">
        <f>(STDEV(B7:C7))</f>
        <v>4.6660179437377531E-5</v>
      </c>
      <c r="F7">
        <f>D7/D3</f>
        <v>0.174262721471655</v>
      </c>
      <c r="G7">
        <f>E7/D3</f>
        <v>2.966407650203089E-2</v>
      </c>
    </row>
  </sheetData>
  <mergeCells count="1">
    <mergeCell ref="B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F21" sqref="F21"/>
    </sheetView>
  </sheetViews>
  <sheetFormatPr defaultRowHeight="14.4" x14ac:dyDescent="0.3"/>
  <cols>
    <col min="2" max="2" width="13.21875" customWidth="1"/>
    <col min="3" max="3" width="11.5546875" customWidth="1"/>
    <col min="4" max="4" width="11.21875" customWidth="1"/>
  </cols>
  <sheetData>
    <row r="1" spans="1:4" x14ac:dyDescent="0.3">
      <c r="B1" t="s">
        <v>72</v>
      </c>
      <c r="C1" t="s">
        <v>73</v>
      </c>
      <c r="D1" t="s">
        <v>71</v>
      </c>
    </row>
    <row r="2" spans="1:4" x14ac:dyDescent="0.3">
      <c r="A2" t="s">
        <v>64</v>
      </c>
      <c r="B2">
        <v>34</v>
      </c>
      <c r="C2">
        <v>40</v>
      </c>
      <c r="D2">
        <f>B2/C2*100</f>
        <v>85</v>
      </c>
    </row>
    <row r="3" spans="1:4" x14ac:dyDescent="0.3">
      <c r="A3" t="s">
        <v>65</v>
      </c>
      <c r="B3">
        <v>36</v>
      </c>
      <c r="C3">
        <v>38</v>
      </c>
      <c r="D3">
        <f>B3/C3*100</f>
        <v>94.73684210526315</v>
      </c>
    </row>
    <row r="4" spans="1:4" x14ac:dyDescent="0.3">
      <c r="A4" t="s">
        <v>66</v>
      </c>
      <c r="B4">
        <v>13</v>
      </c>
      <c r="C4">
        <v>39</v>
      </c>
      <c r="D4">
        <f>B4/C4*100</f>
        <v>33.333333333333329</v>
      </c>
    </row>
    <row r="5" spans="1:4" x14ac:dyDescent="0.3">
      <c r="A5" t="s">
        <v>67</v>
      </c>
      <c r="B5">
        <v>1</v>
      </c>
      <c r="C5">
        <v>47</v>
      </c>
      <c r="D5">
        <f>B5/C5*100</f>
        <v>2.1276595744680851</v>
      </c>
    </row>
    <row r="6" spans="1:4" x14ac:dyDescent="0.3">
      <c r="A6" t="s">
        <v>68</v>
      </c>
      <c r="B6">
        <v>17</v>
      </c>
      <c r="C6">
        <v>65</v>
      </c>
      <c r="D6">
        <f>B6/C6*100</f>
        <v>26.153846153846157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8"/>
  <sheetViews>
    <sheetView zoomScale="85" zoomScaleNormal="85" workbookViewId="0">
      <selection activeCell="B19" sqref="B19:C23"/>
    </sheetView>
  </sheetViews>
  <sheetFormatPr defaultRowHeight="14.4" x14ac:dyDescent="0.3"/>
  <cols>
    <col min="1" max="1" width="13.44140625" customWidth="1"/>
    <col min="4" max="4" width="14.5546875" customWidth="1"/>
    <col min="5" max="5" width="12" bestFit="1" customWidth="1"/>
    <col min="7" max="7" width="11.44140625" customWidth="1"/>
    <col min="8" max="8" width="10.44140625" customWidth="1"/>
  </cols>
  <sheetData>
    <row r="1" spans="1:27" x14ac:dyDescent="0.3">
      <c r="A1" s="31"/>
      <c r="B1" s="57" t="s">
        <v>5</v>
      </c>
      <c r="C1" s="57"/>
      <c r="D1" s="57"/>
      <c r="E1" s="57"/>
      <c r="F1" s="57"/>
      <c r="G1" s="5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3">
      <c r="B2" s="4" t="s">
        <v>19</v>
      </c>
      <c r="C2" s="4" t="s">
        <v>20</v>
      </c>
      <c r="D2" s="4" t="s">
        <v>30</v>
      </c>
      <c r="E2" t="s">
        <v>16</v>
      </c>
      <c r="F2" s="4" t="s">
        <v>31</v>
      </c>
      <c r="G2" s="4" t="s">
        <v>70</v>
      </c>
      <c r="H2" s="1"/>
      <c r="I2" s="1"/>
      <c r="J2" s="1"/>
      <c r="K2" s="1"/>
      <c r="L2" s="1"/>
      <c r="M2" s="1"/>
      <c r="N2" s="1"/>
      <c r="O2" s="1"/>
      <c r="P2" s="1"/>
      <c r="Q2" s="1"/>
      <c r="R2" s="12"/>
      <c r="S2" s="1"/>
      <c r="T2" s="1"/>
      <c r="U2" s="1"/>
      <c r="V2" s="1"/>
      <c r="W2" s="1"/>
      <c r="X2" s="1"/>
      <c r="Y2" s="1"/>
      <c r="Z2" s="1"/>
      <c r="AA2" s="1"/>
    </row>
    <row r="3" spans="1:27" x14ac:dyDescent="0.3">
      <c r="A3" t="s">
        <v>64</v>
      </c>
      <c r="B3" s="2">
        <v>5.34747103144049E-2</v>
      </c>
      <c r="C3" s="2">
        <v>5.4863909062542425E-2</v>
      </c>
      <c r="D3" s="26">
        <f>AVERAGE(B3:C3)</f>
        <v>5.4169309688473666E-2</v>
      </c>
      <c r="E3">
        <f>(STDEV(B3:C3))</f>
        <v>9.8231185522390692E-4</v>
      </c>
      <c r="F3">
        <v>1</v>
      </c>
      <c r="G3">
        <f>E3/D3</f>
        <v>1.8134103256496302E-2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3">
      <c r="A4" t="s">
        <v>65</v>
      </c>
      <c r="B4" s="30">
        <v>2.9118345051233101E-2</v>
      </c>
      <c r="C4" s="30">
        <v>2.8937245171832399E-2</v>
      </c>
      <c r="D4" s="26">
        <f>AVERAGE(B4:C4)</f>
        <v>2.902779511153275E-2</v>
      </c>
      <c r="E4">
        <f>(STDEV(B4:C4))</f>
        <v>1.280569527963024E-4</v>
      </c>
      <c r="F4">
        <f>D4/D3</f>
        <v>0.53587160845266202</v>
      </c>
      <c r="G4">
        <f>E4/D3</f>
        <v>2.3640130090775515E-3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3">
      <c r="A5" t="s">
        <v>66</v>
      </c>
      <c r="B5" s="2">
        <v>0.34174713949598451</v>
      </c>
      <c r="C5" s="2">
        <v>0.34820279466991172</v>
      </c>
      <c r="D5" s="26">
        <f>AVERAGE(B5:C5)</f>
        <v>0.34497496708294811</v>
      </c>
      <c r="E5">
        <f>(STDEV(B5:C5))</f>
        <v>4.5648375504859515E-3</v>
      </c>
      <c r="F5">
        <f>D5/D3</f>
        <v>6.3684578789519461</v>
      </c>
      <c r="G5">
        <f>E5/D3</f>
        <v>8.4269812126796836E-2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3">
      <c r="A6" t="s">
        <v>67</v>
      </c>
      <c r="B6" s="30">
        <v>0.24664367931021144</v>
      </c>
      <c r="C6" s="30">
        <v>0.2209052826824382</v>
      </c>
      <c r="D6" s="26">
        <f>AVERAGE(B6:C6)</f>
        <v>0.23377448099632481</v>
      </c>
      <c r="E6">
        <f>(STDEV(B6:C6))</f>
        <v>1.819979479236743E-2</v>
      </c>
      <c r="F6">
        <f>D6/D3</f>
        <v>4.3156259945115778</v>
      </c>
      <c r="G6">
        <f>E6/D3</f>
        <v>0.33597981766860224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3">
      <c r="A7" t="s">
        <v>68</v>
      </c>
      <c r="B7">
        <v>7.4240337008338431E-2</v>
      </c>
      <c r="C7">
        <v>0.10307682080871061</v>
      </c>
      <c r="D7">
        <f>AVERAGE(B7:C7)</f>
        <v>8.8658578908524521E-2</v>
      </c>
      <c r="E7">
        <f>(STDEV(B7:C7))</f>
        <v>2.0390473240819176E-2</v>
      </c>
      <c r="F7">
        <f>D7/D3</f>
        <v>1.6366939032156358</v>
      </c>
      <c r="G7">
        <f>E7/D3</f>
        <v>0.3764211387976748</v>
      </c>
      <c r="H7" s="1"/>
      <c r="I7" s="30"/>
      <c r="J7" s="3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3">
      <c r="B8" s="30"/>
      <c r="C8" s="30"/>
      <c r="H8" s="1"/>
      <c r="I8" s="36"/>
      <c r="J8" s="36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3">
      <c r="A9" s="31"/>
      <c r="B9" s="57" t="s">
        <v>1</v>
      </c>
      <c r="C9" s="57"/>
      <c r="D9" s="57"/>
      <c r="E9" s="57"/>
      <c r="F9" s="57"/>
      <c r="G9" s="57"/>
      <c r="H9" s="1"/>
      <c r="I9" s="30"/>
      <c r="J9" s="30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3">
      <c r="B10" s="4" t="s">
        <v>19</v>
      </c>
      <c r="C10" s="4" t="s">
        <v>20</v>
      </c>
      <c r="D10" s="4" t="s">
        <v>30</v>
      </c>
      <c r="E10" t="s">
        <v>16</v>
      </c>
      <c r="F10" s="4" t="s">
        <v>31</v>
      </c>
      <c r="G10" s="4" t="s">
        <v>70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">
      <c r="A11" t="s">
        <v>64</v>
      </c>
      <c r="B11" s="2">
        <v>1.0401973374613724E-2</v>
      </c>
      <c r="C11" s="2">
        <v>9.407327221017359E-3</v>
      </c>
      <c r="D11" s="26">
        <f>AVERAGE(B11:C11)</f>
        <v>9.9046502978155405E-3</v>
      </c>
      <c r="E11">
        <f>(STDEV(B11:C11))</f>
        <v>7.0332104008910589E-4</v>
      </c>
      <c r="F11">
        <v>1</v>
      </c>
      <c r="G11">
        <f>E11/D11</f>
        <v>7.1009174371781961E-2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3">
      <c r="A12" t="s">
        <v>65</v>
      </c>
      <c r="B12" s="2">
        <v>4.91198511813545E-3</v>
      </c>
      <c r="C12" s="30">
        <v>3.68293683747478E-3</v>
      </c>
      <c r="D12" s="26">
        <f>AVERAGE(B12:C12)</f>
        <v>4.297460977805115E-3</v>
      </c>
      <c r="E12">
        <f>(STDEV(B12:C12))</f>
        <v>8.6906837366082686E-4</v>
      </c>
      <c r="F12">
        <f>D12/D11</f>
        <v>0.43388316079699607</v>
      </c>
      <c r="G12">
        <f>E12/D11</f>
        <v>8.7743468727260257E-2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2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3">
      <c r="A13" t="s">
        <v>66</v>
      </c>
      <c r="B13" s="2">
        <v>6.7171871969216077E-2</v>
      </c>
      <c r="C13" s="2">
        <v>7.7804690320214032E-2</v>
      </c>
      <c r="D13" s="26">
        <f>AVERAGE(B13:C13)</f>
        <v>7.2488281144715061E-2</v>
      </c>
      <c r="E13">
        <f>(STDEV(B13:C13))</f>
        <v>7.5185379591154186E-3</v>
      </c>
      <c r="F13">
        <f>D13/D11</f>
        <v>7.3186108509759569</v>
      </c>
      <c r="G13">
        <f>E13/D11</f>
        <v>0.75909171278602572</v>
      </c>
      <c r="H13" s="1"/>
      <c r="I13" s="1"/>
      <c r="J13" s="1"/>
      <c r="K13" s="1"/>
      <c r="L13" s="1"/>
      <c r="M13" s="36"/>
      <c r="N13" s="1"/>
      <c r="O13" s="1"/>
      <c r="P13" s="1"/>
      <c r="Q13" s="1"/>
      <c r="R13" s="12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3">
      <c r="A14" t="s">
        <v>67</v>
      </c>
      <c r="B14" s="30">
        <v>4.1478275314586074E-2</v>
      </c>
      <c r="C14" s="30">
        <v>3.9459027605205269E-2</v>
      </c>
      <c r="D14" s="26">
        <f>AVERAGE(B14:C14)</f>
        <v>4.0468651459895671E-2</v>
      </c>
      <c r="E14">
        <f>(STDEV(B14:C14))</f>
        <v>1.4278237481985707E-3</v>
      </c>
      <c r="F14">
        <f>D14/D11</f>
        <v>4.0858233499491634</v>
      </c>
      <c r="G14">
        <f>E14/D11</f>
        <v>0.14415690663137048</v>
      </c>
      <c r="H14" s="1"/>
      <c r="I14" s="1"/>
      <c r="J14" s="1"/>
      <c r="K14" s="1"/>
      <c r="L14" s="1"/>
      <c r="M14" s="36"/>
      <c r="N14" s="1"/>
      <c r="O14" s="1"/>
      <c r="P14" s="1"/>
      <c r="Q14" s="1"/>
      <c r="R14" s="12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3">
      <c r="A15" t="s">
        <v>68</v>
      </c>
      <c r="B15" s="2">
        <v>3.142377628018022E-2</v>
      </c>
      <c r="C15" s="2">
        <v>3.27742195988883E-2</v>
      </c>
      <c r="D15">
        <f>AVERAGE(B15:C15)</f>
        <v>3.209899793953426E-2</v>
      </c>
      <c r="E15">
        <f>(STDEV(B15:C15))</f>
        <v>9.5490762826654974E-4</v>
      </c>
      <c r="F15">
        <f>D15/D11</f>
        <v>3.2408007324209778</v>
      </c>
      <c r="G15">
        <f>E15/D11</f>
        <v>9.6410029587531587E-2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3">
      <c r="A16" s="1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2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3">
      <c r="A17" s="37"/>
      <c r="B17" s="61" t="s">
        <v>22</v>
      </c>
      <c r="C17" s="61"/>
      <c r="D17" s="61"/>
      <c r="E17" s="61"/>
      <c r="F17" s="61"/>
      <c r="G17" s="6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3">
      <c r="A18" s="1"/>
      <c r="B18" s="38" t="s">
        <v>19</v>
      </c>
      <c r="C18" s="38" t="s">
        <v>20</v>
      </c>
      <c r="D18" s="38" t="s">
        <v>30</v>
      </c>
      <c r="E18" s="1" t="s">
        <v>16</v>
      </c>
      <c r="F18" s="38" t="s">
        <v>31</v>
      </c>
      <c r="G18" s="38" t="s">
        <v>70</v>
      </c>
      <c r="H18" s="1"/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3">
      <c r="A19" s="1" t="s">
        <v>64</v>
      </c>
      <c r="B19" s="30">
        <v>4.1316332699286847E-4</v>
      </c>
      <c r="C19" s="30">
        <v>4.2272315816647434E-4</v>
      </c>
      <c r="D19" s="12">
        <f>AVERAGE(B19:C19)</f>
        <v>4.179432425796714E-4</v>
      </c>
      <c r="E19" s="1">
        <f>(STDEV(B19:C19))</f>
        <v>6.7598214498552647E-6</v>
      </c>
      <c r="F19" s="1">
        <v>1</v>
      </c>
      <c r="G19" s="1">
        <f>E19/D19</f>
        <v>1.6174017811920138E-2</v>
      </c>
      <c r="H19" s="12"/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3">
      <c r="A20" s="1" t="s">
        <v>65</v>
      </c>
      <c r="B20" s="36">
        <v>4.8893467808727182E-5</v>
      </c>
      <c r="C20" s="36">
        <v>4.446409110547329E-5</v>
      </c>
      <c r="D20" s="12">
        <f>AVERAGE(B20:C20)</f>
        <v>4.6678779457100239E-5</v>
      </c>
      <c r="E20" s="1">
        <f>(STDEV(B20:C20))</f>
        <v>3.1320423033005409E-6</v>
      </c>
      <c r="F20" s="1">
        <f>D20/D19</f>
        <v>0.11168688640348573</v>
      </c>
      <c r="G20" s="1">
        <f>E20/D19</f>
        <v>7.4939417227292242E-3</v>
      </c>
      <c r="H20" s="1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3">
      <c r="A21" s="1" t="s">
        <v>66</v>
      </c>
      <c r="B21" s="36">
        <v>8.3442625448154738E-3</v>
      </c>
      <c r="C21" s="36">
        <v>8.6026626845155437E-3</v>
      </c>
      <c r="D21" s="12">
        <f>AVERAGE(B21:C21)</f>
        <v>8.4734626146655088E-3</v>
      </c>
      <c r="E21" s="1">
        <f>(STDEV(B21:C21))</f>
        <v>1.8271649104147062E-4</v>
      </c>
      <c r="F21" s="1">
        <f>D21/D19</f>
        <v>20.274194558966304</v>
      </c>
      <c r="G21" s="1">
        <f>E21/D19</f>
        <v>0.43718015373017993</v>
      </c>
      <c r="H21" s="1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3">
      <c r="A22" s="1" t="s">
        <v>67</v>
      </c>
      <c r="B22" s="36">
        <v>1.4558451444885248E-2</v>
      </c>
      <c r="C22" s="36">
        <v>1.538319525778315E-2</v>
      </c>
      <c r="D22" s="12">
        <f>AVERAGE(B22:C22)</f>
        <v>1.4970823351334199E-2</v>
      </c>
      <c r="E22" s="1">
        <f>(STDEV(B22:C22))</f>
        <v>5.8318194284175508E-4</v>
      </c>
      <c r="F22" s="1">
        <f>D22/D19</f>
        <v>35.820230658425707</v>
      </c>
      <c r="G22" s="1">
        <f>E22/D19</f>
        <v>1.3953615788645863</v>
      </c>
      <c r="H22" s="12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3">
      <c r="A23" s="1" t="s">
        <v>68</v>
      </c>
      <c r="B23" s="36">
        <v>9.3812763803406557E-3</v>
      </c>
      <c r="C23" s="36">
        <v>9.3164736928895431E-3</v>
      </c>
      <c r="D23" s="1">
        <f>AVERAGE(B23:C23)</f>
        <v>9.3488750366150994E-3</v>
      </c>
      <c r="E23" s="1">
        <f>(STDEV(B23:C23))</f>
        <v>4.5822419735794118E-5</v>
      </c>
      <c r="F23" s="1">
        <f>D23/D19</f>
        <v>22.368767057725425</v>
      </c>
      <c r="G23" s="1">
        <f>E23/D19</f>
        <v>0.10963790071820365</v>
      </c>
      <c r="H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3">
      <c r="A24" s="1"/>
      <c r="B24" s="36"/>
      <c r="C24" s="1"/>
      <c r="D24" s="1"/>
      <c r="E24" s="1"/>
      <c r="F24" s="1"/>
      <c r="G24" s="1"/>
      <c r="H24" s="7"/>
      <c r="I24" s="4"/>
      <c r="J24" s="1"/>
      <c r="K24" s="1"/>
      <c r="L24" s="30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3">
      <c r="A25" s="1"/>
      <c r="B25" s="36"/>
      <c r="C25" s="30"/>
      <c r="D25" s="30"/>
      <c r="E25" s="1"/>
      <c r="F25" s="1"/>
      <c r="G25" s="36"/>
      <c r="H25" s="36"/>
      <c r="I25" s="4"/>
      <c r="J25" s="11"/>
      <c r="K25" s="11"/>
      <c r="L25" s="3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3">
      <c r="A26" s="1"/>
      <c r="B26" s="36"/>
      <c r="C26" s="36"/>
      <c r="D26" s="36"/>
      <c r="E26" s="1"/>
      <c r="F26" s="1"/>
      <c r="G26" s="36"/>
      <c r="H26" s="36"/>
      <c r="J26" s="1"/>
      <c r="K26" s="1"/>
      <c r="L26" s="30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3">
      <c r="A27" s="1"/>
      <c r="B27" s="36"/>
      <c r="C27" s="12"/>
      <c r="D27" s="30"/>
      <c r="E27" s="1"/>
      <c r="F27" s="1"/>
      <c r="G27" s="36"/>
      <c r="H27" s="36"/>
      <c r="I27" s="4"/>
      <c r="J27" s="1"/>
      <c r="K27" s="1"/>
      <c r="L27" s="30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3">
      <c r="A28" s="1"/>
      <c r="B28" s="36"/>
      <c r="C28" s="1"/>
      <c r="D28" s="1"/>
      <c r="E28" s="1"/>
      <c r="F28" s="1"/>
      <c r="G28" s="1"/>
      <c r="H28" s="7"/>
      <c r="I28" s="4"/>
      <c r="J28" s="1"/>
      <c r="K28" s="1"/>
      <c r="L28" s="30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3">
      <c r="A29" s="1"/>
      <c r="B29" s="36"/>
      <c r="C29" s="1"/>
      <c r="D29" s="1"/>
      <c r="E29" s="1"/>
      <c r="F29" s="1"/>
      <c r="G29" s="1"/>
      <c r="H29" s="7"/>
      <c r="J29" s="11"/>
      <c r="K29" s="11"/>
      <c r="L29" s="30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3">
      <c r="A30" s="1"/>
      <c r="B30" s="36"/>
      <c r="C30" s="1"/>
      <c r="D30" s="12"/>
      <c r="E30" s="1"/>
      <c r="F30" s="1"/>
      <c r="G30" s="1"/>
      <c r="H30" s="1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3">
      <c r="A31" s="1"/>
      <c r="B31" s="36"/>
      <c r="C31" s="1"/>
      <c r="D31" s="12"/>
      <c r="E31" s="1"/>
      <c r="F31" s="1"/>
      <c r="G31" s="1"/>
      <c r="H31" s="32"/>
      <c r="I31" s="2"/>
      <c r="J31" s="33"/>
      <c r="K31" s="39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3">
      <c r="A32" s="1"/>
      <c r="B32" s="36"/>
      <c r="C32" s="1"/>
      <c r="D32" s="1"/>
      <c r="E32" s="1"/>
      <c r="F32" s="1"/>
      <c r="G32" s="1"/>
      <c r="H32" s="32"/>
      <c r="I32" s="32"/>
      <c r="J32" s="33"/>
      <c r="K32" s="39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3">
      <c r="A33" s="1"/>
      <c r="B33" s="36"/>
      <c r="C33" s="1"/>
      <c r="D33" s="12"/>
      <c r="E33" s="1"/>
      <c r="F33" s="1"/>
      <c r="G33" s="1"/>
      <c r="H33" s="32"/>
      <c r="I33" s="32"/>
      <c r="J33" s="33"/>
      <c r="K33" s="39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3">
      <c r="A34" s="1"/>
      <c r="B34" s="36"/>
      <c r="C34" s="1"/>
      <c r="D34" s="1"/>
      <c r="E34" s="1"/>
      <c r="F34" s="1"/>
      <c r="G34" s="1"/>
      <c r="H34" s="32"/>
      <c r="I34" s="32"/>
      <c r="J34" s="33"/>
      <c r="K34" s="39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7"/>
      <c r="R36" s="11"/>
      <c r="S36" s="7"/>
      <c r="T36" s="7"/>
      <c r="U36" s="1"/>
      <c r="V36" s="1"/>
      <c r="W36" s="1"/>
      <c r="X36" s="1"/>
      <c r="Y36" s="1"/>
      <c r="Z36" s="1"/>
      <c r="AA36" s="1"/>
    </row>
    <row r="37" spans="1:27" x14ac:dyDescent="0.3">
      <c r="A37" s="1"/>
      <c r="B37" s="3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3">
      <c r="A38" s="1"/>
      <c r="B38" s="36"/>
      <c r="C38" s="1"/>
      <c r="D38" s="1"/>
      <c r="E38" s="1"/>
      <c r="F38" s="1"/>
      <c r="G38" s="1"/>
      <c r="H38" s="7"/>
      <c r="I38" s="11"/>
      <c r="J38" s="11"/>
      <c r="K38" s="30"/>
      <c r="L38" s="1"/>
      <c r="M38" s="1"/>
      <c r="N38" s="1"/>
      <c r="O38" s="1"/>
      <c r="P38" s="36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3">
      <c r="A39" s="1"/>
      <c r="B39" s="36"/>
      <c r="C39" s="1"/>
      <c r="D39" s="1"/>
      <c r="E39" s="1"/>
      <c r="F39" s="1"/>
      <c r="G39" s="1"/>
      <c r="H39" s="7"/>
      <c r="I39" s="11"/>
      <c r="J39" s="11"/>
      <c r="K39" s="30"/>
      <c r="L39" s="1"/>
      <c r="M39" s="1"/>
      <c r="N39" s="1"/>
      <c r="O39" s="1"/>
      <c r="P39" s="36"/>
      <c r="Q39" s="1"/>
      <c r="R39" s="1"/>
      <c r="S39" s="1"/>
      <c r="T39" s="1"/>
      <c r="U39" s="1"/>
      <c r="V39" s="1"/>
    </row>
    <row r="40" spans="1:27" x14ac:dyDescent="0.3">
      <c r="A40" s="1"/>
      <c r="B40" s="36"/>
      <c r="C40" s="1"/>
      <c r="D40" s="1"/>
      <c r="E40" s="1"/>
      <c r="F40" s="1"/>
      <c r="G40" s="1"/>
      <c r="H40" s="7"/>
      <c r="I40" s="11"/>
      <c r="J40" s="11"/>
      <c r="K40" s="30"/>
      <c r="L40" s="12"/>
      <c r="M40" s="1"/>
      <c r="N40" s="1"/>
      <c r="O40" s="1"/>
      <c r="P40" s="36"/>
      <c r="Q40" s="1"/>
      <c r="R40" s="1"/>
      <c r="S40" s="1"/>
      <c r="T40" s="1"/>
      <c r="U40" s="1"/>
      <c r="V40" s="1"/>
    </row>
    <row r="41" spans="1:27" x14ac:dyDescent="0.3">
      <c r="A41" s="1"/>
      <c r="B41" s="36"/>
      <c r="C41" s="1"/>
      <c r="D41" s="1"/>
      <c r="E41" s="1"/>
      <c r="F41" s="1"/>
      <c r="G41" s="1"/>
      <c r="H41" s="7"/>
      <c r="I41" s="11"/>
      <c r="J41" s="11"/>
      <c r="K41" s="30"/>
      <c r="L41" s="1"/>
      <c r="M41" s="1"/>
      <c r="N41" s="1"/>
      <c r="O41" s="1"/>
      <c r="P41" s="36"/>
      <c r="Q41" s="1"/>
      <c r="R41" s="1"/>
      <c r="S41" s="1"/>
      <c r="T41" s="1"/>
      <c r="U41" s="1"/>
      <c r="V41" s="1"/>
    </row>
    <row r="42" spans="1:27" x14ac:dyDescent="0.3">
      <c r="A42" s="1"/>
      <c r="B42" s="36"/>
      <c r="C42" s="1"/>
      <c r="D42" s="1"/>
      <c r="E42" s="1"/>
      <c r="F42" s="1"/>
      <c r="G42" s="1"/>
      <c r="H42" s="7"/>
      <c r="I42" s="11"/>
      <c r="J42" s="11"/>
      <c r="K42" s="30"/>
      <c r="L42" s="1"/>
      <c r="M42" s="1"/>
      <c r="N42" s="1"/>
      <c r="O42" s="1"/>
      <c r="P42" s="36"/>
      <c r="Q42" s="1"/>
      <c r="R42" s="1"/>
      <c r="S42" s="1"/>
      <c r="T42" s="1"/>
      <c r="U42" s="1"/>
      <c r="V42" s="1"/>
    </row>
    <row r="43" spans="1:27" x14ac:dyDescent="0.3">
      <c r="A43" s="1"/>
      <c r="B43" s="36"/>
      <c r="C43" s="1"/>
      <c r="D43" s="1"/>
      <c r="E43" s="1"/>
      <c r="F43" s="1"/>
      <c r="G43" s="1"/>
      <c r="H43" s="7"/>
      <c r="I43" s="11"/>
      <c r="J43" s="11"/>
      <c r="K43" s="30"/>
      <c r="L43" s="1"/>
      <c r="M43" s="1"/>
      <c r="N43" s="1"/>
      <c r="O43" s="1"/>
      <c r="P43" s="36"/>
      <c r="Q43" s="1"/>
      <c r="R43" s="1"/>
      <c r="S43" s="1"/>
      <c r="T43" s="1"/>
      <c r="U43" s="1"/>
      <c r="V43" s="1"/>
    </row>
    <row r="44" spans="1:27" x14ac:dyDescent="0.3">
      <c r="A44" s="1"/>
      <c r="B44" s="3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36"/>
      <c r="Q44" s="1"/>
      <c r="R44" s="1"/>
      <c r="S44" s="1"/>
      <c r="T44" s="1"/>
      <c r="U44" s="1"/>
      <c r="V44" s="1"/>
    </row>
    <row r="45" spans="1:27" x14ac:dyDescent="0.3">
      <c r="A45" s="1"/>
      <c r="B45" s="36"/>
      <c r="C45" s="1"/>
      <c r="D45" s="1"/>
      <c r="E45" s="1"/>
      <c r="F45" s="1"/>
      <c r="G45" s="1"/>
      <c r="H45" s="32"/>
      <c r="I45" s="32"/>
      <c r="J45" s="33"/>
      <c r="K45" s="39"/>
      <c r="L45" s="36"/>
      <c r="M45" s="1"/>
      <c r="N45" s="1"/>
      <c r="O45" s="1"/>
      <c r="P45" s="36"/>
      <c r="Q45" s="1"/>
      <c r="R45" s="1"/>
      <c r="S45" s="1"/>
      <c r="T45" s="1"/>
      <c r="U45" s="1"/>
      <c r="V45" s="1"/>
    </row>
    <row r="46" spans="1:27" x14ac:dyDescent="0.3">
      <c r="A46" s="1"/>
      <c r="B46" s="36"/>
      <c r="C46" s="1"/>
      <c r="D46" s="1"/>
      <c r="E46" s="1"/>
      <c r="F46" s="1"/>
      <c r="G46" s="1"/>
      <c r="H46" s="32"/>
      <c r="I46" s="32"/>
      <c r="J46" s="33"/>
      <c r="K46" s="39"/>
      <c r="L46" s="36"/>
      <c r="M46" s="1"/>
      <c r="N46" s="1"/>
      <c r="O46" s="1"/>
      <c r="P46" s="36"/>
      <c r="Q46" s="1"/>
      <c r="R46" s="1"/>
      <c r="S46" s="1"/>
      <c r="T46" s="1"/>
      <c r="U46" s="1"/>
      <c r="V46" s="1"/>
    </row>
    <row r="47" spans="1:27" x14ac:dyDescent="0.3">
      <c r="A47" s="1"/>
      <c r="B47" s="36"/>
      <c r="C47" s="1"/>
      <c r="D47" s="1"/>
      <c r="E47" s="1"/>
      <c r="F47" s="1"/>
      <c r="G47" s="1"/>
      <c r="H47" s="32"/>
      <c r="I47" s="32"/>
      <c r="J47" s="33"/>
      <c r="K47" s="39"/>
      <c r="L47" s="36"/>
      <c r="M47" s="1"/>
      <c r="N47" s="1"/>
      <c r="O47" s="1"/>
      <c r="P47" s="36"/>
      <c r="Q47" s="1"/>
      <c r="R47" s="1"/>
      <c r="S47" s="1"/>
      <c r="T47" s="1"/>
      <c r="U47" s="1"/>
      <c r="V47" s="1"/>
    </row>
    <row r="48" spans="1:27" x14ac:dyDescent="0.3">
      <c r="A48" s="1"/>
      <c r="B48" s="36"/>
      <c r="C48" s="1"/>
      <c r="D48" s="1"/>
      <c r="E48" s="1"/>
      <c r="F48" s="1"/>
      <c r="G48" s="1"/>
      <c r="H48" s="32"/>
      <c r="I48" s="32"/>
      <c r="J48" s="33"/>
      <c r="K48" s="39"/>
      <c r="L48" s="36"/>
      <c r="M48" s="40"/>
      <c r="N48" s="39"/>
      <c r="O48" s="12"/>
      <c r="P48" s="1"/>
      <c r="Q48" s="1"/>
      <c r="R48" s="1"/>
      <c r="S48" s="1"/>
      <c r="T48" s="1"/>
      <c r="U48" s="1"/>
      <c r="V48" s="1"/>
    </row>
    <row r="49" spans="1:22" x14ac:dyDescent="0.3">
      <c r="A49" s="1"/>
      <c r="B49" s="36"/>
      <c r="C49" s="1"/>
      <c r="D49" s="1"/>
      <c r="E49" s="1"/>
      <c r="F49" s="1"/>
      <c r="G49" s="1"/>
      <c r="H49" s="1"/>
      <c r="I49" s="1"/>
      <c r="J49" s="1"/>
      <c r="K49" s="1"/>
      <c r="L49" s="1"/>
      <c r="M49" s="40"/>
      <c r="N49" s="39"/>
      <c r="O49" s="12"/>
      <c r="P49" s="7"/>
      <c r="Q49" s="1"/>
      <c r="R49" s="1"/>
      <c r="S49" s="1"/>
      <c r="T49" s="1"/>
      <c r="U49" s="1"/>
      <c r="V49" s="1"/>
    </row>
    <row r="50" spans="1:22" x14ac:dyDescent="0.3">
      <c r="A50" s="1"/>
      <c r="B50" s="36"/>
      <c r="C50" s="1"/>
      <c r="D50" s="1"/>
      <c r="E50" s="1"/>
      <c r="F50" s="1"/>
      <c r="G50" s="1"/>
      <c r="H50" s="1"/>
      <c r="I50" s="1"/>
      <c r="J50" s="1"/>
      <c r="K50" s="1"/>
      <c r="L50" s="36"/>
      <c r="M50" s="1"/>
      <c r="N50" s="1"/>
      <c r="O50" s="1"/>
      <c r="P50" s="7"/>
      <c r="Q50" s="1"/>
      <c r="R50" s="1"/>
      <c r="S50" s="1"/>
      <c r="T50" s="1"/>
      <c r="U50" s="1"/>
      <c r="V50" s="1"/>
    </row>
    <row r="51" spans="1:22" x14ac:dyDescent="0.3">
      <c r="A51" s="1"/>
      <c r="B51" s="36"/>
      <c r="C51" s="1"/>
      <c r="D51" s="1"/>
      <c r="E51" s="1"/>
      <c r="F51" s="1"/>
      <c r="G51" s="1"/>
      <c r="H51" s="1"/>
      <c r="I51" s="1"/>
      <c r="J51" s="1"/>
      <c r="K51" s="40"/>
      <c r="L51" s="36"/>
      <c r="M51" s="1"/>
      <c r="N51" s="1"/>
      <c r="O51" s="1"/>
      <c r="P51" s="7"/>
      <c r="Q51" s="1"/>
      <c r="R51" s="1"/>
      <c r="S51" s="1"/>
      <c r="T51" s="1"/>
      <c r="U51" s="1"/>
      <c r="V51" s="1"/>
    </row>
    <row r="52" spans="1:2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40"/>
      <c r="L52" s="36"/>
      <c r="M52" s="1"/>
      <c r="N52" s="1"/>
      <c r="O52" s="1"/>
      <c r="P52" s="7"/>
      <c r="Q52" s="1"/>
      <c r="R52" s="1"/>
      <c r="S52" s="1"/>
      <c r="T52" s="1"/>
      <c r="U52" s="1"/>
      <c r="V52" s="1"/>
    </row>
    <row r="53" spans="1:22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40"/>
      <c r="L53" s="36"/>
      <c r="M53" s="1"/>
      <c r="N53" s="1"/>
      <c r="O53" s="1"/>
      <c r="P53" s="7"/>
      <c r="Q53" s="1"/>
      <c r="R53" s="1"/>
      <c r="S53" s="1"/>
      <c r="T53" s="1"/>
      <c r="U53" s="1"/>
      <c r="V53" s="1"/>
    </row>
    <row r="54" spans="1:22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40"/>
      <c r="L54" s="36"/>
      <c r="M54" s="1"/>
      <c r="N54" s="1"/>
      <c r="O54" s="1"/>
      <c r="P54" s="7"/>
      <c r="Q54" s="1"/>
      <c r="R54" s="1"/>
      <c r="S54" s="1"/>
      <c r="T54" s="1"/>
      <c r="U54" s="1"/>
      <c r="V54" s="1"/>
    </row>
    <row r="55" spans="1:22" x14ac:dyDescent="0.3">
      <c r="A55" s="1"/>
      <c r="B55" s="1"/>
      <c r="C55" s="1"/>
      <c r="D55" s="1"/>
      <c r="E55" s="1"/>
      <c r="F55" s="1"/>
      <c r="G55" s="1"/>
      <c r="H55" s="15"/>
      <c r="I55" s="1"/>
      <c r="J55" s="1"/>
      <c r="K55" s="40"/>
      <c r="L55" s="36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3">
      <c r="A56" s="1"/>
      <c r="B56" s="1"/>
      <c r="C56" s="1"/>
      <c r="D56" s="1"/>
      <c r="E56" s="1"/>
      <c r="F56" s="1"/>
      <c r="G56" s="1"/>
      <c r="H56" s="15"/>
      <c r="I56" s="1"/>
      <c r="J56" s="1"/>
      <c r="K56" s="40"/>
      <c r="L56" s="36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3">
      <c r="A57" s="1"/>
      <c r="B57" s="1"/>
      <c r="C57" s="1"/>
      <c r="D57" s="1"/>
      <c r="E57" s="1"/>
      <c r="F57" s="1"/>
      <c r="G57" s="1"/>
      <c r="H57" s="15"/>
      <c r="I57" s="1"/>
      <c r="J57" s="1"/>
      <c r="K57" s="1"/>
      <c r="L57" s="36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3">
      <c r="A58" s="1"/>
      <c r="B58" s="1"/>
      <c r="C58" s="1"/>
      <c r="D58" s="1"/>
      <c r="E58" s="1"/>
      <c r="F58" s="1"/>
      <c r="G58" s="1"/>
      <c r="H58" s="15"/>
      <c r="I58" s="1"/>
      <c r="J58" s="1"/>
      <c r="K58" s="40"/>
      <c r="L58" s="36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6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6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6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6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6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6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6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</sheetData>
  <mergeCells count="3">
    <mergeCell ref="B1:G1"/>
    <mergeCell ref="B9:G9"/>
    <mergeCell ref="B17:G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"/>
  <sheetViews>
    <sheetView tabSelected="1" zoomScale="70" zoomScaleNormal="70" workbookViewId="0">
      <selection activeCell="B13" sqref="B13:C13"/>
    </sheetView>
  </sheetViews>
  <sheetFormatPr defaultRowHeight="14.4" x14ac:dyDescent="0.3"/>
  <cols>
    <col min="2" max="2" width="10.6640625" customWidth="1"/>
    <col min="3" max="3" width="10.109375" customWidth="1"/>
    <col min="5" max="6" width="13" bestFit="1" customWidth="1"/>
    <col min="10" max="10" width="12" bestFit="1" customWidth="1"/>
    <col min="11" max="11" width="13.21875" customWidth="1"/>
    <col min="16" max="16" width="12" bestFit="1" customWidth="1"/>
  </cols>
  <sheetData>
    <row r="1" spans="1:21" x14ac:dyDescent="0.3">
      <c r="B1" s="57" t="s">
        <v>5</v>
      </c>
      <c r="C1" s="57"/>
      <c r="D1" s="57"/>
      <c r="E1" s="57"/>
      <c r="F1" s="57"/>
      <c r="G1" s="57"/>
      <c r="U1" s="25"/>
    </row>
    <row r="2" spans="1:21" x14ac:dyDescent="0.3">
      <c r="B2" s="4" t="s">
        <v>19</v>
      </c>
      <c r="C2" s="4" t="s">
        <v>20</v>
      </c>
      <c r="D2" s="4" t="s">
        <v>30</v>
      </c>
      <c r="E2" t="s">
        <v>16</v>
      </c>
      <c r="F2" s="4" t="s">
        <v>31</v>
      </c>
      <c r="G2" s="4" t="s">
        <v>70</v>
      </c>
      <c r="U2" s="25"/>
    </row>
    <row r="3" spans="1:21" x14ac:dyDescent="0.3">
      <c r="A3" t="s">
        <v>64</v>
      </c>
      <c r="B3" s="2">
        <v>0.19809989216305982</v>
      </c>
      <c r="C3" s="2">
        <v>0.21038445280498724</v>
      </c>
      <c r="D3">
        <f>AVERAGE(B3:C3)</f>
        <v>0.20424217248402354</v>
      </c>
      <c r="E3" s="1">
        <f>(STDEV(B3:C3))</f>
        <v>8.6864961338042525E-3</v>
      </c>
      <c r="F3">
        <v>1</v>
      </c>
      <c r="G3">
        <f>E3/D3</f>
        <v>4.2530374741699038E-2</v>
      </c>
      <c r="U3" s="25"/>
    </row>
    <row r="4" spans="1:21" x14ac:dyDescent="0.3">
      <c r="A4" t="s">
        <v>65</v>
      </c>
      <c r="B4" s="2">
        <v>0.13530621377672208</v>
      </c>
      <c r="C4" s="2">
        <v>0.14894999703688111</v>
      </c>
      <c r="D4">
        <f>AVERAGE(B4:C4)</f>
        <v>0.1421281054068016</v>
      </c>
      <c r="E4" s="1">
        <f>(STDEV(B4:C4))</f>
        <v>9.6476116642979486E-3</v>
      </c>
      <c r="F4">
        <f>D4/D3</f>
        <v>0.69588030561082725</v>
      </c>
      <c r="G4">
        <f>E4/D3</f>
        <v>4.7236139074326652E-2</v>
      </c>
      <c r="U4" s="25"/>
    </row>
    <row r="5" spans="1:21" x14ac:dyDescent="0.3">
      <c r="A5" t="s">
        <v>66</v>
      </c>
      <c r="B5" s="2">
        <v>0.48993083529020554</v>
      </c>
      <c r="C5" s="2">
        <v>0.49977477790654695</v>
      </c>
      <c r="D5">
        <f>AVERAGE(B5:C5)</f>
        <v>0.49485280659837627</v>
      </c>
      <c r="E5" s="1">
        <f>(STDEV(B5:C5))</f>
        <v>6.9607185776262605E-3</v>
      </c>
      <c r="F5">
        <f>D5/D3</f>
        <v>2.4228728111334852</v>
      </c>
      <c r="G5">
        <f>E5/D3</f>
        <v>3.4080711603137442E-2</v>
      </c>
      <c r="U5" s="25"/>
    </row>
    <row r="6" spans="1:21" x14ac:dyDescent="0.3">
      <c r="A6" t="s">
        <v>67</v>
      </c>
      <c r="B6" s="4">
        <v>0.45395300875274597</v>
      </c>
      <c r="C6" s="4">
        <v>0.45773477347023833</v>
      </c>
      <c r="D6">
        <f>AVERAGE(B6:C6)</f>
        <v>0.45584389111149215</v>
      </c>
      <c r="E6" s="1">
        <f>(STDEV(B6:C6))</f>
        <v>2.674111476590879E-3</v>
      </c>
      <c r="F6">
        <f>D6/D3</f>
        <v>2.2318793693165877</v>
      </c>
      <c r="G6">
        <f>E6/D3</f>
        <v>1.3092846810567766E-2</v>
      </c>
    </row>
    <row r="7" spans="1:21" x14ac:dyDescent="0.3">
      <c r="A7" t="s">
        <v>68</v>
      </c>
      <c r="B7" s="4">
        <v>0.48084979087829283</v>
      </c>
      <c r="C7" s="4">
        <v>0.49106752454383901</v>
      </c>
      <c r="D7">
        <f>AVERAGE(B7:C7)</f>
        <v>0.48595865771106594</v>
      </c>
      <c r="E7" s="1">
        <f>(STDEV(B7:C7))</f>
        <v>7.2250287632657827E-3</v>
      </c>
      <c r="F7">
        <f>D7/D3</f>
        <v>2.3793257376807384</v>
      </c>
      <c r="G7">
        <f>E7/D3</f>
        <v>3.5374813513751414E-2</v>
      </c>
    </row>
    <row r="8" spans="1:21" x14ac:dyDescent="0.3">
      <c r="B8" s="2"/>
      <c r="C8" s="2"/>
    </row>
    <row r="9" spans="1:21" x14ac:dyDescent="0.3">
      <c r="B9" s="57" t="s">
        <v>1</v>
      </c>
      <c r="C9" s="57"/>
      <c r="D9" s="57"/>
      <c r="E9" s="57"/>
      <c r="F9" s="57"/>
      <c r="G9" s="57"/>
    </row>
    <row r="10" spans="1:21" x14ac:dyDescent="0.3">
      <c r="B10" s="4" t="s">
        <v>19</v>
      </c>
      <c r="C10" s="4" t="s">
        <v>20</v>
      </c>
      <c r="D10" s="4" t="s">
        <v>30</v>
      </c>
      <c r="E10" t="s">
        <v>16</v>
      </c>
      <c r="F10" s="4" t="s">
        <v>31</v>
      </c>
      <c r="G10" s="4" t="s">
        <v>70</v>
      </c>
    </row>
    <row r="11" spans="1:21" x14ac:dyDescent="0.3">
      <c r="A11" t="s">
        <v>64</v>
      </c>
      <c r="B11" s="2">
        <v>9.0301890403212987E-2</v>
      </c>
      <c r="C11" s="2">
        <v>8.985857539580161E-2</v>
      </c>
      <c r="D11">
        <f>AVERAGE(B11:C11)</f>
        <v>9.0080232899507298E-2</v>
      </c>
      <c r="E11" s="1">
        <f>(STDEV(B11:C11))</f>
        <v>3.1347104794234905E-4</v>
      </c>
      <c r="F11">
        <v>1</v>
      </c>
      <c r="G11">
        <f>E11/D11</f>
        <v>3.4799093858033708E-3</v>
      </c>
    </row>
    <row r="12" spans="1:21" x14ac:dyDescent="0.3">
      <c r="A12" t="s">
        <v>65</v>
      </c>
      <c r="B12" s="2">
        <v>6.8293874759071893E-2</v>
      </c>
      <c r="C12" s="2">
        <v>6.7653106888361042E-2</v>
      </c>
      <c r="D12">
        <f>AVERAGE(B12:C12)</f>
        <v>6.7973490823716468E-2</v>
      </c>
      <c r="E12" s="1">
        <f>(STDEV(B12:C12))</f>
        <v>4.5309130654610776E-4</v>
      </c>
      <c r="F12">
        <f>D12/D11</f>
        <v>0.75458831128408699</v>
      </c>
      <c r="G12">
        <f>E12/D11</f>
        <v>5.029863844286153E-3</v>
      </c>
    </row>
    <row r="13" spans="1:21" x14ac:dyDescent="0.3">
      <c r="A13" t="s">
        <v>66</v>
      </c>
      <c r="B13" s="2">
        <v>0.31620892643228654</v>
      </c>
      <c r="C13" s="4">
        <v>0.31751843671234303</v>
      </c>
      <c r="D13">
        <f>AVERAGE(B13:C13)</f>
        <v>0.31686368157231481</v>
      </c>
      <c r="E13" s="1">
        <f>(STDEV(B13:C13))</f>
        <v>9.2596359906144024E-4</v>
      </c>
      <c r="F13">
        <f>D13/D11</f>
        <v>3.5175717399155162</v>
      </c>
      <c r="G13">
        <f>E13/D11</f>
        <v>1.0279320659555098E-2</v>
      </c>
    </row>
    <row r="14" spans="1:21" x14ac:dyDescent="0.3">
      <c r="A14" t="s">
        <v>67</v>
      </c>
      <c r="B14" s="2">
        <v>0.2400904626129424</v>
      </c>
      <c r="C14" s="2">
        <v>0.25339325018213971</v>
      </c>
      <c r="D14">
        <f>AVERAGE(B14:C14)</f>
        <v>0.24674185639754104</v>
      </c>
      <c r="E14" s="1">
        <f>(STDEV(B14:C14))</f>
        <v>9.4064912988635271E-3</v>
      </c>
      <c r="F14">
        <f>D14/D11</f>
        <v>2.7391343078875479</v>
      </c>
      <c r="G14">
        <f>E14/D11</f>
        <v>0.10442347889305886</v>
      </c>
      <c r="K14" s="4"/>
    </row>
    <row r="15" spans="1:21" x14ac:dyDescent="0.3">
      <c r="A15" t="s">
        <v>68</v>
      </c>
      <c r="B15" s="2">
        <v>0.24675479074589809</v>
      </c>
      <c r="C15" s="2">
        <v>0.25328788880277953</v>
      </c>
      <c r="D15">
        <f>AVERAGE(B15:C15)</f>
        <v>0.25002133977433882</v>
      </c>
      <c r="E15" s="1">
        <f>(STDEV(B15:C15))</f>
        <v>4.619597938177517E-3</v>
      </c>
      <c r="F15">
        <f>D15/D11</f>
        <v>2.7755405567530049</v>
      </c>
      <c r="G15">
        <f>E15/D11</f>
        <v>5.1283148249972876E-2</v>
      </c>
      <c r="K15" s="4"/>
    </row>
    <row r="17" spans="1:11" x14ac:dyDescent="0.3">
      <c r="B17" s="57" t="s">
        <v>22</v>
      </c>
      <c r="C17" s="57"/>
      <c r="D17" s="57"/>
      <c r="E17" s="57"/>
      <c r="F17" s="57"/>
      <c r="G17" s="57"/>
      <c r="K17" s="2"/>
    </row>
    <row r="18" spans="1:11" x14ac:dyDescent="0.3">
      <c r="B18" s="4" t="s">
        <v>19</v>
      </c>
      <c r="C18" s="4" t="s">
        <v>20</v>
      </c>
      <c r="D18" s="4" t="s">
        <v>30</v>
      </c>
      <c r="E18" t="s">
        <v>16</v>
      </c>
      <c r="F18" s="4" t="s">
        <v>31</v>
      </c>
      <c r="G18" s="4" t="s">
        <v>70</v>
      </c>
      <c r="K18" s="2"/>
    </row>
    <row r="19" spans="1:11" x14ac:dyDescent="0.3">
      <c r="A19" t="s">
        <v>64</v>
      </c>
      <c r="B19" s="4">
        <v>1.0584093388447461E-3</v>
      </c>
      <c r="C19" s="4">
        <v>7.1650246739475608E-4</v>
      </c>
      <c r="D19">
        <f>AVERAGE(B19:C19)</f>
        <v>8.8745590311975107E-4</v>
      </c>
      <c r="E19" s="1">
        <f>(STDEV(B19:C19))</f>
        <v>2.417646673365651E-4</v>
      </c>
      <c r="F19">
        <v>1</v>
      </c>
      <c r="G19">
        <f>E19/D19</f>
        <v>0.27242442862419269</v>
      </c>
    </row>
    <row r="20" spans="1:11" x14ac:dyDescent="0.3">
      <c r="A20" t="s">
        <v>65</v>
      </c>
      <c r="B20" s="2">
        <v>7.8039890102305919E-4</v>
      </c>
      <c r="C20" s="2">
        <v>6.5260603376645287E-4</v>
      </c>
      <c r="D20">
        <f>AVERAGE(B20:C20)</f>
        <v>7.1650246739475608E-4</v>
      </c>
      <c r="E20" s="1">
        <f>(STDEV(B20:C20))</f>
        <v>9.0363203024418636E-5</v>
      </c>
      <c r="F20">
        <f>D20/D19</f>
        <v>0.80736683915896279</v>
      </c>
      <c r="G20">
        <f>E20/D19</f>
        <v>0.10182275277763886</v>
      </c>
      <c r="K20" s="4"/>
    </row>
    <row r="21" spans="1:11" x14ac:dyDescent="0.3">
      <c r="A21" t="s">
        <v>66</v>
      </c>
      <c r="B21" s="4">
        <v>8.0880476384589881E-3</v>
      </c>
      <c r="C21" s="4">
        <v>7.292041597562195E-3</v>
      </c>
      <c r="D21">
        <f>AVERAGE(B21:C21)</f>
        <v>7.6900446180105915E-3</v>
      </c>
      <c r="E21" s="1">
        <f>(STDEV(B21:C21))</f>
        <v>5.628612693835786E-4</v>
      </c>
      <c r="F21">
        <f>D21/D19</f>
        <v>8.665269554213463</v>
      </c>
      <c r="G21">
        <f>E21/D19</f>
        <v>0.63424139431030135</v>
      </c>
      <c r="K21" s="4"/>
    </row>
    <row r="22" spans="1:11" x14ac:dyDescent="0.3">
      <c r="A22" t="s">
        <v>67</v>
      </c>
      <c r="B22" s="4">
        <v>3.4483750937739635E-3</v>
      </c>
      <c r="C22" s="4">
        <v>3.32167150415923E-3</v>
      </c>
      <c r="D22">
        <f>AVERAGE(B22:C22)</f>
        <v>3.3850232989665967E-3</v>
      </c>
      <c r="E22" s="1">
        <f>(STDEV(B22:C22))</f>
        <v>8.9592967417255468E-5</v>
      </c>
      <c r="F22">
        <f>D22/D19</f>
        <v>3.8143002791090006</v>
      </c>
      <c r="G22">
        <f>E22/D19</f>
        <v>0.10095483854724668</v>
      </c>
    </row>
    <row r="23" spans="1:11" x14ac:dyDescent="0.3">
      <c r="A23" t="s">
        <v>68</v>
      </c>
      <c r="B23" s="2">
        <v>3.7083681502363946E-3</v>
      </c>
      <c r="C23" s="2">
        <v>3.6827519960532574E-3</v>
      </c>
      <c r="D23">
        <f>AVERAGE(B23:C23)</f>
        <v>3.6955600731448258E-3</v>
      </c>
      <c r="E23" s="1">
        <f>(STDEV(B23:C23))</f>
        <v>1.8113356330816451E-5</v>
      </c>
      <c r="F23">
        <f>D23/D19</f>
        <v>4.164218255975876</v>
      </c>
      <c r="G23">
        <f>E23/D19</f>
        <v>2.0410429709398506E-2</v>
      </c>
      <c r="K23" s="4"/>
    </row>
    <row r="24" spans="1:11" x14ac:dyDescent="0.3">
      <c r="K24" s="4"/>
    </row>
    <row r="25" spans="1:11" x14ac:dyDescent="0.3">
      <c r="B25" s="57" t="s">
        <v>52</v>
      </c>
      <c r="C25" s="57"/>
      <c r="D25" s="57"/>
      <c r="E25" s="57"/>
      <c r="F25" s="57"/>
      <c r="G25" s="57"/>
    </row>
    <row r="26" spans="1:11" x14ac:dyDescent="0.3">
      <c r="B26" s="4" t="s">
        <v>19</v>
      </c>
      <c r="C26" s="4" t="s">
        <v>20</v>
      </c>
      <c r="D26" s="4" t="s">
        <v>30</v>
      </c>
      <c r="E26" t="s">
        <v>16</v>
      </c>
      <c r="F26" s="4" t="s">
        <v>31</v>
      </c>
      <c r="G26" s="4" t="s">
        <v>70</v>
      </c>
      <c r="K26" s="2"/>
    </row>
    <row r="27" spans="1:11" x14ac:dyDescent="0.3">
      <c r="A27" t="s">
        <v>64</v>
      </c>
      <c r="B27" s="2">
        <v>2.2155366458630414E-2</v>
      </c>
      <c r="C27" s="2">
        <v>2.08284602226558E-2</v>
      </c>
      <c r="D27">
        <f>AVERAGE(B27:C27)</f>
        <v>2.1491913340643105E-2</v>
      </c>
      <c r="E27" s="1">
        <f>(STDEV(B27:C27))</f>
        <v>9.3826439745636682E-4</v>
      </c>
      <c r="F27">
        <v>1</v>
      </c>
      <c r="G27">
        <f>E27/D27</f>
        <v>4.3656624823720375E-2</v>
      </c>
      <c r="K27" s="2"/>
    </row>
    <row r="28" spans="1:11" x14ac:dyDescent="0.3">
      <c r="A28" t="s">
        <v>65</v>
      </c>
      <c r="B28" s="2">
        <v>1.8402556360372562E-2</v>
      </c>
      <c r="C28" s="2">
        <v>1.5793229247706431E-2</v>
      </c>
      <c r="D28">
        <f>AVERAGE(B28:C28)</f>
        <v>1.7097892804039498E-2</v>
      </c>
      <c r="E28" s="1">
        <f>(STDEV(B28:C28))</f>
        <v>1.8450728957001361E-3</v>
      </c>
      <c r="F28">
        <f>D28/D27</f>
        <v>0.79555005331730388</v>
      </c>
      <c r="G28">
        <f>E28/D27</f>
        <v>8.5849634067290806E-2</v>
      </c>
    </row>
    <row r="29" spans="1:11" x14ac:dyDescent="0.3">
      <c r="A29" t="s">
        <v>66</v>
      </c>
      <c r="B29" s="2">
        <v>1.3471722112333873E-3</v>
      </c>
      <c r="C29" s="2">
        <v>1.3116058892042655E-3</v>
      </c>
      <c r="D29">
        <f>AVERAGE(B29:C29)</f>
        <v>1.3293890502188263E-3</v>
      </c>
      <c r="E29" s="1">
        <f>(STDEV(B29:C29))</f>
        <v>2.514918748865651E-5</v>
      </c>
      <c r="F29">
        <f>D29/D27</f>
        <v>6.185531409643432E-2</v>
      </c>
      <c r="G29">
        <f>E29/D27</f>
        <v>1.1701697792116618E-3</v>
      </c>
    </row>
    <row r="30" spans="1:11" x14ac:dyDescent="0.3">
      <c r="A30" t="s">
        <v>67</v>
      </c>
      <c r="B30" s="2">
        <v>5.9675315329921199E-3</v>
      </c>
      <c r="C30" s="2">
        <v>5.3737689199800168E-3</v>
      </c>
      <c r="D30">
        <f>AVERAGE(B30:C30)</f>
        <v>5.6706502264860688E-3</v>
      </c>
      <c r="E30" s="1">
        <f>(STDEV(B30:C30))</f>
        <v>4.1985357007590194E-4</v>
      </c>
      <c r="F30">
        <f>D30/D27</f>
        <v>0.26385041371641715</v>
      </c>
      <c r="G30">
        <f>E30/D27</f>
        <v>1.9535420761348492E-2</v>
      </c>
    </row>
    <row r="31" spans="1:11" x14ac:dyDescent="0.3">
      <c r="A31" t="s">
        <v>68</v>
      </c>
      <c r="B31" s="2">
        <v>7.7357130738981593E-3</v>
      </c>
      <c r="C31" s="2">
        <v>7.3499492307079655E-3</v>
      </c>
      <c r="D31">
        <f>AVERAGE(B31:C31)</f>
        <v>7.5428311523030624E-3</v>
      </c>
      <c r="E31" s="1">
        <f>(STDEV(B31:C31))</f>
        <v>2.7277622945636999E-4</v>
      </c>
      <c r="F31">
        <f>D31/D27</f>
        <v>0.35096136080350293</v>
      </c>
      <c r="G31">
        <f>E31/D27</f>
        <v>1.2692040263373203E-2</v>
      </c>
    </row>
    <row r="33" spans="1:21" x14ac:dyDescent="0.3">
      <c r="B33" s="57" t="s">
        <v>51</v>
      </c>
      <c r="C33" s="57"/>
      <c r="D33" s="57"/>
      <c r="E33" s="57"/>
      <c r="F33" s="57"/>
      <c r="G33" s="57"/>
      <c r="H33" s="57"/>
      <c r="I33" s="35"/>
    </row>
    <row r="34" spans="1:21" x14ac:dyDescent="0.3">
      <c r="B34" s="4" t="s">
        <v>19</v>
      </c>
      <c r="C34" s="4" t="s">
        <v>20</v>
      </c>
      <c r="D34" s="4" t="s">
        <v>29</v>
      </c>
      <c r="E34" s="4" t="s">
        <v>30</v>
      </c>
      <c r="F34" t="s">
        <v>16</v>
      </c>
      <c r="G34" s="4" t="s">
        <v>31</v>
      </c>
      <c r="H34" s="4" t="s">
        <v>70</v>
      </c>
    </row>
    <row r="35" spans="1:21" x14ac:dyDescent="0.3">
      <c r="A35" t="s">
        <v>64</v>
      </c>
      <c r="B35">
        <v>4.8764193230113606E-3</v>
      </c>
      <c r="C35">
        <v>3.1001605920157028E-3</v>
      </c>
      <c r="D35">
        <v>3.7379297459039355E-3</v>
      </c>
      <c r="E35">
        <f>AVERAGE(B35:D35)</f>
        <v>3.9048365536436661E-3</v>
      </c>
      <c r="F35" s="1">
        <f>(STDEV(B35:D35))</f>
        <v>8.9981508195405172E-4</v>
      </c>
      <c r="G35">
        <v>1</v>
      </c>
      <c r="H35">
        <f>F35/E35</f>
        <v>0.23043604248029786</v>
      </c>
    </row>
    <row r="36" spans="1:21" x14ac:dyDescent="0.3">
      <c r="A36" t="s">
        <v>65</v>
      </c>
      <c r="B36">
        <v>5.7642706823696332E-3</v>
      </c>
      <c r="C36">
        <v>3.5907692216368523E-3</v>
      </c>
      <c r="D36">
        <v>4.9328098248872894E-3</v>
      </c>
      <c r="E36">
        <f>AVERAGE(B36:D36)</f>
        <v>4.7626165762979242E-3</v>
      </c>
      <c r="F36" s="1">
        <f>(STDEV(B36:D36))</f>
        <v>1.0967002582068328E-3</v>
      </c>
      <c r="G36">
        <f>E36/E35</f>
        <v>1.2196711721144511</v>
      </c>
      <c r="H36">
        <f>F36/E35</f>
        <v>0.28085689199551361</v>
      </c>
    </row>
    <row r="37" spans="1:21" x14ac:dyDescent="0.3">
      <c r="A37" t="s">
        <v>66</v>
      </c>
      <c r="B37">
        <v>8.9488307576358103E-4</v>
      </c>
      <c r="C37">
        <v>1.6103153573911941E-3</v>
      </c>
      <c r="D37">
        <v>1.0958271614081301E-3</v>
      </c>
      <c r="E37">
        <f>AVERAGE(B37:D37)</f>
        <v>1.2003418648543018E-3</v>
      </c>
      <c r="F37" s="1">
        <f>(STDEV(B37:D37))</f>
        <v>3.6898960666400073E-4</v>
      </c>
      <c r="G37">
        <f>E37/E35</f>
        <v>0.30739874726235172</v>
      </c>
      <c r="H37">
        <f>F37/E35</f>
        <v>9.4495531783447009E-2</v>
      </c>
    </row>
    <row r="38" spans="1:21" x14ac:dyDescent="0.3">
      <c r="A38" t="s">
        <v>67</v>
      </c>
      <c r="B38" s="25">
        <v>8.4018836398781901E-4</v>
      </c>
      <c r="C38">
        <v>1.2256098495391982E-3</v>
      </c>
      <c r="D38">
        <v>8.5271074277569003E-4</v>
      </c>
      <c r="E38">
        <f>AVERAGE(B38:D38)</f>
        <v>9.7283631876756902E-4</v>
      </c>
      <c r="F38" s="1">
        <f>(STDEV(B38:D38))</f>
        <v>2.1899782164828383E-4</v>
      </c>
      <c r="G38">
        <f>E38/E35</f>
        <v>0.24913624562846293</v>
      </c>
      <c r="H38">
        <f>F38/E35</f>
        <v>5.6083735808079703E-2</v>
      </c>
    </row>
    <row r="39" spans="1:21" x14ac:dyDescent="0.3">
      <c r="A39" t="s">
        <v>68</v>
      </c>
      <c r="B39">
        <v>2.144733557691091E-3</v>
      </c>
      <c r="C39">
        <v>2.1674027004332623E-3</v>
      </c>
      <c r="D39">
        <v>1.9893375657509815E-3</v>
      </c>
      <c r="E39">
        <f>AVERAGE(B39:D39)</f>
        <v>2.1004912746251116E-3</v>
      </c>
      <c r="F39" s="1">
        <f>(STDEV(B39:D39))</f>
        <v>9.6926945456474504E-5</v>
      </c>
      <c r="G39">
        <f>E39/E35</f>
        <v>0.53792040864427715</v>
      </c>
      <c r="H39">
        <f>F39/E35</f>
        <v>2.4822279786853155E-2</v>
      </c>
    </row>
    <row r="41" spans="1:21" x14ac:dyDescent="0.3">
      <c r="B41" s="57" t="s">
        <v>74</v>
      </c>
      <c r="C41" s="57"/>
      <c r="D41" s="57"/>
      <c r="E41" s="57"/>
      <c r="F41" s="57"/>
      <c r="G41" s="57"/>
    </row>
    <row r="42" spans="1:21" x14ac:dyDescent="0.3">
      <c r="B42" s="4" t="s">
        <v>19</v>
      </c>
      <c r="C42" s="4" t="s">
        <v>20</v>
      </c>
      <c r="D42" s="4" t="s">
        <v>30</v>
      </c>
      <c r="E42" t="s">
        <v>16</v>
      </c>
      <c r="F42" s="4" t="s">
        <v>31</v>
      </c>
      <c r="G42" s="4" t="s">
        <v>70</v>
      </c>
    </row>
    <row r="43" spans="1:21" x14ac:dyDescent="0.3">
      <c r="A43" t="s">
        <v>64</v>
      </c>
      <c r="B43">
        <v>4.134913794124203E-2</v>
      </c>
      <c r="C43">
        <v>5.0623191333537695E-2</v>
      </c>
      <c r="D43">
        <f>AVERAGE(B43:C43)</f>
        <v>4.5986164637389859E-2</v>
      </c>
      <c r="E43" s="1">
        <f>(STDEV(B43:C43))</f>
        <v>6.55774604277837E-3</v>
      </c>
      <c r="F43">
        <v>1</v>
      </c>
      <c r="G43">
        <f>E43/D43</f>
        <v>0.14260258698431397</v>
      </c>
      <c r="P43" s="2"/>
    </row>
    <row r="44" spans="1:21" x14ac:dyDescent="0.3">
      <c r="A44" t="s">
        <v>65</v>
      </c>
      <c r="B44">
        <v>3.7550417213285517E-2</v>
      </c>
      <c r="C44">
        <v>3.4398756269253178E-2</v>
      </c>
      <c r="D44">
        <f>AVERAGE(B44:C44)</f>
        <v>3.5974586741269347E-2</v>
      </c>
      <c r="E44" s="1">
        <f>(STDEV(B44:C44))</f>
        <v>2.228560825526063E-3</v>
      </c>
      <c r="F44">
        <f>D44/D43</f>
        <v>0.7822915223510416</v>
      </c>
      <c r="G44">
        <f>E44/D43</f>
        <v>4.8461550187947018E-2</v>
      </c>
      <c r="P44" s="2"/>
    </row>
    <row r="45" spans="1:21" x14ac:dyDescent="0.3">
      <c r="A45" t="s">
        <v>66</v>
      </c>
      <c r="B45">
        <v>1.7630066872455843E-2</v>
      </c>
      <c r="C45">
        <v>7.1552201542036545E-3</v>
      </c>
      <c r="D45">
        <f>AVERAGE(B45:C45)</f>
        <v>1.2392643513329749E-2</v>
      </c>
      <c r="E45" s="1">
        <f>(STDEV(B45:C45))</f>
        <v>7.4068351463657776E-3</v>
      </c>
      <c r="F45">
        <f>D45/D43</f>
        <v>0.26948634684036449</v>
      </c>
      <c r="G45">
        <f>E45/D43</f>
        <v>0.16106659915585828</v>
      </c>
    </row>
    <row r="46" spans="1:21" x14ac:dyDescent="0.3">
      <c r="A46" t="s">
        <v>67</v>
      </c>
      <c r="B46">
        <v>7.7632380141869593E-3</v>
      </c>
      <c r="C46">
        <v>4.8517648217943111E-3</v>
      </c>
      <c r="D46">
        <f>AVERAGE(B46:C46)</f>
        <v>6.3075014179906352E-3</v>
      </c>
      <c r="E46" s="1">
        <f>(STDEV(B46:C46))</f>
        <v>2.0587224375836874E-3</v>
      </c>
      <c r="F46">
        <f>D46/D43</f>
        <v>0.1371608497409286</v>
      </c>
      <c r="G46">
        <f>E46/D43</f>
        <v>4.4768300505535243E-2</v>
      </c>
    </row>
    <row r="47" spans="1:21" x14ac:dyDescent="0.3">
      <c r="A47" t="s">
        <v>68</v>
      </c>
      <c r="B47">
        <v>1.9457484023762843E-2</v>
      </c>
      <c r="C47">
        <v>1.6080565308894908E-2</v>
      </c>
      <c r="D47">
        <f>AVERAGE(B47:C47)</f>
        <v>1.7769024666328875E-2</v>
      </c>
      <c r="E47" s="1">
        <f>(STDEV(B47:C47))</f>
        <v>2.3878421227988785E-3</v>
      </c>
      <c r="F47">
        <f>D47/D43</f>
        <v>0.38639936177415973</v>
      </c>
      <c r="G47">
        <f>E47/D43</f>
        <v>5.1925228851492464E-2</v>
      </c>
      <c r="P47" s="34"/>
      <c r="R47" s="34"/>
      <c r="U47" s="2"/>
    </row>
    <row r="48" spans="1:21" x14ac:dyDescent="0.3">
      <c r="M48" s="2"/>
      <c r="P48" s="34"/>
      <c r="Q48" s="2"/>
      <c r="R48" s="34"/>
      <c r="U48" s="2"/>
    </row>
    <row r="49" spans="8:21" x14ac:dyDescent="0.3">
      <c r="M49" s="2"/>
      <c r="Q49" s="2"/>
      <c r="U49" s="2"/>
    </row>
    <row r="50" spans="8:21" x14ac:dyDescent="0.3">
      <c r="L50" s="34"/>
      <c r="P50" s="1"/>
      <c r="U50" s="2"/>
    </row>
    <row r="51" spans="8:21" x14ac:dyDescent="0.3">
      <c r="L51" s="34"/>
      <c r="U51" s="2"/>
    </row>
    <row r="52" spans="8:21" x14ac:dyDescent="0.3">
      <c r="L52" s="34"/>
      <c r="U52" s="2"/>
    </row>
    <row r="53" spans="8:21" x14ac:dyDescent="0.3">
      <c r="H53" s="25"/>
      <c r="L53" s="34"/>
      <c r="U53" s="2"/>
    </row>
    <row r="54" spans="8:21" x14ac:dyDescent="0.3">
      <c r="L54" s="34"/>
      <c r="N54" s="2"/>
      <c r="U54" s="2"/>
    </row>
    <row r="55" spans="8:21" x14ac:dyDescent="0.3">
      <c r="L55" s="34"/>
      <c r="N55" s="2"/>
      <c r="U55" s="2"/>
    </row>
    <row r="56" spans="8:21" x14ac:dyDescent="0.3">
      <c r="L56" s="34"/>
      <c r="N56" s="2"/>
      <c r="U56" s="2"/>
    </row>
    <row r="57" spans="8:21" x14ac:dyDescent="0.3">
      <c r="L57" s="34"/>
      <c r="N57" s="2"/>
      <c r="U57" s="2"/>
    </row>
    <row r="58" spans="8:21" x14ac:dyDescent="0.3">
      <c r="L58" s="34"/>
      <c r="N58" s="2"/>
      <c r="U58" s="2"/>
    </row>
    <row r="59" spans="8:21" x14ac:dyDescent="0.3">
      <c r="L59" s="34"/>
      <c r="N59" s="2"/>
    </row>
    <row r="60" spans="8:21" x14ac:dyDescent="0.3">
      <c r="L60" s="2"/>
      <c r="N60" s="2"/>
    </row>
    <row r="61" spans="8:21" x14ac:dyDescent="0.3">
      <c r="L61" s="2"/>
      <c r="N61" s="2"/>
    </row>
    <row r="62" spans="8:21" x14ac:dyDescent="0.3">
      <c r="L62" s="34"/>
      <c r="N62" s="2"/>
    </row>
    <row r="63" spans="8:21" x14ac:dyDescent="0.3">
      <c r="L63" s="34"/>
      <c r="N63" s="2"/>
    </row>
    <row r="64" spans="8:21" x14ac:dyDescent="0.3">
      <c r="L64" s="34"/>
      <c r="N64" s="2"/>
    </row>
    <row r="65" spans="12:14" x14ac:dyDescent="0.3">
      <c r="L65" s="34"/>
      <c r="N65" s="2"/>
    </row>
    <row r="66" spans="12:14" x14ac:dyDescent="0.3">
      <c r="L66" s="34"/>
    </row>
    <row r="67" spans="12:14" x14ac:dyDescent="0.3">
      <c r="L67" s="34"/>
    </row>
    <row r="68" spans="12:14" x14ac:dyDescent="0.3">
      <c r="L68" s="34"/>
    </row>
    <row r="69" spans="12:14" x14ac:dyDescent="0.3">
      <c r="L69" s="34"/>
    </row>
    <row r="70" spans="12:14" x14ac:dyDescent="0.3">
      <c r="L70" s="34"/>
    </row>
    <row r="71" spans="12:14" x14ac:dyDescent="0.3">
      <c r="L71" s="34"/>
    </row>
    <row r="72" spans="12:14" x14ac:dyDescent="0.3">
      <c r="L72" s="34"/>
    </row>
    <row r="73" spans="12:14" x14ac:dyDescent="0.3">
      <c r="L73" s="34"/>
    </row>
    <row r="74" spans="12:14" x14ac:dyDescent="0.3">
      <c r="L74" s="34"/>
    </row>
    <row r="75" spans="12:14" x14ac:dyDescent="0.3">
      <c r="L75" s="34"/>
    </row>
    <row r="76" spans="12:14" x14ac:dyDescent="0.3">
      <c r="L76" s="34"/>
    </row>
    <row r="77" spans="12:14" x14ac:dyDescent="0.3">
      <c r="L77" s="34"/>
    </row>
    <row r="78" spans="12:14" x14ac:dyDescent="0.3">
      <c r="L78" s="34"/>
    </row>
    <row r="79" spans="12:14" x14ac:dyDescent="0.3">
      <c r="L79" s="34"/>
    </row>
  </sheetData>
  <mergeCells count="6">
    <mergeCell ref="B1:G1"/>
    <mergeCell ref="B9:G9"/>
    <mergeCell ref="B17:G17"/>
    <mergeCell ref="B33:H33"/>
    <mergeCell ref="B41:G41"/>
    <mergeCell ref="B25:G2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0"/>
  <sheetViews>
    <sheetView topLeftCell="A4" zoomScaleNormal="100" workbookViewId="0">
      <selection activeCell="I9" sqref="I9"/>
    </sheetView>
  </sheetViews>
  <sheetFormatPr defaultRowHeight="14.4" x14ac:dyDescent="0.3"/>
  <cols>
    <col min="1" max="1" width="26.88671875" customWidth="1"/>
    <col min="6" max="6" width="11.6640625" customWidth="1"/>
    <col min="7" max="7" width="12" bestFit="1" customWidth="1"/>
    <col min="9" max="10" width="12" bestFit="1" customWidth="1"/>
    <col min="11" max="11" width="16.109375" customWidth="1"/>
    <col min="12" max="12" width="12" bestFit="1" customWidth="1"/>
  </cols>
  <sheetData>
    <row r="1" spans="1:18" x14ac:dyDescent="0.3">
      <c r="B1" s="57" t="s">
        <v>63</v>
      </c>
      <c r="C1" s="57"/>
      <c r="D1" s="57"/>
      <c r="E1" s="57"/>
      <c r="F1" s="57"/>
      <c r="G1" s="57"/>
      <c r="H1" s="57"/>
    </row>
    <row r="2" spans="1:18" x14ac:dyDescent="0.3">
      <c r="A2" t="s">
        <v>61</v>
      </c>
      <c r="B2" s="4" t="s">
        <v>19</v>
      </c>
      <c r="C2" s="4" t="s">
        <v>20</v>
      </c>
      <c r="D2" s="4" t="s">
        <v>29</v>
      </c>
      <c r="E2" s="4" t="s">
        <v>30</v>
      </c>
      <c r="F2" t="s">
        <v>6</v>
      </c>
      <c r="G2" s="4" t="s">
        <v>31</v>
      </c>
      <c r="H2" s="4" t="s">
        <v>32</v>
      </c>
      <c r="I2" s="4"/>
    </row>
    <row r="3" spans="1:18" x14ac:dyDescent="0.3">
      <c r="A3" t="s">
        <v>75</v>
      </c>
      <c r="B3">
        <v>2.2443472698935465E-4</v>
      </c>
      <c r="C3">
        <v>1.3888780497474818E-4</v>
      </c>
      <c r="D3">
        <v>1.737963941136479E-4</v>
      </c>
      <c r="E3">
        <f>AVERAGE(B3:D3)</f>
        <v>1.7903964202591692E-4</v>
      </c>
      <c r="F3">
        <f>(STDEV(B3:D3)/SQRT(3))</f>
        <v>2.4834033791321036E-5</v>
      </c>
      <c r="G3">
        <v>1</v>
      </c>
      <c r="H3">
        <f>F3/E3</f>
        <v>0.13870690038425224</v>
      </c>
    </row>
    <row r="4" spans="1:18" x14ac:dyDescent="0.3">
      <c r="A4" t="s">
        <v>66</v>
      </c>
      <c r="B4" s="4">
        <v>2.4963637531989421E-5</v>
      </c>
      <c r="C4">
        <v>3.3914795896916109E-5</v>
      </c>
      <c r="D4" s="4">
        <v>7.4309685439446788E-5</v>
      </c>
      <c r="E4">
        <f>AVERAGE(B4:D4)</f>
        <v>4.4396039622784105E-5</v>
      </c>
      <c r="F4">
        <f>(STDEV(B4:D4)/SQRT(3))</f>
        <v>1.5178388842386566E-5</v>
      </c>
      <c r="G4">
        <f>E4/E3</f>
        <v>0.24796765185867356</v>
      </c>
      <c r="H4">
        <f>F4/E3</f>
        <v>8.4776693421836802E-2</v>
      </c>
    </row>
    <row r="5" spans="1:18" x14ac:dyDescent="0.3">
      <c r="A5" t="s">
        <v>67</v>
      </c>
      <c r="B5" s="4">
        <v>4.9608705796318691E-5</v>
      </c>
      <c r="C5" s="4">
        <v>1.1344648838506905E-4</v>
      </c>
      <c r="D5" s="4">
        <v>1.7055004803337834E-5</v>
      </c>
      <c r="E5">
        <f>AVERAGE(B5:D5)</f>
        <v>6.0036732994908523E-5</v>
      </c>
      <c r="F5">
        <f>(STDEV(B5:D5)/SQRT(3))</f>
        <v>2.8310112093341528E-5</v>
      </c>
      <c r="G5">
        <f>E5/E3</f>
        <v>0.33532648030103801</v>
      </c>
      <c r="H5">
        <f>F5/E3</f>
        <v>0.15812203248956169</v>
      </c>
    </row>
    <row r="7" spans="1:18" x14ac:dyDescent="0.3">
      <c r="B7" s="57" t="s">
        <v>63</v>
      </c>
      <c r="C7" s="57"/>
      <c r="D7" s="57"/>
      <c r="E7" s="57"/>
      <c r="F7" s="57"/>
      <c r="G7" s="57"/>
      <c r="H7" s="57"/>
    </row>
    <row r="8" spans="1:18" x14ac:dyDescent="0.3">
      <c r="A8" t="s">
        <v>62</v>
      </c>
      <c r="B8" s="4" t="s">
        <v>19</v>
      </c>
      <c r="C8" s="4" t="s">
        <v>20</v>
      </c>
      <c r="D8" s="4" t="s">
        <v>29</v>
      </c>
      <c r="E8" s="4" t="s">
        <v>30</v>
      </c>
      <c r="F8" t="s">
        <v>6</v>
      </c>
      <c r="G8" s="4" t="s">
        <v>31</v>
      </c>
      <c r="H8" s="4" t="s">
        <v>32</v>
      </c>
      <c r="I8" s="4" t="s">
        <v>11</v>
      </c>
    </row>
    <row r="9" spans="1:18" x14ac:dyDescent="0.3">
      <c r="A9" t="s">
        <v>75</v>
      </c>
      <c r="B9">
        <v>1.5699902380430575E-4</v>
      </c>
      <c r="C9">
        <v>1.2263426609676899E-4</v>
      </c>
      <c r="D9">
        <v>1.2673369281861164E-4</v>
      </c>
      <c r="E9">
        <f>AVERAGE(B9:D9)</f>
        <v>1.3545566090656213E-4</v>
      </c>
      <c r="F9">
        <f>(STDEV(B9:D9)/SQRT(3))</f>
        <v>1.083649218412562E-5</v>
      </c>
      <c r="G9">
        <f>E9/E3</f>
        <v>0.7565679833461364</v>
      </c>
      <c r="H9">
        <f>F9/E3</f>
        <v>6.0525658236944987E-2</v>
      </c>
      <c r="I9" s="1">
        <f>TTEST(B9:D9,B3:D3,2,1)</f>
        <v>9.9438489602529767E-2</v>
      </c>
    </row>
    <row r="10" spans="1:18" x14ac:dyDescent="0.3">
      <c r="A10" t="s">
        <v>66</v>
      </c>
      <c r="B10">
        <v>1.1062009433603616E-4</v>
      </c>
      <c r="C10" s="4">
        <v>1.3257892122898435E-4</v>
      </c>
      <c r="D10" s="4">
        <v>1.215E-4</v>
      </c>
      <c r="E10">
        <f>AVERAGE(B10:D10)</f>
        <v>1.2156633852167351E-4</v>
      </c>
      <c r="F10">
        <f>(STDEV(B10:D10)/SQRT(3))</f>
        <v>6.3390540889581089E-6</v>
      </c>
      <c r="G10">
        <f>E10/E3</f>
        <v>0.67899118399754255</v>
      </c>
      <c r="H10">
        <f>F10/E3</f>
        <v>3.5405868874785272E-2</v>
      </c>
      <c r="I10" s="1">
        <f>TTEST(B10:D10,B4:D4,2,1)</f>
        <v>3.7837752556349545E-2</v>
      </c>
    </row>
    <row r="11" spans="1:18" x14ac:dyDescent="0.3">
      <c r="A11" t="s">
        <v>67</v>
      </c>
      <c r="B11" s="4">
        <v>2.0540494220514291E-4</v>
      </c>
      <c r="C11" s="4">
        <v>2.0940305290740587E-4</v>
      </c>
      <c r="D11" s="4">
        <v>1.23457388586491E-4</v>
      </c>
      <c r="E11">
        <f>AVERAGE(B11:D11)</f>
        <v>1.7942179456634659E-4</v>
      </c>
      <c r="F11">
        <f>(STDEV(B11:D11)/SQRT(3))</f>
        <v>2.8005995041570773E-5</v>
      </c>
      <c r="G11">
        <f>E11/E3</f>
        <v>1.0021344576882831</v>
      </c>
      <c r="H11">
        <f>F11/E3</f>
        <v>0.15642343072556389</v>
      </c>
      <c r="I11" s="1">
        <f>TTEST(B11:D11,B5:D5,2,1)</f>
        <v>2.3069050646237647E-2</v>
      </c>
    </row>
    <row r="12" spans="1:18" x14ac:dyDescent="0.3">
      <c r="B12" s="2"/>
    </row>
    <row r="13" spans="1:18" x14ac:dyDescent="0.3">
      <c r="B13" s="57" t="s">
        <v>4</v>
      </c>
      <c r="C13" s="57"/>
      <c r="D13" s="57"/>
      <c r="E13" s="57"/>
      <c r="F13" s="57"/>
      <c r="G13" s="57"/>
      <c r="H13" s="57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3">
      <c r="A14" t="s">
        <v>61</v>
      </c>
      <c r="B14" s="4" t="s">
        <v>19</v>
      </c>
      <c r="C14" s="4" t="s">
        <v>20</v>
      </c>
      <c r="D14" s="4" t="s">
        <v>29</v>
      </c>
      <c r="E14" s="4" t="s">
        <v>30</v>
      </c>
      <c r="F14" t="s">
        <v>6</v>
      </c>
      <c r="G14" s="4" t="s">
        <v>31</v>
      </c>
      <c r="H14" s="4" t="s">
        <v>32</v>
      </c>
      <c r="I14" s="4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3">
      <c r="A15" t="s">
        <v>75</v>
      </c>
      <c r="B15">
        <v>2.1810120956528475E-4</v>
      </c>
      <c r="C15">
        <v>2.1515788452008971E-4</v>
      </c>
      <c r="D15">
        <v>2.6464218327638641E-4</v>
      </c>
      <c r="E15">
        <f>AVERAGE(B15:D15)</f>
        <v>2.3263375912058694E-4</v>
      </c>
      <c r="F15">
        <f>(STDEV(B15:D15)/SQRT(3))</f>
        <v>1.6026750588558625E-5</v>
      </c>
      <c r="G15">
        <v>1</v>
      </c>
      <c r="H15">
        <f>F15/E15</f>
        <v>6.8892626113869718E-2</v>
      </c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3">
      <c r="A16" t="s">
        <v>66</v>
      </c>
      <c r="B16" s="4">
        <v>7.9412506570533111E-5</v>
      </c>
      <c r="C16" s="4">
        <v>5.4549250858363652E-5</v>
      </c>
      <c r="D16" s="4">
        <v>3.8215073921705534E-5</v>
      </c>
      <c r="E16">
        <f>AVERAGE(B16:D16)</f>
        <v>5.7392277116867433E-5</v>
      </c>
      <c r="F16">
        <f>(STDEV(B16:D16)/SQRT(3))</f>
        <v>1.1977328763732164E-5</v>
      </c>
      <c r="G16">
        <f>E16/E15</f>
        <v>0.24670657145301875</v>
      </c>
      <c r="H16">
        <f>F16/E15</f>
        <v>5.1485772353116008E-2</v>
      </c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3">
      <c r="A17" t="s">
        <v>67</v>
      </c>
      <c r="B17" s="4">
        <v>1.215E-4</v>
      </c>
      <c r="C17" s="4">
        <v>7.9590222571151764E-5</v>
      </c>
      <c r="D17" s="4">
        <v>3.8215073921705534E-5</v>
      </c>
      <c r="E17">
        <f>AVERAGE(B17:D17)</f>
        <v>7.9768432164285761E-5</v>
      </c>
      <c r="F17">
        <f>(STDEV(B17:D17)/SQRT(3))</f>
        <v>2.4042452363552386E-5</v>
      </c>
      <c r="G17">
        <f>E17/E15</f>
        <v>0.34289276184948453</v>
      </c>
      <c r="H17">
        <f>F17/E15</f>
        <v>0.10334893978603447</v>
      </c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3"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3">
      <c r="B19" s="57" t="s">
        <v>4</v>
      </c>
      <c r="C19" s="57"/>
      <c r="D19" s="57"/>
      <c r="E19" s="57"/>
      <c r="F19" s="57"/>
      <c r="G19" s="57"/>
      <c r="H19" s="57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3">
      <c r="A20" t="s">
        <v>62</v>
      </c>
      <c r="B20" s="4" t="s">
        <v>19</v>
      </c>
      <c r="C20" s="4" t="s">
        <v>20</v>
      </c>
      <c r="D20" s="4" t="s">
        <v>29</v>
      </c>
      <c r="E20" s="4" t="s">
        <v>30</v>
      </c>
      <c r="F20" t="s">
        <v>6</v>
      </c>
      <c r="G20" s="4" t="s">
        <v>31</v>
      </c>
      <c r="H20" s="4" t="s">
        <v>32</v>
      </c>
      <c r="I20" s="4" t="s">
        <v>11</v>
      </c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3">
      <c r="A21" t="s">
        <v>75</v>
      </c>
      <c r="B21">
        <v>1.3130131388557E-4</v>
      </c>
      <c r="C21">
        <v>1.9915788452009E-4</v>
      </c>
      <c r="D21">
        <v>1.5699902380430575E-4</v>
      </c>
      <c r="E21">
        <f>AVERAGE(B21:D21)</f>
        <v>1.624860740699886E-4</v>
      </c>
      <c r="F21">
        <f>(STDEV(B21:D21)/SQRT(3))</f>
        <v>1.9779697798778407E-5</v>
      </c>
      <c r="G21">
        <f>E21/E15</f>
        <v>0.69846300332430722</v>
      </c>
      <c r="H21">
        <f>F21/E15</f>
        <v>8.5025053429693728E-2</v>
      </c>
      <c r="I21" s="1">
        <f>TTEST(B21:D21,B15:D15,2,1)</f>
        <v>0.12717403611440314</v>
      </c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3">
      <c r="A22" t="s">
        <v>66</v>
      </c>
      <c r="B22" s="4">
        <v>1.8180439209964746E-4</v>
      </c>
      <c r="C22" s="34">
        <v>1.4109932239547479E-4</v>
      </c>
      <c r="D22" s="4">
        <v>1.3257892122898435E-4</v>
      </c>
      <c r="E22">
        <f>AVERAGE(B22:D22)</f>
        <v>1.5182754524136887E-4</v>
      </c>
      <c r="F22">
        <f>(STDEV(B22:D22)/SQRT(3))</f>
        <v>1.5188897476808496E-5</v>
      </c>
      <c r="G22">
        <f>E22/E15</f>
        <v>0.65264622733740141</v>
      </c>
      <c r="H22">
        <f>F22/E15</f>
        <v>6.5291028843905891E-2</v>
      </c>
      <c r="I22" s="1">
        <f>TTEST(B22:D22,B16:D16,2,1)</f>
        <v>2.3370182753940636E-3</v>
      </c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3">
      <c r="A23" t="s">
        <v>67</v>
      </c>
      <c r="B23" s="2">
        <v>2.6257178935684721E-4</v>
      </c>
      <c r="C23" s="2">
        <v>2.6257178935684721E-4</v>
      </c>
      <c r="D23" s="4">
        <v>2.0940305290740587E-4</v>
      </c>
      <c r="E23">
        <f>AVERAGE(B23:D23)</f>
        <v>2.448488772070334E-4</v>
      </c>
      <c r="F23">
        <f>(STDEV(B23:D23)/SQRT(3))</f>
        <v>1.7722912149813781E-5</v>
      </c>
      <c r="G23">
        <f>E23/E15</f>
        <v>1.0525079340703714</v>
      </c>
      <c r="H23">
        <f>F23/E15</f>
        <v>7.618375001466153E-2</v>
      </c>
      <c r="I23" s="1">
        <f>TTEST(B23:D23,B17:D17,2,1)</f>
        <v>5.6647380769293447E-3</v>
      </c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3">
      <c r="B24" s="4"/>
      <c r="C24" s="4"/>
      <c r="D24" s="4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3">
      <c r="A25" s="1"/>
      <c r="C25" s="1"/>
      <c r="D25" s="1"/>
      <c r="F25" s="1"/>
      <c r="G25" s="1"/>
      <c r="H25" s="1"/>
      <c r="I25" s="1"/>
      <c r="J25" s="1"/>
      <c r="K25" s="1"/>
      <c r="L25" s="1"/>
      <c r="M25" s="1"/>
      <c r="N25" s="30"/>
      <c r="O25" s="7"/>
      <c r="P25" s="1"/>
      <c r="Q25" s="1"/>
      <c r="R25" s="1"/>
    </row>
    <row r="26" spans="1:18" x14ac:dyDescent="0.3">
      <c r="B26" s="57" t="s">
        <v>69</v>
      </c>
      <c r="C26" s="57"/>
      <c r="D26" s="57"/>
      <c r="E26" s="57"/>
      <c r="F26" s="57"/>
      <c r="G26" s="57"/>
      <c r="H26" s="57"/>
      <c r="J26" s="1"/>
      <c r="K26" s="1"/>
      <c r="L26" s="1"/>
      <c r="M26" s="1"/>
      <c r="N26" s="7"/>
      <c r="O26" s="7"/>
      <c r="P26" s="1"/>
      <c r="Q26" s="1"/>
      <c r="R26" s="1"/>
    </row>
    <row r="27" spans="1:18" x14ac:dyDescent="0.3">
      <c r="A27" t="s">
        <v>61</v>
      </c>
      <c r="B27" s="4" t="s">
        <v>19</v>
      </c>
      <c r="C27" s="4" t="s">
        <v>20</v>
      </c>
      <c r="D27" s="4" t="s">
        <v>29</v>
      </c>
      <c r="E27" s="4" t="s">
        <v>30</v>
      </c>
      <c r="F27" t="s">
        <v>6</v>
      </c>
      <c r="G27" s="4" t="s">
        <v>31</v>
      </c>
      <c r="H27" s="4" t="s">
        <v>32</v>
      </c>
      <c r="I27" s="4"/>
      <c r="J27" s="1"/>
      <c r="K27" s="5"/>
      <c r="L27" s="5"/>
      <c r="M27" s="1"/>
      <c r="N27" s="7"/>
      <c r="O27" s="7"/>
      <c r="P27" s="1"/>
      <c r="Q27" s="1"/>
      <c r="R27" s="1"/>
    </row>
    <row r="28" spans="1:18" x14ac:dyDescent="0.3">
      <c r="A28" t="s">
        <v>75</v>
      </c>
      <c r="B28" s="4">
        <v>9.4928529040339427E-4</v>
      </c>
      <c r="C28" s="4">
        <v>3.5265703627640412E-4</v>
      </c>
      <c r="D28" s="4">
        <v>5.5966867656801584E-4</v>
      </c>
      <c r="E28">
        <f>AVERAGE(B28:D28)</f>
        <v>6.2053700108260482E-4</v>
      </c>
      <c r="F28">
        <f>(STDEV(B28:D28)/SQRT(3))</f>
        <v>1.7490000295651326E-4</v>
      </c>
      <c r="G28">
        <v>1</v>
      </c>
      <c r="H28">
        <f>F28/E28</f>
        <v>0.28185265770031154</v>
      </c>
      <c r="J28" s="1"/>
      <c r="K28" s="4"/>
      <c r="L28" s="5"/>
      <c r="M28" s="1"/>
      <c r="N28" s="7"/>
      <c r="O28" s="7"/>
      <c r="P28" s="1"/>
      <c r="Q28" s="1"/>
      <c r="R28" s="1"/>
    </row>
    <row r="29" spans="1:18" x14ac:dyDescent="0.3">
      <c r="A29" t="s">
        <v>66</v>
      </c>
      <c r="B29" s="4">
        <v>2.0286686573977198E-4</v>
      </c>
      <c r="C29" s="4">
        <v>1.3257468367592162E-4</v>
      </c>
      <c r="D29" s="4">
        <v>7.3805530491533828E-5</v>
      </c>
      <c r="E29">
        <f>AVERAGE(B29:D29)</f>
        <v>1.3641569330240914E-4</v>
      </c>
      <c r="F29">
        <f>(STDEV(B29:D29)/SQRT(3))</f>
        <v>3.7306264354339598E-5</v>
      </c>
      <c r="G29">
        <f>E29/E28</f>
        <v>0.21983490599982725</v>
      </c>
      <c r="H29">
        <f>F29/E28</f>
        <v>6.0119322923941891E-2</v>
      </c>
      <c r="J29" s="1"/>
      <c r="K29" s="5"/>
      <c r="L29" s="5"/>
      <c r="M29" s="1"/>
      <c r="N29" s="7"/>
      <c r="O29" s="7"/>
      <c r="P29" s="1"/>
      <c r="Q29" s="1"/>
      <c r="R29" s="1"/>
    </row>
    <row r="30" spans="1:18" x14ac:dyDescent="0.3">
      <c r="A30" t="s">
        <v>67</v>
      </c>
      <c r="B30" s="4">
        <v>2.0286686573977198E-4</v>
      </c>
      <c r="C30" s="4">
        <v>1.0135766738393148E-4</v>
      </c>
      <c r="D30" s="4">
        <v>1.0847954866873875E-4</v>
      </c>
      <c r="E30">
        <f>AVERAGE(B30:D30)</f>
        <v>1.3756802726414742E-4</v>
      </c>
      <c r="F30">
        <f>(STDEV(B30:D30)/SQRT(3))</f>
        <v>3.2714084774797966E-5</v>
      </c>
      <c r="G30">
        <f>E30/E28</f>
        <v>0.22169190076360104</v>
      </c>
      <c r="H30">
        <f>F30/E28</f>
        <v>5.2718991321587805E-2</v>
      </c>
      <c r="J30" s="1"/>
      <c r="K30" s="4"/>
      <c r="L30" s="5"/>
      <c r="M30" s="1"/>
      <c r="N30" s="7"/>
      <c r="O30" s="7"/>
      <c r="P30" s="1"/>
      <c r="Q30" s="1"/>
      <c r="R30" s="1"/>
    </row>
    <row r="31" spans="1:18" x14ac:dyDescent="0.3">
      <c r="B31" s="4"/>
      <c r="C31" s="4"/>
      <c r="D31" s="4"/>
      <c r="J31" s="1"/>
      <c r="K31" s="4"/>
      <c r="L31" s="4"/>
      <c r="M31" s="1"/>
      <c r="N31" s="7"/>
      <c r="O31" s="7"/>
      <c r="P31" s="1"/>
      <c r="Q31" s="1"/>
      <c r="R31" s="1"/>
    </row>
    <row r="32" spans="1:18" x14ac:dyDescent="0.3">
      <c r="B32" s="57" t="s">
        <v>69</v>
      </c>
      <c r="C32" s="57"/>
      <c r="D32" s="57"/>
      <c r="E32" s="57"/>
      <c r="F32" s="57"/>
      <c r="G32" s="57"/>
      <c r="H32" s="57"/>
      <c r="J32" s="1"/>
      <c r="K32" s="4"/>
      <c r="L32" s="5"/>
      <c r="M32" s="1"/>
      <c r="N32" s="7"/>
      <c r="O32" s="7"/>
      <c r="P32" s="1"/>
      <c r="Q32" s="1"/>
      <c r="R32" s="1"/>
    </row>
    <row r="33" spans="1:18" x14ac:dyDescent="0.3">
      <c r="A33" t="s">
        <v>62</v>
      </c>
      <c r="B33" s="4" t="s">
        <v>19</v>
      </c>
      <c r="C33" s="4" t="s">
        <v>20</v>
      </c>
      <c r="D33" s="4" t="s">
        <v>29</v>
      </c>
      <c r="E33" s="4" t="s">
        <v>30</v>
      </c>
      <c r="F33" t="s">
        <v>6</v>
      </c>
      <c r="G33" s="4" t="s">
        <v>31</v>
      </c>
      <c r="H33" s="4" t="s">
        <v>32</v>
      </c>
      <c r="I33" s="4" t="s">
        <v>11</v>
      </c>
      <c r="J33" s="1"/>
      <c r="K33" s="4"/>
      <c r="L33" s="5"/>
      <c r="M33" s="1"/>
      <c r="N33" s="7"/>
      <c r="O33" s="7"/>
      <c r="P33" s="1"/>
      <c r="Q33" s="1"/>
      <c r="R33" s="1"/>
    </row>
    <row r="34" spans="1:18" x14ac:dyDescent="0.3">
      <c r="A34" t="s">
        <v>75</v>
      </c>
      <c r="B34" s="4">
        <v>1.031172893909614E-3</v>
      </c>
      <c r="C34" s="4">
        <v>5.9801222862261301E-4</v>
      </c>
      <c r="D34" s="4">
        <v>5.9801222862261301E-4</v>
      </c>
      <c r="E34">
        <f>AVERAGE(B34:D34)</f>
        <v>7.4239911705161323E-4</v>
      </c>
      <c r="F34">
        <f>(STDEV(B34:D34)/SQRT(3))</f>
        <v>1.4438688842900033E-4</v>
      </c>
      <c r="G34">
        <f>E34/E28</f>
        <v>1.1963817077086534</v>
      </c>
      <c r="H34">
        <f>F34/E28</f>
        <v>0.23268054632858193</v>
      </c>
      <c r="I34" s="1">
        <f>TTEST(B34:D34,B28:D28,2,1)</f>
        <v>0.1928007637149568</v>
      </c>
      <c r="J34" s="1"/>
      <c r="K34" s="5"/>
      <c r="L34" s="5"/>
      <c r="M34" s="1"/>
      <c r="N34" s="7"/>
      <c r="O34" s="7"/>
      <c r="P34" s="1"/>
      <c r="Q34" s="1"/>
      <c r="R34" s="1"/>
    </row>
    <row r="35" spans="1:18" x14ac:dyDescent="0.3">
      <c r="A35" t="s">
        <v>66</v>
      </c>
      <c r="B35" s="4">
        <v>1.1741593457956015E-3</v>
      </c>
      <c r="C35" s="4">
        <v>1.0400581796117905E-3</v>
      </c>
      <c r="D35" s="4">
        <v>5.0161134037896775E-4</v>
      </c>
      <c r="E35">
        <f>AVERAGE(B35:D35)</f>
        <v>9.0527628859545341E-4</v>
      </c>
      <c r="F35">
        <f>(STDEV(B35:D35)/SQRT(3))</f>
        <v>2.0551141371947203E-4</v>
      </c>
      <c r="G35">
        <f>E35/E28</f>
        <v>1.4588594830221004</v>
      </c>
      <c r="H35">
        <f>F35/E28</f>
        <v>0.33118317418773019</v>
      </c>
      <c r="I35" s="1">
        <f>TTEST(B35:D35,B29:D29,2,1)</f>
        <v>4.6334354321071525E-2</v>
      </c>
      <c r="J35" s="1"/>
      <c r="K35" s="5"/>
      <c r="L35" s="5"/>
      <c r="M35" s="1"/>
      <c r="N35" s="1"/>
      <c r="O35" s="1"/>
      <c r="P35" s="1"/>
      <c r="Q35" s="1"/>
      <c r="R35" s="1"/>
    </row>
    <row r="36" spans="1:18" x14ac:dyDescent="0.3">
      <c r="A36" t="s">
        <v>67</v>
      </c>
      <c r="B36" s="5">
        <v>5.3026473812148789E-4</v>
      </c>
      <c r="C36" s="5">
        <v>3.2539963123713904E-4</v>
      </c>
      <c r="D36" s="5">
        <v>3.2641606234760408E-4</v>
      </c>
      <c r="E36">
        <f>AVERAGE(B36:D36)</f>
        <v>3.9402681056874365E-4</v>
      </c>
      <c r="F36">
        <f>(STDEV(B36:D36)/SQRT(3))</f>
        <v>6.8119595714573132E-5</v>
      </c>
      <c r="G36">
        <f>E36/E28</f>
        <v>0.63497714057552468</v>
      </c>
      <c r="H36">
        <f>F36/E28</f>
        <v>0.10977523595809748</v>
      </c>
      <c r="I36" s="1">
        <f>TTEST(B36:D36,B30:D30,2,1)</f>
        <v>1.8641021299752588E-2</v>
      </c>
      <c r="J36" s="1"/>
      <c r="K36" s="5"/>
      <c r="L36" s="1"/>
      <c r="M36" s="1"/>
      <c r="N36" s="1"/>
      <c r="O36" s="1"/>
      <c r="P36" s="1"/>
      <c r="Q36" s="1"/>
      <c r="R36" s="1"/>
    </row>
    <row r="37" spans="1:18" x14ac:dyDescent="0.3">
      <c r="B37" s="4"/>
      <c r="C37" s="4"/>
      <c r="D37" s="4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3">
      <c r="A38" s="1"/>
      <c r="B38" s="4"/>
      <c r="C38" s="5"/>
      <c r="D38" s="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3">
      <c r="A39" s="1"/>
      <c r="B39" s="4"/>
      <c r="C39" s="4"/>
      <c r="D39" s="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3">
      <c r="A40" s="1"/>
      <c r="B40" s="4"/>
      <c r="C40" s="5"/>
      <c r="D40" s="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3">
      <c r="A41" s="1"/>
      <c r="B41" s="4"/>
      <c r="C41" s="5"/>
      <c r="D41" s="4"/>
      <c r="E41" s="1"/>
      <c r="F41" s="1"/>
      <c r="G41" s="1"/>
      <c r="H41" s="1"/>
      <c r="I41" s="4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3">
      <c r="A42" s="1"/>
      <c r="B42" s="4"/>
      <c r="C42" s="5"/>
      <c r="D42" s="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3">
      <c r="A43" s="1"/>
      <c r="B43" s="4"/>
      <c r="C43" s="4"/>
      <c r="D43" s="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3">
      <c r="A44" s="1"/>
      <c r="B44" s="4"/>
      <c r="C44" s="1"/>
      <c r="D44" s="5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3">
      <c r="A45" s="1"/>
      <c r="B45" s="4"/>
      <c r="C45" s="1"/>
      <c r="D45" s="5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3">
      <c r="A46" s="1"/>
      <c r="B46" s="4"/>
      <c r="C46" s="1"/>
      <c r="D46" s="5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3">
      <c r="A47" s="1"/>
      <c r="B47" s="3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3">
      <c r="A49" s="1"/>
      <c r="B49" s="1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3">
      <c r="A50" s="1"/>
      <c r="B50" s="1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3">
      <c r="A51" s="1"/>
      <c r="B51" s="1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3">
      <c r="A52" s="1"/>
      <c r="B52" s="1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3">
      <c r="A53" s="1"/>
      <c r="B53" s="1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3">
      <c r="A54" s="1"/>
      <c r="B54" s="1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3">
      <c r="A55" s="1"/>
      <c r="B55" s="1"/>
      <c r="C55" s="1"/>
      <c r="D55" s="1"/>
      <c r="E55" s="1"/>
      <c r="F55" s="38"/>
      <c r="G55" s="1"/>
      <c r="H55" s="38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3">
      <c r="A56" s="1"/>
      <c r="B56" s="12"/>
      <c r="C56" s="1"/>
      <c r="D56" s="1"/>
      <c r="E56" s="1"/>
      <c r="F56" s="38"/>
      <c r="G56" s="1"/>
      <c r="H56" s="38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3">
      <c r="A57" s="1"/>
      <c r="B57" s="12"/>
      <c r="C57" s="1"/>
      <c r="D57" s="1"/>
      <c r="E57" s="1"/>
      <c r="F57" s="38"/>
      <c r="G57" s="1"/>
      <c r="H57" s="38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3">
      <c r="A58" s="1"/>
      <c r="B58" s="12"/>
      <c r="C58" s="1"/>
      <c r="D58" s="1"/>
      <c r="E58" s="1"/>
      <c r="F58" s="38"/>
      <c r="G58" s="1"/>
      <c r="H58" s="38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3">
      <c r="A59" s="1"/>
      <c r="B59" s="12"/>
      <c r="C59" s="1"/>
      <c r="D59" s="1"/>
      <c r="E59" s="1"/>
      <c r="F59" s="38"/>
      <c r="G59" s="1"/>
      <c r="H59" s="38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3">
      <c r="A60" s="1"/>
      <c r="B60" s="12"/>
      <c r="C60" s="1"/>
      <c r="D60" s="1"/>
      <c r="E60" s="1"/>
      <c r="F60" s="38"/>
      <c r="G60" s="1"/>
      <c r="H60" s="38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3">
      <c r="A61" s="1"/>
      <c r="B61" s="12"/>
      <c r="C61" s="1"/>
      <c r="D61" s="1"/>
      <c r="E61" s="1"/>
      <c r="F61" s="38"/>
      <c r="G61" s="1"/>
      <c r="H61" s="38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3">
      <c r="A62" s="1"/>
      <c r="B62" s="1"/>
      <c r="C62" s="1"/>
      <c r="D62" s="1"/>
      <c r="E62" s="1"/>
      <c r="F62" s="38"/>
      <c r="G62" s="1"/>
      <c r="H62" s="38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3">
      <c r="A63" s="1"/>
      <c r="B63" s="12"/>
      <c r="C63" s="1"/>
      <c r="D63" s="1"/>
      <c r="E63" s="1"/>
      <c r="F63" s="38"/>
      <c r="G63" s="1"/>
      <c r="H63" s="38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3">
      <c r="A64" s="1"/>
      <c r="B64" s="12"/>
      <c r="C64" s="1"/>
      <c r="D64" s="1"/>
      <c r="E64" s="1"/>
      <c r="F64" s="38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3">
      <c r="A65" s="1"/>
      <c r="B65" s="12"/>
      <c r="C65" s="1"/>
      <c r="D65" s="1"/>
      <c r="E65" s="1"/>
      <c r="F65" s="3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3">
      <c r="A66" s="1"/>
      <c r="B66" s="12"/>
      <c r="C66" s="1"/>
      <c r="D66" s="1"/>
      <c r="E66" s="1"/>
      <c r="F66" s="3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3">
      <c r="A67" s="1"/>
      <c r="B67" s="1"/>
      <c r="C67" s="1"/>
      <c r="D67" s="1"/>
      <c r="E67" s="1"/>
      <c r="F67" s="3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3">
      <c r="A68" s="1"/>
      <c r="B68" s="1"/>
      <c r="C68" s="1"/>
      <c r="D68" s="1"/>
      <c r="E68" s="1"/>
      <c r="F68" s="3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3">
      <c r="A69" s="1"/>
      <c r="B69" s="38"/>
      <c r="C69" s="1"/>
      <c r="D69" s="1"/>
      <c r="E69" s="1"/>
      <c r="F69" s="38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3">
      <c r="A70" s="1"/>
      <c r="B70" s="38"/>
      <c r="C70" s="1"/>
      <c r="D70" s="1"/>
      <c r="E70" s="1"/>
      <c r="F70" s="38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3">
      <c r="A71" s="1"/>
      <c r="B71" s="38"/>
      <c r="C71" s="1"/>
      <c r="D71" s="1"/>
      <c r="E71" s="1"/>
      <c r="F71" s="3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3">
      <c r="A72" s="1"/>
      <c r="B72" s="38"/>
      <c r="C72" s="1"/>
      <c r="D72" s="1"/>
      <c r="E72" s="1"/>
      <c r="F72" s="3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3">
      <c r="A73" s="1"/>
      <c r="B73" s="38"/>
      <c r="C73" s="1"/>
      <c r="D73" s="1"/>
      <c r="E73" s="1"/>
      <c r="F73" s="3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3">
      <c r="A74" s="1"/>
      <c r="B74" s="38"/>
      <c r="C74" s="1"/>
      <c r="D74" s="1"/>
      <c r="E74" s="1"/>
      <c r="F74" s="3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3">
      <c r="A75" s="1"/>
      <c r="B75" s="38"/>
      <c r="C75" s="1"/>
      <c r="D75" s="1"/>
      <c r="E75" s="1"/>
      <c r="F75" s="3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3">
      <c r="A76" s="1"/>
      <c r="B76" s="38"/>
      <c r="C76" s="1"/>
      <c r="D76" s="1"/>
      <c r="E76" s="1"/>
      <c r="F76" s="3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3">
      <c r="A77" s="1"/>
      <c r="B77" s="38"/>
      <c r="C77" s="1"/>
      <c r="D77" s="1"/>
      <c r="E77" s="1"/>
      <c r="F77" s="3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3">
      <c r="A78" s="1"/>
      <c r="B78" s="38"/>
      <c r="C78" s="1"/>
      <c r="D78" s="1"/>
      <c r="E78" s="1"/>
      <c r="F78" s="3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3">
      <c r="A79" s="1"/>
      <c r="B79" s="38"/>
      <c r="C79" s="1"/>
      <c r="D79" s="1"/>
      <c r="E79" s="1"/>
      <c r="F79" s="3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3">
      <c r="A80" s="1"/>
      <c r="B80" s="38"/>
      <c r="C80" s="1"/>
      <c r="D80" s="1"/>
      <c r="E80" s="1"/>
      <c r="F80" s="3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3">
      <c r="A81" s="1"/>
      <c r="B81" s="38"/>
      <c r="C81" s="1"/>
      <c r="D81" s="1"/>
      <c r="E81" s="1"/>
      <c r="F81" s="3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3">
      <c r="A82" s="1"/>
      <c r="B82" s="38"/>
      <c r="C82" s="1"/>
      <c r="D82" s="1"/>
      <c r="E82" s="1"/>
      <c r="F82" s="3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3">
      <c r="A83" s="1"/>
      <c r="B83" s="38"/>
      <c r="C83" s="1"/>
      <c r="D83" s="1"/>
      <c r="E83" s="1"/>
      <c r="F83" s="3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3">
      <c r="A84" s="1"/>
      <c r="B84" s="38"/>
      <c r="C84" s="1"/>
      <c r="D84" s="1"/>
      <c r="E84" s="1"/>
      <c r="F84" s="3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3">
      <c r="A85" s="1"/>
      <c r="B85" s="38"/>
      <c r="C85" s="1"/>
      <c r="D85" s="1"/>
      <c r="E85" s="1"/>
      <c r="F85" s="3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3">
      <c r="A86" s="1"/>
      <c r="B86" s="38"/>
      <c r="C86" s="1"/>
      <c r="D86" s="1"/>
      <c r="E86" s="1"/>
      <c r="F86" s="3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3">
      <c r="A87" s="1"/>
      <c r="B87" s="1"/>
      <c r="C87" s="1"/>
      <c r="D87" s="1"/>
      <c r="E87" s="1"/>
      <c r="F87" s="3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3">
      <c r="A88" s="1"/>
      <c r="B88" s="1"/>
      <c r="C88" s="1"/>
      <c r="D88" s="1"/>
      <c r="E88" s="1"/>
      <c r="F88" s="3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3">
      <c r="A89" s="1"/>
      <c r="B89" s="1"/>
      <c r="C89" s="1"/>
      <c r="D89" s="1"/>
      <c r="E89" s="1"/>
      <c r="F89" s="3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3">
      <c r="A94" s="1"/>
      <c r="B94" s="1"/>
      <c r="C94" s="1"/>
      <c r="D94" s="1"/>
      <c r="E94" s="1"/>
      <c r="F94" s="3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3">
      <c r="A95" s="1"/>
      <c r="B95" s="1"/>
      <c r="C95" s="1"/>
      <c r="D95" s="1"/>
      <c r="E95" s="1"/>
      <c r="F95" s="38"/>
      <c r="G95" s="1"/>
      <c r="H95" s="38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3">
      <c r="A96" s="1"/>
      <c r="B96" s="1"/>
      <c r="C96" s="1"/>
      <c r="D96" s="1"/>
      <c r="E96" s="1"/>
      <c r="F96" s="38"/>
      <c r="G96" s="1"/>
      <c r="H96" s="38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3">
      <c r="A97" s="1"/>
      <c r="B97" s="1"/>
      <c r="C97" s="1"/>
      <c r="D97" s="1"/>
      <c r="E97" s="1"/>
      <c r="F97" s="3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3">
      <c r="A98" s="1"/>
      <c r="B98" s="1"/>
      <c r="C98" s="1"/>
      <c r="D98" s="1"/>
      <c r="E98" s="1"/>
      <c r="F98" s="3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3">
      <c r="A99" s="1"/>
      <c r="B99" s="1"/>
      <c r="C99" s="1"/>
      <c r="D99" s="1"/>
      <c r="E99" s="1"/>
      <c r="F99" s="38"/>
      <c r="G99" s="1"/>
      <c r="H99" s="38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3">
      <c r="A100" s="1"/>
      <c r="B100" s="1"/>
      <c r="C100" s="1"/>
      <c r="D100" s="1"/>
      <c r="E100" s="1"/>
      <c r="F100" s="38"/>
      <c r="G100" s="1"/>
      <c r="H100" s="38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3">
      <c r="A101" s="1"/>
      <c r="B101" s="1"/>
      <c r="C101" s="1"/>
      <c r="D101" s="1"/>
      <c r="E101" s="1"/>
      <c r="F101" s="38"/>
      <c r="G101" s="1"/>
      <c r="H101" s="38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3">
      <c r="A102" s="1"/>
      <c r="B102" s="1"/>
      <c r="C102" s="1"/>
      <c r="D102" s="1"/>
      <c r="E102" s="1"/>
      <c r="F102" s="3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3">
      <c r="A103" s="1"/>
      <c r="B103" s="1"/>
      <c r="C103" s="1"/>
      <c r="D103" s="1"/>
      <c r="E103" s="1"/>
      <c r="F103" s="3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3">
      <c r="A104" s="1"/>
      <c r="B104" s="1"/>
      <c r="C104" s="1"/>
      <c r="D104" s="1"/>
      <c r="E104" s="1"/>
      <c r="F104" s="3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3">
      <c r="A105" s="1"/>
      <c r="B105" s="1"/>
      <c r="C105" s="1"/>
      <c r="D105" s="1"/>
      <c r="E105" s="1"/>
      <c r="F105" s="38"/>
      <c r="G105" s="1"/>
      <c r="H105" s="1"/>
      <c r="I105" s="1"/>
      <c r="J105" s="1"/>
      <c r="K105" s="1"/>
      <c r="L105" s="12"/>
      <c r="M105" s="1"/>
      <c r="N105" s="1"/>
      <c r="O105" s="1"/>
      <c r="P105" s="1"/>
      <c r="Q105" s="1"/>
      <c r="R105" s="1"/>
    </row>
    <row r="106" spans="1:18" x14ac:dyDescent="0.3">
      <c r="A106" s="1"/>
      <c r="B106" s="1"/>
      <c r="C106" s="1"/>
      <c r="D106" s="1"/>
      <c r="E106" s="1"/>
      <c r="F106" s="38"/>
      <c r="G106" s="1"/>
      <c r="H106" s="1"/>
      <c r="I106" s="1"/>
      <c r="J106" s="1"/>
      <c r="K106" s="1"/>
      <c r="L106" s="12"/>
      <c r="M106" s="1"/>
      <c r="N106" s="1"/>
      <c r="O106" s="1"/>
      <c r="P106" s="1"/>
      <c r="Q106" s="1"/>
      <c r="R106" s="1"/>
    </row>
    <row r="107" spans="1:18" x14ac:dyDescent="0.3">
      <c r="A107" s="1"/>
      <c r="B107" s="36"/>
      <c r="C107" s="1"/>
      <c r="D107" s="1"/>
      <c r="E107" s="1"/>
      <c r="F107" s="38"/>
      <c r="G107" s="1"/>
      <c r="H107" s="1"/>
      <c r="I107" s="1"/>
      <c r="J107" s="1"/>
      <c r="K107" s="1"/>
      <c r="L107" s="12"/>
      <c r="M107" s="1"/>
      <c r="N107" s="1"/>
      <c r="O107" s="1"/>
      <c r="P107" s="1"/>
      <c r="Q107" s="1"/>
      <c r="R107" s="1"/>
    </row>
    <row r="108" spans="1:18" x14ac:dyDescent="0.3">
      <c r="A108" s="1"/>
      <c r="B108" s="36"/>
      <c r="C108" s="1"/>
      <c r="D108" s="1"/>
      <c r="E108" s="1"/>
      <c r="F108" s="38"/>
      <c r="G108" s="1"/>
      <c r="H108" s="1"/>
      <c r="I108" s="1"/>
      <c r="J108" s="1"/>
      <c r="K108" s="1"/>
      <c r="L108" s="12"/>
      <c r="M108" s="1"/>
      <c r="N108" s="1"/>
      <c r="O108" s="1"/>
      <c r="P108" s="1"/>
      <c r="Q108" s="1"/>
      <c r="R108" s="1"/>
    </row>
    <row r="109" spans="1:18" x14ac:dyDescent="0.3">
      <c r="A109" s="1"/>
      <c r="B109" s="36"/>
      <c r="C109" s="1"/>
      <c r="D109" s="1"/>
      <c r="E109" s="1"/>
      <c r="F109" s="38"/>
      <c r="G109" s="1"/>
      <c r="H109" s="1"/>
      <c r="I109" s="1"/>
      <c r="J109" s="1"/>
      <c r="K109" s="1"/>
      <c r="L109" s="12"/>
      <c r="M109" s="1"/>
      <c r="N109" s="1"/>
      <c r="O109" s="1"/>
      <c r="P109" s="1"/>
      <c r="Q109" s="1"/>
      <c r="R109" s="1"/>
    </row>
    <row r="110" spans="1:18" x14ac:dyDescent="0.3">
      <c r="A110" s="1"/>
      <c r="B110" s="36"/>
      <c r="C110" s="1"/>
      <c r="D110" s="1"/>
      <c r="E110" s="1"/>
      <c r="F110" s="38"/>
      <c r="G110" s="1"/>
      <c r="H110" s="1"/>
      <c r="I110" s="1"/>
      <c r="J110" s="1"/>
      <c r="K110" s="1"/>
      <c r="L110" s="12"/>
      <c r="M110" s="1"/>
      <c r="N110" s="1"/>
      <c r="O110" s="1"/>
      <c r="P110" s="1"/>
      <c r="Q110" s="1"/>
      <c r="R110" s="1"/>
    </row>
    <row r="111" spans="1:18" x14ac:dyDescent="0.3">
      <c r="A111" s="1"/>
      <c r="B111" s="36"/>
      <c r="C111" s="1"/>
      <c r="D111" s="1"/>
      <c r="E111" s="1"/>
      <c r="F111" s="38"/>
      <c r="G111" s="1"/>
      <c r="H111" s="1"/>
      <c r="I111" s="1"/>
      <c r="J111" s="1"/>
      <c r="K111" s="1"/>
      <c r="L111" s="12"/>
      <c r="M111" s="1"/>
      <c r="N111" s="1"/>
      <c r="O111" s="1"/>
      <c r="P111" s="1"/>
      <c r="Q111" s="1"/>
      <c r="R111" s="1"/>
    </row>
    <row r="112" spans="1:18" x14ac:dyDescent="0.3">
      <c r="A112" s="1"/>
      <c r="B112" s="36"/>
      <c r="C112" s="1"/>
      <c r="D112" s="1"/>
      <c r="E112" s="1"/>
      <c r="F112" s="38"/>
      <c r="G112" s="1"/>
      <c r="H112" s="1"/>
      <c r="I112" s="1"/>
      <c r="J112" s="1"/>
      <c r="K112" s="1"/>
      <c r="L112" s="12"/>
      <c r="M112" s="1"/>
      <c r="N112" s="1"/>
      <c r="O112" s="1"/>
      <c r="P112" s="1"/>
      <c r="Q112" s="1"/>
      <c r="R112" s="1"/>
    </row>
    <row r="113" spans="1:18" x14ac:dyDescent="0.3">
      <c r="A113" s="1"/>
      <c r="B113" s="36"/>
      <c r="C113" s="1"/>
      <c r="D113" s="1"/>
      <c r="E113" s="1"/>
      <c r="F113" s="38"/>
      <c r="G113" s="1"/>
      <c r="H113" s="1"/>
      <c r="I113" s="1"/>
      <c r="J113" s="1"/>
      <c r="K113" s="1"/>
      <c r="L113" s="12"/>
      <c r="M113" s="1"/>
      <c r="N113" s="1"/>
      <c r="O113" s="1"/>
      <c r="P113" s="1"/>
      <c r="Q113" s="1"/>
      <c r="R113" s="1"/>
    </row>
    <row r="114" spans="1:18" x14ac:dyDescent="0.3">
      <c r="A114" s="1"/>
      <c r="B114" s="36"/>
      <c r="C114" s="1"/>
      <c r="D114" s="1"/>
      <c r="E114" s="1"/>
      <c r="F114" s="38"/>
      <c r="G114" s="1"/>
      <c r="H114" s="1"/>
      <c r="I114" s="1"/>
      <c r="J114" s="1"/>
      <c r="K114" s="1"/>
      <c r="L114" s="12"/>
      <c r="M114" s="1"/>
      <c r="N114" s="1"/>
      <c r="O114" s="1"/>
      <c r="P114" s="1"/>
      <c r="Q114" s="1"/>
      <c r="R114" s="1"/>
    </row>
    <row r="115" spans="1:18" x14ac:dyDescent="0.3">
      <c r="A115" s="1"/>
      <c r="B115" s="36"/>
      <c r="C115" s="1"/>
      <c r="D115" s="1"/>
      <c r="E115" s="1"/>
      <c r="F115" s="38"/>
      <c r="G115" s="1"/>
      <c r="H115" s="1"/>
      <c r="I115" s="1"/>
      <c r="J115" s="1"/>
      <c r="K115" s="1"/>
      <c r="L115" s="12"/>
      <c r="M115" s="1"/>
      <c r="N115" s="1"/>
      <c r="O115" s="1"/>
      <c r="P115" s="1"/>
      <c r="Q115" s="1"/>
      <c r="R115" s="1"/>
    </row>
    <row r="116" spans="1:18" x14ac:dyDescent="0.3">
      <c r="A116" s="1"/>
      <c r="B116" s="36"/>
      <c r="C116" s="1"/>
      <c r="D116" s="1"/>
      <c r="E116" s="1"/>
      <c r="F116" s="1"/>
      <c r="G116" s="1"/>
      <c r="H116" s="1"/>
      <c r="I116" s="1"/>
      <c r="J116" s="1"/>
      <c r="K116" s="1"/>
      <c r="L116" s="12"/>
      <c r="M116" s="1"/>
      <c r="N116" s="1"/>
      <c r="O116" s="1"/>
      <c r="P116" s="1"/>
      <c r="Q116" s="1"/>
      <c r="R116" s="1"/>
    </row>
    <row r="117" spans="1:18" x14ac:dyDescent="0.3">
      <c r="A117" s="1"/>
      <c r="B117" s="36"/>
      <c r="C117" s="1"/>
      <c r="D117" s="1"/>
      <c r="E117" s="1"/>
      <c r="F117" s="1"/>
      <c r="G117" s="1"/>
      <c r="H117" s="1"/>
      <c r="I117" s="1"/>
      <c r="J117" s="1"/>
      <c r="K117" s="1"/>
      <c r="L117" s="12"/>
      <c r="M117" s="1"/>
      <c r="N117" s="1"/>
      <c r="O117" s="1"/>
      <c r="P117" s="1"/>
      <c r="Q117" s="1"/>
      <c r="R117" s="1"/>
    </row>
    <row r="118" spans="1:18" x14ac:dyDescent="0.3">
      <c r="B118" s="2"/>
      <c r="L118" s="26"/>
    </row>
    <row r="119" spans="1:18" x14ac:dyDescent="0.3">
      <c r="L119" s="26"/>
    </row>
    <row r="120" spans="1:18" x14ac:dyDescent="0.3">
      <c r="A120" s="9"/>
      <c r="B120" s="2"/>
      <c r="L120" s="26"/>
    </row>
    <row r="121" spans="1:18" x14ac:dyDescent="0.3">
      <c r="A121" s="9"/>
      <c r="B121" s="2"/>
      <c r="L121" s="26"/>
    </row>
    <row r="122" spans="1:18" x14ac:dyDescent="0.3">
      <c r="A122" s="9"/>
      <c r="B122" s="2"/>
      <c r="L122" s="26"/>
    </row>
    <row r="123" spans="1:18" x14ac:dyDescent="0.3">
      <c r="A123" s="9"/>
      <c r="B123" s="2"/>
      <c r="L123" s="26"/>
    </row>
    <row r="124" spans="1:18" x14ac:dyDescent="0.3">
      <c r="A124" s="9"/>
      <c r="B124" s="2"/>
      <c r="L124" s="26"/>
    </row>
    <row r="125" spans="1:18" x14ac:dyDescent="0.3">
      <c r="A125" s="9"/>
      <c r="B125" s="2"/>
    </row>
    <row r="126" spans="1:18" x14ac:dyDescent="0.3">
      <c r="A126" s="9"/>
      <c r="B126" s="2"/>
    </row>
    <row r="127" spans="1:18" x14ac:dyDescent="0.3">
      <c r="A127" s="9"/>
      <c r="B127" s="2"/>
    </row>
    <row r="128" spans="1:18" x14ac:dyDescent="0.3">
      <c r="A128" s="9"/>
      <c r="B128" s="2"/>
    </row>
    <row r="129" spans="1:2" x14ac:dyDescent="0.3">
      <c r="A129" s="9"/>
      <c r="B129" s="2"/>
    </row>
    <row r="130" spans="1:2" x14ac:dyDescent="0.3">
      <c r="A130" s="9"/>
      <c r="B130" s="2"/>
    </row>
    <row r="131" spans="1:2" x14ac:dyDescent="0.3">
      <c r="A131" s="9"/>
      <c r="B131" s="2"/>
    </row>
    <row r="132" spans="1:2" x14ac:dyDescent="0.3">
      <c r="A132" s="9"/>
      <c r="B132" s="2"/>
    </row>
    <row r="133" spans="1:2" x14ac:dyDescent="0.3">
      <c r="A133" s="9"/>
      <c r="B133" s="2"/>
    </row>
    <row r="135" spans="1:2" x14ac:dyDescent="0.3">
      <c r="B135" s="4"/>
    </row>
    <row r="136" spans="1:2" x14ac:dyDescent="0.3">
      <c r="B136" s="4"/>
    </row>
    <row r="137" spans="1:2" x14ac:dyDescent="0.3">
      <c r="B137" s="4"/>
    </row>
    <row r="138" spans="1:2" x14ac:dyDescent="0.3">
      <c r="B138" s="4"/>
    </row>
    <row r="139" spans="1:2" x14ac:dyDescent="0.3">
      <c r="B139" s="4"/>
    </row>
    <row r="140" spans="1:2" x14ac:dyDescent="0.3">
      <c r="B140" s="4"/>
    </row>
    <row r="141" spans="1:2" x14ac:dyDescent="0.3">
      <c r="B141" s="4"/>
    </row>
    <row r="142" spans="1:2" x14ac:dyDescent="0.3">
      <c r="B142" s="4"/>
    </row>
    <row r="143" spans="1:2" x14ac:dyDescent="0.3">
      <c r="B143" s="4"/>
    </row>
    <row r="144" spans="1:2" x14ac:dyDescent="0.3">
      <c r="B144" s="4"/>
    </row>
    <row r="145" spans="2:2" x14ac:dyDescent="0.3">
      <c r="B145" s="4"/>
    </row>
    <row r="146" spans="2:2" x14ac:dyDescent="0.3">
      <c r="B146" s="4"/>
    </row>
    <row r="147" spans="2:2" x14ac:dyDescent="0.3">
      <c r="B147" s="4"/>
    </row>
    <row r="148" spans="2:2" x14ac:dyDescent="0.3">
      <c r="B148" s="4"/>
    </row>
    <row r="149" spans="2:2" x14ac:dyDescent="0.3">
      <c r="B149" s="4"/>
    </row>
    <row r="150" spans="2:2" x14ac:dyDescent="0.3">
      <c r="B150" s="4"/>
    </row>
    <row r="151" spans="2:2" x14ac:dyDescent="0.3">
      <c r="B151" s="4"/>
    </row>
    <row r="152" spans="2:2" x14ac:dyDescent="0.3">
      <c r="B152" s="4"/>
    </row>
    <row r="154" spans="2:2" x14ac:dyDescent="0.3">
      <c r="B154" s="2"/>
    </row>
    <row r="155" spans="2:2" x14ac:dyDescent="0.3">
      <c r="B155" s="2"/>
    </row>
    <row r="156" spans="2:2" x14ac:dyDescent="0.3">
      <c r="B156" s="2"/>
    </row>
    <row r="157" spans="2:2" x14ac:dyDescent="0.3">
      <c r="B157" s="2"/>
    </row>
    <row r="158" spans="2:2" x14ac:dyDescent="0.3">
      <c r="B158" s="2"/>
    </row>
    <row r="159" spans="2:2" x14ac:dyDescent="0.3">
      <c r="B159" s="2"/>
    </row>
    <row r="160" spans="2:2" x14ac:dyDescent="0.3">
      <c r="B160" s="2"/>
    </row>
    <row r="161" spans="2:2" x14ac:dyDescent="0.3">
      <c r="B161" s="2"/>
    </row>
    <row r="162" spans="2:2" x14ac:dyDescent="0.3">
      <c r="B162" s="2"/>
    </row>
    <row r="163" spans="2:2" x14ac:dyDescent="0.3">
      <c r="B163" s="2"/>
    </row>
    <row r="165" spans="2:2" x14ac:dyDescent="0.3">
      <c r="B165" s="26"/>
    </row>
    <row r="166" spans="2:2" x14ac:dyDescent="0.3">
      <c r="B166" s="26"/>
    </row>
    <row r="167" spans="2:2" x14ac:dyDescent="0.3">
      <c r="B167" s="26"/>
    </row>
    <row r="168" spans="2:2" x14ac:dyDescent="0.3">
      <c r="B168" s="26"/>
    </row>
    <row r="169" spans="2:2" x14ac:dyDescent="0.3">
      <c r="B169" s="26"/>
    </row>
    <row r="170" spans="2:2" x14ac:dyDescent="0.3">
      <c r="B170" s="26"/>
    </row>
    <row r="171" spans="2:2" x14ac:dyDescent="0.3">
      <c r="B171" s="26"/>
    </row>
    <row r="172" spans="2:2" x14ac:dyDescent="0.3">
      <c r="B172" s="26"/>
    </row>
    <row r="173" spans="2:2" x14ac:dyDescent="0.3">
      <c r="B173" s="26"/>
    </row>
    <row r="174" spans="2:2" x14ac:dyDescent="0.3">
      <c r="B174" s="26"/>
    </row>
    <row r="175" spans="2:2" x14ac:dyDescent="0.3">
      <c r="B175" s="26"/>
    </row>
    <row r="176" spans="2:2" x14ac:dyDescent="0.3">
      <c r="B176" s="26"/>
    </row>
    <row r="177" spans="2:2" x14ac:dyDescent="0.3">
      <c r="B177" s="26"/>
    </row>
    <row r="178" spans="2:2" x14ac:dyDescent="0.3">
      <c r="B178" s="26"/>
    </row>
    <row r="179" spans="2:2" x14ac:dyDescent="0.3">
      <c r="B179" s="26"/>
    </row>
    <row r="180" spans="2:2" x14ac:dyDescent="0.3">
      <c r="B180" s="26"/>
    </row>
    <row r="181" spans="2:2" x14ac:dyDescent="0.3">
      <c r="B181" s="26"/>
    </row>
    <row r="182" spans="2:2" x14ac:dyDescent="0.3">
      <c r="B182" s="26"/>
    </row>
    <row r="183" spans="2:2" x14ac:dyDescent="0.3">
      <c r="B183" s="26"/>
    </row>
    <row r="184" spans="2:2" x14ac:dyDescent="0.3">
      <c r="B184" s="26"/>
    </row>
    <row r="186" spans="2:2" x14ac:dyDescent="0.3">
      <c r="B186" s="34"/>
    </row>
    <row r="187" spans="2:2" x14ac:dyDescent="0.3">
      <c r="B187" s="34"/>
    </row>
    <row r="188" spans="2:2" x14ac:dyDescent="0.3">
      <c r="B188" s="34"/>
    </row>
    <row r="189" spans="2:2" x14ac:dyDescent="0.3">
      <c r="B189" s="34"/>
    </row>
    <row r="191" spans="2:2" x14ac:dyDescent="0.3">
      <c r="B191" s="34"/>
    </row>
    <row r="192" spans="2:2" x14ac:dyDescent="0.3">
      <c r="B192" s="34"/>
    </row>
    <row r="193" spans="2:2" x14ac:dyDescent="0.3">
      <c r="B193" s="34"/>
    </row>
    <row r="194" spans="2:2" x14ac:dyDescent="0.3">
      <c r="B194" s="34"/>
    </row>
    <row r="195" spans="2:2" x14ac:dyDescent="0.3">
      <c r="B195" s="34"/>
    </row>
    <row r="196" spans="2:2" x14ac:dyDescent="0.3">
      <c r="B196" s="34"/>
    </row>
    <row r="197" spans="2:2" x14ac:dyDescent="0.3">
      <c r="B197" s="34"/>
    </row>
    <row r="198" spans="2:2" x14ac:dyDescent="0.3">
      <c r="B198" s="34"/>
    </row>
    <row r="199" spans="2:2" x14ac:dyDescent="0.3">
      <c r="B199" s="34"/>
    </row>
    <row r="200" spans="2:2" x14ac:dyDescent="0.3">
      <c r="B200" s="34"/>
    </row>
    <row r="201" spans="2:2" x14ac:dyDescent="0.3">
      <c r="B201" s="34"/>
    </row>
    <row r="202" spans="2:2" x14ac:dyDescent="0.3">
      <c r="B202" s="34"/>
    </row>
    <row r="203" spans="2:2" x14ac:dyDescent="0.3">
      <c r="B203" s="34"/>
    </row>
    <row r="204" spans="2:2" x14ac:dyDescent="0.3">
      <c r="B204" s="34"/>
    </row>
    <row r="205" spans="2:2" x14ac:dyDescent="0.3">
      <c r="B205" s="34"/>
    </row>
    <row r="206" spans="2:2" x14ac:dyDescent="0.3">
      <c r="B206" s="34"/>
    </row>
    <row r="207" spans="2:2" x14ac:dyDescent="0.3">
      <c r="B207" s="34"/>
    </row>
    <row r="208" spans="2:2" x14ac:dyDescent="0.3">
      <c r="B208" s="34"/>
    </row>
    <row r="209" spans="2:2" x14ac:dyDescent="0.3">
      <c r="B209" s="34"/>
    </row>
    <row r="210" spans="2:2" x14ac:dyDescent="0.3">
      <c r="B210" s="34"/>
    </row>
  </sheetData>
  <sortState ref="F55:F89">
    <sortCondition descending="1" ref="F55"/>
  </sortState>
  <mergeCells count="6">
    <mergeCell ref="B32:H32"/>
    <mergeCell ref="B1:H1"/>
    <mergeCell ref="B7:H7"/>
    <mergeCell ref="B13:H13"/>
    <mergeCell ref="B19:H19"/>
    <mergeCell ref="B26:H26"/>
  </mergeCells>
  <conditionalFormatting sqref="N25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{91AEF662-FD56-4BA6-BB49-5095858E1A16}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1AEF662-FD56-4BA6-BB49-5095858E1A1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N25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opLeftCell="A13" zoomScale="85" zoomScaleNormal="85" workbookViewId="0">
      <selection activeCell="K38" sqref="K38"/>
    </sheetView>
  </sheetViews>
  <sheetFormatPr defaultRowHeight="14.4" x14ac:dyDescent="0.3"/>
  <sheetData>
    <row r="1" spans="1:9" x14ac:dyDescent="0.3">
      <c r="B1" s="57" t="s">
        <v>52</v>
      </c>
      <c r="C1" s="57"/>
      <c r="D1" s="57"/>
      <c r="E1" s="57"/>
      <c r="F1" s="57"/>
      <c r="G1" s="57"/>
      <c r="H1" s="57"/>
    </row>
    <row r="2" spans="1:9" x14ac:dyDescent="0.3">
      <c r="A2" t="s">
        <v>61</v>
      </c>
      <c r="B2" s="4" t="s">
        <v>19</v>
      </c>
      <c r="C2" s="4" t="s">
        <v>20</v>
      </c>
      <c r="D2" s="4" t="s">
        <v>29</v>
      </c>
      <c r="E2" s="4" t="s">
        <v>30</v>
      </c>
      <c r="F2" t="s">
        <v>6</v>
      </c>
      <c r="G2" s="4" t="s">
        <v>31</v>
      </c>
      <c r="H2" s="4" t="s">
        <v>32</v>
      </c>
      <c r="I2" s="4"/>
    </row>
    <row r="3" spans="1:9" x14ac:dyDescent="0.3">
      <c r="A3" t="s">
        <v>75</v>
      </c>
      <c r="B3" s="2">
        <v>8.756070481744576E-3</v>
      </c>
      <c r="C3" s="2">
        <v>9.1659445130398975E-3</v>
      </c>
      <c r="D3">
        <v>8.8309791713260186E-3</v>
      </c>
      <c r="E3">
        <f>AVERAGE(B3:D3)</f>
        <v>8.9176647220368301E-3</v>
      </c>
      <c r="F3">
        <f>(STDEV(B3:D3)/SQRT(3))</f>
        <v>1.2600921779655269E-4</v>
      </c>
      <c r="G3">
        <v>1</v>
      </c>
      <c r="H3">
        <f>F3/E3</f>
        <v>1.4130293268950314E-2</v>
      </c>
    </row>
    <row r="4" spans="1:9" x14ac:dyDescent="0.3">
      <c r="A4" t="s">
        <v>66</v>
      </c>
      <c r="B4">
        <v>7.3915087866084444E-4</v>
      </c>
      <c r="C4">
        <v>2.0810174101024343E-4</v>
      </c>
      <c r="D4" s="34">
        <v>6.7984760519345061E-4</v>
      </c>
      <c r="E4">
        <f>AVERAGE(B4:D4)</f>
        <v>5.4236674162151286E-4</v>
      </c>
      <c r="F4">
        <f>(STDEV(B4:D4)/SQRT(3))</f>
        <v>1.6800698153769889E-4</v>
      </c>
      <c r="G4">
        <f>E4/E3</f>
        <v>6.0819369030688804E-2</v>
      </c>
      <c r="H4">
        <f>F4/E3</f>
        <v>1.8839795705991223E-2</v>
      </c>
    </row>
    <row r="5" spans="1:9" x14ac:dyDescent="0.3">
      <c r="A5" t="s">
        <v>67</v>
      </c>
      <c r="B5">
        <v>1.5620539132916412E-3</v>
      </c>
      <c r="C5">
        <v>3.1178609362138027E-3</v>
      </c>
      <c r="D5">
        <v>4.8970613695515416E-3</v>
      </c>
      <c r="E5">
        <f>AVERAGE(B5:D5)</f>
        <v>3.1923254063523283E-3</v>
      </c>
      <c r="F5">
        <f>(STDEV(B5:D5)/SQRT(3))</f>
        <v>9.6345340681530309E-4</v>
      </c>
      <c r="G5">
        <f>E5/E3</f>
        <v>0.35797773361714685</v>
      </c>
      <c r="H5">
        <f>F5/E3</f>
        <v>0.10803875642851557</v>
      </c>
    </row>
    <row r="7" spans="1:9" x14ac:dyDescent="0.3">
      <c r="B7" s="57" t="s">
        <v>52</v>
      </c>
      <c r="C7" s="57"/>
      <c r="D7" s="57"/>
      <c r="E7" s="57"/>
      <c r="F7" s="57"/>
      <c r="G7" s="57"/>
      <c r="H7" s="57"/>
    </row>
    <row r="8" spans="1:9" x14ac:dyDescent="0.3">
      <c r="A8" t="s">
        <v>62</v>
      </c>
      <c r="B8" s="4" t="s">
        <v>19</v>
      </c>
      <c r="C8" s="4" t="s">
        <v>20</v>
      </c>
      <c r="D8" s="4" t="s">
        <v>29</v>
      </c>
      <c r="E8" s="4" t="s">
        <v>30</v>
      </c>
      <c r="F8" t="s">
        <v>6</v>
      </c>
      <c r="G8" s="4" t="s">
        <v>31</v>
      </c>
      <c r="H8" s="4" t="s">
        <v>32</v>
      </c>
      <c r="I8" s="4" t="s">
        <v>11</v>
      </c>
    </row>
    <row r="9" spans="1:9" x14ac:dyDescent="0.3">
      <c r="A9" t="s">
        <v>75</v>
      </c>
      <c r="B9">
        <v>8.3274722387200947E-3</v>
      </c>
      <c r="C9">
        <v>7.9631961379589937E-3</v>
      </c>
      <c r="D9" s="2">
        <v>7.8886868934423451E-3</v>
      </c>
      <c r="E9">
        <f>AVERAGE(B9:D9)</f>
        <v>8.0597850900404767E-3</v>
      </c>
      <c r="F9">
        <f>(STDEV(B9:D9)/SQRT(3))</f>
        <v>1.3556082774383109E-4</v>
      </c>
      <c r="G9">
        <f>E9/E3</f>
        <v>0.90379996795838158</v>
      </c>
      <c r="H9">
        <f>F9/E3</f>
        <v>1.5201381972663854E-2</v>
      </c>
      <c r="I9" s="1">
        <f>TTEST(B9:D9,B3:D3,2,1)</f>
        <v>6.3644869751871669E-2</v>
      </c>
    </row>
    <row r="10" spans="1:9" x14ac:dyDescent="0.3">
      <c r="A10" t="s">
        <v>66</v>
      </c>
      <c r="B10">
        <v>2.9078374977316405E-3</v>
      </c>
      <c r="C10">
        <v>3.23302027779543E-3</v>
      </c>
      <c r="D10">
        <v>3.011654500009123E-3</v>
      </c>
      <c r="E10">
        <f>AVERAGE(B10:D10)</f>
        <v>3.0508374251787315E-3</v>
      </c>
      <c r="F10">
        <f>(STDEV(B10:D10)/SQRT(3))</f>
        <v>9.5894797097546876E-5</v>
      </c>
      <c r="G10">
        <f>E10/E3</f>
        <v>0.34211169855261253</v>
      </c>
      <c r="H10">
        <f>F10/E3</f>
        <v>1.0753353045509444E-2</v>
      </c>
      <c r="I10" s="1">
        <f>TTEST(B10:D10,B4:D4,2,1)</f>
        <v>1.0772581189182522E-2</v>
      </c>
    </row>
    <row r="11" spans="1:9" x14ac:dyDescent="0.3">
      <c r="A11" t="s">
        <v>67</v>
      </c>
      <c r="B11">
        <v>8.4644912146289129E-3</v>
      </c>
      <c r="C11" s="34">
        <v>7.9463050492810001E-3</v>
      </c>
      <c r="D11" s="34">
        <v>8.6295400051042154E-3</v>
      </c>
      <c r="E11">
        <f>AVERAGE(B11:D11)</f>
        <v>8.3467787563380417E-3</v>
      </c>
      <c r="F11">
        <f>(STDEV(B11:D11)/SQRT(3))</f>
        <v>2.0582732920447957E-4</v>
      </c>
      <c r="G11">
        <f>E11/E3</f>
        <v>0.93598257127922213</v>
      </c>
      <c r="H11">
        <f>F11/E3</f>
        <v>2.3080855315837416E-2</v>
      </c>
      <c r="I11" s="1">
        <f>TTEST(B11:D11,B5:D5,2,1)</f>
        <v>3.1013420332039236E-2</v>
      </c>
    </row>
    <row r="12" spans="1:9" x14ac:dyDescent="0.3">
      <c r="B12" s="2"/>
    </row>
    <row r="13" spans="1:9" x14ac:dyDescent="0.3">
      <c r="B13" s="57" t="s">
        <v>51</v>
      </c>
      <c r="C13" s="57"/>
      <c r="D13" s="57"/>
      <c r="E13" s="57"/>
      <c r="F13" s="57"/>
      <c r="G13" s="57"/>
      <c r="H13" s="57"/>
    </row>
    <row r="14" spans="1:9" x14ac:dyDescent="0.3">
      <c r="A14" t="s">
        <v>61</v>
      </c>
      <c r="B14" s="4" t="s">
        <v>19</v>
      </c>
      <c r="C14" s="4" t="s">
        <v>20</v>
      </c>
      <c r="D14" s="4" t="s">
        <v>29</v>
      </c>
      <c r="E14" s="4" t="s">
        <v>30</v>
      </c>
      <c r="F14" t="s">
        <v>6</v>
      </c>
      <c r="G14" s="4" t="s">
        <v>31</v>
      </c>
      <c r="H14" s="4" t="s">
        <v>32</v>
      </c>
      <c r="I14" s="4"/>
    </row>
    <row r="15" spans="1:9" x14ac:dyDescent="0.3">
      <c r="A15" t="s">
        <v>75</v>
      </c>
      <c r="B15" s="4">
        <v>2.789392610594963E-3</v>
      </c>
      <c r="C15" s="4">
        <v>2.3640984672569738E-3</v>
      </c>
      <c r="D15" s="4">
        <v>2.4116346007339163E-3</v>
      </c>
      <c r="E15">
        <f>AVERAGE(B15:D15)</f>
        <v>2.5217085595286176E-3</v>
      </c>
      <c r="F15">
        <f>(STDEV(B15:D15)/SQRT(3))</f>
        <v>1.345436538735684E-4</v>
      </c>
      <c r="G15">
        <v>1</v>
      </c>
      <c r="H15">
        <f>F15/E15</f>
        <v>5.3354164725014301E-2</v>
      </c>
    </row>
    <row r="16" spans="1:9" x14ac:dyDescent="0.3">
      <c r="A16" t="s">
        <v>66</v>
      </c>
      <c r="B16" s="4">
        <v>8.4018836398781901E-4</v>
      </c>
      <c r="C16" s="4">
        <v>6.6310777507612179E-4</v>
      </c>
      <c r="D16" s="4">
        <v>7.7369384536391602E-4</v>
      </c>
      <c r="E16">
        <f>AVERAGE(B16:D16)</f>
        <v>7.5899666147595231E-4</v>
      </c>
      <c r="F16">
        <f>(STDEV(B16:D16)/SQRT(3))</f>
        <v>5.1644261226864449E-5</v>
      </c>
      <c r="G16">
        <f>E16/E15</f>
        <v>0.30098508354900116</v>
      </c>
      <c r="H16">
        <f>F16/E15</f>
        <v>2.0479869107680827E-2</v>
      </c>
    </row>
    <row r="17" spans="1:15" x14ac:dyDescent="0.3">
      <c r="A17" t="s">
        <v>67</v>
      </c>
      <c r="B17" s="4">
        <v>8.44883075763581E-4</v>
      </c>
      <c r="C17" s="4">
        <v>6.4506505280341594E-4</v>
      </c>
      <c r="D17" s="4">
        <v>6.5062487076452389E-4</v>
      </c>
      <c r="E17">
        <f>AVERAGE(B17:D17)</f>
        <v>7.1352433311050684E-4</v>
      </c>
      <c r="F17">
        <f>(STDEV(B17:D17)/SQRT(3))</f>
        <v>6.5698978549866781E-5</v>
      </c>
      <c r="G17">
        <f>E17/E15</f>
        <v>0.28295273472993476</v>
      </c>
      <c r="H17">
        <f>F17/E15</f>
        <v>2.605335906150387E-2</v>
      </c>
    </row>
    <row r="18" spans="1:15" x14ac:dyDescent="0.3">
      <c r="M18" s="2"/>
      <c r="O18" s="2"/>
    </row>
    <row r="19" spans="1:15" x14ac:dyDescent="0.3">
      <c r="B19" s="57" t="s">
        <v>51</v>
      </c>
      <c r="C19" s="57"/>
      <c r="D19" s="57"/>
      <c r="E19" s="57"/>
      <c r="F19" s="57"/>
      <c r="G19" s="57"/>
      <c r="H19" s="57"/>
      <c r="M19" s="2"/>
    </row>
    <row r="20" spans="1:15" x14ac:dyDescent="0.3">
      <c r="A20" t="s">
        <v>62</v>
      </c>
      <c r="B20" s="4" t="s">
        <v>19</v>
      </c>
      <c r="C20" s="4" t="s">
        <v>20</v>
      </c>
      <c r="D20" s="4" t="s">
        <v>29</v>
      </c>
      <c r="E20" s="4" t="s">
        <v>30</v>
      </c>
      <c r="F20" t="s">
        <v>6</v>
      </c>
      <c r="G20" s="4" t="s">
        <v>31</v>
      </c>
      <c r="H20" s="4" t="s">
        <v>32</v>
      </c>
      <c r="I20" s="4" t="s">
        <v>11</v>
      </c>
    </row>
    <row r="21" spans="1:15" x14ac:dyDescent="0.3">
      <c r="A21" t="s">
        <v>75</v>
      </c>
      <c r="B21" s="4">
        <v>2.1830414620662274E-3</v>
      </c>
      <c r="C21" s="4">
        <v>2.6453123304880882E-3</v>
      </c>
      <c r="D21" s="4">
        <v>2.4517409219838994E-3</v>
      </c>
      <c r="E21">
        <f>AVERAGE(B21:D21)</f>
        <v>2.4266982381794052E-3</v>
      </c>
      <c r="F21">
        <f>(STDEV(B21:D21)/SQRT(3))</f>
        <v>1.3403226098838324E-4</v>
      </c>
      <c r="G21">
        <f>E21/E15</f>
        <v>0.962323036502294</v>
      </c>
      <c r="H21">
        <f>F21/E15</f>
        <v>5.3151368536195107E-2</v>
      </c>
      <c r="I21" s="1">
        <f>TTEST(B21:D21,B15:D15,2,1)</f>
        <v>0.75423382195882893</v>
      </c>
    </row>
    <row r="22" spans="1:15" x14ac:dyDescent="0.3">
      <c r="A22" t="s">
        <v>66</v>
      </c>
      <c r="B22" s="4">
        <v>1.7495506670924844E-3</v>
      </c>
      <c r="C22" s="4">
        <v>1.8642782518863499E-3</v>
      </c>
      <c r="D22" s="4">
        <v>1.814360343540274E-3</v>
      </c>
      <c r="E22">
        <f>AVERAGE(B22:D22)</f>
        <v>1.8093964208397029E-3</v>
      </c>
      <c r="F22">
        <f>(STDEV(B22:D22)/SQRT(3))</f>
        <v>3.3211870742207684E-5</v>
      </c>
      <c r="G22">
        <f>E22/E15</f>
        <v>0.71752796888548176</v>
      </c>
      <c r="H22">
        <f>F22/E15</f>
        <v>1.3170384268519901E-2</v>
      </c>
      <c r="I22" s="1">
        <f>TTEST(B22:D22,B16:D16,2,1)</f>
        <v>6.3910550172778255E-3</v>
      </c>
      <c r="M22" s="34"/>
    </row>
    <row r="23" spans="1:15" x14ac:dyDescent="0.3">
      <c r="A23" t="s">
        <v>67</v>
      </c>
      <c r="B23" s="4">
        <v>1.4308875798523281E-3</v>
      </c>
      <c r="C23" s="4">
        <v>9.9485998350475752E-4</v>
      </c>
      <c r="D23" s="4">
        <v>1.3035292965928582E-3</v>
      </c>
      <c r="E23">
        <f>AVERAGE(B23:D23)</f>
        <v>1.2430922866499812E-3</v>
      </c>
      <c r="F23">
        <f>(STDEV(B23:D23)/SQRT(3))</f>
        <v>1.2944688785017396E-4</v>
      </c>
      <c r="G23">
        <f>E23/E15</f>
        <v>0.49295636561679124</v>
      </c>
      <c r="H23">
        <f>F23/E15</f>
        <v>5.133300886854722E-2</v>
      </c>
      <c r="I23" s="1">
        <f>TTEST(B23:D23,B17:D17,2,1)</f>
        <v>2.8842470815018003E-2</v>
      </c>
      <c r="M23" s="34"/>
    </row>
    <row r="24" spans="1:15" x14ac:dyDescent="0.3">
      <c r="B24" s="36"/>
      <c r="C24" s="1"/>
      <c r="D24" s="1"/>
      <c r="E24" s="1"/>
      <c r="F24" s="1"/>
      <c r="G24" s="1"/>
      <c r="H24" s="1"/>
    </row>
    <row r="25" spans="1:15" x14ac:dyDescent="0.3">
      <c r="B25" s="61" t="s">
        <v>74</v>
      </c>
      <c r="C25" s="61"/>
      <c r="D25" s="61"/>
      <c r="E25" s="61"/>
      <c r="F25" s="61"/>
      <c r="G25" s="61"/>
      <c r="H25" s="61"/>
      <c r="K25" s="4"/>
    </row>
    <row r="26" spans="1:15" x14ac:dyDescent="0.3">
      <c r="A26" t="s">
        <v>61</v>
      </c>
      <c r="B26" s="38" t="s">
        <v>19</v>
      </c>
      <c r="C26" s="38" t="s">
        <v>20</v>
      </c>
      <c r="D26" s="38" t="s">
        <v>29</v>
      </c>
      <c r="E26" s="38" t="s">
        <v>30</v>
      </c>
      <c r="F26" s="1" t="s">
        <v>6</v>
      </c>
      <c r="G26" s="38" t="s">
        <v>31</v>
      </c>
      <c r="H26" s="38" t="s">
        <v>32</v>
      </c>
      <c r="I26" s="4"/>
      <c r="K26" s="4"/>
    </row>
    <row r="27" spans="1:15" x14ac:dyDescent="0.3">
      <c r="A27" t="s">
        <v>75</v>
      </c>
      <c r="B27" s="38">
        <v>9.3613357560033542E-2</v>
      </c>
      <c r="C27" s="38">
        <v>0.13176269735388607</v>
      </c>
      <c r="D27" s="38">
        <v>9.7545868568659017E-2</v>
      </c>
      <c r="E27" s="1">
        <f>AVERAGE(B27:D27)</f>
        <v>0.10764064116085954</v>
      </c>
      <c r="F27" s="1">
        <f>(STDEV(B27:D27)/SQRT(3))</f>
        <v>1.2114335267812318E-2</v>
      </c>
      <c r="G27" s="1">
        <v>1</v>
      </c>
      <c r="H27" s="1">
        <f>F27/E27</f>
        <v>0.11254425036086975</v>
      </c>
      <c r="K27" s="4"/>
      <c r="M27" s="36"/>
    </row>
    <row r="28" spans="1:15" x14ac:dyDescent="0.3">
      <c r="A28" t="s">
        <v>66</v>
      </c>
      <c r="B28" s="4">
        <v>1.9344618254568E-2</v>
      </c>
      <c r="C28" s="4">
        <v>2.8618942610740196E-2</v>
      </c>
      <c r="D28" s="4">
        <v>2.2970693008903371E-2</v>
      </c>
      <c r="E28" s="1">
        <f>AVERAGE(B28:D28)</f>
        <v>2.3644751291403854E-2</v>
      </c>
      <c r="F28" s="1">
        <f>(STDEV(B28:D28)/SQRT(3))</f>
        <v>2.6983969927858922E-3</v>
      </c>
      <c r="G28" s="1">
        <f>E28/E27</f>
        <v>0.21966379089166552</v>
      </c>
      <c r="H28" s="1">
        <f>F28/E27</f>
        <v>2.5068570418057743E-2</v>
      </c>
    </row>
    <row r="29" spans="1:15" x14ac:dyDescent="0.3">
      <c r="A29" t="s">
        <v>67</v>
      </c>
      <c r="B29" s="38">
        <v>3.0971137266775001E-2</v>
      </c>
      <c r="C29" s="38">
        <v>3.201877621830837E-2</v>
      </c>
      <c r="D29" s="38">
        <v>4.2295630186928619E-2</v>
      </c>
      <c r="E29" s="1">
        <f>AVERAGE(B29:D29)</f>
        <v>3.5095181224003992E-2</v>
      </c>
      <c r="F29" s="1">
        <f>(STDEV(B29:D29)/SQRT(3))</f>
        <v>3.6129044545884052E-3</v>
      </c>
      <c r="G29" s="1">
        <f>E29/E27</f>
        <v>0.32604024693198647</v>
      </c>
      <c r="H29" s="1">
        <f>F29/E27</f>
        <v>3.3564501433889032E-2</v>
      </c>
      <c r="K29" s="4"/>
    </row>
    <row r="30" spans="1:15" x14ac:dyDescent="0.3">
      <c r="B30" s="1"/>
      <c r="C30" s="1"/>
      <c r="D30" s="1"/>
      <c r="E30" s="1"/>
      <c r="F30" s="1"/>
      <c r="G30" s="1"/>
      <c r="H30" s="1"/>
      <c r="K30" s="4"/>
    </row>
    <row r="31" spans="1:15" x14ac:dyDescent="0.3">
      <c r="B31" s="61" t="s">
        <v>74</v>
      </c>
      <c r="C31" s="61"/>
      <c r="D31" s="61"/>
      <c r="E31" s="61"/>
      <c r="F31" s="61"/>
      <c r="G31" s="61"/>
      <c r="H31" s="61"/>
      <c r="K31" s="4"/>
    </row>
    <row r="32" spans="1:15" x14ac:dyDescent="0.3">
      <c r="A32" t="s">
        <v>62</v>
      </c>
      <c r="B32" s="38" t="s">
        <v>19</v>
      </c>
      <c r="C32" s="38" t="s">
        <v>20</v>
      </c>
      <c r="D32" s="38" t="s">
        <v>29</v>
      </c>
      <c r="E32" s="38" t="s">
        <v>30</v>
      </c>
      <c r="F32" s="1" t="s">
        <v>6</v>
      </c>
      <c r="G32" s="38" t="s">
        <v>31</v>
      </c>
      <c r="H32" s="38" t="s">
        <v>32</v>
      </c>
      <c r="I32" s="4" t="s">
        <v>11</v>
      </c>
      <c r="K32" s="1"/>
    </row>
    <row r="33" spans="1:11" x14ac:dyDescent="0.3">
      <c r="A33" t="s">
        <v>75</v>
      </c>
      <c r="B33" s="38">
        <v>0.1148941816063693</v>
      </c>
      <c r="C33" s="38">
        <v>0.10042690190418053</v>
      </c>
      <c r="D33" s="38">
        <v>0.11619423241055493</v>
      </c>
      <c r="E33" s="1">
        <f>AVERAGE(B33:D33)</f>
        <v>0.11050510530703493</v>
      </c>
      <c r="F33" s="1">
        <f>(STDEV(B33:D33)/SQRT(3))</f>
        <v>5.0530575198040658E-3</v>
      </c>
      <c r="G33" s="1">
        <f>E33/E27</f>
        <v>1.0266113627277145</v>
      </c>
      <c r="H33" s="1">
        <f>F33/E27</f>
        <v>4.6943770171832329E-2</v>
      </c>
      <c r="I33" s="1">
        <f>TTEST(B33:D33,B27:D27,2,1)</f>
        <v>0.88248830676166956</v>
      </c>
      <c r="K33" s="38"/>
    </row>
    <row r="34" spans="1:11" x14ac:dyDescent="0.3">
      <c r="A34" t="s">
        <v>66</v>
      </c>
      <c r="B34" s="4">
        <v>2.9817068591696153E-2</v>
      </c>
      <c r="C34" s="4">
        <v>4.2462508839059651E-2</v>
      </c>
      <c r="D34" s="4">
        <v>3.1893401763988173E-2</v>
      </c>
      <c r="E34" s="1">
        <f>AVERAGE(B34:D34)</f>
        <v>3.472432639824799E-2</v>
      </c>
      <c r="F34" s="1">
        <f>(STDEV(B34:D34)/SQRT(3))</f>
        <v>3.9152433077249433E-3</v>
      </c>
      <c r="G34" s="1">
        <f>E34/E27</f>
        <v>0.32259494205683442</v>
      </c>
      <c r="H34" s="1">
        <f>F34/E27</f>
        <v>3.6373281183581525E-2</v>
      </c>
      <c r="I34" s="1">
        <f>TTEST(B34:D34,B28:D28,2,1)</f>
        <v>1.6758005935677112E-2</v>
      </c>
      <c r="K34" s="38"/>
    </row>
    <row r="35" spans="1:11" x14ac:dyDescent="0.3">
      <c r="A35" t="s">
        <v>67</v>
      </c>
      <c r="B35" s="38">
        <v>8.2415197397505566E-2</v>
      </c>
      <c r="C35" s="38">
        <v>6.8607100958722383E-2</v>
      </c>
      <c r="D35" s="38">
        <v>8.9324600361863155E-2</v>
      </c>
      <c r="E35" s="1">
        <f>AVERAGE(B35:D35)</f>
        <v>8.0115632906030368E-2</v>
      </c>
      <c r="F35" s="1">
        <f>(STDEV(B35:D35)/SQRT(3))</f>
        <v>6.0901475903743247E-3</v>
      </c>
      <c r="G35" s="1">
        <f>E35/E27</f>
        <v>0.74428795705800888</v>
      </c>
      <c r="H35" s="1">
        <f>F35/E27</f>
        <v>5.6578514626953312E-2</v>
      </c>
      <c r="I35" s="1">
        <f>TTEST(B35:D35,B29:D29,2,1)</f>
        <v>9.4360919006493717E-3</v>
      </c>
      <c r="K35" s="38"/>
    </row>
    <row r="36" spans="1:11" x14ac:dyDescent="0.3">
      <c r="B36" s="1"/>
      <c r="C36" s="1"/>
      <c r="D36" s="1"/>
      <c r="E36" s="1"/>
      <c r="F36" s="1"/>
      <c r="G36" s="1"/>
      <c r="H36" s="1"/>
      <c r="K36" s="1"/>
    </row>
    <row r="37" spans="1:11" x14ac:dyDescent="0.3">
      <c r="B37" s="38"/>
      <c r="C37" s="38"/>
      <c r="D37" s="38"/>
      <c r="E37" s="1"/>
      <c r="F37" s="1"/>
      <c r="G37" s="1"/>
      <c r="H37" s="1"/>
    </row>
    <row r="38" spans="1:11" x14ac:dyDescent="0.3">
      <c r="B38" s="38"/>
      <c r="C38" s="38"/>
      <c r="D38" s="38"/>
      <c r="E38" s="1"/>
      <c r="F38" s="1"/>
      <c r="G38" s="1"/>
      <c r="H38" s="4"/>
    </row>
    <row r="39" spans="1:11" x14ac:dyDescent="0.3">
      <c r="B39" s="1"/>
      <c r="C39" s="38"/>
      <c r="D39" s="1"/>
      <c r="E39" s="4"/>
      <c r="F39" s="38"/>
      <c r="G39" s="38"/>
      <c r="H39" s="4"/>
    </row>
    <row r="40" spans="1:11" x14ac:dyDescent="0.3">
      <c r="H40" s="4"/>
    </row>
    <row r="41" spans="1:11" x14ac:dyDescent="0.3">
      <c r="H41" s="4"/>
    </row>
    <row r="42" spans="1:11" x14ac:dyDescent="0.3">
      <c r="H42" s="4"/>
    </row>
    <row r="43" spans="1:11" x14ac:dyDescent="0.3">
      <c r="H43" s="4"/>
    </row>
    <row r="44" spans="1:11" x14ac:dyDescent="0.3">
      <c r="H44" s="4"/>
    </row>
  </sheetData>
  <mergeCells count="6">
    <mergeCell ref="B31:H31"/>
    <mergeCell ref="B1:H1"/>
    <mergeCell ref="B7:H7"/>
    <mergeCell ref="B13:H13"/>
    <mergeCell ref="B19:H19"/>
    <mergeCell ref="B25:H2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="115" zoomScaleNormal="115" workbookViewId="0">
      <selection activeCell="F7" sqref="F7"/>
    </sheetView>
  </sheetViews>
  <sheetFormatPr defaultRowHeight="14.4" x14ac:dyDescent="0.3"/>
  <sheetData>
    <row r="1" spans="1:4" x14ac:dyDescent="0.3">
      <c r="A1" t="s">
        <v>61</v>
      </c>
      <c r="B1" t="s">
        <v>72</v>
      </c>
      <c r="C1" t="s">
        <v>73</v>
      </c>
      <c r="D1" t="s">
        <v>71</v>
      </c>
    </row>
    <row r="2" spans="1:4" x14ac:dyDescent="0.3">
      <c r="A2" t="s">
        <v>75</v>
      </c>
      <c r="B2">
        <v>40</v>
      </c>
      <c r="C2">
        <v>42</v>
      </c>
      <c r="D2">
        <f>B2/C2*100</f>
        <v>95.238095238095227</v>
      </c>
    </row>
    <row r="3" spans="1:4" x14ac:dyDescent="0.3">
      <c r="A3" t="s">
        <v>66</v>
      </c>
      <c r="B3">
        <v>11</v>
      </c>
      <c r="C3">
        <v>37</v>
      </c>
      <c r="D3">
        <f>B3/C3*100</f>
        <v>29.72972972972973</v>
      </c>
    </row>
    <row r="4" spans="1:4" x14ac:dyDescent="0.3">
      <c r="A4" t="s">
        <v>67</v>
      </c>
      <c r="B4">
        <v>5</v>
      </c>
      <c r="C4">
        <v>31</v>
      </c>
      <c r="D4">
        <f>B4/C4*100</f>
        <v>16.129032258064516</v>
      </c>
    </row>
    <row r="7" spans="1:4" x14ac:dyDescent="0.3">
      <c r="A7" t="s">
        <v>62</v>
      </c>
    </row>
    <row r="8" spans="1:4" x14ac:dyDescent="0.3">
      <c r="A8" t="s">
        <v>75</v>
      </c>
      <c r="B8">
        <v>30</v>
      </c>
      <c r="C8">
        <v>33</v>
      </c>
      <c r="D8">
        <f>B8/C8*100</f>
        <v>90.909090909090907</v>
      </c>
    </row>
    <row r="9" spans="1:4" x14ac:dyDescent="0.3">
      <c r="A9" t="s">
        <v>66</v>
      </c>
      <c r="B9">
        <v>28</v>
      </c>
      <c r="C9">
        <v>40</v>
      </c>
      <c r="D9">
        <f>B9/C9*100</f>
        <v>70</v>
      </c>
    </row>
    <row r="10" spans="1:4" x14ac:dyDescent="0.3">
      <c r="A10" t="s">
        <v>67</v>
      </c>
      <c r="B10">
        <v>18</v>
      </c>
      <c r="C10">
        <v>33</v>
      </c>
      <c r="D10">
        <f>B10/C10*100</f>
        <v>54.54545454545454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workbookViewId="0">
      <selection activeCell="L3" sqref="L3:N15"/>
    </sheetView>
  </sheetViews>
  <sheetFormatPr defaultRowHeight="14.4" x14ac:dyDescent="0.3"/>
  <cols>
    <col min="8" max="8" width="12" bestFit="1" customWidth="1"/>
  </cols>
  <sheetData>
    <row r="1" spans="1:12" ht="23.4" x14ac:dyDescent="0.45">
      <c r="A1" s="62" t="s">
        <v>78</v>
      </c>
      <c r="B1" s="62"/>
      <c r="C1" s="62"/>
      <c r="D1" s="62"/>
      <c r="E1" s="62"/>
      <c r="F1" s="62"/>
      <c r="G1" s="62"/>
      <c r="H1" s="62"/>
      <c r="I1" s="62"/>
      <c r="J1" s="62"/>
    </row>
    <row r="2" spans="1:12" x14ac:dyDescent="0.3">
      <c r="B2" s="57" t="s">
        <v>5</v>
      </c>
      <c r="C2" s="57"/>
      <c r="D2" s="57"/>
      <c r="E2" s="57"/>
      <c r="F2" s="57"/>
      <c r="G2" s="57"/>
      <c r="H2" s="57"/>
      <c r="I2" s="57"/>
    </row>
    <row r="3" spans="1:12" x14ac:dyDescent="0.3">
      <c r="B3" s="4" t="s">
        <v>19</v>
      </c>
      <c r="C3" s="4" t="s">
        <v>20</v>
      </c>
      <c r="D3" s="4" t="s">
        <v>29</v>
      </c>
      <c r="E3" s="4" t="s">
        <v>59</v>
      </c>
      <c r="F3" s="4" t="s">
        <v>30</v>
      </c>
      <c r="G3" t="s">
        <v>6</v>
      </c>
      <c r="H3" s="4" t="s">
        <v>31</v>
      </c>
      <c r="I3" s="4" t="s">
        <v>32</v>
      </c>
      <c r="J3" s="4" t="s">
        <v>11</v>
      </c>
    </row>
    <row r="4" spans="1:12" x14ac:dyDescent="0.3">
      <c r="A4" t="s">
        <v>75</v>
      </c>
      <c r="B4" s="4">
        <v>1.3287127460727879E-2</v>
      </c>
      <c r="C4" s="38">
        <v>9.9480215583828378E-3</v>
      </c>
      <c r="D4" s="38">
        <v>2.1728002974608761E-3</v>
      </c>
      <c r="E4" s="4">
        <v>1.4244958338382244E-2</v>
      </c>
      <c r="F4" s="4">
        <f>AVERAGE(B4:E4)</f>
        <v>9.9132269137384606E-3</v>
      </c>
      <c r="G4">
        <f>(STDEV(B4:E4)/SQRT(4))</f>
        <v>2.7395637868326194E-3</v>
      </c>
      <c r="H4">
        <v>1</v>
      </c>
      <c r="I4">
        <f>G4/F4</f>
        <v>0.27635439102437326</v>
      </c>
    </row>
    <row r="5" spans="1:12" x14ac:dyDescent="0.3">
      <c r="A5" t="s">
        <v>76</v>
      </c>
      <c r="B5" s="4">
        <v>0.11771026277347327</v>
      </c>
      <c r="C5" s="4">
        <v>7.4240337008338431E-2</v>
      </c>
      <c r="D5" s="4">
        <v>3.2223617938345162E-2</v>
      </c>
      <c r="E5" s="4">
        <v>0.10447283706138286</v>
      </c>
      <c r="F5" s="4">
        <f>AVERAGE(B5:E5)</f>
        <v>8.2161763695384929E-2</v>
      </c>
      <c r="G5">
        <f>(STDEV(B5:E5)/SQRT(4))</f>
        <v>1.8969377040942842E-2</v>
      </c>
      <c r="H5">
        <f>F5/F4</f>
        <v>8.2880947253935311</v>
      </c>
      <c r="I5">
        <f>G5/F4</f>
        <v>1.9135420994604411</v>
      </c>
      <c r="J5" s="1">
        <f>TTEST(B4:E4,B5:E5,2,1)</f>
        <v>2.1466330314570931E-2</v>
      </c>
    </row>
    <row r="7" spans="1:12" x14ac:dyDescent="0.3">
      <c r="B7" s="57" t="s">
        <v>1</v>
      </c>
      <c r="C7" s="57"/>
      <c r="D7" s="57"/>
      <c r="E7" s="57"/>
      <c r="F7" s="57"/>
      <c r="G7" s="57"/>
      <c r="H7" s="57"/>
      <c r="I7" s="57"/>
      <c r="L7" s="1"/>
    </row>
    <row r="8" spans="1:12" x14ac:dyDescent="0.3">
      <c r="B8" s="4" t="s">
        <v>19</v>
      </c>
      <c r="C8" s="4" t="s">
        <v>20</v>
      </c>
      <c r="D8" s="4" t="s">
        <v>29</v>
      </c>
      <c r="E8" s="4" t="s">
        <v>30</v>
      </c>
      <c r="F8" t="s">
        <v>6</v>
      </c>
      <c r="G8" s="4" t="s">
        <v>31</v>
      </c>
      <c r="H8" s="4" t="s">
        <v>32</v>
      </c>
      <c r="I8" s="4" t="s">
        <v>11</v>
      </c>
      <c r="K8" s="38"/>
    </row>
    <row r="9" spans="1:12" x14ac:dyDescent="0.3">
      <c r="A9" t="s">
        <v>75</v>
      </c>
      <c r="B9" s="7">
        <v>3.7245878268174727E-3</v>
      </c>
      <c r="C9">
        <v>7.0764909155929395E-3</v>
      </c>
      <c r="D9">
        <v>4.4514011362208131E-3</v>
      </c>
      <c r="E9" s="4">
        <f>AVERAGE(B9:D9)</f>
        <v>5.0841599595437418E-3</v>
      </c>
      <c r="F9">
        <f>(STDEV(B9:D9)/SQRT(3))</f>
        <v>1.0180211811001104E-3</v>
      </c>
      <c r="G9">
        <v>1</v>
      </c>
      <c r="H9">
        <f>F9/E9</f>
        <v>0.20023390082153686</v>
      </c>
      <c r="K9" s="7"/>
      <c r="L9" s="7"/>
    </row>
    <row r="10" spans="1:12" x14ac:dyDescent="0.3">
      <c r="A10" t="s">
        <v>76</v>
      </c>
      <c r="B10" s="7">
        <v>5.8598500636001055E-2</v>
      </c>
      <c r="C10">
        <v>5.8436169595541973E-2</v>
      </c>
      <c r="D10">
        <v>3.3945532440667878E-2</v>
      </c>
      <c r="E10" s="4">
        <f>AVERAGE(B10:D10)</f>
        <v>5.0326734224070302E-2</v>
      </c>
      <c r="F10">
        <f>(STDEV(B10:D10)/SQRT(4))</f>
        <v>7.0933845367194791E-3</v>
      </c>
      <c r="G10">
        <f>E10/E9</f>
        <v>9.8987314766915162</v>
      </c>
      <c r="H10">
        <f>F10/E9</f>
        <v>1.395193029559213</v>
      </c>
      <c r="I10" s="1">
        <f>TTEST(B9:D9,B10:D10,2,1)</f>
        <v>2.9441124112559176E-2</v>
      </c>
    </row>
    <row r="12" spans="1:12" x14ac:dyDescent="0.3">
      <c r="B12" s="57" t="s">
        <v>22</v>
      </c>
      <c r="C12" s="57"/>
      <c r="D12" s="57"/>
      <c r="E12" s="57"/>
      <c r="F12" s="57"/>
      <c r="G12" s="57"/>
      <c r="H12" s="57"/>
      <c r="I12" s="57"/>
      <c r="K12" s="7"/>
    </row>
    <row r="13" spans="1:12" x14ac:dyDescent="0.3">
      <c r="B13" s="4" t="s">
        <v>19</v>
      </c>
      <c r="C13" s="4" t="s">
        <v>20</v>
      </c>
      <c r="D13" s="4" t="s">
        <v>29</v>
      </c>
      <c r="E13" s="4" t="s">
        <v>30</v>
      </c>
      <c r="F13" t="s">
        <v>6</v>
      </c>
      <c r="G13" s="4" t="s">
        <v>31</v>
      </c>
      <c r="H13" s="4" t="s">
        <v>32</v>
      </c>
      <c r="I13" s="4" t="s">
        <v>11</v>
      </c>
      <c r="L13" s="1"/>
    </row>
    <row r="14" spans="1:12" x14ac:dyDescent="0.3">
      <c r="A14" t="s">
        <v>75</v>
      </c>
      <c r="B14" s="7">
        <v>2.6296141380541005E-4</v>
      </c>
      <c r="C14">
        <v>8.8239264441919137E-4</v>
      </c>
      <c r="D14">
        <v>3.6849619572659813E-4</v>
      </c>
      <c r="E14" s="4">
        <f>AVERAGE(B14:D14)</f>
        <v>5.0461675131706655E-4</v>
      </c>
      <c r="F14">
        <f>(STDEV(B14:D14)/SQRT(3))</f>
        <v>1.9132900686654844E-4</v>
      </c>
      <c r="G14">
        <v>1</v>
      </c>
      <c r="H14">
        <f>F14/E14</f>
        <v>0.37915706596575194</v>
      </c>
    </row>
    <row r="15" spans="1:12" x14ac:dyDescent="0.3">
      <c r="A15" t="s">
        <v>76</v>
      </c>
      <c r="B15" s="7">
        <v>7.7748328113784789E-3</v>
      </c>
      <c r="C15">
        <v>1.2486163438259593E-2</v>
      </c>
      <c r="D15">
        <v>7.7110780339934284E-3</v>
      </c>
      <c r="E15" s="4">
        <f>AVERAGE(B15:D15)</f>
        <v>9.3240247612104993E-3</v>
      </c>
      <c r="F15">
        <f>(STDEV(B15:D15)/SQRT(4))</f>
        <v>1.3693389762561713E-3</v>
      </c>
      <c r="G15">
        <f>E15/E14</f>
        <v>18.477438049518735</v>
      </c>
      <c r="H15">
        <f>F15/E14</f>
        <v>2.7136217192198848</v>
      </c>
      <c r="I15" s="1">
        <f>TTEST(B14:D14,B15:D15,2,1)</f>
        <v>2.4052226511373509E-2</v>
      </c>
    </row>
    <row r="16" spans="1:12" x14ac:dyDescent="0.3">
      <c r="A16" s="1"/>
      <c r="B16" s="1"/>
      <c r="C16" s="1"/>
      <c r="D16" s="1"/>
      <c r="E16" s="1"/>
      <c r="F16" s="1"/>
      <c r="G16" s="1"/>
      <c r="H16" s="1"/>
      <c r="I16" s="1"/>
    </row>
    <row r="17" spans="1:13" x14ac:dyDescent="0.3">
      <c r="A17" s="1"/>
      <c r="B17" s="61" t="s">
        <v>23</v>
      </c>
      <c r="C17" s="61"/>
      <c r="D17" s="61"/>
      <c r="E17" s="61"/>
      <c r="F17" s="61"/>
      <c r="G17" s="61"/>
      <c r="H17" s="61"/>
      <c r="I17" s="61"/>
    </row>
    <row r="18" spans="1:13" x14ac:dyDescent="0.3">
      <c r="A18" s="1"/>
      <c r="B18" s="38" t="s">
        <v>19</v>
      </c>
      <c r="C18" s="38" t="s">
        <v>20</v>
      </c>
      <c r="D18" s="38" t="s">
        <v>29</v>
      </c>
      <c r="E18" s="38" t="s">
        <v>59</v>
      </c>
      <c r="F18" s="38" t="s">
        <v>77</v>
      </c>
      <c r="G18" s="38" t="s">
        <v>30</v>
      </c>
      <c r="H18" s="1" t="s">
        <v>6</v>
      </c>
      <c r="I18" s="38" t="s">
        <v>31</v>
      </c>
      <c r="J18" s="4" t="s">
        <v>32</v>
      </c>
      <c r="K18" s="4" t="s">
        <v>11</v>
      </c>
    </row>
    <row r="19" spans="1:13" x14ac:dyDescent="0.3">
      <c r="A19" s="1" t="s">
        <v>75</v>
      </c>
      <c r="B19" s="38">
        <v>4.0280665248657851E-4</v>
      </c>
      <c r="C19" s="38">
        <v>4.2263564408971416E-4</v>
      </c>
      <c r="D19" s="38">
        <v>2.0997473744493366E-4</v>
      </c>
      <c r="E19" s="38">
        <v>3.2004282339959193E-4</v>
      </c>
      <c r="F19" s="36">
        <v>4.3581408458785601E-4</v>
      </c>
      <c r="G19" s="38">
        <f>AVERAGE(B19:F19)</f>
        <v>3.5825478840173481E-4</v>
      </c>
      <c r="H19" s="1">
        <f>(STDEV(B19:F19)/SQRT(5))</f>
        <v>4.2185504251172478E-5</v>
      </c>
      <c r="I19" s="1">
        <v>1</v>
      </c>
      <c r="J19">
        <f>H19/G19</f>
        <v>0.11775279945139792</v>
      </c>
      <c r="L19" s="1"/>
    </row>
    <row r="20" spans="1:13" x14ac:dyDescent="0.3">
      <c r="A20" s="1" t="s">
        <v>76</v>
      </c>
      <c r="B20" s="38">
        <v>6.6498754866847112E-3</v>
      </c>
      <c r="C20" s="38">
        <v>3.2332294981934724E-3</v>
      </c>
      <c r="D20" s="38">
        <v>1.9032848480276215E-3</v>
      </c>
      <c r="E20" s="38">
        <v>3.69235984300914E-3</v>
      </c>
      <c r="F20" s="38">
        <v>4.740032166568018E-3</v>
      </c>
      <c r="G20" s="38">
        <f>AVERAGE(B20:F20)</f>
        <v>4.0437563684965925E-3</v>
      </c>
      <c r="H20" s="1">
        <f>(STDEV(B20:F20)/SQRT(5))</f>
        <v>7.9494366154817507E-4</v>
      </c>
      <c r="I20" s="1">
        <f>G20/G19</f>
        <v>11.287375631563258</v>
      </c>
      <c r="J20">
        <f>H20/G19</f>
        <v>2.2189338071226339</v>
      </c>
      <c r="K20" s="1">
        <f>TTEST(B19:F19,B20:F20,2,1)</f>
        <v>8.6302789402670829E-3</v>
      </c>
    </row>
    <row r="21" spans="1:13" x14ac:dyDescent="0.3">
      <c r="A21" s="1"/>
      <c r="B21" s="1"/>
      <c r="C21" s="1"/>
      <c r="D21" s="1"/>
      <c r="E21" s="1"/>
      <c r="F21" s="1"/>
      <c r="G21" s="1"/>
      <c r="H21" s="1"/>
      <c r="I21" s="1"/>
    </row>
    <row r="22" spans="1:13" x14ac:dyDescent="0.3">
      <c r="L22" s="7"/>
      <c r="M22" s="7"/>
    </row>
    <row r="23" spans="1:13" x14ac:dyDescent="0.3">
      <c r="A23" s="1"/>
      <c r="B23" s="61" t="s">
        <v>63</v>
      </c>
      <c r="C23" s="61"/>
      <c r="D23" s="61"/>
      <c r="E23" s="61"/>
      <c r="F23" s="61"/>
      <c r="G23" s="61"/>
      <c r="H23" s="61"/>
      <c r="I23" s="61"/>
    </row>
    <row r="24" spans="1:13" x14ac:dyDescent="0.3">
      <c r="A24" s="1"/>
      <c r="B24" s="4" t="s">
        <v>19</v>
      </c>
      <c r="C24" s="4" t="s">
        <v>20</v>
      </c>
      <c r="D24" s="4" t="s">
        <v>29</v>
      </c>
      <c r="E24" s="4" t="s">
        <v>30</v>
      </c>
      <c r="F24" t="s">
        <v>6</v>
      </c>
      <c r="G24" s="4" t="s">
        <v>31</v>
      </c>
      <c r="H24" s="4" t="s">
        <v>32</v>
      </c>
      <c r="I24" s="4" t="s">
        <v>11</v>
      </c>
      <c r="J24" s="4"/>
    </row>
    <row r="25" spans="1:13" x14ac:dyDescent="0.3">
      <c r="A25" s="1" t="s">
        <v>75</v>
      </c>
      <c r="B25" s="7">
        <v>2.4931189224260358E-4</v>
      </c>
      <c r="C25">
        <v>1.3086837955921466E-3</v>
      </c>
      <c r="D25">
        <v>1.053884674250462E-3</v>
      </c>
      <c r="E25" s="4">
        <f>AVERAGE(B25:D25)</f>
        <v>8.7062678736173733E-4</v>
      </c>
      <c r="F25">
        <f>(STDEV(B25:D25)/SQRT(3))</f>
        <v>3.1924640286764856E-4</v>
      </c>
      <c r="G25">
        <v>1</v>
      </c>
      <c r="H25">
        <f>F25/E25</f>
        <v>0.36668571137704342</v>
      </c>
      <c r="J25" s="1"/>
    </row>
    <row r="26" spans="1:13" x14ac:dyDescent="0.3">
      <c r="A26" s="1" t="s">
        <v>76</v>
      </c>
      <c r="B26" s="7">
        <v>1.8685643590864985E-3</v>
      </c>
      <c r="C26">
        <v>8.0877266861492181E-4</v>
      </c>
      <c r="D26">
        <v>1.1791134841436348E-3</v>
      </c>
      <c r="E26" s="4">
        <f>AVERAGE(B26:D26)</f>
        <v>1.2854835039483516E-3</v>
      </c>
      <c r="F26">
        <f>(STDEV(B26:D26)/SQRT(4))</f>
        <v>2.6892170916137116E-4</v>
      </c>
      <c r="G26">
        <f>E26/E25</f>
        <v>1.4765035059899267</v>
      </c>
      <c r="H26">
        <f>F26/E25</f>
        <v>0.30888287962777405</v>
      </c>
      <c r="I26" s="1">
        <f>TTEST(B25:D25,B26:D26,2,1)</f>
        <v>0.57714414670745096</v>
      </c>
    </row>
    <row r="27" spans="1:13" x14ac:dyDescent="0.3">
      <c r="A27" s="1"/>
      <c r="B27" s="1"/>
      <c r="C27" s="1"/>
      <c r="D27" s="1"/>
      <c r="E27" s="1"/>
      <c r="F27" s="1"/>
      <c r="G27" s="1"/>
      <c r="H27" s="1"/>
      <c r="I27" s="1"/>
    </row>
    <row r="32" spans="1:13" ht="23.4" x14ac:dyDescent="0.45">
      <c r="A32" s="62" t="s">
        <v>53</v>
      </c>
      <c r="B32" s="62"/>
      <c r="C32" s="62"/>
      <c r="D32" s="62"/>
      <c r="E32" s="62"/>
      <c r="F32" s="62"/>
      <c r="G32" s="62"/>
      <c r="H32" s="62"/>
      <c r="I32" s="62"/>
      <c r="J32" s="62"/>
    </row>
    <row r="33" spans="1:11" x14ac:dyDescent="0.3">
      <c r="A33" s="1"/>
      <c r="B33" s="61" t="s">
        <v>5</v>
      </c>
      <c r="C33" s="61"/>
      <c r="D33" s="61"/>
      <c r="E33" s="61"/>
      <c r="F33" s="61"/>
      <c r="G33" s="61"/>
      <c r="H33" s="61"/>
      <c r="I33" s="61"/>
    </row>
    <row r="34" spans="1:11" x14ac:dyDescent="0.3">
      <c r="A34" s="1"/>
      <c r="B34" s="4" t="s">
        <v>19</v>
      </c>
      <c r="C34" s="4" t="s">
        <v>20</v>
      </c>
      <c r="D34" s="4" t="s">
        <v>29</v>
      </c>
      <c r="E34" s="4" t="s">
        <v>30</v>
      </c>
      <c r="F34" t="s">
        <v>6</v>
      </c>
      <c r="G34" s="4" t="s">
        <v>31</v>
      </c>
      <c r="H34" s="4" t="s">
        <v>32</v>
      </c>
      <c r="I34" s="4" t="s">
        <v>11</v>
      </c>
      <c r="K34" s="2"/>
    </row>
    <row r="35" spans="1:11" x14ac:dyDescent="0.3">
      <c r="A35" s="1" t="s">
        <v>75</v>
      </c>
      <c r="B35" s="2">
        <v>7.8481735098336003E-2</v>
      </c>
      <c r="C35" s="2">
        <v>7.9247030500531737E-2</v>
      </c>
      <c r="D35" s="2">
        <v>8.8756683154791863E-2</v>
      </c>
      <c r="E35" s="4">
        <f>AVERAGE(B35:D35)</f>
        <v>8.2161816251219863E-2</v>
      </c>
      <c r="F35">
        <f>(STDEV(B35:D35)/SQRT(3))</f>
        <v>3.3048258335363376E-3</v>
      </c>
      <c r="G35">
        <v>1</v>
      </c>
      <c r="H35">
        <f>F35/E35</f>
        <v>4.022337850262981E-2</v>
      </c>
      <c r="K35" s="2"/>
    </row>
    <row r="36" spans="1:11" x14ac:dyDescent="0.3">
      <c r="A36" s="1" t="s">
        <v>76</v>
      </c>
      <c r="B36" s="2">
        <v>0.12353568945197346</v>
      </c>
      <c r="C36" s="2">
        <v>0.11957608805563485</v>
      </c>
      <c r="D36" s="2">
        <v>0.12873707873638984</v>
      </c>
      <c r="E36" s="4">
        <f>AVERAGE(B36:D36)</f>
        <v>0.12394961874799938</v>
      </c>
      <c r="F36">
        <f>(STDEV(B36:D36)/SQRT(4))</f>
        <v>2.2972505664272521E-3</v>
      </c>
      <c r="G36">
        <f>E36/E35</f>
        <v>1.5086036848188478</v>
      </c>
      <c r="H36">
        <f>F36/E35</f>
        <v>2.7960075266631471E-2</v>
      </c>
      <c r="I36" s="1">
        <f>TTEST(B35:D35,B36:D36,2,1)</f>
        <v>1.5295474020955214E-3</v>
      </c>
      <c r="K36" s="2"/>
    </row>
    <row r="37" spans="1:11" x14ac:dyDescent="0.3">
      <c r="K37" s="2"/>
    </row>
    <row r="38" spans="1:11" x14ac:dyDescent="0.3">
      <c r="A38" s="1"/>
      <c r="B38" s="61" t="s">
        <v>1</v>
      </c>
      <c r="C38" s="61"/>
      <c r="D38" s="61"/>
      <c r="E38" s="61"/>
      <c r="F38" s="61"/>
      <c r="G38" s="61"/>
      <c r="H38" s="61"/>
      <c r="I38" s="61"/>
      <c r="K38" s="2"/>
    </row>
    <row r="39" spans="1:11" x14ac:dyDescent="0.3">
      <c r="A39" s="1"/>
      <c r="B39" s="4" t="s">
        <v>19</v>
      </c>
      <c r="C39" s="4" t="s">
        <v>20</v>
      </c>
      <c r="D39" s="4" t="s">
        <v>29</v>
      </c>
      <c r="E39" s="4" t="s">
        <v>30</v>
      </c>
      <c r="F39" t="s">
        <v>6</v>
      </c>
      <c r="G39" s="4" t="s">
        <v>31</v>
      </c>
      <c r="H39" s="4" t="s">
        <v>32</v>
      </c>
      <c r="I39" s="4" t="s">
        <v>11</v>
      </c>
      <c r="K39" s="2"/>
    </row>
    <row r="40" spans="1:11" x14ac:dyDescent="0.3">
      <c r="A40" s="1" t="s">
        <v>75</v>
      </c>
      <c r="B40" s="2">
        <v>7.0560237986049906E-2</v>
      </c>
      <c r="C40" s="2">
        <v>6.6224089260291455E-2</v>
      </c>
      <c r="D40" s="2">
        <v>7.2242900821673436E-2</v>
      </c>
      <c r="E40" s="4">
        <f>AVERAGE(B40:D40)</f>
        <v>6.967574268933828E-2</v>
      </c>
      <c r="F40">
        <f>(STDEV(B40:D40)/SQRT(3))</f>
        <v>1.7928814889524546E-3</v>
      </c>
      <c r="G40">
        <v>1</v>
      </c>
      <c r="H40">
        <f>F40/E40</f>
        <v>2.5731788707963062E-2</v>
      </c>
    </row>
    <row r="41" spans="1:11" x14ac:dyDescent="0.3">
      <c r="A41" s="1" t="s">
        <v>76</v>
      </c>
      <c r="B41" s="2">
        <v>0.17265925853818989</v>
      </c>
      <c r="C41" s="2">
        <v>0.1484448750470288</v>
      </c>
      <c r="D41" s="2">
        <v>0.15325422135043415</v>
      </c>
      <c r="E41" s="4">
        <f>AVERAGE(B41:D41)</f>
        <v>0.15811945164521762</v>
      </c>
      <c r="F41">
        <f>(STDEV(B41:D41)/SQRT(4))</f>
        <v>6.4096985367919756E-3</v>
      </c>
      <c r="G41">
        <f>E41/E40</f>
        <v>2.2693615531336548</v>
      </c>
      <c r="H41">
        <f>F41/E40</f>
        <v>9.1993257472270648E-2</v>
      </c>
      <c r="I41" s="1">
        <f>TTEST(B40:D40,B41:D41,2,1)</f>
        <v>5.9220526167604315E-3</v>
      </c>
    </row>
    <row r="42" spans="1:11" x14ac:dyDescent="0.3">
      <c r="K42" s="2"/>
    </row>
    <row r="43" spans="1:11" x14ac:dyDescent="0.3">
      <c r="A43" s="1"/>
      <c r="B43" s="61" t="s">
        <v>22</v>
      </c>
      <c r="C43" s="61"/>
      <c r="D43" s="61"/>
      <c r="E43" s="61"/>
      <c r="F43" s="61"/>
      <c r="G43" s="61"/>
      <c r="H43" s="61"/>
      <c r="I43" s="61"/>
      <c r="K43" s="2"/>
    </row>
    <row r="44" spans="1:11" x14ac:dyDescent="0.3">
      <c r="A44" s="1"/>
      <c r="B44" s="4" t="s">
        <v>19</v>
      </c>
      <c r="C44" s="4" t="s">
        <v>20</v>
      </c>
      <c r="D44" s="4" t="s">
        <v>29</v>
      </c>
      <c r="E44" s="4" t="s">
        <v>30</v>
      </c>
      <c r="F44" t="s">
        <v>6</v>
      </c>
      <c r="G44" s="4" t="s">
        <v>31</v>
      </c>
      <c r="H44" s="4" t="s">
        <v>32</v>
      </c>
      <c r="I44" s="4" t="s">
        <v>11</v>
      </c>
    </row>
    <row r="45" spans="1:11" x14ac:dyDescent="0.3">
      <c r="A45" s="1" t="s">
        <v>75</v>
      </c>
      <c r="B45">
        <v>5.1560677739936507E-3</v>
      </c>
      <c r="C45" s="2">
        <v>5.0220748177650628E-3</v>
      </c>
      <c r="D45" s="2">
        <v>5.2900607302222378E-3</v>
      </c>
      <c r="E45" s="4">
        <f>AVERAGE(B45:D45)</f>
        <v>5.1560677739936498E-3</v>
      </c>
      <c r="F45">
        <f>(STDEV(B45:D45)/SQRT(3))</f>
        <v>7.7360869348088747E-5</v>
      </c>
      <c r="G45">
        <v>1</v>
      </c>
      <c r="H45">
        <f>F45/E45</f>
        <v>1.5003850364086394E-2</v>
      </c>
      <c r="I45" s="1">
        <f>TTEST(B45:D45,B46:D46,2,1)</f>
        <v>2.8543566640613617E-4</v>
      </c>
      <c r="K45" s="2"/>
    </row>
    <row r="46" spans="1:11" x14ac:dyDescent="0.3">
      <c r="A46" s="1" t="s">
        <v>76</v>
      </c>
      <c r="B46">
        <v>1.2187318633982768E-2</v>
      </c>
      <c r="C46" s="2">
        <v>1.2259123288144319E-2</v>
      </c>
      <c r="D46" s="2">
        <v>1.2115513979821215E-2</v>
      </c>
      <c r="E46" s="4">
        <f>AVERAGE(B46:D46)</f>
        <v>1.2187318633982766E-2</v>
      </c>
      <c r="F46">
        <f>(STDEV(B46:D46)/SQRT(4))</f>
        <v>3.5902327080776075E-5</v>
      </c>
      <c r="G46">
        <f>E46/E45</f>
        <v>2.3636847241329098</v>
      </c>
      <c r="H46">
        <f>F46/E45</f>
        <v>6.9631216373573388E-3</v>
      </c>
      <c r="K46" s="2"/>
    </row>
    <row r="48" spans="1:11" x14ac:dyDescent="0.3">
      <c r="A48" s="1"/>
      <c r="B48" s="61" t="s">
        <v>23</v>
      </c>
      <c r="C48" s="61"/>
      <c r="D48" s="61"/>
      <c r="E48" s="61"/>
      <c r="F48" s="61"/>
      <c r="G48" s="61"/>
      <c r="H48" s="61"/>
      <c r="I48" s="61"/>
      <c r="K48" s="2"/>
    </row>
    <row r="49" spans="1:11" x14ac:dyDescent="0.3">
      <c r="A49" s="1"/>
      <c r="B49" s="4" t="s">
        <v>19</v>
      </c>
      <c r="C49" s="4" t="s">
        <v>20</v>
      </c>
      <c r="D49" s="4" t="s">
        <v>29</v>
      </c>
      <c r="E49" s="4" t="s">
        <v>30</v>
      </c>
      <c r="F49" t="s">
        <v>6</v>
      </c>
      <c r="G49" s="4" t="s">
        <v>31</v>
      </c>
      <c r="H49" s="4" t="s">
        <v>32</v>
      </c>
      <c r="I49" s="4" t="s">
        <v>11</v>
      </c>
      <c r="K49" s="2"/>
    </row>
    <row r="50" spans="1:11" x14ac:dyDescent="0.3">
      <c r="A50" s="1" t="s">
        <v>75</v>
      </c>
      <c r="B50">
        <v>5.7420496031517845E-3</v>
      </c>
      <c r="C50" s="2">
        <v>5.5204460233656315E-3</v>
      </c>
      <c r="D50" s="2">
        <v>5.4331320698881936E-3</v>
      </c>
      <c r="E50" s="4">
        <f>AVERAGE(B50:D50)</f>
        <v>5.5652092321352023E-3</v>
      </c>
      <c r="F50">
        <f>(STDEV(B50:D50)/SQRT(3))</f>
        <v>9.1942589394916534E-5</v>
      </c>
      <c r="G50">
        <v>1</v>
      </c>
      <c r="H50">
        <f>F50/E50</f>
        <v>1.6520958253287622E-2</v>
      </c>
      <c r="K50" s="2"/>
    </row>
    <row r="51" spans="1:11" x14ac:dyDescent="0.3">
      <c r="A51" s="1" t="s">
        <v>76</v>
      </c>
      <c r="B51">
        <v>1.2187318633982768E-2</v>
      </c>
      <c r="C51" s="2">
        <v>1.0054592434835242E-2</v>
      </c>
      <c r="D51" s="2">
        <v>1.024453875128532E-2</v>
      </c>
      <c r="E51" s="4">
        <f>AVERAGE(B51:D51)</f>
        <v>1.0828816606701111E-2</v>
      </c>
      <c r="F51">
        <f>(STDEV(B51:D51)/SQRT(4))</f>
        <v>5.9016220638471919E-4</v>
      </c>
      <c r="G51">
        <f>E51/E50</f>
        <v>1.9458058367639166</v>
      </c>
      <c r="H51">
        <f>F51/E50</f>
        <v>0.10604492693229646</v>
      </c>
      <c r="I51" s="1">
        <f>TTEST(B50:D50,B51:D51,2,1)</f>
        <v>1.2589112500216982E-2</v>
      </c>
      <c r="K51" s="2"/>
    </row>
    <row r="53" spans="1:11" x14ac:dyDescent="0.3">
      <c r="A53" s="1"/>
      <c r="B53" s="61" t="s">
        <v>52</v>
      </c>
      <c r="C53" s="61"/>
      <c r="D53" s="61"/>
      <c r="E53" s="61"/>
      <c r="F53" s="61"/>
      <c r="G53" s="61"/>
      <c r="H53" s="61"/>
      <c r="I53" s="61"/>
    </row>
    <row r="54" spans="1:11" x14ac:dyDescent="0.3">
      <c r="A54" s="1"/>
      <c r="B54" s="4" t="s">
        <v>19</v>
      </c>
      <c r="C54" s="4" t="s">
        <v>20</v>
      </c>
      <c r="D54" s="4" t="s">
        <v>29</v>
      </c>
      <c r="E54" s="4" t="s">
        <v>30</v>
      </c>
      <c r="F54" t="s">
        <v>6</v>
      </c>
      <c r="G54" s="4" t="s">
        <v>31</v>
      </c>
      <c r="H54" s="4" t="s">
        <v>32</v>
      </c>
      <c r="I54" s="4" t="s">
        <v>11</v>
      </c>
    </row>
    <row r="55" spans="1:11" x14ac:dyDescent="0.3">
      <c r="A55" s="1" t="s">
        <v>75</v>
      </c>
      <c r="B55" s="2">
        <v>1.9660292532366497E-3</v>
      </c>
      <c r="C55" s="2">
        <v>1.9242345328759688E-3</v>
      </c>
      <c r="D55" s="2">
        <v>1.9076333210468026E-3</v>
      </c>
      <c r="E55" s="4">
        <f>AVERAGE(B55:D55)</f>
        <v>1.9326323690531404E-3</v>
      </c>
      <c r="F55">
        <f>(STDEV(B55:D55)/SQRT(3))</f>
        <v>1.7372525851894864E-5</v>
      </c>
      <c r="G55">
        <v>1</v>
      </c>
      <c r="H55">
        <f>F55/E55</f>
        <v>8.9890483726122374E-3</v>
      </c>
      <c r="I55" s="1">
        <f>TTEST(B55:D55,B56:D56,2,1)</f>
        <v>5.3412559944176975E-4</v>
      </c>
      <c r="K55" s="2"/>
    </row>
    <row r="56" spans="1:11" x14ac:dyDescent="0.3">
      <c r="A56" s="1" t="s">
        <v>76</v>
      </c>
      <c r="B56" s="2">
        <v>5.4706487819693162E-4</v>
      </c>
      <c r="C56" s="2">
        <v>6.1420138006193026E-4</v>
      </c>
      <c r="D56" s="2">
        <v>5.330280870919676E-4</v>
      </c>
      <c r="E56" s="4">
        <f>AVERAGE(B56:D56)</f>
        <v>5.647647817836099E-4</v>
      </c>
      <c r="F56">
        <f>(STDEV(B56:D56)/SQRT(4))</f>
        <v>2.16923996663009E-5</v>
      </c>
      <c r="G56">
        <f>E56/E55</f>
        <v>0.29222566631247443</v>
      </c>
      <c r="H56">
        <f>F56/E55</f>
        <v>1.1224276284334778E-2</v>
      </c>
      <c r="K56" s="2"/>
    </row>
    <row r="57" spans="1:11" x14ac:dyDescent="0.3">
      <c r="K57" s="2"/>
    </row>
    <row r="58" spans="1:11" x14ac:dyDescent="0.3">
      <c r="A58" s="1"/>
      <c r="B58" s="61" t="s">
        <v>51</v>
      </c>
      <c r="C58" s="61"/>
      <c r="D58" s="61"/>
      <c r="E58" s="61"/>
      <c r="F58" s="61"/>
      <c r="G58" s="61"/>
      <c r="H58" s="61"/>
      <c r="I58" s="61"/>
      <c r="K58" s="2"/>
    </row>
    <row r="59" spans="1:11" x14ac:dyDescent="0.3">
      <c r="A59" s="1"/>
      <c r="B59" s="4" t="s">
        <v>19</v>
      </c>
      <c r="C59" s="4" t="s">
        <v>20</v>
      </c>
      <c r="D59" s="4" t="s">
        <v>29</v>
      </c>
      <c r="E59" s="4" t="s">
        <v>30</v>
      </c>
      <c r="F59" t="s">
        <v>6</v>
      </c>
      <c r="G59" s="4" t="s">
        <v>31</v>
      </c>
      <c r="H59" s="4" t="s">
        <v>32</v>
      </c>
      <c r="I59" s="4" t="s">
        <v>11</v>
      </c>
      <c r="K59" s="2"/>
    </row>
    <row r="60" spans="1:11" x14ac:dyDescent="0.3">
      <c r="A60" s="1" t="s">
        <v>75</v>
      </c>
      <c r="B60">
        <v>8.630866578493681E-3</v>
      </c>
      <c r="C60">
        <v>9.1571080900815019E-3</v>
      </c>
      <c r="D60">
        <v>8.8492236488263796E-3</v>
      </c>
      <c r="E60" s="4">
        <f>AVERAGE(B60:D60)</f>
        <v>8.8790661058005208E-3</v>
      </c>
      <c r="F60">
        <f>(STDEV(B60:D60)/SQRT(3))</f>
        <v>1.5264387891237649E-4</v>
      </c>
      <c r="G60">
        <v>1</v>
      </c>
      <c r="H60">
        <f>F60/E60</f>
        <v>1.7191433996944477E-2</v>
      </c>
      <c r="K60" s="2"/>
    </row>
    <row r="61" spans="1:11" x14ac:dyDescent="0.3">
      <c r="A61" s="1" t="s">
        <v>76</v>
      </c>
      <c r="B61">
        <v>5.9980036513492046E-3</v>
      </c>
      <c r="C61">
        <v>5.5936319087740629E-3</v>
      </c>
      <c r="D61">
        <v>3.5326662911373966E-3</v>
      </c>
      <c r="E61" s="4">
        <f>AVERAGE(B61:D61)</f>
        <v>5.0414339504202205E-3</v>
      </c>
      <c r="F61">
        <f>(STDEV(B61:D61)/SQRT(4))</f>
        <v>6.6109076793993357E-4</v>
      </c>
      <c r="G61">
        <f>E61/E60</f>
        <v>0.56778876183011517</v>
      </c>
      <c r="H61">
        <f>F61/E60</f>
        <v>7.4454988853845328E-2</v>
      </c>
      <c r="I61" s="1">
        <f>TTEST(B60:D60,B61:D61,2,1)</f>
        <v>3.9552031638155717E-2</v>
      </c>
    </row>
    <row r="63" spans="1:11" x14ac:dyDescent="0.3">
      <c r="A63" s="1"/>
      <c r="B63" s="61" t="s">
        <v>74</v>
      </c>
      <c r="C63" s="61"/>
      <c r="D63" s="61"/>
      <c r="E63" s="61"/>
      <c r="F63" s="61"/>
      <c r="G63" s="61"/>
      <c r="H63" s="61"/>
      <c r="I63" s="61"/>
    </row>
    <row r="64" spans="1:11" x14ac:dyDescent="0.3">
      <c r="A64" s="1"/>
      <c r="B64" s="4" t="s">
        <v>19</v>
      </c>
      <c r="C64" s="4" t="s">
        <v>20</v>
      </c>
      <c r="D64" s="4" t="s">
        <v>29</v>
      </c>
      <c r="E64" s="4" t="s">
        <v>30</v>
      </c>
      <c r="F64" t="s">
        <v>6</v>
      </c>
      <c r="G64" s="4" t="s">
        <v>31</v>
      </c>
      <c r="H64" s="4" t="s">
        <v>32</v>
      </c>
      <c r="I64" s="4" t="s">
        <v>11</v>
      </c>
    </row>
    <row r="65" spans="1:9" x14ac:dyDescent="0.3">
      <c r="A65" s="1" t="s">
        <v>75</v>
      </c>
      <c r="B65">
        <v>2.3963821315277196E-2</v>
      </c>
      <c r="C65">
        <v>2.1065891610162972E-2</v>
      </c>
      <c r="D65">
        <v>4.1709290175300527E-2</v>
      </c>
      <c r="E65" s="4">
        <f>AVERAGE(B65:D65)</f>
        <v>2.8913001033580233E-2</v>
      </c>
      <c r="F65">
        <f>(STDEV(B65:D65)/SQRT(3))</f>
        <v>6.4526031179369088E-3</v>
      </c>
      <c r="G65">
        <v>1</v>
      </c>
      <c r="H65">
        <f>F65/E65</f>
        <v>0.22317306703799808</v>
      </c>
    </row>
    <row r="66" spans="1:9" x14ac:dyDescent="0.3">
      <c r="A66" s="1" t="s">
        <v>76</v>
      </c>
      <c r="B66">
        <v>3.1138715762348175E-2</v>
      </c>
      <c r="C66">
        <v>2.5433121760355639E-2</v>
      </c>
      <c r="D66">
        <v>2.6558403434602161E-2</v>
      </c>
      <c r="E66" s="4">
        <f>AVERAGE(B66:D66)</f>
        <v>2.7710080319101993E-2</v>
      </c>
      <c r="F66">
        <f>(STDEV(B66:D66)/SQRT(4))</f>
        <v>1.5110609239547333E-3</v>
      </c>
      <c r="G66">
        <f>E66/E65</f>
        <v>0.95839516233264266</v>
      </c>
      <c r="H66">
        <f>F66/E65</f>
        <v>5.2262334241947143E-2</v>
      </c>
      <c r="I66" s="1">
        <f>TTEST(B65:D65,B66:D66,2,1)</f>
        <v>0.87972820838304933</v>
      </c>
    </row>
  </sheetData>
  <mergeCells count="14">
    <mergeCell ref="A1:J1"/>
    <mergeCell ref="A32:J32"/>
    <mergeCell ref="B33:I33"/>
    <mergeCell ref="B58:I58"/>
    <mergeCell ref="B63:I63"/>
    <mergeCell ref="B38:I38"/>
    <mergeCell ref="B43:I43"/>
    <mergeCell ref="B48:I48"/>
    <mergeCell ref="B53:I53"/>
    <mergeCell ref="B2:I2"/>
    <mergeCell ref="B17:I17"/>
    <mergeCell ref="B7:I7"/>
    <mergeCell ref="B12:I12"/>
    <mergeCell ref="B23:I2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zoomScale="85" zoomScaleNormal="85" workbookViewId="0">
      <selection activeCell="H26" sqref="H26"/>
    </sheetView>
  </sheetViews>
  <sheetFormatPr defaultRowHeight="14.4" x14ac:dyDescent="0.3"/>
  <cols>
    <col min="1" max="1" width="17.77734375" customWidth="1"/>
    <col min="2" max="2" width="16.33203125" customWidth="1"/>
    <col min="6" max="6" width="12" bestFit="1" customWidth="1"/>
    <col min="12" max="12" width="9.44140625" bestFit="1" customWidth="1"/>
    <col min="13" max="13" width="9.109375" bestFit="1" customWidth="1"/>
    <col min="19" max="19" width="12" bestFit="1" customWidth="1"/>
  </cols>
  <sheetData>
    <row r="1" spans="1:17" x14ac:dyDescent="0.3">
      <c r="A1" s="4"/>
      <c r="B1" s="5"/>
      <c r="C1" s="4" t="s">
        <v>21</v>
      </c>
      <c r="D1" s="4"/>
      <c r="E1" s="4"/>
      <c r="G1" s="3"/>
      <c r="H1" s="3"/>
    </row>
    <row r="2" spans="1:17" x14ac:dyDescent="0.3">
      <c r="A2" s="4"/>
      <c r="B2" s="4" t="s">
        <v>14</v>
      </c>
      <c r="C2" s="4" t="s">
        <v>2</v>
      </c>
      <c r="D2" s="4" t="s">
        <v>3</v>
      </c>
      <c r="E2" s="4" t="s">
        <v>12</v>
      </c>
      <c r="G2" s="3"/>
      <c r="H2" s="3"/>
    </row>
    <row r="3" spans="1:17" x14ac:dyDescent="0.3">
      <c r="A3" s="4" t="s">
        <v>19</v>
      </c>
      <c r="B3" s="4">
        <v>5.7599999999999997E-5</v>
      </c>
      <c r="C3" s="4">
        <v>3.3100000000000002E-4</v>
      </c>
      <c r="D3" s="4">
        <v>1.885E-3</v>
      </c>
      <c r="E3" s="4">
        <v>1.106E-3</v>
      </c>
      <c r="G3" s="3"/>
      <c r="H3" s="3"/>
      <c r="I3" s="7"/>
      <c r="J3" s="8"/>
      <c r="K3" s="8"/>
      <c r="L3" s="4"/>
      <c r="M3" s="4"/>
      <c r="N3" s="4"/>
    </row>
    <row r="4" spans="1:17" x14ac:dyDescent="0.3">
      <c r="A4" s="4" t="s">
        <v>20</v>
      </c>
      <c r="B4" s="4">
        <v>5.7399999999999999E-5</v>
      </c>
      <c r="C4" s="4">
        <v>3.2899999999999997E-4</v>
      </c>
      <c r="D4" s="4">
        <v>1.8140000000000001E-3</v>
      </c>
      <c r="E4" s="4">
        <v>1.093E-3</v>
      </c>
      <c r="G4" s="3"/>
      <c r="H4" s="3"/>
      <c r="I4" s="7"/>
      <c r="J4" s="8"/>
      <c r="K4" s="8"/>
    </row>
    <row r="5" spans="1:17" x14ac:dyDescent="0.3">
      <c r="A5" s="4" t="s">
        <v>30</v>
      </c>
      <c r="B5" s="4">
        <f>AVERAGE(B3:B4)</f>
        <v>5.7500000000000002E-5</v>
      </c>
      <c r="C5" s="4">
        <f>AVERAGE(C3:C4)</f>
        <v>3.3E-4</v>
      </c>
      <c r="D5" s="4">
        <f>AVERAGE(D3:D4)</f>
        <v>1.8495E-3</v>
      </c>
      <c r="E5" s="4">
        <f>AVERAGE(E3:E4)</f>
        <v>1.0995E-3</v>
      </c>
      <c r="I5" s="7"/>
      <c r="J5" s="8"/>
      <c r="K5" s="8"/>
    </row>
    <row r="6" spans="1:17" x14ac:dyDescent="0.3">
      <c r="A6" s="4" t="s">
        <v>16</v>
      </c>
      <c r="B6" s="4">
        <f>STDEV(B3:B4)</f>
        <v>1.4142135623730817E-7</v>
      </c>
      <c r="C6" s="4">
        <f>STDEV(C3:C4)</f>
        <v>1.4142135623731295E-6</v>
      </c>
      <c r="D6" s="4">
        <f>STDEV(D3:D4)</f>
        <v>5.0204581464244791E-5</v>
      </c>
      <c r="E6" s="4">
        <f>STDEV(E3:E4)</f>
        <v>9.1923881554251104E-6</v>
      </c>
      <c r="I6" s="7"/>
      <c r="J6" s="8"/>
      <c r="K6" s="8"/>
      <c r="L6" s="4"/>
      <c r="M6" s="8"/>
      <c r="N6" s="8"/>
    </row>
    <row r="7" spans="1:17" x14ac:dyDescent="0.3">
      <c r="A7" s="4" t="s">
        <v>17</v>
      </c>
      <c r="B7" s="4">
        <f>B5/D5</f>
        <v>3.1089483644228172E-2</v>
      </c>
      <c r="C7" s="4">
        <f>C5/D5</f>
        <v>0.178426601784266</v>
      </c>
      <c r="D7" s="4">
        <v>1</v>
      </c>
      <c r="E7" s="4">
        <f>E5/D5</f>
        <v>0.59448499594484994</v>
      </c>
      <c r="I7" s="7"/>
      <c r="J7" s="8"/>
      <c r="K7" s="8"/>
      <c r="L7" s="7"/>
      <c r="M7" s="8"/>
      <c r="N7" s="8"/>
      <c r="P7" s="2"/>
      <c r="Q7" s="2"/>
    </row>
    <row r="8" spans="1:17" x14ac:dyDescent="0.3">
      <c r="A8" s="4" t="s">
        <v>18</v>
      </c>
      <c r="B8" s="5">
        <f>B6/D5</f>
        <v>7.6464642464075787E-5</v>
      </c>
      <c r="C8" s="5">
        <f>C6/D5</f>
        <v>7.646464246407837E-4</v>
      </c>
      <c r="D8" s="5">
        <f>D6/D5</f>
        <v>2.7144948074747117E-2</v>
      </c>
      <c r="E8" s="5">
        <f>E6/D5</f>
        <v>4.9702017601649688E-3</v>
      </c>
      <c r="I8" s="7"/>
      <c r="J8" s="8"/>
      <c r="K8" s="8"/>
      <c r="L8" s="7"/>
      <c r="M8" s="8"/>
      <c r="N8" s="8"/>
    </row>
    <row r="9" spans="1:17" x14ac:dyDescent="0.3">
      <c r="A9" s="4"/>
      <c r="B9" s="5"/>
      <c r="C9" s="4"/>
      <c r="D9" s="4"/>
      <c r="E9" s="4"/>
      <c r="I9" s="7"/>
      <c r="J9" s="8"/>
      <c r="K9" s="8"/>
      <c r="L9" s="7"/>
      <c r="M9" s="8"/>
      <c r="N9" s="8"/>
    </row>
    <row r="10" spans="1:17" x14ac:dyDescent="0.3">
      <c r="B10" s="57" t="s">
        <v>13</v>
      </c>
      <c r="C10" s="57"/>
      <c r="D10" s="57"/>
      <c r="E10" s="57"/>
      <c r="I10" s="7"/>
      <c r="J10" s="8"/>
      <c r="K10" s="8"/>
      <c r="L10" s="7"/>
      <c r="M10" s="8"/>
      <c r="N10" s="8"/>
      <c r="P10" s="2"/>
      <c r="Q10" s="2"/>
    </row>
    <row r="11" spans="1:17" x14ac:dyDescent="0.3">
      <c r="B11" s="3" t="s">
        <v>14</v>
      </c>
      <c r="C11" s="3" t="s">
        <v>2</v>
      </c>
      <c r="D11" s="3" t="s">
        <v>3</v>
      </c>
      <c r="E11" s="3" t="s">
        <v>12</v>
      </c>
      <c r="I11" s="7"/>
      <c r="J11" s="8"/>
      <c r="K11" s="8"/>
      <c r="L11" s="7"/>
      <c r="M11" s="8"/>
      <c r="N11" s="8"/>
    </row>
    <row r="12" spans="1:17" x14ac:dyDescent="0.3">
      <c r="A12" t="s">
        <v>19</v>
      </c>
      <c r="B12" s="3">
        <v>3.7770843934977331E-3</v>
      </c>
      <c r="C12" s="3">
        <v>7.1220091275765755E-3</v>
      </c>
      <c r="D12" s="3">
        <v>9.4303569495232491E-4</v>
      </c>
      <c r="E12" s="3">
        <v>1.6098403461389911E-3</v>
      </c>
      <c r="I12" s="7"/>
      <c r="J12" s="8"/>
      <c r="K12" s="8"/>
      <c r="L12" s="7"/>
      <c r="M12" s="8"/>
      <c r="N12" s="8"/>
    </row>
    <row r="13" spans="1:17" x14ac:dyDescent="0.3">
      <c r="A13" s="4" t="s">
        <v>20</v>
      </c>
      <c r="B13" s="4">
        <v>3.3989385624413329E-3</v>
      </c>
      <c r="C13" s="4">
        <v>7.2540379086463271E-3</v>
      </c>
      <c r="D13" s="4">
        <v>1.3602617444825264E-3</v>
      </c>
      <c r="E13" s="4">
        <v>1.1689535617381112E-3</v>
      </c>
      <c r="I13" s="7"/>
      <c r="J13" s="8"/>
      <c r="K13" s="8"/>
      <c r="L13" s="7"/>
      <c r="M13" s="8"/>
      <c r="N13" s="8"/>
      <c r="P13" s="2"/>
      <c r="Q13" s="2"/>
    </row>
    <row r="14" spans="1:17" x14ac:dyDescent="0.3">
      <c r="A14" s="4" t="s">
        <v>30</v>
      </c>
      <c r="B14" s="4">
        <f>AVERAGE(B12:B13)</f>
        <v>3.5880114779695332E-3</v>
      </c>
      <c r="C14" s="4">
        <f>AVERAGE(C12:C13)</f>
        <v>7.1880235181114513E-3</v>
      </c>
      <c r="D14" s="4">
        <f>AVERAGE(D12:D13)</f>
        <v>1.1516487197174258E-3</v>
      </c>
      <c r="E14" s="4">
        <f>AVERAGE(E12:E13)</f>
        <v>1.3893969539385512E-3</v>
      </c>
      <c r="I14" s="7"/>
      <c r="J14" s="8"/>
      <c r="K14" s="8"/>
      <c r="L14" s="7"/>
      <c r="M14" s="8"/>
      <c r="N14" s="8"/>
    </row>
    <row r="15" spans="1:17" x14ac:dyDescent="0.3">
      <c r="A15" s="4" t="s">
        <v>16</v>
      </c>
      <c r="B15" s="4">
        <f>STDEV(B12:B13)</f>
        <v>2.6738948141740316E-4</v>
      </c>
      <c r="C15" s="4">
        <f>STDEV(C12:C13)</f>
        <v>9.3358446406215429E-5</v>
      </c>
      <c r="D15" s="4">
        <f>STDEV(D12:D13)</f>
        <v>2.950233689104798E-4</v>
      </c>
      <c r="E15" s="4">
        <f>STDEV(E12:E13)</f>
        <v>3.1175403498539351E-4</v>
      </c>
      <c r="L15" s="7"/>
      <c r="M15" s="8"/>
      <c r="N15" s="8"/>
    </row>
    <row r="16" spans="1:17" x14ac:dyDescent="0.3">
      <c r="A16" s="4" t="s">
        <v>17</v>
      </c>
      <c r="B16" s="4">
        <f>B14/C14</f>
        <v>0.4991652390853934</v>
      </c>
      <c r="C16" s="4">
        <v>1</v>
      </c>
      <c r="D16" s="4">
        <f>D14/C14</f>
        <v>0.16021771726478778</v>
      </c>
      <c r="E16" s="4">
        <f>E14/C14</f>
        <v>0.19329332332284788</v>
      </c>
      <c r="L16" s="7"/>
      <c r="M16" s="8"/>
      <c r="N16" s="8"/>
      <c r="P16" s="2"/>
      <c r="Q16" s="2"/>
    </row>
    <row r="17" spans="1:15" x14ac:dyDescent="0.3">
      <c r="A17" s="4" t="s">
        <v>18</v>
      </c>
      <c r="B17" s="5">
        <f>B15/C14</f>
        <v>3.7199305308847387E-2</v>
      </c>
      <c r="C17" s="5">
        <f>C15/C14</f>
        <v>1.2988055224218855E-2</v>
      </c>
      <c r="D17" s="5">
        <f>D15/C14</f>
        <v>4.1043740072235171E-2</v>
      </c>
      <c r="E17" s="5">
        <f>E15/C14</f>
        <v>4.337131538313363E-2</v>
      </c>
      <c r="L17" s="7"/>
      <c r="M17" s="8"/>
      <c r="N17" s="8"/>
      <c r="O17" s="2"/>
    </row>
    <row r="18" spans="1:15" x14ac:dyDescent="0.3">
      <c r="B18" s="3"/>
      <c r="D18" s="3"/>
    </row>
    <row r="20" spans="1:15" x14ac:dyDescent="0.3">
      <c r="B20" s="57" t="s">
        <v>5</v>
      </c>
      <c r="C20" s="57"/>
      <c r="D20" s="57"/>
      <c r="E20" s="57"/>
    </row>
    <row r="21" spans="1:15" x14ac:dyDescent="0.3">
      <c r="B21" s="3" t="s">
        <v>14</v>
      </c>
      <c r="C21" s="3" t="s">
        <v>2</v>
      </c>
      <c r="D21" s="3" t="s">
        <v>3</v>
      </c>
      <c r="E21" s="3" t="s">
        <v>12</v>
      </c>
    </row>
    <row r="22" spans="1:15" x14ac:dyDescent="0.3">
      <c r="A22" t="s">
        <v>19</v>
      </c>
      <c r="B22">
        <v>0.32545361439647547</v>
      </c>
      <c r="C22">
        <v>0.14918767118187976</v>
      </c>
      <c r="D22" s="8">
        <v>1.0911046825828984E-2</v>
      </c>
      <c r="E22">
        <v>9.6739771216329852E-3</v>
      </c>
    </row>
    <row r="23" spans="1:15" x14ac:dyDescent="0.3">
      <c r="A23" s="4" t="s">
        <v>20</v>
      </c>
      <c r="B23">
        <v>0.31373218274669579</v>
      </c>
      <c r="C23">
        <v>0.14234640592903069</v>
      </c>
      <c r="D23" s="8">
        <v>9.8117985795883166E-3</v>
      </c>
      <c r="E23">
        <v>7.944433496842318E-3</v>
      </c>
    </row>
    <row r="24" spans="1:15" x14ac:dyDescent="0.3">
      <c r="A24" s="4" t="s">
        <v>30</v>
      </c>
      <c r="B24" s="4">
        <f>AVERAGE(B22:B23)</f>
        <v>0.31959289857158563</v>
      </c>
      <c r="C24" s="4">
        <f>AVERAGE(C22:C23)</f>
        <v>0.14576703855545523</v>
      </c>
      <c r="D24" s="4">
        <f>AVERAGE(D22:D23)</f>
        <v>1.036142270270865E-2</v>
      </c>
      <c r="E24" s="4">
        <f>AVERAGE(E22:E23)</f>
        <v>8.8092053092376516E-3</v>
      </c>
    </row>
    <row r="25" spans="1:15" x14ac:dyDescent="0.3">
      <c r="A25" s="4" t="s">
        <v>16</v>
      </c>
      <c r="B25" s="4">
        <f>STDEV(B22:B23)</f>
        <v>8.2883038047738312E-3</v>
      </c>
      <c r="C25" s="4">
        <f>STDEV(C22:C23)</f>
        <v>4.837505052185471E-3</v>
      </c>
      <c r="D25" s="4">
        <f>STDEV(D22:D23)</f>
        <v>7.7728588912419566E-4</v>
      </c>
      <c r="E25" s="4">
        <f>STDEV(E22:E23)</f>
        <v>1.2229720254474427E-3</v>
      </c>
      <c r="H25" s="3"/>
      <c r="I25" s="3"/>
    </row>
    <row r="26" spans="1:15" x14ac:dyDescent="0.3">
      <c r="A26" s="4" t="s">
        <v>17</v>
      </c>
      <c r="B26" s="4">
        <v>1</v>
      </c>
      <c r="C26" s="4">
        <f>C24/B24</f>
        <v>0.4561022450966784</v>
      </c>
      <c r="D26" s="4">
        <f>D24/B24</f>
        <v>3.2420691288882926E-2</v>
      </c>
      <c r="E26" s="4">
        <f>E24/B24</f>
        <v>2.7563833078301261E-2</v>
      </c>
      <c r="H26" s="3"/>
      <c r="O26" s="6"/>
    </row>
    <row r="27" spans="1:15" x14ac:dyDescent="0.3">
      <c r="A27" s="4" t="s">
        <v>18</v>
      </c>
      <c r="B27" s="5">
        <f>B25/B24</f>
        <v>2.5933942342956453E-2</v>
      </c>
      <c r="C27" s="5">
        <f>C25/B24</f>
        <v>1.5136459770560008E-2</v>
      </c>
      <c r="D27" s="5">
        <f>D25/B24</f>
        <v>2.4321125175129363E-3</v>
      </c>
      <c r="E27" s="5">
        <f>E25/B24</f>
        <v>3.8266558203060609E-3</v>
      </c>
      <c r="O27" s="6"/>
    </row>
    <row r="28" spans="1:15" x14ac:dyDescent="0.3">
      <c r="A28" s="4"/>
      <c r="B28" s="5"/>
      <c r="C28" s="4"/>
      <c r="D28" s="4"/>
      <c r="E28" s="4"/>
      <c r="H28" s="3"/>
      <c r="I28" s="3"/>
      <c r="O28" s="6"/>
    </row>
    <row r="29" spans="1:15" x14ac:dyDescent="0.3">
      <c r="A29" s="3"/>
      <c r="H29" s="3"/>
      <c r="O29" s="6"/>
    </row>
    <row r="31" spans="1:15" x14ac:dyDescent="0.3">
      <c r="A31" s="3"/>
      <c r="B31" s="3"/>
      <c r="H31" s="3"/>
      <c r="I31" s="3"/>
    </row>
    <row r="32" spans="1:15" x14ac:dyDescent="0.3">
      <c r="A32" s="3"/>
      <c r="H32" s="3"/>
    </row>
    <row r="34" spans="1:9" x14ac:dyDescent="0.3">
      <c r="A34" s="3"/>
      <c r="B34" s="3"/>
      <c r="H34" s="3"/>
      <c r="I34" s="3"/>
    </row>
    <row r="35" spans="1:9" x14ac:dyDescent="0.3">
      <c r="A35" s="3"/>
      <c r="H35" s="3"/>
    </row>
  </sheetData>
  <mergeCells count="2">
    <mergeCell ref="B10:E10"/>
    <mergeCell ref="B20:E20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activeCell="K9" sqref="K9"/>
    </sheetView>
  </sheetViews>
  <sheetFormatPr defaultRowHeight="14.4" x14ac:dyDescent="0.3"/>
  <sheetData>
    <row r="1" spans="1:15" x14ac:dyDescent="0.3">
      <c r="A1" s="61" t="s">
        <v>13</v>
      </c>
      <c r="B1" s="58"/>
      <c r="C1" s="58"/>
      <c r="D1" s="58"/>
      <c r="E1" s="58"/>
      <c r="F1" s="58"/>
      <c r="G1" s="58"/>
      <c r="H1" s="58"/>
    </row>
    <row r="2" spans="1:15" x14ac:dyDescent="0.3">
      <c r="C2" s="4" t="s">
        <v>19</v>
      </c>
      <c r="D2" s="4" t="s">
        <v>20</v>
      </c>
      <c r="E2" s="4" t="s">
        <v>30</v>
      </c>
      <c r="F2" t="s">
        <v>6</v>
      </c>
      <c r="G2" s="4" t="s">
        <v>31</v>
      </c>
      <c r="H2" s="4" t="s">
        <v>32</v>
      </c>
      <c r="I2" s="4"/>
    </row>
    <row r="3" spans="1:15" x14ac:dyDescent="0.3">
      <c r="A3" s="63" t="s">
        <v>14</v>
      </c>
      <c r="B3" s="1" t="s">
        <v>27</v>
      </c>
      <c r="C3" s="2">
        <v>2.2748722109010265E-3</v>
      </c>
      <c r="D3" s="2">
        <v>2.1358110111974176E-3</v>
      </c>
      <c r="E3" s="4">
        <f>AVERAGE(C3:D3)</f>
        <v>2.2053416110492221E-3</v>
      </c>
      <c r="F3">
        <f>(STDEV(C3:D3)/SQRT(2))</f>
        <v>6.9530599851804438E-5</v>
      </c>
      <c r="G3">
        <v>1</v>
      </c>
      <c r="H3">
        <f>F3/E3</f>
        <v>3.1528267323049461E-2</v>
      </c>
    </row>
    <row r="4" spans="1:15" x14ac:dyDescent="0.3">
      <c r="A4" s="56"/>
      <c r="B4" s="1" t="s">
        <v>28</v>
      </c>
      <c r="C4">
        <v>1.9300014725881255E-3</v>
      </c>
      <c r="D4" s="2">
        <v>2.1358110111974176E-3</v>
      </c>
      <c r="E4" s="4">
        <f>AVERAGE(C4:D4)</f>
        <v>2.0329062418927716E-3</v>
      </c>
      <c r="F4">
        <f>(STDEV(C4:D4)/SQRT(2))</f>
        <v>1.0290476930464603E-4</v>
      </c>
      <c r="G4">
        <f>E4/E3</f>
        <v>0.92181013213893337</v>
      </c>
      <c r="H4">
        <f>F4/E3</f>
        <v>4.666160053801717E-2</v>
      </c>
    </row>
    <row r="5" spans="1:15" x14ac:dyDescent="0.3">
      <c r="A5" s="64" t="s">
        <v>78</v>
      </c>
      <c r="B5" s="1" t="s">
        <v>27</v>
      </c>
      <c r="C5" s="12">
        <v>6.0203110575130087E-3</v>
      </c>
      <c r="D5" s="12">
        <v>6.7575800002328372E-3</v>
      </c>
      <c r="E5" s="4">
        <f>AVERAGE(C5:D5)</f>
        <v>6.3889455288729229E-3</v>
      </c>
      <c r="F5">
        <f>(STDEV(C5:D5)/SQRT(2))</f>
        <v>3.6863447135991427E-4</v>
      </c>
      <c r="G5">
        <f>E5/E3</f>
        <v>2.89703214089961</v>
      </c>
      <c r="H5">
        <f>F5/E3</f>
        <v>0.16715526951152537</v>
      </c>
      <c r="I5" s="1"/>
    </row>
    <row r="6" spans="1:15" x14ac:dyDescent="0.3">
      <c r="A6" s="64"/>
      <c r="B6" s="1" t="s">
        <v>28</v>
      </c>
      <c r="C6">
        <v>8.0872535305696706E-3</v>
      </c>
      <c r="D6" s="12">
        <v>5.8636325228656463E-3</v>
      </c>
      <c r="E6" s="4">
        <f>AVERAGE(C6:D6)</f>
        <v>6.9754430267176589E-3</v>
      </c>
      <c r="F6">
        <f>(STDEV(C6:D6)/SQRT(2))</f>
        <v>1.1118105038520122E-3</v>
      </c>
      <c r="G6">
        <f>E6/E3</f>
        <v>3.1629761991381438</v>
      </c>
      <c r="H6">
        <f>F6/E3</f>
        <v>0.50414434583812751</v>
      </c>
    </row>
    <row r="7" spans="1:15" x14ac:dyDescent="0.3">
      <c r="B7" s="1"/>
      <c r="E7" s="12"/>
      <c r="F7" s="1"/>
      <c r="G7" s="1"/>
      <c r="H7" s="1"/>
      <c r="K7" s="12"/>
    </row>
    <row r="8" spans="1:15" x14ac:dyDescent="0.3">
      <c r="B8" s="1"/>
      <c r="C8" s="2"/>
      <c r="E8" s="12"/>
      <c r="F8" s="1"/>
      <c r="G8" s="1"/>
      <c r="H8" s="1"/>
      <c r="K8" s="12"/>
      <c r="O8" s="1"/>
    </row>
    <row r="9" spans="1:15" x14ac:dyDescent="0.3">
      <c r="C9" s="2"/>
      <c r="H9" s="12"/>
      <c r="J9" s="12"/>
      <c r="O9" s="1"/>
    </row>
    <row r="10" spans="1:15" x14ac:dyDescent="0.3">
      <c r="A10" s="37"/>
      <c r="B10" s="41"/>
      <c r="C10" s="41"/>
      <c r="D10" s="41"/>
      <c r="E10" s="41"/>
      <c r="F10" s="41"/>
      <c r="G10" s="41"/>
      <c r="H10" s="12"/>
    </row>
    <row r="11" spans="1:15" x14ac:dyDescent="0.3">
      <c r="A11" s="37"/>
      <c r="B11" s="38"/>
      <c r="C11" s="38"/>
      <c r="D11" s="38"/>
      <c r="E11" s="4"/>
      <c r="F11" s="38"/>
      <c r="G11" s="38"/>
      <c r="I11" s="12"/>
      <c r="K11" s="12"/>
    </row>
    <row r="12" spans="1:15" x14ac:dyDescent="0.3">
      <c r="A12" s="1"/>
      <c r="B12" s="12"/>
      <c r="C12" s="12"/>
      <c r="D12" s="12"/>
      <c r="E12" s="30"/>
      <c r="F12" s="1"/>
      <c r="G12" s="1"/>
      <c r="I12" s="12"/>
      <c r="J12" s="12"/>
      <c r="K12" s="12"/>
    </row>
    <row r="13" spans="1:15" x14ac:dyDescent="0.3">
      <c r="A13" s="1"/>
      <c r="C13" s="12"/>
      <c r="D13" s="12"/>
      <c r="E13" s="30"/>
      <c r="F13" s="1"/>
      <c r="G13" s="1"/>
      <c r="H13" s="12"/>
      <c r="I13" s="12"/>
      <c r="J13" s="12"/>
    </row>
    <row r="14" spans="1:15" x14ac:dyDescent="0.3">
      <c r="E14" s="12"/>
      <c r="G14" s="30"/>
      <c r="H14" s="12"/>
      <c r="I14" s="12"/>
      <c r="J14" s="12"/>
    </row>
    <row r="15" spans="1:15" x14ac:dyDescent="0.3">
      <c r="B15" s="2"/>
      <c r="C15" s="12"/>
      <c r="E15" s="12"/>
      <c r="H15" s="12"/>
      <c r="I15" s="12"/>
      <c r="J15" s="12"/>
    </row>
    <row r="16" spans="1:15" x14ac:dyDescent="0.3">
      <c r="B16" s="2"/>
      <c r="H16" s="12"/>
      <c r="J16" s="12"/>
    </row>
    <row r="17" spans="2:10" x14ac:dyDescent="0.3">
      <c r="B17" s="2"/>
      <c r="C17" s="12"/>
      <c r="H17" s="12"/>
      <c r="J17" s="12"/>
    </row>
    <row r="18" spans="2:10" x14ac:dyDescent="0.3">
      <c r="B18" s="2"/>
      <c r="H18" s="12"/>
      <c r="J18" s="12"/>
    </row>
  </sheetData>
  <mergeCells count="3">
    <mergeCell ref="A1:H1"/>
    <mergeCell ref="A3:A4"/>
    <mergeCell ref="A5:A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K3" sqref="K3:M7"/>
    </sheetView>
  </sheetViews>
  <sheetFormatPr defaultRowHeight="14.4" x14ac:dyDescent="0.3"/>
  <sheetData>
    <row r="1" spans="1:10" x14ac:dyDescent="0.3">
      <c r="A1" s="61" t="s">
        <v>13</v>
      </c>
      <c r="B1" s="58"/>
      <c r="C1" s="58"/>
      <c r="D1" s="58"/>
      <c r="E1" s="58"/>
      <c r="F1" s="58"/>
      <c r="G1" s="58"/>
      <c r="H1" s="58"/>
    </row>
    <row r="2" spans="1:10" x14ac:dyDescent="0.3">
      <c r="C2" s="4" t="s">
        <v>19</v>
      </c>
      <c r="D2" s="4" t="s">
        <v>20</v>
      </c>
      <c r="E2" s="4" t="s">
        <v>29</v>
      </c>
      <c r="F2" s="4" t="s">
        <v>30</v>
      </c>
      <c r="G2" t="s">
        <v>6</v>
      </c>
      <c r="H2" s="4" t="s">
        <v>31</v>
      </c>
      <c r="I2" s="4" t="s">
        <v>32</v>
      </c>
      <c r="J2" s="4" t="s">
        <v>11</v>
      </c>
    </row>
    <row r="3" spans="1:10" x14ac:dyDescent="0.3">
      <c r="A3" s="63" t="s">
        <v>14</v>
      </c>
      <c r="B3" s="1" t="s">
        <v>75</v>
      </c>
      <c r="C3">
        <v>1.2898205833032761E-5</v>
      </c>
      <c r="D3" s="12">
        <v>1.8678922793206019E-4</v>
      </c>
      <c r="E3" s="12">
        <v>3.1776415445819499E-5</v>
      </c>
      <c r="F3" s="4">
        <f>AVERAGE(C3:E3)</f>
        <v>7.7154616403637483E-5</v>
      </c>
      <c r="G3">
        <f>(STDEV(C3:E3)/SQRT(3))</f>
        <v>5.5087529542499297E-5</v>
      </c>
      <c r="H3">
        <f>F3/F5</f>
        <v>2.3098120347107468E-2</v>
      </c>
      <c r="I3">
        <f>G3/F5</f>
        <v>1.6491798499013704E-2</v>
      </c>
      <c r="J3" s="1"/>
    </row>
    <row r="4" spans="1:10" x14ac:dyDescent="0.3">
      <c r="A4" s="63"/>
      <c r="B4" s="1" t="s">
        <v>76</v>
      </c>
      <c r="C4">
        <v>4.9148211137899241E-6</v>
      </c>
      <c r="D4" s="12">
        <v>1.5351101088995718E-5</v>
      </c>
      <c r="E4" s="12">
        <v>1.8678922793206019E-4</v>
      </c>
      <c r="F4" s="4">
        <f>AVERAGE(C4:E4)</f>
        <v>6.9018383378281943E-5</v>
      </c>
      <c r="G4">
        <f>(STDEV(C4:E4)/SQRT(4))</f>
        <v>5.1062970573383389E-5</v>
      </c>
      <c r="H4">
        <f>F4/F5</f>
        <v>2.066234011318601E-2</v>
      </c>
      <c r="I4">
        <f>G4/F5</f>
        <v>1.52869483974158E-2</v>
      </c>
    </row>
    <row r="5" spans="1:10" x14ac:dyDescent="0.3">
      <c r="A5" s="56" t="s">
        <v>78</v>
      </c>
      <c r="B5" s="1" t="s">
        <v>75</v>
      </c>
      <c r="C5" s="12">
        <v>3.9354915360146989E-3</v>
      </c>
      <c r="D5" s="12">
        <v>3.0038814825254934E-3</v>
      </c>
      <c r="E5" s="12">
        <v>3.0815224366996623E-3</v>
      </c>
      <c r="F5" s="4">
        <f>AVERAGE(C5:E5)</f>
        <v>3.3402984850799517E-3</v>
      </c>
      <c r="G5">
        <f>(STDEV(C5:E5)/SQRT(3))</f>
        <v>2.9843933238992283E-4</v>
      </c>
      <c r="H5">
        <v>1</v>
      </c>
      <c r="I5">
        <f>G5/F5</f>
        <v>8.9345109044283375E-2</v>
      </c>
      <c r="J5" s="1">
        <f>TTEST(C5:E5,C6:E6,2,1)</f>
        <v>1.6163740331557059E-4</v>
      </c>
    </row>
    <row r="6" spans="1:10" x14ac:dyDescent="0.3">
      <c r="A6" s="56"/>
      <c r="B6" s="1" t="s">
        <v>76</v>
      </c>
      <c r="C6" s="12">
        <v>2.5756125258179041E-3</v>
      </c>
      <c r="D6" s="12">
        <v>1.5827558538192466E-3</v>
      </c>
      <c r="E6" s="12">
        <v>1.6896353671138672E-3</v>
      </c>
      <c r="F6" s="4">
        <f>AVERAGE(C6:E6)</f>
        <v>1.9493345822503394E-3</v>
      </c>
      <c r="G6">
        <f>(STDEV(C6:E6)/SQRT(4))</f>
        <v>2.7249947455909763E-4</v>
      </c>
      <c r="H6">
        <f>F6/F5</f>
        <v>0.58358095570123314</v>
      </c>
      <c r="I6">
        <f>G6/F5</f>
        <v>8.1579378542446401E-2</v>
      </c>
    </row>
    <row r="8" spans="1:10" x14ac:dyDescent="0.3">
      <c r="C8" s="12"/>
      <c r="F8" s="12"/>
    </row>
    <row r="9" spans="1:10" x14ac:dyDescent="0.3">
      <c r="C9" s="12"/>
      <c r="F9" s="12"/>
    </row>
    <row r="10" spans="1:10" x14ac:dyDescent="0.3">
      <c r="C10" s="12"/>
      <c r="F10" s="12"/>
    </row>
    <row r="11" spans="1:10" x14ac:dyDescent="0.3">
      <c r="C11" s="12"/>
      <c r="H11" s="12"/>
    </row>
    <row r="12" spans="1:10" x14ac:dyDescent="0.3">
      <c r="F12" s="12"/>
      <c r="H12" s="12"/>
      <c r="I12" s="12"/>
    </row>
    <row r="13" spans="1:10" x14ac:dyDescent="0.3">
      <c r="C13" s="12"/>
      <c r="F13" s="12"/>
      <c r="I13" s="12"/>
    </row>
    <row r="14" spans="1:10" x14ac:dyDescent="0.3">
      <c r="F14" s="12"/>
      <c r="I14" s="12"/>
    </row>
  </sheetData>
  <mergeCells count="3">
    <mergeCell ref="A1:H1"/>
    <mergeCell ref="A3:A4"/>
    <mergeCell ref="A5:A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H2" sqref="H2:H4"/>
    </sheetView>
  </sheetViews>
  <sheetFormatPr defaultRowHeight="14.4" x14ac:dyDescent="0.3"/>
  <cols>
    <col min="2" max="2" width="10.5546875" customWidth="1"/>
  </cols>
  <sheetData>
    <row r="1" spans="1:8" x14ac:dyDescent="0.3">
      <c r="A1" s="42"/>
      <c r="B1" s="57" t="s">
        <v>21</v>
      </c>
      <c r="C1" s="57"/>
      <c r="D1" s="57"/>
      <c r="E1" s="57"/>
      <c r="F1" s="57"/>
      <c r="G1" s="57"/>
    </row>
    <row r="2" spans="1:8" x14ac:dyDescent="0.3">
      <c r="B2" s="4" t="s">
        <v>107</v>
      </c>
      <c r="C2" s="4" t="s">
        <v>109</v>
      </c>
      <c r="D2" s="4" t="s">
        <v>110</v>
      </c>
      <c r="E2" s="4" t="s">
        <v>111</v>
      </c>
      <c r="F2" s="4" t="s">
        <v>30</v>
      </c>
      <c r="G2" t="s">
        <v>6</v>
      </c>
      <c r="H2" s="4"/>
    </row>
    <row r="3" spans="1:8" x14ac:dyDescent="0.3">
      <c r="A3" s="1" t="s">
        <v>79</v>
      </c>
      <c r="B3">
        <v>2.3098684881866706E-2</v>
      </c>
      <c r="C3">
        <v>3.6843393519806637E-2</v>
      </c>
      <c r="D3">
        <v>2.9043422775233571E-2</v>
      </c>
      <c r="E3">
        <v>1.7228582797827123E-2</v>
      </c>
      <c r="F3" s="4">
        <f>AVERAGE(B3:E3)</f>
        <v>2.6553520993683508E-2</v>
      </c>
      <c r="G3">
        <f>(STDEV(B3:E3)/SQRT(4))</f>
        <v>4.1929648659161274E-3</v>
      </c>
    </row>
    <row r="4" spans="1:8" x14ac:dyDescent="0.3">
      <c r="A4" s="1" t="s">
        <v>80</v>
      </c>
      <c r="B4">
        <v>0.28158443476026151</v>
      </c>
      <c r="C4">
        <v>0.1901590032331614</v>
      </c>
      <c r="D4">
        <v>0.39708575669445606</v>
      </c>
      <c r="E4">
        <v>0.33424005066122764</v>
      </c>
      <c r="F4" s="4">
        <f>AVERAGE(B4:D4)</f>
        <v>0.28960973156262632</v>
      </c>
      <c r="G4">
        <f>(STDEV(B4:D4)/SQRT(4))</f>
        <v>5.1848274720771532E-2</v>
      </c>
      <c r="H4" s="1"/>
    </row>
    <row r="5" spans="1:8" x14ac:dyDescent="0.3">
      <c r="A5" s="1"/>
      <c r="B5" s="12"/>
      <c r="C5" s="12"/>
      <c r="D5" s="12"/>
      <c r="E5" s="4"/>
    </row>
    <row r="6" spans="1:8" x14ac:dyDescent="0.3">
      <c r="A6" s="1"/>
      <c r="B6" s="12"/>
      <c r="C6" s="12"/>
      <c r="D6" s="12"/>
      <c r="E6" s="4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5" workbookViewId="0">
      <selection activeCell="G27" sqref="G27:G28"/>
    </sheetView>
  </sheetViews>
  <sheetFormatPr defaultRowHeight="14.4" x14ac:dyDescent="0.3"/>
  <sheetData>
    <row r="1" spans="1:11" x14ac:dyDescent="0.3">
      <c r="A1" s="43"/>
      <c r="B1" s="57" t="s">
        <v>84</v>
      </c>
      <c r="C1" s="57"/>
      <c r="D1" s="57"/>
      <c r="E1" s="57"/>
      <c r="F1" s="57"/>
      <c r="G1" s="57"/>
    </row>
    <row r="2" spans="1:11" x14ac:dyDescent="0.3">
      <c r="B2" s="4" t="s">
        <v>81</v>
      </c>
      <c r="C2" s="4" t="s">
        <v>82</v>
      </c>
      <c r="D2" s="4" t="s">
        <v>83</v>
      </c>
      <c r="E2" s="4" t="s">
        <v>30</v>
      </c>
      <c r="F2" t="s">
        <v>6</v>
      </c>
      <c r="G2" s="4" t="s">
        <v>11</v>
      </c>
      <c r="I2" s="34"/>
      <c r="J2" s="34"/>
      <c r="K2" s="4"/>
    </row>
    <row r="3" spans="1:11" x14ac:dyDescent="0.3">
      <c r="A3" s="1" t="s">
        <v>79</v>
      </c>
      <c r="B3" s="4">
        <v>7.7565888410176774E-3</v>
      </c>
      <c r="C3">
        <v>5.8617259872949341E-3</v>
      </c>
      <c r="D3" s="4">
        <v>7.8590015897294502E-3</v>
      </c>
      <c r="E3" s="4">
        <f>AVERAGE(B3:D3)</f>
        <v>7.1591054726806878E-3</v>
      </c>
      <c r="F3">
        <f>(STDEV(B3:D3)/SQRT(3))</f>
        <v>6.4936308272016982E-4</v>
      </c>
      <c r="G3" s="1">
        <f>TTEST(B3:D3,B4:D4,2,1)</f>
        <v>0.18826199063705629</v>
      </c>
      <c r="I3" s="34"/>
      <c r="J3" s="34"/>
      <c r="K3" s="4"/>
    </row>
    <row r="4" spans="1:11" x14ac:dyDescent="0.3">
      <c r="A4" s="1" t="s">
        <v>85</v>
      </c>
      <c r="B4" s="4">
        <v>8.949832528798508E-3</v>
      </c>
      <c r="C4">
        <v>1.5421535722807429E-2</v>
      </c>
      <c r="D4" s="45">
        <v>1.1674867606263207E-2</v>
      </c>
      <c r="E4" s="4">
        <f>AVERAGE(B4:D4)</f>
        <v>1.2015411952623047E-2</v>
      </c>
      <c r="F4">
        <f>(STDEV(B4:D4)/SQRT(3))</f>
        <v>1.875963165657805E-3</v>
      </c>
      <c r="I4" s="34"/>
      <c r="J4" s="34"/>
    </row>
    <row r="5" spans="1:11" x14ac:dyDescent="0.3">
      <c r="I5" s="34"/>
      <c r="J5" s="34"/>
      <c r="K5" s="4"/>
    </row>
    <row r="6" spans="1:11" x14ac:dyDescent="0.3">
      <c r="A6" s="43"/>
      <c r="B6" s="57" t="s">
        <v>86</v>
      </c>
      <c r="C6" s="57"/>
      <c r="D6" s="57"/>
      <c r="E6" s="57"/>
      <c r="F6" s="57"/>
      <c r="G6" s="57"/>
      <c r="K6" s="4"/>
    </row>
    <row r="7" spans="1:11" x14ac:dyDescent="0.3">
      <c r="B7" s="4" t="s">
        <v>107</v>
      </c>
      <c r="C7" s="4" t="s">
        <v>109</v>
      </c>
      <c r="D7" s="4" t="s">
        <v>110</v>
      </c>
      <c r="E7" s="4" t="s">
        <v>30</v>
      </c>
      <c r="F7" t="s">
        <v>6</v>
      </c>
      <c r="G7" s="4"/>
      <c r="K7" s="4"/>
    </row>
    <row r="8" spans="1:11" x14ac:dyDescent="0.3">
      <c r="A8" s="1" t="s">
        <v>79</v>
      </c>
      <c r="B8" s="7">
        <v>8.3921257112930907E-3</v>
      </c>
      <c r="C8" s="34">
        <v>1.1323220234030415E-2</v>
      </c>
      <c r="D8">
        <v>1.6913766842339202E-2</v>
      </c>
      <c r="E8" s="4">
        <f>AVERAGE(B8:D8)</f>
        <v>1.2209704262554235E-2</v>
      </c>
      <c r="F8">
        <f>(STDEV(B8:D8)/SQRT(3))</f>
        <v>2.4995987905532041E-3</v>
      </c>
      <c r="G8" s="1"/>
      <c r="K8" s="4"/>
    </row>
    <row r="9" spans="1:11" x14ac:dyDescent="0.3">
      <c r="A9" s="1" t="s">
        <v>85</v>
      </c>
      <c r="B9" s="7">
        <v>0.11797673405077234</v>
      </c>
      <c r="C9" s="34">
        <v>9.960963829269312E-2</v>
      </c>
      <c r="D9">
        <v>6.2514878153836828E-2</v>
      </c>
      <c r="E9" s="4">
        <f>AVERAGE(B9:D9)</f>
        <v>9.3367083499100764E-2</v>
      </c>
      <c r="F9">
        <f>(STDEV(B9:D9)/SQRT(3))</f>
        <v>1.6311871777393339E-2</v>
      </c>
      <c r="K9" s="4"/>
    </row>
    <row r="10" spans="1:11" x14ac:dyDescent="0.3">
      <c r="I10" s="34"/>
      <c r="J10" s="34"/>
      <c r="K10" s="4"/>
    </row>
    <row r="11" spans="1:11" x14ac:dyDescent="0.3">
      <c r="A11" s="43"/>
      <c r="B11" s="57" t="s">
        <v>87</v>
      </c>
      <c r="C11" s="57"/>
      <c r="D11" s="57"/>
      <c r="E11" s="57"/>
      <c r="F11" s="57"/>
      <c r="G11" s="57"/>
      <c r="I11" s="34"/>
      <c r="J11" s="34"/>
    </row>
    <row r="12" spans="1:11" x14ac:dyDescent="0.3">
      <c r="B12" s="4" t="s">
        <v>107</v>
      </c>
      <c r="C12" s="4" t="s">
        <v>109</v>
      </c>
      <c r="D12" s="4" t="s">
        <v>110</v>
      </c>
      <c r="E12" s="4" t="s">
        <v>30</v>
      </c>
      <c r="F12" t="s">
        <v>6</v>
      </c>
      <c r="G12" s="4"/>
      <c r="H12" s="34"/>
      <c r="I12" s="34"/>
      <c r="K12" s="4"/>
    </row>
    <row r="13" spans="1:11" x14ac:dyDescent="0.3">
      <c r="A13" s="1" t="s">
        <v>79</v>
      </c>
      <c r="B13" s="34">
        <v>6.0427873457885636E-3</v>
      </c>
      <c r="C13" s="4">
        <v>8.2959179221284603E-3</v>
      </c>
      <c r="D13" s="34">
        <v>6.0427873457885636E-3</v>
      </c>
      <c r="E13" s="4">
        <f>AVERAGE(B13:D13)</f>
        <v>6.7938308712351958E-3</v>
      </c>
      <c r="F13">
        <f>(STDEV(B13:D13)/SQRT(3))</f>
        <v>7.5104352544663223E-4</v>
      </c>
      <c r="G13" s="1"/>
      <c r="H13" s="34"/>
      <c r="I13" s="34"/>
      <c r="K13" s="4"/>
    </row>
    <row r="14" spans="1:11" x14ac:dyDescent="0.3">
      <c r="A14" s="1" t="s">
        <v>85</v>
      </c>
      <c r="B14">
        <v>4.4977723601920407E-2</v>
      </c>
      <c r="C14" s="34">
        <v>6.6727632728853181E-2</v>
      </c>
      <c r="D14" s="4">
        <v>9.6531663009462892E-2</v>
      </c>
      <c r="E14" s="4">
        <f>AVERAGE(B14:D14)</f>
        <v>6.9412339780078824E-2</v>
      </c>
      <c r="F14">
        <f>(STDEV(B14:D14)/SQRT(3))</f>
        <v>1.4942756395349961E-2</v>
      </c>
      <c r="K14" s="4"/>
    </row>
    <row r="15" spans="1:11" x14ac:dyDescent="0.3">
      <c r="F15" s="34"/>
      <c r="G15" s="34"/>
      <c r="K15" s="4"/>
    </row>
    <row r="16" spans="1:11" x14ac:dyDescent="0.3">
      <c r="A16" s="43"/>
      <c r="B16" s="57" t="s">
        <v>88</v>
      </c>
      <c r="C16" s="57"/>
      <c r="D16" s="57"/>
      <c r="E16" s="57"/>
      <c r="F16" s="57"/>
      <c r="G16" s="57"/>
      <c r="K16" s="4"/>
    </row>
    <row r="17" spans="1:11" x14ac:dyDescent="0.3">
      <c r="B17" s="4" t="s">
        <v>107</v>
      </c>
      <c r="C17" s="4" t="s">
        <v>109</v>
      </c>
      <c r="D17" s="4" t="s">
        <v>110</v>
      </c>
      <c r="E17" s="4" t="s">
        <v>30</v>
      </c>
      <c r="F17" t="s">
        <v>6</v>
      </c>
      <c r="G17" s="4"/>
      <c r="K17" s="4"/>
    </row>
    <row r="18" spans="1:11" x14ac:dyDescent="0.3">
      <c r="A18" s="1" t="s">
        <v>79</v>
      </c>
      <c r="B18" s="34">
        <v>1.1070981167344951E-2</v>
      </c>
      <c r="C18" s="34">
        <v>7.0357872219430455E-3</v>
      </c>
      <c r="D18" s="34">
        <v>1.4120428531582487E-2</v>
      </c>
      <c r="E18" s="4">
        <f>AVERAGE(B18:D18)</f>
        <v>1.0742398973623495E-2</v>
      </c>
      <c r="F18">
        <f>(STDEV(B18:D18)/SQRT(3))</f>
        <v>2.0517480608077824E-3</v>
      </c>
      <c r="G18" s="1"/>
    </row>
    <row r="19" spans="1:11" x14ac:dyDescent="0.3">
      <c r="A19" s="1" t="s">
        <v>85</v>
      </c>
      <c r="B19" s="34">
        <v>4.6036710468434737E-2</v>
      </c>
      <c r="C19" s="34">
        <v>5.8069629711068868E-2</v>
      </c>
      <c r="D19" s="34">
        <v>4.0862708087221894E-2</v>
      </c>
      <c r="E19" s="4">
        <f>AVERAGE(B19:D19)</f>
        <v>4.8323016088908495E-2</v>
      </c>
      <c r="F19">
        <f>(STDEV(B19:D19)/SQRT(3))</f>
        <v>5.0970557836513622E-3</v>
      </c>
    </row>
    <row r="20" spans="1:11" x14ac:dyDescent="0.3">
      <c r="D20" s="34"/>
      <c r="E20" s="34"/>
    </row>
    <row r="21" spans="1:11" x14ac:dyDescent="0.3">
      <c r="A21" s="43"/>
      <c r="B21" s="57" t="s">
        <v>52</v>
      </c>
      <c r="C21" s="57"/>
      <c r="D21" s="57"/>
      <c r="E21" s="57"/>
      <c r="F21" s="57"/>
      <c r="G21" s="57"/>
    </row>
    <row r="22" spans="1:11" x14ac:dyDescent="0.3">
      <c r="B22" s="4" t="s">
        <v>107</v>
      </c>
      <c r="C22" s="4" t="s">
        <v>109</v>
      </c>
      <c r="D22" s="4" t="s">
        <v>110</v>
      </c>
      <c r="E22" s="4" t="s">
        <v>30</v>
      </c>
      <c r="F22" t="s">
        <v>6</v>
      </c>
      <c r="G22" s="4"/>
      <c r="J22" s="34"/>
    </row>
    <row r="23" spans="1:11" x14ac:dyDescent="0.3">
      <c r="A23" s="1" t="s">
        <v>79</v>
      </c>
      <c r="B23" s="34">
        <v>9.5381792153980093E-3</v>
      </c>
      <c r="C23" s="34">
        <v>1.6457948847904837E-2</v>
      </c>
      <c r="D23" s="4">
        <v>1.5404535131631026E-2</v>
      </c>
      <c r="E23" s="4">
        <f>AVERAGE(B23:D23)</f>
        <v>1.3800221064977957E-2</v>
      </c>
      <c r="F23">
        <f>(STDEV(B23:D23)/SQRT(3))</f>
        <v>2.1526085462438799E-3</v>
      </c>
      <c r="G23" s="1"/>
      <c r="J23" s="4"/>
      <c r="K23" s="34"/>
    </row>
    <row r="24" spans="1:11" x14ac:dyDescent="0.3">
      <c r="A24" s="1" t="s">
        <v>85</v>
      </c>
      <c r="B24" s="34">
        <v>4.2790321804984592E-2</v>
      </c>
      <c r="C24" s="34">
        <v>6.90568624670794E-2</v>
      </c>
      <c r="D24" s="4">
        <v>7.496867145413888E-2</v>
      </c>
      <c r="E24" s="4">
        <f>AVERAGE(B24:D24)</f>
        <v>6.2271951908734295E-2</v>
      </c>
      <c r="F24">
        <f>(STDEV(B24:D24)/SQRT(3))</f>
        <v>9.8891827265850316E-3</v>
      </c>
      <c r="J24" s="34"/>
      <c r="K24" s="4"/>
    </row>
    <row r="26" spans="1:11" x14ac:dyDescent="0.3">
      <c r="A26" s="43"/>
      <c r="B26" s="57" t="s">
        <v>89</v>
      </c>
      <c r="C26" s="57"/>
      <c r="D26" s="57"/>
      <c r="E26" s="57"/>
      <c r="F26" s="57"/>
      <c r="G26" s="57"/>
    </row>
    <row r="27" spans="1:11" x14ac:dyDescent="0.3">
      <c r="B27" s="4" t="s">
        <v>107</v>
      </c>
      <c r="C27" s="4" t="s">
        <v>109</v>
      </c>
      <c r="D27" s="4" t="s">
        <v>110</v>
      </c>
      <c r="E27" s="4" t="s">
        <v>30</v>
      </c>
      <c r="F27" t="s">
        <v>6</v>
      </c>
      <c r="G27" s="4"/>
    </row>
    <row r="28" spans="1:11" x14ac:dyDescent="0.3">
      <c r="A28" s="1" t="s">
        <v>79</v>
      </c>
      <c r="B28" s="34">
        <v>9.2902204409375036E-3</v>
      </c>
      <c r="C28" s="4">
        <v>1.2953760736004639E-2</v>
      </c>
      <c r="D28" s="4">
        <v>5.8998899532918658E-3</v>
      </c>
      <c r="E28" s="4">
        <f>AVERAGE(B28:D28)</f>
        <v>9.3812903767446706E-3</v>
      </c>
      <c r="F28">
        <f>(STDEV(B28:D28)/SQRT(3))</f>
        <v>2.0367861575456034E-3</v>
      </c>
      <c r="G28" s="1"/>
    </row>
    <row r="29" spans="1:11" x14ac:dyDescent="0.3">
      <c r="A29" s="1" t="s">
        <v>85</v>
      </c>
      <c r="B29" s="34">
        <v>0.10394755989592416</v>
      </c>
      <c r="C29" s="4">
        <v>0.12499331128708929</v>
      </c>
      <c r="D29" s="4">
        <v>8.432516287910985E-2</v>
      </c>
      <c r="E29" s="4">
        <f>AVERAGE(B29:D29)</f>
        <v>0.1044220113540411</v>
      </c>
      <c r="F29">
        <f>(STDEV(B29:D29)/SQRT(3))</f>
        <v>1.1742279759810173E-2</v>
      </c>
    </row>
    <row r="30" spans="1:11" x14ac:dyDescent="0.3">
      <c r="C30" s="34"/>
      <c r="D30" s="34"/>
      <c r="E30" s="34"/>
      <c r="F30" s="34"/>
    </row>
    <row r="35" spans="6:7" x14ac:dyDescent="0.3">
      <c r="F35" s="34"/>
      <c r="G35" s="34"/>
    </row>
    <row r="36" spans="6:7" x14ac:dyDescent="0.3">
      <c r="F36" s="34"/>
      <c r="G36" s="34"/>
    </row>
    <row r="37" spans="6:7" x14ac:dyDescent="0.3">
      <c r="F37" s="34"/>
      <c r="G37" s="34"/>
    </row>
    <row r="38" spans="6:7" x14ac:dyDescent="0.3">
      <c r="F38" s="34"/>
      <c r="G38" s="34"/>
    </row>
  </sheetData>
  <mergeCells count="6">
    <mergeCell ref="B26:G26"/>
    <mergeCell ref="B1:G1"/>
    <mergeCell ref="B6:G6"/>
    <mergeCell ref="B11:G11"/>
    <mergeCell ref="B16:G16"/>
    <mergeCell ref="B21:G2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F14" sqref="F14"/>
    </sheetView>
  </sheetViews>
  <sheetFormatPr defaultRowHeight="14.4" x14ac:dyDescent="0.3"/>
  <sheetData>
    <row r="1" spans="1:9" x14ac:dyDescent="0.3">
      <c r="A1" s="43"/>
      <c r="B1" s="57" t="s">
        <v>86</v>
      </c>
      <c r="C1" s="57"/>
      <c r="D1" s="57"/>
      <c r="E1" s="57"/>
      <c r="I1" s="4"/>
    </row>
    <row r="2" spans="1:9" x14ac:dyDescent="0.3">
      <c r="B2" s="4" t="s">
        <v>107</v>
      </c>
      <c r="C2" s="4" t="s">
        <v>109</v>
      </c>
      <c r="D2" s="4" t="s">
        <v>30</v>
      </c>
      <c r="E2" t="s">
        <v>16</v>
      </c>
      <c r="F2" s="4"/>
      <c r="G2" s="4"/>
      <c r="I2" s="4"/>
    </row>
    <row r="3" spans="1:9" x14ac:dyDescent="0.3">
      <c r="A3" s="1" t="s">
        <v>79</v>
      </c>
      <c r="B3" s="4">
        <v>2.2646854064628158E-2</v>
      </c>
      <c r="C3" s="4">
        <v>2.8475640990640178E-2</v>
      </c>
      <c r="D3" s="4">
        <f>AVERAGE(B3:C3)</f>
        <v>2.5561247527634168E-2</v>
      </c>
      <c r="E3">
        <f>(STDEV(B3:C3))</f>
        <v>4.1215747614745902E-3</v>
      </c>
      <c r="F3" s="1"/>
      <c r="G3" s="4"/>
      <c r="I3" s="4"/>
    </row>
    <row r="4" spans="1:9" x14ac:dyDescent="0.3">
      <c r="A4" s="1" t="s">
        <v>85</v>
      </c>
      <c r="B4" s="4">
        <v>9.0491640540379309E-2</v>
      </c>
      <c r="C4" s="4">
        <v>9.8035046667419995E-2</v>
      </c>
      <c r="D4" s="4">
        <f>AVERAGE(B4:C4)</f>
        <v>9.4263343603899652E-2</v>
      </c>
      <c r="E4">
        <f>(STDEV(B4:C4))</f>
        <v>5.3339936256746202E-3</v>
      </c>
    </row>
    <row r="5" spans="1:9" x14ac:dyDescent="0.3">
      <c r="G5" s="4"/>
      <c r="I5" s="4"/>
    </row>
    <row r="6" spans="1:9" x14ac:dyDescent="0.3">
      <c r="A6" s="43"/>
      <c r="B6" s="57" t="s">
        <v>87</v>
      </c>
      <c r="C6" s="57"/>
      <c r="D6" s="57"/>
      <c r="E6" s="57"/>
      <c r="G6" s="34"/>
      <c r="H6" s="34"/>
    </row>
    <row r="7" spans="1:9" x14ac:dyDescent="0.3">
      <c r="B7" s="4" t="s">
        <v>107</v>
      </c>
      <c r="C7" s="4" t="s">
        <v>109</v>
      </c>
      <c r="D7" s="4" t="s">
        <v>30</v>
      </c>
      <c r="E7" t="s">
        <v>16</v>
      </c>
      <c r="F7" s="4"/>
      <c r="G7" s="34"/>
      <c r="H7" s="34"/>
      <c r="I7" s="4"/>
    </row>
    <row r="8" spans="1:9" x14ac:dyDescent="0.3">
      <c r="A8" s="1" t="s">
        <v>79</v>
      </c>
      <c r="B8" s="34">
        <v>3.3340711036913079E-2</v>
      </c>
      <c r="C8" s="34">
        <v>2.6931308134103483E-2</v>
      </c>
      <c r="D8" s="4">
        <f>AVERAGE(B8:C8)</f>
        <v>3.0136009585508279E-2</v>
      </c>
      <c r="E8">
        <f>(STDEV(B8:C8))</f>
        <v>4.5321322559334076E-3</v>
      </c>
      <c r="F8" s="1"/>
      <c r="G8" s="34"/>
      <c r="H8" s="34"/>
      <c r="I8" s="4"/>
    </row>
    <row r="9" spans="1:9" x14ac:dyDescent="0.3">
      <c r="A9" s="1" t="s">
        <v>85</v>
      </c>
      <c r="B9" s="34">
        <v>0.11014131975899484</v>
      </c>
      <c r="C9" s="34">
        <v>0.11394641910966925</v>
      </c>
      <c r="D9" s="4">
        <f>AVERAGE(B9:C9)</f>
        <v>0.11204386943433205</v>
      </c>
      <c r="E9">
        <f>(STDEV(B9:C9))</f>
        <v>2.6906115539504058E-3</v>
      </c>
      <c r="G9" s="34"/>
      <c r="H9" s="34"/>
      <c r="I9" s="4"/>
    </row>
    <row r="10" spans="1:9" x14ac:dyDescent="0.3">
      <c r="D10" s="34"/>
      <c r="E10" s="34"/>
      <c r="G10" s="34"/>
      <c r="I10" s="4"/>
    </row>
    <row r="11" spans="1:9" x14ac:dyDescent="0.3">
      <c r="A11" s="43"/>
      <c r="B11" s="57" t="s">
        <v>88</v>
      </c>
      <c r="C11" s="57"/>
      <c r="D11" s="57"/>
      <c r="E11" s="57"/>
      <c r="I11" s="4"/>
    </row>
    <row r="12" spans="1:9" x14ac:dyDescent="0.3">
      <c r="B12" s="4" t="s">
        <v>107</v>
      </c>
      <c r="C12" s="4" t="s">
        <v>109</v>
      </c>
      <c r="D12" s="4" t="s">
        <v>30</v>
      </c>
      <c r="E12" t="s">
        <v>16</v>
      </c>
      <c r="F12" s="4"/>
      <c r="G12" s="34"/>
    </row>
    <row r="13" spans="1:9" x14ac:dyDescent="0.3">
      <c r="A13" s="1" t="s">
        <v>79</v>
      </c>
      <c r="B13" s="34">
        <v>2.9593594517486752E-2</v>
      </c>
      <c r="C13" s="34">
        <v>2.7650076283233072E-2</v>
      </c>
      <c r="D13" s="4">
        <f>AVERAGE(B13:C13)</f>
        <v>2.862183540035991E-2</v>
      </c>
      <c r="E13">
        <f>(STDEV(B13:C13))</f>
        <v>1.3742749228004827E-3</v>
      </c>
      <c r="F13" s="1"/>
      <c r="G13" s="34"/>
    </row>
    <row r="14" spans="1:9" x14ac:dyDescent="0.3">
      <c r="A14" s="1" t="s">
        <v>85</v>
      </c>
      <c r="B14" s="34">
        <v>8.7136888491721382E-2</v>
      </c>
      <c r="C14" s="34">
        <v>0.10960827990588717</v>
      </c>
      <c r="D14" s="4">
        <f>AVERAGE(B14:C14)</f>
        <v>9.8372584198804278E-2</v>
      </c>
      <c r="E14">
        <f>(STDEV(B14:C14))</f>
        <v>1.5889673251653726E-2</v>
      </c>
      <c r="G14" s="34"/>
    </row>
    <row r="15" spans="1:9" x14ac:dyDescent="0.3">
      <c r="G15" s="34"/>
    </row>
    <row r="16" spans="1:9" x14ac:dyDescent="0.3">
      <c r="A16" s="43"/>
      <c r="B16" s="57" t="s">
        <v>52</v>
      </c>
      <c r="C16" s="57"/>
      <c r="D16" s="57"/>
      <c r="E16" s="57"/>
    </row>
    <row r="17" spans="1:7" x14ac:dyDescent="0.3">
      <c r="B17" s="4" t="s">
        <v>107</v>
      </c>
      <c r="C17" s="4" t="s">
        <v>109</v>
      </c>
      <c r="D17" s="4" t="s">
        <v>30</v>
      </c>
      <c r="E17" t="s">
        <v>16</v>
      </c>
      <c r="F17" s="4"/>
      <c r="G17" s="34"/>
    </row>
    <row r="18" spans="1:7" x14ac:dyDescent="0.3">
      <c r="A18" s="1" t="s">
        <v>79</v>
      </c>
      <c r="B18" s="34">
        <v>2.9686034235453525E-2</v>
      </c>
      <c r="C18" s="34">
        <v>2.3896225276552982E-2</v>
      </c>
      <c r="D18" s="4">
        <f>AVERAGE(B18:C18)</f>
        <v>2.6791129756003253E-2</v>
      </c>
      <c r="E18">
        <f>(STDEV(B18:C18))</f>
        <v>4.0940131766131985E-3</v>
      </c>
      <c r="F18" s="1"/>
      <c r="G18" s="34"/>
    </row>
    <row r="19" spans="1:7" x14ac:dyDescent="0.3">
      <c r="A19" s="1" t="s">
        <v>85</v>
      </c>
      <c r="B19" s="34">
        <v>0.10776262444672008</v>
      </c>
      <c r="C19" s="34">
        <v>0.11002685316140881</v>
      </c>
      <c r="D19" s="4">
        <f>AVERAGE(B19:C19)</f>
        <v>0.10889473880406444</v>
      </c>
      <c r="E19">
        <f>(STDEV(B19:C19))</f>
        <v>1.6010514783137029E-3</v>
      </c>
      <c r="G19" s="34"/>
    </row>
    <row r="20" spans="1:7" x14ac:dyDescent="0.3">
      <c r="G20" s="34"/>
    </row>
    <row r="21" spans="1:7" x14ac:dyDescent="0.3">
      <c r="A21" s="43"/>
      <c r="B21" s="57" t="s">
        <v>89</v>
      </c>
      <c r="C21" s="57"/>
      <c r="D21" s="57"/>
      <c r="E21" s="57"/>
    </row>
    <row r="22" spans="1:7" x14ac:dyDescent="0.3">
      <c r="B22" s="4" t="s">
        <v>107</v>
      </c>
      <c r="C22" s="4" t="s">
        <v>109</v>
      </c>
      <c r="D22" s="4" t="s">
        <v>30</v>
      </c>
      <c r="E22" t="s">
        <v>16</v>
      </c>
      <c r="F22" s="4"/>
      <c r="G22" s="4"/>
    </row>
    <row r="23" spans="1:7" x14ac:dyDescent="0.3">
      <c r="A23" s="1" t="s">
        <v>79</v>
      </c>
      <c r="B23" s="4">
        <v>2.7422531375998059E-2</v>
      </c>
      <c r="C23" s="4">
        <v>2.4212993032417321E-2</v>
      </c>
      <c r="D23" s="4">
        <f>AVERAGE(B23:C23)</f>
        <v>2.581776220420769E-2</v>
      </c>
      <c r="E23">
        <f>(STDEV(B23:C23))</f>
        <v>2.2694863272241794E-3</v>
      </c>
      <c r="F23" s="1"/>
      <c r="G23" s="4"/>
    </row>
    <row r="24" spans="1:7" x14ac:dyDescent="0.3">
      <c r="A24" s="1" t="s">
        <v>85</v>
      </c>
      <c r="B24" s="4">
        <v>0.12126428086550023</v>
      </c>
      <c r="C24" s="4">
        <v>0.11812095244222406</v>
      </c>
      <c r="D24" s="4">
        <f>AVERAGE(B24:C24)</f>
        <v>0.11969261665386215</v>
      </c>
      <c r="E24">
        <f>(STDEV(B24:C24))</f>
        <v>2.2226688435949943E-3</v>
      </c>
      <c r="G24" s="4"/>
    </row>
    <row r="25" spans="1:7" x14ac:dyDescent="0.3">
      <c r="C25" s="34"/>
      <c r="D25" s="34"/>
      <c r="G25" s="4"/>
    </row>
    <row r="30" spans="1:7" x14ac:dyDescent="0.3">
      <c r="D30" s="34"/>
      <c r="E30" s="34"/>
    </row>
    <row r="31" spans="1:7" x14ac:dyDescent="0.3">
      <c r="D31" s="34"/>
      <c r="E31" s="34"/>
    </row>
    <row r="32" spans="1:7" x14ac:dyDescent="0.3">
      <c r="D32" s="34"/>
      <c r="E32" s="34"/>
    </row>
    <row r="33" spans="4:5" x14ac:dyDescent="0.3">
      <c r="D33" s="34"/>
      <c r="E33" s="34"/>
    </row>
  </sheetData>
  <mergeCells count="5">
    <mergeCell ref="B1:E1"/>
    <mergeCell ref="B6:E6"/>
    <mergeCell ref="B11:E11"/>
    <mergeCell ref="B16:E16"/>
    <mergeCell ref="B21:E2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M15" sqref="J1:M15"/>
    </sheetView>
  </sheetViews>
  <sheetFormatPr defaultRowHeight="14.4" x14ac:dyDescent="0.3"/>
  <sheetData>
    <row r="1" spans="1:9" x14ac:dyDescent="0.3">
      <c r="A1" s="1"/>
      <c r="B1" s="61" t="s">
        <v>86</v>
      </c>
      <c r="C1" s="61"/>
      <c r="D1" s="61"/>
      <c r="E1" s="61"/>
      <c r="F1" s="61"/>
      <c r="G1" s="61"/>
      <c r="H1" s="61"/>
      <c r="I1" s="61"/>
    </row>
    <row r="2" spans="1:9" x14ac:dyDescent="0.3">
      <c r="A2" s="1"/>
      <c r="B2" s="4" t="s">
        <v>19</v>
      </c>
      <c r="C2" s="4" t="s">
        <v>20</v>
      </c>
      <c r="D2" s="4" t="s">
        <v>29</v>
      </c>
      <c r="E2" s="4" t="s">
        <v>30</v>
      </c>
      <c r="F2" t="s">
        <v>6</v>
      </c>
      <c r="G2" s="4" t="s">
        <v>31</v>
      </c>
      <c r="H2" s="4" t="s">
        <v>32</v>
      </c>
      <c r="I2" s="4" t="s">
        <v>11</v>
      </c>
    </row>
    <row r="3" spans="1:9" x14ac:dyDescent="0.3">
      <c r="A3" s="1" t="s">
        <v>75</v>
      </c>
      <c r="B3" s="4">
        <v>2.4073575080165256E-2</v>
      </c>
      <c r="C3" s="2">
        <v>2.0074387591149965E-2</v>
      </c>
      <c r="D3" s="2">
        <v>2.2397768682841109E-2</v>
      </c>
      <c r="E3" s="4">
        <f>AVERAGE(B3:D3)</f>
        <v>2.2181910451385446E-2</v>
      </c>
      <c r="F3">
        <f>(STDEV(B3:D3)/SQRT(3))</f>
        <v>1.1595000682966036E-3</v>
      </c>
      <c r="G3">
        <v>1</v>
      </c>
      <c r="H3">
        <f>F3/E3</f>
        <v>5.2272326625688953E-2</v>
      </c>
    </row>
    <row r="4" spans="1:9" x14ac:dyDescent="0.3">
      <c r="A4" s="1" t="s">
        <v>76</v>
      </c>
      <c r="B4" s="2">
        <v>1.5071846155901092E-2</v>
      </c>
      <c r="C4" s="2">
        <v>1.3280921986586201E-2</v>
      </c>
      <c r="D4" s="2">
        <v>1.3125342833366393E-2</v>
      </c>
      <c r="E4" s="4">
        <f>AVERAGE(B4:D4)</f>
        <v>1.3826036991951229E-2</v>
      </c>
      <c r="F4">
        <f>(STDEV(B4:D4)/SQRT(4))</f>
        <v>5.4085154454925092E-4</v>
      </c>
      <c r="G4">
        <f>E4/E3</f>
        <v>0.62330235361164199</v>
      </c>
      <c r="H4">
        <f>F4/E3</f>
        <v>2.4382550174593742E-2</v>
      </c>
      <c r="I4" s="1">
        <f>TTEST(B3:D3,B4:D4,2,1)</f>
        <v>8.7129264701316586E-3</v>
      </c>
    </row>
    <row r="5" spans="1:9" x14ac:dyDescent="0.3">
      <c r="H5" s="4"/>
    </row>
    <row r="6" spans="1:9" x14ac:dyDescent="0.3">
      <c r="A6" s="1"/>
      <c r="B6" s="61" t="s">
        <v>87</v>
      </c>
      <c r="C6" s="61"/>
      <c r="D6" s="61"/>
      <c r="E6" s="61"/>
      <c r="F6" s="61"/>
      <c r="G6" s="61"/>
      <c r="H6" s="61"/>
      <c r="I6" s="61"/>
    </row>
    <row r="7" spans="1:9" x14ac:dyDescent="0.3">
      <c r="A7" s="1"/>
      <c r="B7" s="4" t="s">
        <v>19</v>
      </c>
      <c r="C7" s="4" t="s">
        <v>20</v>
      </c>
      <c r="D7" s="4" t="s">
        <v>29</v>
      </c>
      <c r="E7" s="4" t="s">
        <v>30</v>
      </c>
      <c r="F7" t="s">
        <v>6</v>
      </c>
      <c r="G7" s="4" t="s">
        <v>31</v>
      </c>
      <c r="H7" s="4" t="s">
        <v>32</v>
      </c>
      <c r="I7" s="4" t="s">
        <v>11</v>
      </c>
    </row>
    <row r="8" spans="1:9" x14ac:dyDescent="0.3">
      <c r="A8" s="1" t="s">
        <v>75</v>
      </c>
      <c r="B8" s="2">
        <v>2.3814759699633377E-2</v>
      </c>
      <c r="C8" s="2">
        <v>2.8350126399002678E-2</v>
      </c>
      <c r="D8" s="2">
        <v>2.6932642042963102E-2</v>
      </c>
      <c r="E8" s="4">
        <f>AVERAGE(B8:D8)</f>
        <v>2.6365842713866383E-2</v>
      </c>
      <c r="F8">
        <f>(STDEV(B8:D8)/SQRT(3))</f>
        <v>1.339568821678001E-3</v>
      </c>
      <c r="G8">
        <v>1</v>
      </c>
      <c r="H8">
        <f>F8/E8</f>
        <v>5.0806979174365323E-2</v>
      </c>
    </row>
    <row r="9" spans="1:9" x14ac:dyDescent="0.3">
      <c r="A9" s="1" t="s">
        <v>76</v>
      </c>
      <c r="B9" s="2">
        <v>1.1621974467703099E-2</v>
      </c>
      <c r="C9" s="4">
        <v>1.903149031790461E-2</v>
      </c>
      <c r="D9" s="2">
        <v>1.2031832056367838E-2</v>
      </c>
      <c r="E9" s="4">
        <f>AVERAGE(B9:D9)</f>
        <v>1.4228432280658516E-2</v>
      </c>
      <c r="F9">
        <f>(STDEV(B9:D9)/SQRT(4))</f>
        <v>2.0823076557399162E-3</v>
      </c>
      <c r="G9">
        <f>E9/E8</f>
        <v>0.53965399229114974</v>
      </c>
      <c r="H9">
        <f>F9/E8</f>
        <v>7.8977473936184275E-2</v>
      </c>
      <c r="I9" s="1">
        <f>TTEST(B8:D8,B9:D9,2,1)</f>
        <v>1.7178963571463108E-2</v>
      </c>
    </row>
    <row r="10" spans="1:9" x14ac:dyDescent="0.3">
      <c r="E10" s="34"/>
      <c r="F10" s="34"/>
      <c r="H10" s="34"/>
    </row>
    <row r="11" spans="1:9" x14ac:dyDescent="0.3">
      <c r="A11" s="1"/>
      <c r="B11" s="61" t="s">
        <v>88</v>
      </c>
      <c r="C11" s="61"/>
      <c r="D11" s="61"/>
      <c r="E11" s="61"/>
      <c r="F11" s="61"/>
      <c r="G11" s="61"/>
      <c r="H11" s="61"/>
      <c r="I11" s="61"/>
    </row>
    <row r="12" spans="1:9" x14ac:dyDescent="0.3">
      <c r="A12" s="1"/>
      <c r="B12" s="4" t="s">
        <v>19</v>
      </c>
      <c r="C12" s="4" t="s">
        <v>20</v>
      </c>
      <c r="D12" s="4" t="s">
        <v>29</v>
      </c>
      <c r="E12" s="4" t="s">
        <v>30</v>
      </c>
      <c r="F12" t="s">
        <v>6</v>
      </c>
      <c r="G12" s="4" t="s">
        <v>31</v>
      </c>
      <c r="H12" s="4" t="s">
        <v>32</v>
      </c>
      <c r="I12" s="4" t="s">
        <v>11</v>
      </c>
    </row>
    <row r="13" spans="1:9" x14ac:dyDescent="0.3">
      <c r="A13" s="1" t="s">
        <v>75</v>
      </c>
      <c r="B13" s="4">
        <v>1.0452560201584497E-2</v>
      </c>
      <c r="C13" s="2">
        <v>6.4588774090070227E-3</v>
      </c>
      <c r="D13" s="2">
        <v>7.5202774383086955E-3</v>
      </c>
      <c r="E13" s="4">
        <f>AVERAGE(B13:D13)</f>
        <v>8.1439050163000723E-3</v>
      </c>
      <c r="F13">
        <f>(STDEV(B13:D13)/SQRT(3))</f>
        <v>1.1943002245326055E-3</v>
      </c>
      <c r="G13">
        <v>1</v>
      </c>
      <c r="H13">
        <f>F13/E13</f>
        <v>0.14664957684823274</v>
      </c>
    </row>
    <row r="14" spans="1:9" x14ac:dyDescent="0.3">
      <c r="A14" s="1" t="s">
        <v>76</v>
      </c>
      <c r="B14" s="2">
        <v>4.0664922073087124E-3</v>
      </c>
      <c r="C14" s="2">
        <v>3.2462724505018946E-3</v>
      </c>
      <c r="D14" s="2">
        <v>3.5131968290881901E-3</v>
      </c>
      <c r="E14" s="4">
        <f>AVERAGE(B14:D14)</f>
        <v>3.6086538289662657E-3</v>
      </c>
      <c r="F14">
        <f>(STDEV(B14:D14)/SQRT(4))</f>
        <v>2.091794334317735E-4</v>
      </c>
      <c r="G14">
        <f>E14/E13</f>
        <v>0.44311099180841679</v>
      </c>
      <c r="H14">
        <f>F14/E13</f>
        <v>2.5685396994820014E-2</v>
      </c>
      <c r="I14" s="1">
        <f>TTEST(B13:D13,B14:D14,2,1)</f>
        <v>4.1463618132952788E-2</v>
      </c>
    </row>
    <row r="15" spans="1:9" x14ac:dyDescent="0.3">
      <c r="H15" s="34"/>
    </row>
    <row r="16" spans="1:9" x14ac:dyDescent="0.3">
      <c r="A16" s="1"/>
      <c r="B16" s="61" t="s">
        <v>89</v>
      </c>
      <c r="C16" s="61"/>
      <c r="D16" s="61"/>
      <c r="E16" s="61"/>
      <c r="F16" s="61"/>
      <c r="G16" s="61"/>
      <c r="H16" s="61"/>
      <c r="I16" s="61"/>
    </row>
    <row r="17" spans="1:11" x14ac:dyDescent="0.3">
      <c r="A17" s="1"/>
      <c r="B17" s="4" t="s">
        <v>19</v>
      </c>
      <c r="C17" s="4" t="s">
        <v>20</v>
      </c>
      <c r="D17" s="4" t="s">
        <v>29</v>
      </c>
      <c r="E17" s="4" t="s">
        <v>30</v>
      </c>
      <c r="F17" t="s">
        <v>6</v>
      </c>
      <c r="G17" s="4" t="s">
        <v>31</v>
      </c>
      <c r="H17" s="4" t="s">
        <v>32</v>
      </c>
      <c r="I17" s="4" t="s">
        <v>11</v>
      </c>
    </row>
    <row r="18" spans="1:11" x14ac:dyDescent="0.3">
      <c r="A18" s="1" t="s">
        <v>75</v>
      </c>
      <c r="B18" s="2">
        <v>6.3043865652038081E-2</v>
      </c>
      <c r="C18" s="4">
        <v>4.5412318100756202E-2</v>
      </c>
      <c r="D18" s="4">
        <v>5.2522102364643067E-2</v>
      </c>
      <c r="E18" s="4">
        <f>AVERAGE(B18:D18)</f>
        <v>5.3659428705812452E-2</v>
      </c>
      <c r="F18">
        <f>(STDEV(B18:D18)/SQRT(3))</f>
        <v>5.1214581474425284E-3</v>
      </c>
      <c r="G18">
        <v>1</v>
      </c>
      <c r="H18">
        <f>F18/E18</f>
        <v>9.5443769547396723E-2</v>
      </c>
    </row>
    <row r="19" spans="1:11" x14ac:dyDescent="0.3">
      <c r="A19" s="1" t="s">
        <v>76</v>
      </c>
      <c r="B19" s="2">
        <v>4.7530633796384752E-2</v>
      </c>
      <c r="C19" s="2">
        <v>3.8620215654538388E-2</v>
      </c>
      <c r="D19" s="2">
        <v>4.0878862305397883E-2</v>
      </c>
      <c r="E19" s="4">
        <f>AVERAGE(B19:D19)</f>
        <v>4.2343237252107008E-2</v>
      </c>
      <c r="F19">
        <f>(STDEV(B19:D19)/SQRT(4))</f>
        <v>2.3160949545543369E-3</v>
      </c>
      <c r="G19">
        <f>E19/E18</f>
        <v>0.78911084730800229</v>
      </c>
      <c r="H19">
        <f>F19/E18</f>
        <v>4.3162870168676523E-2</v>
      </c>
      <c r="I19" s="1">
        <f>TTEST(B18:D18,B19:D19,2,1)</f>
        <v>4.6280808311054689E-2</v>
      </c>
    </row>
    <row r="20" spans="1:11" x14ac:dyDescent="0.3">
      <c r="H20" s="34"/>
    </row>
    <row r="21" spans="1:11" x14ac:dyDescent="0.3">
      <c r="A21" s="1"/>
      <c r="B21" s="61" t="s">
        <v>52</v>
      </c>
      <c r="C21" s="61"/>
      <c r="D21" s="61"/>
      <c r="E21" s="61"/>
      <c r="F21" s="61"/>
      <c r="G21" s="61"/>
      <c r="H21" s="61"/>
      <c r="I21" s="61"/>
    </row>
    <row r="22" spans="1:11" x14ac:dyDescent="0.3">
      <c r="A22" s="1"/>
      <c r="B22" s="4" t="s">
        <v>19</v>
      </c>
      <c r="C22" s="4" t="s">
        <v>20</v>
      </c>
      <c r="D22" s="4" t="s">
        <v>29</v>
      </c>
      <c r="E22" s="4" t="s">
        <v>30</v>
      </c>
      <c r="F22" t="s">
        <v>6</v>
      </c>
      <c r="G22" s="4" t="s">
        <v>31</v>
      </c>
      <c r="H22" s="4" t="s">
        <v>32</v>
      </c>
      <c r="I22" s="4" t="s">
        <v>11</v>
      </c>
      <c r="K22" s="4"/>
    </row>
    <row r="23" spans="1:11" x14ac:dyDescent="0.3">
      <c r="A23" s="1" t="s">
        <v>75</v>
      </c>
      <c r="B23" s="4">
        <v>6.7173163551086691E-3</v>
      </c>
      <c r="C23" s="4">
        <v>6.7291150620528532E-3</v>
      </c>
      <c r="D23" s="4">
        <v>6.4657192681576671E-3</v>
      </c>
      <c r="E23" s="4">
        <f>AVERAGE(B23:D23)</f>
        <v>6.6373835617730631E-3</v>
      </c>
      <c r="F23">
        <f>(STDEV(B23:D23)/SQRT(3))</f>
        <v>8.589969857968726E-5</v>
      </c>
      <c r="G23">
        <v>1</v>
      </c>
      <c r="H23">
        <f>F23/E23</f>
        <v>1.2941801205284063E-2</v>
      </c>
      <c r="K23" s="2"/>
    </row>
    <row r="24" spans="1:11" x14ac:dyDescent="0.3">
      <c r="A24" s="1" t="s">
        <v>76</v>
      </c>
      <c r="B24" s="4">
        <v>4.2394744944989279E-3</v>
      </c>
      <c r="C24" s="4">
        <v>3.6375228025900615E-3</v>
      </c>
      <c r="D24" s="4">
        <v>3.602563678897594E-3</v>
      </c>
      <c r="E24" s="4">
        <f>AVERAGE(B24:D24)</f>
        <v>3.826520325328861E-3</v>
      </c>
      <c r="F24">
        <f>(STDEV(B24:D24)/SQRT(4))</f>
        <v>1.7902785709111125E-4</v>
      </c>
      <c r="G24">
        <f>E24/E23</f>
        <v>0.57651035076036372</v>
      </c>
      <c r="H24">
        <f>F24/E23</f>
        <v>2.6972655026627244E-2</v>
      </c>
      <c r="I24" s="1">
        <f>TTEST(B23:D23,B24:D24,2,1)</f>
        <v>4.0350096975916667E-3</v>
      </c>
      <c r="K24" s="2"/>
    </row>
    <row r="25" spans="1:11" x14ac:dyDescent="0.3">
      <c r="C25" s="34"/>
      <c r="D25" s="34"/>
      <c r="E25" s="34"/>
      <c r="H25" s="4"/>
      <c r="K25" s="2"/>
    </row>
    <row r="26" spans="1:11" x14ac:dyDescent="0.3">
      <c r="K26" s="2"/>
    </row>
    <row r="27" spans="1:11" x14ac:dyDescent="0.3">
      <c r="K27" s="2"/>
    </row>
    <row r="30" spans="1:11" x14ac:dyDescent="0.3">
      <c r="E30" s="34"/>
      <c r="F30" s="34"/>
    </row>
    <row r="31" spans="1:11" x14ac:dyDescent="0.3">
      <c r="E31" s="34"/>
      <c r="F31" s="34"/>
    </row>
    <row r="32" spans="1:11" x14ac:dyDescent="0.3">
      <c r="E32" s="34"/>
      <c r="F32" s="34"/>
    </row>
    <row r="33" spans="5:6" x14ac:dyDescent="0.3">
      <c r="E33" s="34"/>
      <c r="F33" s="34"/>
    </row>
  </sheetData>
  <mergeCells count="5">
    <mergeCell ref="B1:I1"/>
    <mergeCell ref="B6:I6"/>
    <mergeCell ref="B11:I11"/>
    <mergeCell ref="B16:I16"/>
    <mergeCell ref="B21:I2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L25" sqref="J1:L25"/>
    </sheetView>
  </sheetViews>
  <sheetFormatPr defaultRowHeight="14.4" x14ac:dyDescent="0.3"/>
  <sheetData>
    <row r="1" spans="1:8" x14ac:dyDescent="0.3">
      <c r="B1" s="57" t="s">
        <v>86</v>
      </c>
      <c r="C1" s="57"/>
      <c r="D1" s="57"/>
      <c r="E1" s="57"/>
      <c r="F1" s="57"/>
      <c r="G1" s="57"/>
    </row>
    <row r="2" spans="1:8" x14ac:dyDescent="0.3">
      <c r="B2" s="4" t="s">
        <v>19</v>
      </c>
      <c r="C2" s="4" t="s">
        <v>20</v>
      </c>
      <c r="D2" s="4" t="s">
        <v>30</v>
      </c>
      <c r="E2" t="s">
        <v>16</v>
      </c>
      <c r="F2" s="4" t="s">
        <v>31</v>
      </c>
      <c r="G2" s="4" t="s">
        <v>70</v>
      </c>
    </row>
    <row r="3" spans="1:8" x14ac:dyDescent="0.3">
      <c r="A3" t="s">
        <v>64</v>
      </c>
      <c r="B3" s="2">
        <v>9.2233144480457184E-3</v>
      </c>
      <c r="C3" s="2">
        <v>9.7356978822905858E-3</v>
      </c>
      <c r="D3">
        <f>AVERAGE(B3:C3)</f>
        <v>9.4795061651681521E-3</v>
      </c>
      <c r="E3" s="1">
        <f>(STDEV(B3:C3))</f>
        <v>3.6230980092219727E-4</v>
      </c>
      <c r="F3">
        <v>1</v>
      </c>
      <c r="G3">
        <f>E3/D3</f>
        <v>3.8220324414522965E-2</v>
      </c>
    </row>
    <row r="4" spans="1:8" x14ac:dyDescent="0.3">
      <c r="A4" t="s">
        <v>65</v>
      </c>
      <c r="B4" s="2">
        <v>1.1759749231550968E-2</v>
      </c>
      <c r="C4" s="2">
        <v>1.1965302863521304E-2</v>
      </c>
      <c r="D4">
        <f>AVERAGE(B4:C4)</f>
        <v>1.1862526047536136E-2</v>
      </c>
      <c r="E4" s="1">
        <f>(STDEV(B4:C4))</f>
        <v>1.453483670637486E-4</v>
      </c>
      <c r="F4">
        <f>D4/D3</f>
        <v>1.2513865006095191</v>
      </c>
      <c r="G4">
        <f>E4/D3</f>
        <v>1.5332904956359647E-2</v>
      </c>
    </row>
    <row r="5" spans="1:8" x14ac:dyDescent="0.3">
      <c r="A5" t="s">
        <v>66</v>
      </c>
      <c r="B5" s="2">
        <v>1.6664582187121766E-3</v>
      </c>
      <c r="C5" s="2">
        <v>1.7408415211668325E-3</v>
      </c>
      <c r="D5">
        <f>AVERAGE(B5:C5)</f>
        <v>1.7036498699395046E-3</v>
      </c>
      <c r="E5" s="1">
        <f>(STDEV(B5:C5))</f>
        <v>5.2596937572737122E-5</v>
      </c>
      <c r="F5">
        <f>D5/D3</f>
        <v>0.17971926387889894</v>
      </c>
      <c r="G5">
        <f>E5/D3</f>
        <v>5.5484891993637028E-3</v>
      </c>
    </row>
    <row r="6" spans="1:8" x14ac:dyDescent="0.3">
      <c r="A6" t="s">
        <v>67</v>
      </c>
      <c r="B6" s="4">
        <v>2.6751075977787704E-3</v>
      </c>
      <c r="C6" s="4">
        <v>2.6594754745232832E-3</v>
      </c>
      <c r="D6">
        <f>AVERAGE(B6:C6)</f>
        <v>2.6672915361510268E-3</v>
      </c>
      <c r="E6" s="1">
        <f>(STDEV(B6:C6))</f>
        <v>1.1053580358298939E-5</v>
      </c>
      <c r="F6">
        <f>D6/D3</f>
        <v>0.28137452412361114</v>
      </c>
      <c r="G6">
        <f>E6/D3</f>
        <v>1.1660502314893388E-3</v>
      </c>
    </row>
    <row r="7" spans="1:8" x14ac:dyDescent="0.3">
      <c r="A7" t="s">
        <v>68</v>
      </c>
      <c r="B7" s="4">
        <v>4.376710642646572E-3</v>
      </c>
      <c r="C7" s="4">
        <v>4.0201039773529474E-3</v>
      </c>
      <c r="D7">
        <f>AVERAGE(B7:C7)</f>
        <v>4.1984073099997597E-3</v>
      </c>
      <c r="E7" s="1">
        <f>(STDEV(B7:C7))</f>
        <v>2.5215899124544341E-4</v>
      </c>
      <c r="F7">
        <f>D7/D3</f>
        <v>0.44289304071835967</v>
      </c>
      <c r="G7">
        <f>E7/D3</f>
        <v>2.6600435386812209E-2</v>
      </c>
    </row>
    <row r="9" spans="1:8" x14ac:dyDescent="0.3">
      <c r="B9" s="57" t="s">
        <v>87</v>
      </c>
      <c r="C9" s="57"/>
      <c r="D9" s="57"/>
      <c r="E9" s="57"/>
      <c r="F9" s="57"/>
      <c r="G9" s="57"/>
    </row>
    <row r="10" spans="1:8" x14ac:dyDescent="0.3">
      <c r="B10" s="4" t="s">
        <v>19</v>
      </c>
      <c r="C10" s="4" t="s">
        <v>20</v>
      </c>
      <c r="D10" s="4" t="s">
        <v>30</v>
      </c>
      <c r="E10" t="s">
        <v>16</v>
      </c>
      <c r="F10" s="4" t="s">
        <v>31</v>
      </c>
      <c r="G10" s="4" t="s">
        <v>70</v>
      </c>
      <c r="H10" s="2"/>
    </row>
    <row r="11" spans="1:8" x14ac:dyDescent="0.3">
      <c r="A11" t="s">
        <v>64</v>
      </c>
      <c r="B11" s="2">
        <v>2.3446229801317699E-2</v>
      </c>
      <c r="C11" s="2">
        <v>2.184581108019874E-2</v>
      </c>
      <c r="D11">
        <f>AVERAGE(B11:C11)</f>
        <v>2.2646020440758217E-2</v>
      </c>
      <c r="E11" s="1">
        <f>(STDEV(B11:C11))</f>
        <v>1.131666930441118E-3</v>
      </c>
      <c r="F11">
        <v>1</v>
      </c>
      <c r="G11">
        <f>E11/D11</f>
        <v>4.9971999866446661E-2</v>
      </c>
      <c r="H11" s="2"/>
    </row>
    <row r="12" spans="1:8" x14ac:dyDescent="0.3">
      <c r="A12" t="s">
        <v>65</v>
      </c>
      <c r="B12" s="4">
        <v>1.8992423092143558E-2</v>
      </c>
      <c r="C12" s="4">
        <v>1.8881233714839914E-2</v>
      </c>
      <c r="D12">
        <f>AVERAGE(B12:C12)</f>
        <v>1.8936828403491736E-2</v>
      </c>
      <c r="E12" s="1">
        <f>(STDEV(B12:C12))</f>
        <v>7.8622762687316494E-5</v>
      </c>
      <c r="F12">
        <f>D12/D11</f>
        <v>0.83620998457677387</v>
      </c>
      <c r="G12">
        <f>E12/D11</f>
        <v>3.4718136412970626E-3</v>
      </c>
      <c r="H12" s="4"/>
    </row>
    <row r="13" spans="1:8" x14ac:dyDescent="0.3">
      <c r="A13" t="s">
        <v>66</v>
      </c>
      <c r="B13" s="2">
        <v>8.121718331658553E-3</v>
      </c>
      <c r="C13" s="2">
        <v>7.7692961795296925E-3</v>
      </c>
      <c r="D13">
        <f>AVERAGE(B13:C13)</f>
        <v>7.9455072555941232E-3</v>
      </c>
      <c r="E13" s="1">
        <f>(STDEV(B13:C13))</f>
        <v>2.4920009361067437E-4</v>
      </c>
      <c r="F13">
        <f>D13/D11</f>
        <v>0.35085666712963975</v>
      </c>
      <c r="G13">
        <f>E13/D11</f>
        <v>1.100414504449378E-2</v>
      </c>
      <c r="H13" s="4"/>
    </row>
    <row r="14" spans="1:8" x14ac:dyDescent="0.3">
      <c r="A14" t="s">
        <v>67</v>
      </c>
      <c r="B14" s="4">
        <v>1.0347231736639076E-2</v>
      </c>
      <c r="C14" s="4">
        <v>1.0124557843487141E-2</v>
      </c>
      <c r="D14">
        <f>AVERAGE(B14:C14)</f>
        <v>1.0235894790063108E-2</v>
      </c>
      <c r="E14" s="1">
        <f>(STDEV(B14:C14))</f>
        <v>1.5745421984094248E-4</v>
      </c>
      <c r="F14">
        <f>D14/D11</f>
        <v>0.4519952994319737</v>
      </c>
      <c r="G14">
        <f>E14/D11</f>
        <v>6.9528427854616348E-3</v>
      </c>
      <c r="H14" s="2"/>
    </row>
    <row r="15" spans="1:8" x14ac:dyDescent="0.3">
      <c r="A15" t="s">
        <v>68</v>
      </c>
      <c r="B15" s="4">
        <v>8.3110306462168618E-3</v>
      </c>
      <c r="C15" s="4">
        <v>9.2814252735929775E-3</v>
      </c>
      <c r="D15">
        <f>AVERAGE(B15:C15)</f>
        <v>8.7962279599049197E-3</v>
      </c>
      <c r="E15" s="1">
        <f>(STDEV(B15:C15))</f>
        <v>6.8617262144464442E-4</v>
      </c>
      <c r="F15">
        <f>D15/D11</f>
        <v>0.38842268039613281</v>
      </c>
      <c r="G15">
        <f>E15/D11</f>
        <v>3.029992060811151E-2</v>
      </c>
      <c r="H15" s="2"/>
    </row>
    <row r="16" spans="1:8" x14ac:dyDescent="0.3">
      <c r="C16" s="4"/>
      <c r="H16" s="4"/>
    </row>
    <row r="17" spans="1:11" x14ac:dyDescent="0.3">
      <c r="B17" s="57" t="s">
        <v>88</v>
      </c>
      <c r="C17" s="57"/>
      <c r="D17" s="57"/>
      <c r="E17" s="57"/>
      <c r="F17" s="57"/>
      <c r="G17" s="57"/>
      <c r="H17" s="4"/>
    </row>
    <row r="18" spans="1:11" x14ac:dyDescent="0.3">
      <c r="B18" s="4" t="s">
        <v>19</v>
      </c>
      <c r="C18" s="4" t="s">
        <v>20</v>
      </c>
      <c r="D18" s="4" t="s">
        <v>30</v>
      </c>
      <c r="E18" t="s">
        <v>16</v>
      </c>
      <c r="F18" s="4" t="s">
        <v>31</v>
      </c>
      <c r="G18" s="4" t="s">
        <v>70</v>
      </c>
      <c r="H18" s="4"/>
      <c r="I18" s="2"/>
    </row>
    <row r="19" spans="1:11" x14ac:dyDescent="0.3">
      <c r="A19" t="s">
        <v>64</v>
      </c>
      <c r="B19" s="2">
        <v>3.6814765734941276E-3</v>
      </c>
      <c r="C19" s="2">
        <v>3.8192358603240258E-3</v>
      </c>
      <c r="D19">
        <f>AVERAGE(B19:C19)</f>
        <v>3.7503562169090765E-3</v>
      </c>
      <c r="E19" s="1">
        <f>(STDEV(B19:C19))</f>
        <v>9.7410525888843707E-5</v>
      </c>
      <c r="F19">
        <v>1</v>
      </c>
      <c r="G19">
        <f>E19/D19</f>
        <v>2.5973672967291184E-2</v>
      </c>
      <c r="H19" s="4"/>
      <c r="I19" s="2"/>
    </row>
    <row r="20" spans="1:11" x14ac:dyDescent="0.3">
      <c r="A20" t="s">
        <v>65</v>
      </c>
      <c r="B20" s="4">
        <v>2.0571225657120946E-3</v>
      </c>
      <c r="C20" s="4">
        <v>2.5555574482097011E-3</v>
      </c>
      <c r="D20">
        <f>AVERAGE(B20:C20)</f>
        <v>2.3063400069608976E-3</v>
      </c>
      <c r="E20" s="1">
        <f>(STDEV(B20:C20))</f>
        <v>3.5244668539397754E-4</v>
      </c>
      <c r="F20">
        <f>D20/D19</f>
        <v>0.6149655855522197</v>
      </c>
      <c r="G20">
        <f>E20/D19</f>
        <v>9.3976855799701289E-2</v>
      </c>
      <c r="I20" s="4"/>
      <c r="K20" s="4"/>
    </row>
    <row r="21" spans="1:11" x14ac:dyDescent="0.3">
      <c r="A21" t="s">
        <v>66</v>
      </c>
      <c r="B21" s="2">
        <v>1.5207522906650654E-3</v>
      </c>
      <c r="C21" s="2">
        <v>1.6944127080178882E-3</v>
      </c>
      <c r="D21">
        <f>AVERAGE(B21:C21)</f>
        <v>1.6075824993414768E-3</v>
      </c>
      <c r="E21" s="1">
        <f>(STDEV(B21:C21))</f>
        <v>1.2279645873386702E-4</v>
      </c>
      <c r="F21">
        <f>D21/D19</f>
        <v>0.42864794871842726</v>
      </c>
      <c r="G21">
        <f>E21/D19</f>
        <v>3.2742612069813444E-2</v>
      </c>
      <c r="I21" s="4"/>
    </row>
    <row r="22" spans="1:11" x14ac:dyDescent="0.3">
      <c r="A22" t="s">
        <v>67</v>
      </c>
      <c r="B22" s="2">
        <v>1.9082954691095923E-3</v>
      </c>
      <c r="C22" s="2">
        <v>1.893801192366438E-3</v>
      </c>
      <c r="D22">
        <f>AVERAGE(B22:C22)</f>
        <v>1.9010483307380151E-3</v>
      </c>
      <c r="E22" s="1">
        <f>(STDEV(B22:C22))</f>
        <v>1.0249001373478881E-5</v>
      </c>
      <c r="F22">
        <f>D22/D19</f>
        <v>0.50689807068641557</v>
      </c>
      <c r="G22">
        <f>E22/D19</f>
        <v>2.7328074403358354E-3</v>
      </c>
      <c r="I22" s="2"/>
    </row>
    <row r="23" spans="1:11" x14ac:dyDescent="0.3">
      <c r="A23" t="s">
        <v>68</v>
      </c>
      <c r="B23" s="2">
        <v>2.4330799376377573E-3</v>
      </c>
      <c r="C23" s="2">
        <v>1.9776456270213477E-3</v>
      </c>
      <c r="D23">
        <f>AVERAGE(B23:C23)</f>
        <v>2.2053627823295525E-3</v>
      </c>
      <c r="E23" s="1">
        <f>(STDEV(B23:C23))</f>
        <v>3.2204068942188362E-4</v>
      </c>
      <c r="F23">
        <f>D23/D19</f>
        <v>0.5880408832596552</v>
      </c>
      <c r="G23">
        <f>E23/D19</f>
        <v>8.5869360347668316E-2</v>
      </c>
      <c r="I23" s="2"/>
    </row>
    <row r="24" spans="1:11" x14ac:dyDescent="0.3">
      <c r="C24" s="4"/>
      <c r="I24" s="2"/>
    </row>
    <row r="25" spans="1:11" x14ac:dyDescent="0.3">
      <c r="B25" s="57" t="s">
        <v>52</v>
      </c>
      <c r="C25" s="57"/>
      <c r="D25" s="57"/>
      <c r="E25" s="57"/>
      <c r="F25" s="57"/>
      <c r="G25" s="57"/>
      <c r="I25" s="2"/>
      <c r="K25" s="2"/>
    </row>
    <row r="26" spans="1:11" x14ac:dyDescent="0.3">
      <c r="B26" s="4" t="s">
        <v>19</v>
      </c>
      <c r="C26" s="4" t="s">
        <v>20</v>
      </c>
      <c r="D26" s="4" t="s">
        <v>30</v>
      </c>
      <c r="E26" t="s">
        <v>16</v>
      </c>
      <c r="F26" s="4" t="s">
        <v>31</v>
      </c>
      <c r="G26" s="4" t="s">
        <v>70</v>
      </c>
      <c r="I26" s="2"/>
    </row>
    <row r="27" spans="1:11" x14ac:dyDescent="0.3">
      <c r="A27" t="s">
        <v>64</v>
      </c>
      <c r="B27" s="2">
        <v>3.9457099377234843E-3</v>
      </c>
      <c r="C27" s="2">
        <v>4.1189744503003015E-3</v>
      </c>
      <c r="D27">
        <f>AVERAGE(B27:C27)</f>
        <v>4.0323421940118929E-3</v>
      </c>
      <c r="E27" s="1">
        <f>(STDEV(B27:C27))</f>
        <v>1.2251651178204925E-4</v>
      </c>
      <c r="F27">
        <v>1</v>
      </c>
      <c r="G27">
        <f>E27/D27</f>
        <v>3.0383460997925393E-2</v>
      </c>
      <c r="I27" s="2"/>
    </row>
    <row r="28" spans="1:11" x14ac:dyDescent="0.3">
      <c r="A28" t="s">
        <v>65</v>
      </c>
      <c r="B28" s="2">
        <v>4.9272556335309319E-3</v>
      </c>
      <c r="C28" s="2">
        <v>5.5704132824914371E-3</v>
      </c>
      <c r="D28">
        <f>AVERAGE(B28:C28)</f>
        <v>5.2488344580111845E-3</v>
      </c>
      <c r="E28" s="1">
        <f>(STDEV(B28:C28))</f>
        <v>4.547811349519703E-4</v>
      </c>
      <c r="F28">
        <f>D28/D27</f>
        <v>1.3016837871066118</v>
      </c>
      <c r="G28">
        <f>E28/D27</f>
        <v>0.11278336834292714</v>
      </c>
      <c r="I28" s="2"/>
    </row>
    <row r="29" spans="1:11" x14ac:dyDescent="0.3">
      <c r="A29" t="s">
        <v>66</v>
      </c>
      <c r="B29" s="2">
        <v>6.8008358333967144E-4</v>
      </c>
      <c r="C29" s="2">
        <v>4.1059422417834924E-4</v>
      </c>
      <c r="D29">
        <f>AVERAGE(B29:C29)</f>
        <v>5.4533890375901037E-4</v>
      </c>
      <c r="E29" s="1">
        <f>(STDEV(B29:C29))</f>
        <v>1.9055775332058796E-4</v>
      </c>
      <c r="F29">
        <f>D29/D27</f>
        <v>0.13524122644374015</v>
      </c>
      <c r="G29">
        <f>E29/D27</f>
        <v>4.7257336840997761E-2</v>
      </c>
      <c r="I29" s="2"/>
    </row>
    <row r="30" spans="1:11" x14ac:dyDescent="0.3">
      <c r="A30" t="s">
        <v>67</v>
      </c>
      <c r="B30" s="2">
        <v>1.9769620292479436E-3</v>
      </c>
      <c r="C30" s="2">
        <v>2.0311330114556273E-3</v>
      </c>
      <c r="D30">
        <f>AVERAGE(B30:C30)</f>
        <v>2.0040475203517852E-3</v>
      </c>
      <c r="E30" s="1">
        <f>(STDEV(B30:C30))</f>
        <v>3.8304668862589004E-5</v>
      </c>
      <c r="F30">
        <f>D30/D27</f>
        <v>0.49699341571948807</v>
      </c>
      <c r="G30">
        <f>E30/D27</f>
        <v>9.4993596821897185E-3</v>
      </c>
      <c r="I30" s="2"/>
    </row>
    <row r="31" spans="1:11" x14ac:dyDescent="0.3">
      <c r="A31" t="s">
        <v>68</v>
      </c>
      <c r="B31" s="2">
        <v>2.0374761917198473E-3</v>
      </c>
      <c r="C31" s="2">
        <v>1.9721704196832006E-3</v>
      </c>
      <c r="D31">
        <f>AVERAGE(B31:C31)</f>
        <v>2.0048233057015242E-3</v>
      </c>
      <c r="E31" s="1">
        <f>(STDEV(B31:C31))</f>
        <v>4.6178154257735712E-5</v>
      </c>
      <c r="F31">
        <f>D31/D27</f>
        <v>0.49718580647216054</v>
      </c>
      <c r="G31">
        <f>E31/D27</f>
        <v>1.1451943321256607E-2</v>
      </c>
      <c r="I31" s="2"/>
    </row>
    <row r="32" spans="1:11" x14ac:dyDescent="0.3">
      <c r="I32" s="2"/>
    </row>
    <row r="33" spans="9:9" x14ac:dyDescent="0.3">
      <c r="I33" s="2"/>
    </row>
    <row r="34" spans="9:9" x14ac:dyDescent="0.3">
      <c r="I34" s="2"/>
    </row>
    <row r="35" spans="9:9" x14ac:dyDescent="0.3">
      <c r="I35" s="2"/>
    </row>
  </sheetData>
  <mergeCells count="4">
    <mergeCell ref="B1:G1"/>
    <mergeCell ref="B9:G9"/>
    <mergeCell ref="B17:G17"/>
    <mergeCell ref="B25:G2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opLeftCell="A34" workbookViewId="0">
      <selection activeCell="I8" sqref="I8"/>
    </sheetView>
  </sheetViews>
  <sheetFormatPr defaultRowHeight="14.4" x14ac:dyDescent="0.3"/>
  <sheetData>
    <row r="1" spans="1:10" x14ac:dyDescent="0.3">
      <c r="B1" s="44"/>
      <c r="C1" s="57" t="s">
        <v>86</v>
      </c>
      <c r="D1" s="57"/>
      <c r="E1" s="57"/>
      <c r="F1" s="57"/>
      <c r="G1" s="57"/>
      <c r="H1" s="57"/>
    </row>
    <row r="2" spans="1:10" x14ac:dyDescent="0.3">
      <c r="C2" s="4" t="s">
        <v>107</v>
      </c>
      <c r="D2" s="4" t="s">
        <v>109</v>
      </c>
      <c r="E2" s="4" t="s">
        <v>110</v>
      </c>
      <c r="F2" s="4" t="s">
        <v>111</v>
      </c>
      <c r="G2" s="4" t="s">
        <v>30</v>
      </c>
      <c r="H2" t="s">
        <v>6</v>
      </c>
      <c r="I2" s="4" t="s">
        <v>11</v>
      </c>
    </row>
    <row r="3" spans="1:10" x14ac:dyDescent="0.3">
      <c r="A3" s="64" t="s">
        <v>27</v>
      </c>
      <c r="B3" s="1" t="s">
        <v>79</v>
      </c>
      <c r="C3" s="4">
        <v>1.7547420302453862E-2</v>
      </c>
      <c r="D3" s="4">
        <v>1.4828103261115366E-2</v>
      </c>
      <c r="E3" s="4">
        <v>5.3533600592365393E-2</v>
      </c>
      <c r="F3" s="4">
        <v>4.0252450138822685E-2</v>
      </c>
      <c r="G3" s="4">
        <f>AVERAGE(C3:F3)</f>
        <v>3.1540393573689332E-2</v>
      </c>
      <c r="H3">
        <f>(STDEV(C3:F3)/SQRT(4))</f>
        <v>9.2857643421785131E-3</v>
      </c>
    </row>
    <row r="4" spans="1:10" x14ac:dyDescent="0.3">
      <c r="A4" s="64"/>
      <c r="B4" s="1" t="s">
        <v>80</v>
      </c>
      <c r="C4" s="4">
        <v>1.3473653168364452</v>
      </c>
      <c r="D4" s="4">
        <v>0.77296892597956735</v>
      </c>
      <c r="E4" s="4">
        <v>0.47863811630909725</v>
      </c>
      <c r="F4" s="4">
        <v>1.4578031389180528</v>
      </c>
      <c r="G4" s="4">
        <f>AVERAGE(C4:F4)</f>
        <v>1.0141938745107906</v>
      </c>
      <c r="H4">
        <f>(STDEV(C4:F4)/SQRT(4))</f>
        <v>0.2332384036749722</v>
      </c>
      <c r="J4" s="4"/>
    </row>
    <row r="5" spans="1:10" x14ac:dyDescent="0.3">
      <c r="J5" s="4"/>
    </row>
    <row r="6" spans="1:10" x14ac:dyDescent="0.3">
      <c r="C6" s="4" t="s">
        <v>107</v>
      </c>
      <c r="D6" s="4" t="s">
        <v>109</v>
      </c>
      <c r="E6" s="4" t="s">
        <v>110</v>
      </c>
      <c r="F6" s="4" t="s">
        <v>111</v>
      </c>
      <c r="G6" s="4" t="s">
        <v>30</v>
      </c>
      <c r="H6" t="s">
        <v>6</v>
      </c>
      <c r="I6" s="4"/>
      <c r="J6" s="4"/>
    </row>
    <row r="7" spans="1:10" x14ac:dyDescent="0.3">
      <c r="A7" s="64" t="s">
        <v>28</v>
      </c>
      <c r="B7" s="1" t="s">
        <v>79</v>
      </c>
      <c r="C7" s="4">
        <v>1.3838344030619797E-2</v>
      </c>
      <c r="D7" s="4">
        <v>3.1571914447137313E-2</v>
      </c>
      <c r="E7" s="4">
        <v>4.2674980624596709E-2</v>
      </c>
      <c r="F7" s="4">
        <v>3.3582847459925444E-2</v>
      </c>
      <c r="G7" s="4">
        <f>AVERAGE(C7:F7)</f>
        <v>3.0417021640569815E-2</v>
      </c>
      <c r="H7">
        <f>(STDEV(C7:F7)/SQRT(4))</f>
        <v>6.0309364962520852E-3</v>
      </c>
      <c r="I7" s="1"/>
      <c r="J7" s="4"/>
    </row>
    <row r="8" spans="1:10" x14ac:dyDescent="0.3">
      <c r="A8" s="64"/>
      <c r="B8" s="1" t="s">
        <v>80</v>
      </c>
      <c r="C8" s="4">
        <v>0.68894471062399254</v>
      </c>
      <c r="D8" s="4">
        <v>0.42695814081380856</v>
      </c>
      <c r="E8" s="4">
        <v>0.27139526651587553</v>
      </c>
      <c r="F8" s="4">
        <v>1.0458958700145942</v>
      </c>
      <c r="G8" s="4">
        <f>AVERAGE(C8:F8)</f>
        <v>0.60829849699206773</v>
      </c>
      <c r="H8">
        <f>(STDEV(C8:F8)/SQRT(4))</f>
        <v>0.16940665673007421</v>
      </c>
      <c r="I8" s="1">
        <f>TTEST(C4:F4,C8:F8,2,1)</f>
        <v>2.312032557852306E-2</v>
      </c>
      <c r="J8" s="4"/>
    </row>
    <row r="9" spans="1:10" x14ac:dyDescent="0.3">
      <c r="J9" s="4"/>
    </row>
    <row r="10" spans="1:10" x14ac:dyDescent="0.3">
      <c r="B10" s="44"/>
      <c r="C10" s="57" t="s">
        <v>90</v>
      </c>
      <c r="D10" s="57"/>
      <c r="E10" s="57"/>
      <c r="F10" s="57"/>
      <c r="G10" s="57"/>
      <c r="H10" s="57"/>
      <c r="J10" s="4"/>
    </row>
    <row r="11" spans="1:10" x14ac:dyDescent="0.3">
      <c r="C11" s="4" t="s">
        <v>107</v>
      </c>
      <c r="D11" s="4" t="s">
        <v>109</v>
      </c>
      <c r="E11" s="4" t="s">
        <v>110</v>
      </c>
      <c r="F11" s="4" t="s">
        <v>30</v>
      </c>
      <c r="G11" t="s">
        <v>6</v>
      </c>
      <c r="H11" s="4" t="s">
        <v>11</v>
      </c>
      <c r="J11" s="4"/>
    </row>
    <row r="12" spans="1:10" x14ac:dyDescent="0.3">
      <c r="A12" s="64" t="s">
        <v>27</v>
      </c>
      <c r="B12" s="1" t="s">
        <v>79</v>
      </c>
      <c r="C12" s="34">
        <v>2.7987533269893575E-2</v>
      </c>
      <c r="D12" s="34">
        <v>2.7392561895650445E-2</v>
      </c>
      <c r="E12" s="38">
        <v>3.5195637907065744E-2</v>
      </c>
      <c r="F12" s="4">
        <f>AVERAGE(C12:E12)</f>
        <v>3.0191911024203256E-2</v>
      </c>
      <c r="G12">
        <f>(STDEV(C12:E12)/SQRT(3))</f>
        <v>2.5077519662540233E-3</v>
      </c>
      <c r="J12" s="34"/>
    </row>
    <row r="13" spans="1:10" x14ac:dyDescent="0.3">
      <c r="A13" s="64"/>
      <c r="B13" s="1" t="s">
        <v>80</v>
      </c>
      <c r="C13" s="15">
        <v>0.59539926830381884</v>
      </c>
      <c r="D13" s="15">
        <v>0.639018071562521</v>
      </c>
      <c r="E13" s="34">
        <v>0.63946049249539294</v>
      </c>
      <c r="F13" s="4">
        <f>AVERAGE(C13:E13)</f>
        <v>0.62462594412057759</v>
      </c>
      <c r="G13">
        <f>(STDEV(C13:E13)/SQRT(3))</f>
        <v>1.4613895995979238E-2</v>
      </c>
      <c r="J13" s="34"/>
    </row>
    <row r="14" spans="1:10" x14ac:dyDescent="0.3">
      <c r="J14" s="38"/>
    </row>
    <row r="15" spans="1:10" x14ac:dyDescent="0.3">
      <c r="C15" s="4" t="s">
        <v>107</v>
      </c>
      <c r="D15" s="4" t="s">
        <v>109</v>
      </c>
      <c r="E15" s="4" t="s">
        <v>110</v>
      </c>
      <c r="F15" s="4" t="s">
        <v>30</v>
      </c>
      <c r="G15" t="s">
        <v>6</v>
      </c>
      <c r="H15" s="4"/>
      <c r="J15" s="34"/>
    </row>
    <row r="16" spans="1:10" x14ac:dyDescent="0.3">
      <c r="A16" s="64" t="s">
        <v>28</v>
      </c>
      <c r="B16" s="1" t="s">
        <v>79</v>
      </c>
      <c r="C16" s="34">
        <v>2.0115181849429224E-2</v>
      </c>
      <c r="D16" s="34">
        <v>2.0609144630634138E-2</v>
      </c>
      <c r="E16" s="38">
        <v>3.4557087691236263E-2</v>
      </c>
      <c r="F16" s="4">
        <f>AVERAGE(C16:E16)</f>
        <v>2.5093804723766544E-2</v>
      </c>
      <c r="G16">
        <f>(STDEV(C16:E16)/SQRT(3))</f>
        <v>4.733789644640103E-3</v>
      </c>
      <c r="H16" s="1"/>
      <c r="J16" s="34"/>
    </row>
    <row r="17" spans="1:13" x14ac:dyDescent="0.3">
      <c r="A17" s="64"/>
      <c r="B17" s="1" t="s">
        <v>80</v>
      </c>
      <c r="C17" s="15">
        <v>0.46375254710464908</v>
      </c>
      <c r="D17" s="15">
        <v>0.51349722215013149</v>
      </c>
      <c r="E17" s="15">
        <v>0.5354888803123794</v>
      </c>
      <c r="F17" s="4">
        <f>AVERAGE(C17:E17)</f>
        <v>0.50424621652238666</v>
      </c>
      <c r="G17">
        <f>(STDEV(C17:E17)/SQRT(3))</f>
        <v>2.1218790449081155E-2</v>
      </c>
      <c r="H17" s="1">
        <f>TTEST(C13:E13,C17:E17,2,1)</f>
        <v>4.8252727523444101E-3</v>
      </c>
      <c r="J17" s="38"/>
    </row>
    <row r="18" spans="1:13" x14ac:dyDescent="0.3">
      <c r="J18" s="15"/>
    </row>
    <row r="19" spans="1:13" x14ac:dyDescent="0.3">
      <c r="B19" s="44"/>
      <c r="C19" s="57" t="s">
        <v>88</v>
      </c>
      <c r="D19" s="57"/>
      <c r="E19" s="57"/>
      <c r="F19" s="57"/>
      <c r="G19" s="57"/>
      <c r="H19" s="57"/>
      <c r="J19" s="15"/>
    </row>
    <row r="20" spans="1:13" x14ac:dyDescent="0.3">
      <c r="C20" s="4" t="s">
        <v>107</v>
      </c>
      <c r="D20" s="4" t="s">
        <v>109</v>
      </c>
      <c r="E20" s="4" t="s">
        <v>110</v>
      </c>
      <c r="F20" s="4" t="s">
        <v>111</v>
      </c>
      <c r="G20" s="4" t="s">
        <v>30</v>
      </c>
      <c r="H20" t="s">
        <v>6</v>
      </c>
      <c r="I20" s="4" t="s">
        <v>11</v>
      </c>
      <c r="J20" s="34"/>
      <c r="M20" s="4"/>
    </row>
    <row r="21" spans="1:13" x14ac:dyDescent="0.3">
      <c r="A21" s="64" t="s">
        <v>27</v>
      </c>
      <c r="B21" s="1" t="s">
        <v>79</v>
      </c>
      <c r="C21" s="4">
        <v>2.2136754808948451E-2</v>
      </c>
      <c r="D21" s="4">
        <v>1.529400474392739E-2</v>
      </c>
      <c r="E21">
        <v>1.6448145882454766E-2</v>
      </c>
      <c r="F21" s="4">
        <v>2.7041789223417566E-2</v>
      </c>
      <c r="G21" s="4">
        <f>AVERAGE(C21:F21)</f>
        <v>2.0230173664687046E-2</v>
      </c>
      <c r="H21">
        <f>(STDEV(C21:F21)/SQRT(4))</f>
        <v>2.7188026767225233E-3</v>
      </c>
      <c r="J21" s="15"/>
      <c r="M21" s="4"/>
    </row>
    <row r="22" spans="1:13" x14ac:dyDescent="0.3">
      <c r="A22" s="64"/>
      <c r="B22" s="1" t="s">
        <v>80</v>
      </c>
      <c r="C22" s="4">
        <v>0.42406195632423582</v>
      </c>
      <c r="D22" s="4">
        <v>0.40004399642965255</v>
      </c>
      <c r="E22">
        <v>0.39789551974219772</v>
      </c>
      <c r="F22" s="4">
        <v>0.63580523242960507</v>
      </c>
      <c r="G22" s="4">
        <f>AVERAGE(C22:F22)</f>
        <v>0.46445167623142275</v>
      </c>
      <c r="H22">
        <f>(STDEV(C22:F22)/SQRT(4))</f>
        <v>5.7424908852061161E-2</v>
      </c>
      <c r="J22" s="15"/>
    </row>
    <row r="23" spans="1:13" x14ac:dyDescent="0.3">
      <c r="J23" s="15"/>
      <c r="M23" s="4"/>
    </row>
    <row r="24" spans="1:13" x14ac:dyDescent="0.3">
      <c r="C24" s="4" t="s">
        <v>107</v>
      </c>
      <c r="D24" s="4" t="s">
        <v>109</v>
      </c>
      <c r="E24" s="4" t="s">
        <v>110</v>
      </c>
      <c r="F24" s="4" t="s">
        <v>111</v>
      </c>
      <c r="G24" s="4" t="s">
        <v>30</v>
      </c>
      <c r="H24" t="s">
        <v>6</v>
      </c>
      <c r="I24" s="4"/>
      <c r="M24" s="4"/>
    </row>
    <row r="25" spans="1:13" x14ac:dyDescent="0.3">
      <c r="A25" s="64" t="s">
        <v>28</v>
      </c>
      <c r="B25" s="1" t="s">
        <v>79</v>
      </c>
      <c r="C25" s="4">
        <v>2.784764063719844E-2</v>
      </c>
      <c r="D25" s="4">
        <v>2.0907229493465726E-2</v>
      </c>
      <c r="E25">
        <v>1.3549753991039533E-2</v>
      </c>
      <c r="F25" s="4">
        <v>4.2117939244734073E-2</v>
      </c>
      <c r="G25" s="4">
        <f>AVERAGE(C25:F25)</f>
        <v>2.6105640841609441E-2</v>
      </c>
      <c r="H25">
        <f>(STDEV(C25:F25)/SQRT(4))</f>
        <v>6.0834614501625349E-3</v>
      </c>
      <c r="I25" s="1"/>
      <c r="M25" s="4"/>
    </row>
    <row r="26" spans="1:13" x14ac:dyDescent="0.3">
      <c r="A26" s="64"/>
      <c r="B26" s="1" t="s">
        <v>80</v>
      </c>
      <c r="C26" s="4">
        <v>0.35742432782079575</v>
      </c>
      <c r="D26" s="4">
        <v>0.16961222538715631</v>
      </c>
      <c r="E26">
        <v>0.33259710698883987</v>
      </c>
      <c r="F26" s="4">
        <v>0.47563236943776421</v>
      </c>
      <c r="G26" s="4">
        <f>AVERAGE(C26:F26)</f>
        <v>0.33381650740863905</v>
      </c>
      <c r="H26">
        <f>(STDEV(C26:F26)/SQRT(4))</f>
        <v>6.3003704308590008E-2</v>
      </c>
      <c r="I26" s="1">
        <f>TTEST(C22:F22,C26:F26,2,1)</f>
        <v>4.691191697418938E-2</v>
      </c>
    </row>
    <row r="27" spans="1:13" x14ac:dyDescent="0.3">
      <c r="M27" s="4"/>
    </row>
    <row r="28" spans="1:13" x14ac:dyDescent="0.3">
      <c r="B28" s="44"/>
      <c r="C28" s="57" t="s">
        <v>52</v>
      </c>
      <c r="D28" s="57"/>
      <c r="E28" s="57"/>
      <c r="F28" s="57"/>
      <c r="G28" s="57"/>
      <c r="H28" s="57"/>
      <c r="M28" s="4"/>
    </row>
    <row r="29" spans="1:13" x14ac:dyDescent="0.3">
      <c r="C29" s="4" t="s">
        <v>107</v>
      </c>
      <c r="D29" s="4" t="s">
        <v>109</v>
      </c>
      <c r="E29" s="4" t="s">
        <v>110</v>
      </c>
      <c r="F29" s="4" t="s">
        <v>30</v>
      </c>
      <c r="G29" t="s">
        <v>6</v>
      </c>
      <c r="H29" s="4" t="s">
        <v>11</v>
      </c>
      <c r="K29" s="34"/>
      <c r="M29" s="4"/>
    </row>
    <row r="30" spans="1:13" x14ac:dyDescent="0.3">
      <c r="A30" s="64" t="s">
        <v>27</v>
      </c>
      <c r="B30" s="1" t="s">
        <v>79</v>
      </c>
      <c r="C30" s="34">
        <v>2.79584836221674E-2</v>
      </c>
      <c r="D30" s="34">
        <v>2.4576599130412831E-2</v>
      </c>
      <c r="E30" s="34">
        <v>2.9155829186429779E-2</v>
      </c>
      <c r="F30" s="4">
        <f>AVERAGE(C30:E30)</f>
        <v>2.7230303979670006E-2</v>
      </c>
      <c r="G30">
        <f>(STDEV(C30:E30)/SQRT(3))</f>
        <v>1.3711334934149646E-3</v>
      </c>
      <c r="K30" s="34"/>
    </row>
    <row r="31" spans="1:13" x14ac:dyDescent="0.3">
      <c r="A31" s="64"/>
      <c r="B31" s="1" t="s">
        <v>80</v>
      </c>
      <c r="C31">
        <v>1.3457660945776106</v>
      </c>
      <c r="D31" s="4">
        <v>1.3000784693744629</v>
      </c>
      <c r="E31" s="4">
        <v>1.3002061812808892</v>
      </c>
      <c r="F31" s="4">
        <f>AVERAGE(C31:E31)</f>
        <v>1.3153502484109876</v>
      </c>
      <c r="G31">
        <f>(STDEV(C31:E31)/SQRT(3))</f>
        <v>1.5207967770289807E-2</v>
      </c>
      <c r="K31" s="34"/>
      <c r="M31" s="4"/>
    </row>
    <row r="32" spans="1:13" x14ac:dyDescent="0.3">
      <c r="K32" s="34"/>
      <c r="M32" s="4"/>
    </row>
    <row r="33" spans="1:13" x14ac:dyDescent="0.3">
      <c r="C33" s="4" t="s">
        <v>107</v>
      </c>
      <c r="D33" s="4" t="s">
        <v>109</v>
      </c>
      <c r="E33" s="4" t="s">
        <v>110</v>
      </c>
      <c r="F33" s="4" t="s">
        <v>30</v>
      </c>
      <c r="G33" t="s">
        <v>6</v>
      </c>
      <c r="H33" s="4"/>
      <c r="K33" s="34"/>
      <c r="M33" s="4"/>
    </row>
    <row r="34" spans="1:13" x14ac:dyDescent="0.3">
      <c r="A34" s="64" t="s">
        <v>28</v>
      </c>
      <c r="B34" s="1" t="s">
        <v>79</v>
      </c>
      <c r="C34" s="34">
        <v>2.3178479555327258E-2</v>
      </c>
      <c r="D34" s="34">
        <v>4.2998416913027013E-2</v>
      </c>
      <c r="E34" s="34">
        <v>4.433002481893094E-2</v>
      </c>
      <c r="F34" s="4">
        <f>AVERAGE(C34:E34)</f>
        <v>3.6835640429095068E-2</v>
      </c>
      <c r="G34">
        <f>(STDEV(C34:E34)/SQRT(3))</f>
        <v>6.8393914751910317E-3</v>
      </c>
      <c r="H34" s="1"/>
      <c r="K34" s="34"/>
    </row>
    <row r="35" spans="1:13" x14ac:dyDescent="0.3">
      <c r="A35" s="64"/>
      <c r="B35" s="1" t="s">
        <v>80</v>
      </c>
      <c r="C35">
        <v>0.98743714278674988</v>
      </c>
      <c r="D35" s="4">
        <v>1.0341283290139505</v>
      </c>
      <c r="E35" s="4">
        <v>0.83166822767180126</v>
      </c>
      <c r="F35" s="4">
        <f>AVERAGE(C35:E35)</f>
        <v>0.95107789982416724</v>
      </c>
      <c r="G35">
        <f>(STDEV(C35:E35)/SQRT(3))</f>
        <v>6.1207349968440392E-2</v>
      </c>
      <c r="H35" s="1">
        <f>TTEST(C31:E31,C35:E35,2,1)</f>
        <v>2.4880836364786628E-2</v>
      </c>
      <c r="M35" s="4"/>
    </row>
    <row r="36" spans="1:13" x14ac:dyDescent="0.3">
      <c r="K36" s="4"/>
    </row>
    <row r="37" spans="1:13" x14ac:dyDescent="0.3">
      <c r="B37" s="44"/>
      <c r="C37" s="57" t="s">
        <v>89</v>
      </c>
      <c r="D37" s="57"/>
      <c r="E37" s="57"/>
      <c r="F37" s="57"/>
      <c r="G37" s="57"/>
      <c r="H37" s="57"/>
      <c r="K37" s="4"/>
    </row>
    <row r="38" spans="1:13" x14ac:dyDescent="0.3">
      <c r="C38" s="4" t="s">
        <v>107</v>
      </c>
      <c r="D38" s="4" t="s">
        <v>109</v>
      </c>
      <c r="E38" s="4" t="s">
        <v>110</v>
      </c>
      <c r="F38" s="4" t="s">
        <v>30</v>
      </c>
      <c r="G38" t="s">
        <v>6</v>
      </c>
      <c r="H38" s="4" t="s">
        <v>11</v>
      </c>
    </row>
    <row r="39" spans="1:13" x14ac:dyDescent="0.3">
      <c r="A39" s="64" t="s">
        <v>27</v>
      </c>
      <c r="B39" s="1" t="s">
        <v>79</v>
      </c>
      <c r="C39" s="4">
        <v>2.1386025494805075E-2</v>
      </c>
      <c r="D39" s="4">
        <v>2.7988602268916491E-2</v>
      </c>
      <c r="E39">
        <v>1.6075156498633381E-2</v>
      </c>
      <c r="F39" s="4">
        <f>AVERAGE(C39:E39)</f>
        <v>2.1816594754118315E-2</v>
      </c>
      <c r="G39">
        <f>(STDEV(C39:E39)/SQRT(3))</f>
        <v>3.4458472565136711E-3</v>
      </c>
      <c r="K39" s="4"/>
    </row>
    <row r="40" spans="1:13" x14ac:dyDescent="0.3">
      <c r="A40" s="64"/>
      <c r="B40" s="1" t="s">
        <v>80</v>
      </c>
      <c r="C40" s="4">
        <v>1.6200449430849999</v>
      </c>
      <c r="D40">
        <v>1.5582278134901317</v>
      </c>
      <c r="E40">
        <v>1.4578031389180528</v>
      </c>
      <c r="F40" s="4">
        <f>AVERAGE(C40:E40)</f>
        <v>1.5453586318310615</v>
      </c>
      <c r="G40">
        <f>(STDEV(C40:E40)/SQRT(3))</f>
        <v>4.72751260610592E-2</v>
      </c>
      <c r="K40" s="4"/>
    </row>
    <row r="42" spans="1:13" x14ac:dyDescent="0.3">
      <c r="C42" s="4" t="s">
        <v>107</v>
      </c>
      <c r="D42" s="4" t="s">
        <v>109</v>
      </c>
      <c r="E42" s="4" t="s">
        <v>110</v>
      </c>
      <c r="F42" s="4" t="s">
        <v>30</v>
      </c>
      <c r="G42" t="s">
        <v>6</v>
      </c>
      <c r="H42" s="4"/>
      <c r="K42" s="4"/>
    </row>
    <row r="43" spans="1:13" x14ac:dyDescent="0.3">
      <c r="A43" s="64" t="s">
        <v>28</v>
      </c>
      <c r="B43" s="1" t="s">
        <v>79</v>
      </c>
      <c r="C43" s="4">
        <v>1.1570201796163151E-2</v>
      </c>
      <c r="D43" s="4">
        <v>1.6167166408159038E-2</v>
      </c>
      <c r="E43">
        <v>1.7047072227889665E-2</v>
      </c>
      <c r="F43" s="4">
        <f>AVERAGE(C43:E43)</f>
        <v>1.4928146810737286E-2</v>
      </c>
      <c r="G43">
        <f>(STDEV(C43:E43)/SQRT(3))</f>
        <v>1.6980777959775986E-3</v>
      </c>
      <c r="H43" s="1"/>
      <c r="K43" s="4"/>
    </row>
    <row r="44" spans="1:13" x14ac:dyDescent="0.3">
      <c r="A44" s="64"/>
      <c r="B44" s="1" t="s">
        <v>80</v>
      </c>
      <c r="C44" s="4">
        <v>1.0012938257494191</v>
      </c>
      <c r="D44">
        <v>0.79121641103839568</v>
      </c>
      <c r="E44">
        <v>1.0458958700145942</v>
      </c>
      <c r="F44" s="4">
        <f>AVERAGE(C44:E44)</f>
        <v>0.94613536893413619</v>
      </c>
      <c r="G44">
        <f>(STDEV(C44:E44)/SQRT(3))</f>
        <v>7.8522286061103189E-2</v>
      </c>
      <c r="H44" s="1">
        <f>TTEST(C40:E40,C44:E44,2,1)</f>
        <v>2.8283918314968064E-2</v>
      </c>
    </row>
    <row r="45" spans="1:13" x14ac:dyDescent="0.3">
      <c r="K45" s="4"/>
    </row>
    <row r="48" spans="1:13" x14ac:dyDescent="0.3">
      <c r="K48" s="4"/>
    </row>
  </sheetData>
  <mergeCells count="15">
    <mergeCell ref="A43:A44"/>
    <mergeCell ref="A25:A26"/>
    <mergeCell ref="C28:H28"/>
    <mergeCell ref="A30:A31"/>
    <mergeCell ref="A34:A35"/>
    <mergeCell ref="C37:H37"/>
    <mergeCell ref="A39:A40"/>
    <mergeCell ref="A21:A22"/>
    <mergeCell ref="C1:H1"/>
    <mergeCell ref="C10:H10"/>
    <mergeCell ref="A3:A4"/>
    <mergeCell ref="A7:A8"/>
    <mergeCell ref="A12:A13"/>
    <mergeCell ref="A16:A17"/>
    <mergeCell ref="C19:H19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opLeftCell="A34" workbookViewId="0">
      <selection activeCell="C69" sqref="C69:D69"/>
    </sheetView>
  </sheetViews>
  <sheetFormatPr defaultRowHeight="14.4" x14ac:dyDescent="0.3"/>
  <sheetData>
    <row r="1" spans="1:8" x14ac:dyDescent="0.3">
      <c r="C1" s="57" t="s">
        <v>86</v>
      </c>
      <c r="D1" s="57"/>
      <c r="E1" s="57"/>
      <c r="F1" s="57"/>
    </row>
    <row r="2" spans="1:8" x14ac:dyDescent="0.3">
      <c r="C2" s="4" t="s">
        <v>107</v>
      </c>
      <c r="D2" s="4" t="s">
        <v>109</v>
      </c>
      <c r="E2" s="4" t="s">
        <v>30</v>
      </c>
      <c r="F2" t="s">
        <v>16</v>
      </c>
    </row>
    <row r="3" spans="1:8" x14ac:dyDescent="0.3">
      <c r="A3" s="65" t="s">
        <v>79</v>
      </c>
      <c r="B3" t="s">
        <v>64</v>
      </c>
      <c r="C3" s="15">
        <v>1.8813710160982398E-2</v>
      </c>
      <c r="D3" s="15">
        <v>1.9927829275161683E-2</v>
      </c>
      <c r="E3">
        <f>AVERAGE(C3:D3)</f>
        <v>1.9370769718072042E-2</v>
      </c>
      <c r="F3" s="1">
        <f>(STDEV(C3:D3))</f>
        <v>7.8780118068572135E-4</v>
      </c>
      <c r="H3" s="15"/>
    </row>
    <row r="4" spans="1:8" x14ac:dyDescent="0.3">
      <c r="A4" s="56"/>
      <c r="B4" t="s">
        <v>65</v>
      </c>
      <c r="C4" s="34">
        <v>3.0828932955390416E-2</v>
      </c>
      <c r="D4" s="34">
        <v>2.6122349025889939E-2</v>
      </c>
      <c r="E4">
        <f>AVERAGE(C4:D4)</f>
        <v>2.8475640990640178E-2</v>
      </c>
      <c r="F4" s="1">
        <f>(STDEV(C4:D4))</f>
        <v>3.328057412773415E-3</v>
      </c>
      <c r="H4" s="15"/>
    </row>
    <row r="5" spans="1:8" x14ac:dyDescent="0.3">
      <c r="A5" s="56"/>
      <c r="B5" t="s">
        <v>66</v>
      </c>
      <c r="C5" s="38">
        <v>4.1424347426420434E-2</v>
      </c>
      <c r="D5" s="38">
        <v>2.0931642143420338E-2</v>
      </c>
      <c r="E5">
        <f>AVERAGE(C5:D5)</f>
        <v>3.1177994784920386E-2</v>
      </c>
      <c r="F5" s="1">
        <f>(STDEV(C5:D5))</f>
        <v>1.4490530870466763E-2</v>
      </c>
    </row>
    <row r="6" spans="1:8" x14ac:dyDescent="0.3">
      <c r="A6" s="56"/>
      <c r="B6" t="s">
        <v>67</v>
      </c>
      <c r="C6" s="38">
        <v>1.9335607093090651E-2</v>
      </c>
      <c r="D6" s="38">
        <v>3.899926154991868E-3</v>
      </c>
      <c r="E6">
        <f>AVERAGE(C6:D6)</f>
        <v>1.1617766624041259E-2</v>
      </c>
      <c r="F6" s="1">
        <f>(STDEV(C6:D6))</f>
        <v>1.0914674663561576E-2</v>
      </c>
      <c r="H6" s="15"/>
    </row>
    <row r="7" spans="1:8" x14ac:dyDescent="0.3">
      <c r="A7" s="56"/>
      <c r="B7" t="s">
        <v>68</v>
      </c>
      <c r="C7" s="38">
        <v>3.2057853256978519E-2</v>
      </c>
      <c r="D7" s="38">
        <v>2.8871450819325899E-2</v>
      </c>
      <c r="E7">
        <f>AVERAGE(C7:D7)</f>
        <v>3.0464652038152209E-2</v>
      </c>
      <c r="F7" s="1">
        <f>(STDEV(C7:D7))</f>
        <v>2.2531267712535131E-3</v>
      </c>
      <c r="H7" s="15"/>
    </row>
    <row r="9" spans="1:8" x14ac:dyDescent="0.3">
      <c r="C9" s="4" t="s">
        <v>107</v>
      </c>
      <c r="D9" s="4" t="s">
        <v>109</v>
      </c>
      <c r="E9" s="4" t="s">
        <v>30</v>
      </c>
      <c r="F9" t="s">
        <v>16</v>
      </c>
      <c r="H9" s="34"/>
    </row>
    <row r="10" spans="1:8" x14ac:dyDescent="0.3">
      <c r="A10" s="65" t="s">
        <v>80</v>
      </c>
      <c r="B10" t="s">
        <v>64</v>
      </c>
      <c r="C10" s="15">
        <v>0.9678984930602077</v>
      </c>
      <c r="D10" s="15">
        <v>1.0919656290518227</v>
      </c>
      <c r="E10">
        <f>AVERAGE(C10:D10)</f>
        <v>1.0299320610560152</v>
      </c>
      <c r="F10" s="1">
        <f>(STDEV(C10:D10))</f>
        <v>8.7728713182064544E-2</v>
      </c>
    </row>
    <row r="11" spans="1:8" x14ac:dyDescent="0.3">
      <c r="A11" s="56"/>
      <c r="B11" t="s">
        <v>65</v>
      </c>
      <c r="C11" s="15">
        <v>0.96154621849488298</v>
      </c>
      <c r="D11" s="34">
        <v>1.0135577720928288</v>
      </c>
      <c r="E11">
        <f>AVERAGE(C11:D11)</f>
        <v>0.98755199529385584</v>
      </c>
      <c r="F11" s="1">
        <f>(STDEV(C11:D11))</f>
        <v>3.6777722249155084E-2</v>
      </c>
      <c r="H11" s="34"/>
    </row>
    <row r="12" spans="1:8" x14ac:dyDescent="0.3">
      <c r="A12" s="56"/>
      <c r="B12" t="s">
        <v>66</v>
      </c>
      <c r="C12" s="38">
        <v>9.7203038336644246E-2</v>
      </c>
      <c r="D12" s="38">
        <v>8.6001494307863274E-2</v>
      </c>
      <c r="E12">
        <f>AVERAGE(C12:D12)</f>
        <v>9.1602266322253767E-2</v>
      </c>
      <c r="F12" s="1">
        <f>(STDEV(C12:D12))</f>
        <v>7.9206877425107031E-3</v>
      </c>
      <c r="H12" s="34"/>
    </row>
    <row r="13" spans="1:8" x14ac:dyDescent="0.3">
      <c r="A13" s="56"/>
      <c r="B13" t="s">
        <v>67</v>
      </c>
      <c r="C13" s="38">
        <v>0.21631139006543715</v>
      </c>
      <c r="D13" s="38">
        <v>0.22235512120111889</v>
      </c>
      <c r="E13">
        <f>AVERAGE(C13:D13)</f>
        <v>0.21933325563327802</v>
      </c>
      <c r="F13" s="1">
        <f>(STDEV(C13:D13))</f>
        <v>4.2735632697088327E-3</v>
      </c>
    </row>
    <row r="14" spans="1:8" x14ac:dyDescent="0.3">
      <c r="A14" s="56"/>
      <c r="B14" t="s">
        <v>68</v>
      </c>
      <c r="C14" s="38">
        <v>0.13239823966281761</v>
      </c>
      <c r="D14" s="38">
        <v>0.11785922453389192</v>
      </c>
      <c r="E14">
        <f>AVERAGE(C14:D14)</f>
        <v>0.12512873209835476</v>
      </c>
      <c r="F14" s="1">
        <f>(STDEV(C14:D14))</f>
        <v>1.0280636189437163E-2</v>
      </c>
      <c r="H14" s="38"/>
    </row>
    <row r="15" spans="1:8" x14ac:dyDescent="0.3">
      <c r="D15" s="4"/>
      <c r="H15" s="38"/>
    </row>
    <row r="16" spans="1:8" x14ac:dyDescent="0.3">
      <c r="C16" s="57" t="s">
        <v>87</v>
      </c>
      <c r="D16" s="57"/>
      <c r="E16" s="57"/>
      <c r="F16" s="57"/>
    </row>
    <row r="17" spans="1:8" x14ac:dyDescent="0.3">
      <c r="C17" s="4" t="s">
        <v>107</v>
      </c>
      <c r="D17" s="4" t="s">
        <v>109</v>
      </c>
      <c r="E17" s="4" t="s">
        <v>30</v>
      </c>
      <c r="F17" t="s">
        <v>16</v>
      </c>
      <c r="H17" s="15"/>
    </row>
    <row r="18" spans="1:8" x14ac:dyDescent="0.3">
      <c r="A18" s="65" t="s">
        <v>79</v>
      </c>
      <c r="B18" t="s">
        <v>64</v>
      </c>
      <c r="C18" s="34">
        <v>1.9302451476870854E-2</v>
      </c>
      <c r="D18" s="34">
        <v>1.91024514768709E-2</v>
      </c>
      <c r="E18">
        <f>AVERAGE(C18:D18)</f>
        <v>1.9202451476870878E-2</v>
      </c>
      <c r="F18" s="1">
        <f>(STDEV(C18:D18))</f>
        <v>1.4142135623727677E-4</v>
      </c>
      <c r="H18" s="15"/>
    </row>
    <row r="19" spans="1:8" x14ac:dyDescent="0.3">
      <c r="A19" s="56"/>
      <c r="B19" t="s">
        <v>65</v>
      </c>
      <c r="C19" s="34">
        <v>3.3340711036913079E-2</v>
      </c>
      <c r="D19" s="34">
        <v>2.6931308134103483E-2</v>
      </c>
      <c r="E19">
        <f>AVERAGE(C19:D19)</f>
        <v>3.0136009585508279E-2</v>
      </c>
      <c r="F19" s="1">
        <f>(STDEV(C19:D19))</f>
        <v>4.5321322559334076E-3</v>
      </c>
      <c r="H19" s="1"/>
    </row>
    <row r="20" spans="1:8" x14ac:dyDescent="0.3">
      <c r="A20" s="56"/>
      <c r="B20" t="s">
        <v>66</v>
      </c>
      <c r="C20" s="34">
        <v>1.3503055730947797E-2</v>
      </c>
      <c r="D20" s="34">
        <v>1.6046788192191609E-2</v>
      </c>
      <c r="E20">
        <f>AVERAGE(C20:D20)</f>
        <v>1.4774921961569702E-2</v>
      </c>
      <c r="F20" s="1">
        <f>(STDEV(C20:D20))</f>
        <v>1.7986904728698463E-3</v>
      </c>
      <c r="H20" s="15"/>
    </row>
    <row r="21" spans="1:8" x14ac:dyDescent="0.3">
      <c r="A21" s="56"/>
      <c r="B21" t="s">
        <v>67</v>
      </c>
      <c r="C21" s="15">
        <v>1.2412408207117342E-2</v>
      </c>
      <c r="D21" s="15">
        <v>1.6699263229785721E-2</v>
      </c>
      <c r="E21">
        <f>AVERAGE(C21:D21)</f>
        <v>1.4555835718451531E-2</v>
      </c>
      <c r="F21" s="1">
        <f>(STDEV(C21:D21))</f>
        <v>3.0312642564924211E-3</v>
      </c>
      <c r="H21" s="15"/>
    </row>
    <row r="22" spans="1:8" x14ac:dyDescent="0.3">
      <c r="A22" s="56"/>
      <c r="B22" t="s">
        <v>68</v>
      </c>
      <c r="C22" s="15">
        <v>3.0796893362344563E-2</v>
      </c>
      <c r="D22" s="15">
        <v>2.9480992629405026E-2</v>
      </c>
      <c r="E22">
        <f>AVERAGE(C22:D22)</f>
        <v>3.0138942995874794E-2</v>
      </c>
      <c r="F22" s="1">
        <f>(STDEV(C22:D22))</f>
        <v>9.3048233162989482E-4</v>
      </c>
      <c r="H22" s="1"/>
    </row>
    <row r="23" spans="1:8" x14ac:dyDescent="0.3">
      <c r="D23" s="4"/>
      <c r="H23" s="15"/>
    </row>
    <row r="24" spans="1:8" x14ac:dyDescent="0.3">
      <c r="C24" s="4" t="s">
        <v>107</v>
      </c>
      <c r="D24" s="4" t="s">
        <v>109</v>
      </c>
      <c r="E24" s="4" t="s">
        <v>30</v>
      </c>
      <c r="F24" t="s">
        <v>16</v>
      </c>
      <c r="H24" s="15"/>
    </row>
    <row r="25" spans="1:8" x14ac:dyDescent="0.3">
      <c r="A25" s="65" t="s">
        <v>80</v>
      </c>
      <c r="B25" t="s">
        <v>64</v>
      </c>
      <c r="C25" s="34">
        <v>0.6501873089844985</v>
      </c>
      <c r="D25" s="15">
        <v>0.64046049249539305</v>
      </c>
      <c r="E25">
        <f>AVERAGE(C25:D25)</f>
        <v>0.64532390073994583</v>
      </c>
      <c r="F25" s="1">
        <f>(STDEV(C25:D25))</f>
        <v>6.8778978988035897E-3</v>
      </c>
      <c r="H25" s="1"/>
    </row>
    <row r="26" spans="1:8" x14ac:dyDescent="0.3">
      <c r="A26" s="56"/>
      <c r="B26" t="s">
        <v>65</v>
      </c>
      <c r="C26" s="34">
        <v>0.61917916643012139</v>
      </c>
      <c r="D26" s="34">
        <v>0.69612946839533951</v>
      </c>
      <c r="E26">
        <f>AVERAGE(C26:D26)</f>
        <v>0.6576543174127305</v>
      </c>
      <c r="F26" s="1">
        <f>(STDEV(C26:D26))</f>
        <v>5.4412080333958251E-2</v>
      </c>
      <c r="H26" s="15"/>
    </row>
    <row r="27" spans="1:8" x14ac:dyDescent="0.3">
      <c r="A27" s="56"/>
      <c r="B27" t="s">
        <v>66</v>
      </c>
      <c r="C27" s="34">
        <v>6.7145238695424436E-2</v>
      </c>
      <c r="D27" s="34">
        <v>5.0290478631985248E-2</v>
      </c>
      <c r="E27">
        <f>AVERAGE(C27:D27)</f>
        <v>5.8717858663704839E-2</v>
      </c>
      <c r="F27" s="1">
        <f>(STDEV(C27:D27))</f>
        <v>1.1918115136130078E-2</v>
      </c>
      <c r="H27" s="15"/>
    </row>
    <row r="28" spans="1:8" x14ac:dyDescent="0.3">
      <c r="A28" s="56"/>
      <c r="B28" t="s">
        <v>67</v>
      </c>
      <c r="C28" s="38">
        <v>0.10776568542240925</v>
      </c>
      <c r="D28" s="4">
        <v>0.11238942746219126</v>
      </c>
      <c r="E28">
        <f>AVERAGE(C28:D28)</f>
        <v>0.11007755644230025</v>
      </c>
      <c r="F28" s="1">
        <f>(STDEV(C28:D28))</f>
        <v>3.2694793507871793E-3</v>
      </c>
      <c r="H28" s="1"/>
    </row>
    <row r="29" spans="1:8" x14ac:dyDescent="0.3">
      <c r="A29" s="56"/>
      <c r="B29" t="s">
        <v>68</v>
      </c>
      <c r="C29" s="15">
        <v>7.2640986172104308E-2</v>
      </c>
      <c r="D29" s="15">
        <v>5.7868757717541824E-2</v>
      </c>
      <c r="E29">
        <f>AVERAGE(C29:D29)</f>
        <v>6.5254871944823073E-2</v>
      </c>
      <c r="F29" s="1">
        <f>(STDEV(C29:D29))</f>
        <v>1.0445542913457961E-2</v>
      </c>
      <c r="G29" s="15"/>
      <c r="H29" s="15"/>
    </row>
    <row r="30" spans="1:8" x14ac:dyDescent="0.3">
      <c r="G30" s="15"/>
      <c r="H30" s="15"/>
    </row>
    <row r="31" spans="1:8" x14ac:dyDescent="0.3">
      <c r="C31" s="57" t="s">
        <v>88</v>
      </c>
      <c r="D31" s="57"/>
      <c r="E31" s="57"/>
      <c r="F31" s="57"/>
    </row>
    <row r="32" spans="1:8" x14ac:dyDescent="0.3">
      <c r="C32" s="4" t="s">
        <v>107</v>
      </c>
      <c r="D32" s="4" t="s">
        <v>109</v>
      </c>
      <c r="E32" s="4" t="s">
        <v>30</v>
      </c>
      <c r="F32" t="s">
        <v>16</v>
      </c>
      <c r="H32" s="15"/>
    </row>
    <row r="33" spans="1:8" x14ac:dyDescent="0.3">
      <c r="A33" s="65" t="s">
        <v>79</v>
      </c>
      <c r="B33" t="s">
        <v>64</v>
      </c>
      <c r="C33" s="15">
        <v>2.2118965473267499E-2</v>
      </c>
      <c r="D33" s="15">
        <v>2.2693585493925819E-2</v>
      </c>
      <c r="E33">
        <f>AVERAGE(C33:D33)</f>
        <v>2.2406275483596659E-2</v>
      </c>
      <c r="F33" s="1">
        <f>(STDEV(C33:D33))</f>
        <v>4.0631771321305221E-4</v>
      </c>
      <c r="H33" s="15"/>
    </row>
    <row r="34" spans="1:8" x14ac:dyDescent="0.3">
      <c r="A34" s="56"/>
      <c r="B34" t="s">
        <v>65</v>
      </c>
      <c r="C34" s="34">
        <v>2.9593594517486752E-2</v>
      </c>
      <c r="D34" s="34">
        <v>2.7650076283233072E-2</v>
      </c>
      <c r="E34">
        <f>AVERAGE(C34:D34)</f>
        <v>2.862183540035991E-2</v>
      </c>
      <c r="F34" s="1">
        <f>(STDEV(C34:D34))</f>
        <v>1.3742749228004827E-3</v>
      </c>
    </row>
    <row r="35" spans="1:8" x14ac:dyDescent="0.3">
      <c r="A35" s="56"/>
      <c r="B35" t="s">
        <v>66</v>
      </c>
      <c r="C35" s="38">
        <v>1.3152800075031702E-2</v>
      </c>
      <c r="D35" s="4">
        <v>5.4129322872540062E-2</v>
      </c>
      <c r="E35">
        <f>AVERAGE(C35:D35)</f>
        <v>3.3641061473785885E-2</v>
      </c>
      <c r="F35" s="1">
        <f>(STDEV(C35:D35))</f>
        <v>2.8974777139563309E-2</v>
      </c>
      <c r="H35" s="15"/>
    </row>
    <row r="36" spans="1:8" x14ac:dyDescent="0.3">
      <c r="A36" s="56"/>
      <c r="B36" t="s">
        <v>67</v>
      </c>
      <c r="C36" s="38">
        <v>3.6150992514091818E-2</v>
      </c>
      <c r="D36" s="4">
        <v>1.4490188567076892E-2</v>
      </c>
      <c r="E36">
        <f>AVERAGE(C36:D36)</f>
        <v>2.5320590540584356E-2</v>
      </c>
      <c r="F36" s="1">
        <f>(STDEV(C36:D36))</f>
        <v>1.5316501356886581E-2</v>
      </c>
      <c r="H36" s="34"/>
    </row>
    <row r="37" spans="1:8" x14ac:dyDescent="0.3">
      <c r="A37" s="56"/>
      <c r="B37" t="s">
        <v>68</v>
      </c>
      <c r="C37" s="38">
        <v>1.7403444963914619E-2</v>
      </c>
      <c r="D37" s="4">
        <v>3.6468837435579021E-2</v>
      </c>
      <c r="E37">
        <f>AVERAGE(C37:D37)</f>
        <v>2.693614119974682E-2</v>
      </c>
      <c r="F37" s="1">
        <f>(STDEV(C37:D37))</f>
        <v>1.3481268302696851E-2</v>
      </c>
    </row>
    <row r="38" spans="1:8" x14ac:dyDescent="0.3">
      <c r="D38" s="4"/>
      <c r="H38" s="34"/>
    </row>
    <row r="39" spans="1:8" x14ac:dyDescent="0.3">
      <c r="C39" s="4" t="s">
        <v>107</v>
      </c>
      <c r="D39" s="4" t="s">
        <v>109</v>
      </c>
      <c r="E39" s="4" t="s">
        <v>30</v>
      </c>
      <c r="F39" t="s">
        <v>16</v>
      </c>
      <c r="H39" s="34"/>
    </row>
    <row r="40" spans="1:8" x14ac:dyDescent="0.3">
      <c r="A40" s="65" t="s">
        <v>80</v>
      </c>
      <c r="B40" t="s">
        <v>64</v>
      </c>
      <c r="C40" s="15">
        <v>0.43299674573107128</v>
      </c>
      <c r="D40" s="15">
        <v>0.45991143715080496</v>
      </c>
      <c r="E40">
        <f>AVERAGE(C40:D40)</f>
        <v>0.44645409144093812</v>
      </c>
      <c r="F40" s="1">
        <f>(STDEV(C40:D40))</f>
        <v>1.9031560816437074E-2</v>
      </c>
      <c r="H40" s="34"/>
    </row>
    <row r="41" spans="1:8" x14ac:dyDescent="0.3">
      <c r="A41" s="56"/>
      <c r="B41" t="s">
        <v>65</v>
      </c>
      <c r="C41" s="15">
        <v>0.52247320271322517</v>
      </c>
      <c r="D41" s="34">
        <v>0.56818290548285943</v>
      </c>
      <c r="E41">
        <f>AVERAGE(C41:D41)</f>
        <v>0.5453280540980423</v>
      </c>
      <c r="F41" s="1">
        <f>(STDEV(C41:D41))</f>
        <v>3.2321640794429903E-2</v>
      </c>
      <c r="H41" s="34"/>
    </row>
    <row r="42" spans="1:8" x14ac:dyDescent="0.3">
      <c r="A42" s="56"/>
      <c r="B42" t="s">
        <v>66</v>
      </c>
      <c r="C42" s="38">
        <v>9.929517868056803E-2</v>
      </c>
      <c r="D42" s="4">
        <v>9.2453552531093608E-2</v>
      </c>
      <c r="E42">
        <f>AVERAGE(C42:D42)</f>
        <v>9.5874365605830819E-2</v>
      </c>
      <c r="F42" s="1">
        <f>(STDEV(C42:D42))</f>
        <v>4.8377602446365723E-3</v>
      </c>
      <c r="H42" s="34"/>
    </row>
    <row r="43" spans="1:8" x14ac:dyDescent="0.3">
      <c r="A43" s="56"/>
      <c r="B43" t="s">
        <v>67</v>
      </c>
      <c r="C43" s="38">
        <v>0.10756479599987466</v>
      </c>
      <c r="D43" s="4">
        <v>0.13793619079279396</v>
      </c>
      <c r="E43">
        <f>AVERAGE(C43:D43)</f>
        <v>0.12275049339633431</v>
      </c>
      <c r="F43" s="1">
        <f>(STDEV(C43:D43))</f>
        <v>2.1475819212167006E-2</v>
      </c>
      <c r="H43" s="34"/>
    </row>
    <row r="44" spans="1:8" x14ac:dyDescent="0.3">
      <c r="A44" s="56"/>
      <c r="B44" t="s">
        <v>68</v>
      </c>
      <c r="C44" s="38">
        <v>8.788829385611166E-2</v>
      </c>
      <c r="D44" s="4">
        <v>7.6109067292607913E-2</v>
      </c>
      <c r="E44">
        <f>AVERAGE(C44:D44)</f>
        <v>8.1998680574359786E-2</v>
      </c>
      <c r="F44" s="1">
        <f>(STDEV(C44:D44))</f>
        <v>8.329170980186212E-3</v>
      </c>
    </row>
    <row r="45" spans="1:8" x14ac:dyDescent="0.3">
      <c r="H45" s="34"/>
    </row>
    <row r="46" spans="1:8" x14ac:dyDescent="0.3">
      <c r="C46" s="57" t="s">
        <v>52</v>
      </c>
      <c r="D46" s="57"/>
      <c r="E46" s="57"/>
      <c r="F46" s="57"/>
      <c r="H46" s="38"/>
    </row>
    <row r="47" spans="1:8" x14ac:dyDescent="0.3">
      <c r="C47" s="4" t="s">
        <v>107</v>
      </c>
      <c r="D47" s="4" t="s">
        <v>109</v>
      </c>
      <c r="E47" s="4" t="s">
        <v>30</v>
      </c>
      <c r="F47" t="s">
        <v>16</v>
      </c>
      <c r="H47" s="4"/>
    </row>
    <row r="48" spans="1:8" x14ac:dyDescent="0.3">
      <c r="A48" s="65" t="s">
        <v>79</v>
      </c>
      <c r="B48" t="s">
        <v>64</v>
      </c>
      <c r="C48" s="34">
        <v>2.4104198522310358E-2</v>
      </c>
      <c r="D48" s="34">
        <v>3.1520392456774148E-2</v>
      </c>
      <c r="E48">
        <f>AVERAGE(C48:D48)</f>
        <v>2.7812295489542255E-2</v>
      </c>
      <c r="F48" s="1">
        <f>(STDEV(C48:D48))</f>
        <v>5.2440410216538875E-3</v>
      </c>
    </row>
    <row r="49" spans="1:9" x14ac:dyDescent="0.3">
      <c r="A49" s="56"/>
      <c r="B49" t="s">
        <v>65</v>
      </c>
      <c r="C49" s="34">
        <v>2.9686034235453525E-2</v>
      </c>
      <c r="D49" s="34">
        <v>2.3896225276552982E-2</v>
      </c>
      <c r="E49">
        <f>AVERAGE(C49:D49)</f>
        <v>2.6791129756003253E-2</v>
      </c>
      <c r="F49" s="1">
        <f>(STDEV(C49:D49))</f>
        <v>4.0940131766131985E-3</v>
      </c>
      <c r="H49" s="38"/>
    </row>
    <row r="50" spans="1:9" x14ac:dyDescent="0.3">
      <c r="A50" s="56"/>
      <c r="B50" t="s">
        <v>66</v>
      </c>
      <c r="C50" s="38">
        <v>8.2666800882157006E-3</v>
      </c>
      <c r="D50" s="38">
        <v>3.7283261138237864E-2</v>
      </c>
      <c r="E50">
        <f>AVERAGE(C50:D50)</f>
        <v>2.277497061322678E-2</v>
      </c>
      <c r="F50" s="1">
        <f>(STDEV(C50:D50))</f>
        <v>2.0517821227319745E-2</v>
      </c>
      <c r="H50" s="4"/>
    </row>
    <row r="51" spans="1:9" x14ac:dyDescent="0.3">
      <c r="A51" s="56"/>
      <c r="B51" t="s">
        <v>67</v>
      </c>
      <c r="C51" s="38">
        <v>1.7907727246310682E-2</v>
      </c>
      <c r="D51" s="38">
        <v>2.9422974731319745E-2</v>
      </c>
      <c r="E51">
        <f>AVERAGE(C51:D51)</f>
        <v>2.3665350988815212E-2</v>
      </c>
      <c r="F51" s="1">
        <f>(STDEV(C51:D51))</f>
        <v>8.1425095836912577E-3</v>
      </c>
      <c r="H51" s="38"/>
    </row>
    <row r="52" spans="1:9" x14ac:dyDescent="0.3">
      <c r="A52" s="56"/>
      <c r="B52" t="s">
        <v>68</v>
      </c>
      <c r="C52" s="38">
        <v>3.5272656707180244E-2</v>
      </c>
      <c r="D52" s="38">
        <v>1.4228219257159233E-2</v>
      </c>
      <c r="E52">
        <f>AVERAGE(C52:D52)</f>
        <v>2.4750437982169738E-2</v>
      </c>
      <c r="F52" s="1">
        <f>(STDEV(C52:D52))</f>
        <v>1.4880664427165994E-2</v>
      </c>
      <c r="H52" s="38"/>
    </row>
    <row r="53" spans="1:9" x14ac:dyDescent="0.3">
      <c r="D53" s="4"/>
    </row>
    <row r="54" spans="1:9" x14ac:dyDescent="0.3">
      <c r="C54" s="4" t="s">
        <v>107</v>
      </c>
      <c r="D54" s="4" t="s">
        <v>109</v>
      </c>
      <c r="E54" s="4" t="s">
        <v>30</v>
      </c>
      <c r="F54" t="s">
        <v>16</v>
      </c>
      <c r="H54" s="38"/>
      <c r="I54" s="15"/>
    </row>
    <row r="55" spans="1:9" x14ac:dyDescent="0.3">
      <c r="A55" s="65" t="s">
        <v>80</v>
      </c>
      <c r="B55" t="s">
        <v>64</v>
      </c>
      <c r="C55" s="34">
        <v>0.43120011734370189</v>
      </c>
      <c r="D55" s="34">
        <v>0.3959604874084196</v>
      </c>
      <c r="E55">
        <f>AVERAGE(C55:D55)</f>
        <v>0.41358030237606075</v>
      </c>
      <c r="F55" s="1">
        <f>(STDEV(C55:D55))</f>
        <v>2.4918181293742566E-2</v>
      </c>
      <c r="H55" s="38"/>
      <c r="I55" s="15"/>
    </row>
    <row r="56" spans="1:9" x14ac:dyDescent="0.3">
      <c r="A56" s="56"/>
      <c r="B56" t="s">
        <v>65</v>
      </c>
      <c r="C56" s="34">
        <v>0.38983305719278327</v>
      </c>
      <c r="D56" s="34">
        <v>0.41579051443638038</v>
      </c>
      <c r="E56">
        <f>AVERAGE(C56:D56)</f>
        <v>0.40281178581458182</v>
      </c>
      <c r="F56" s="1">
        <f>(STDEV(C56:D56))</f>
        <v>1.8354694039307382E-2</v>
      </c>
      <c r="I56" s="34"/>
    </row>
    <row r="57" spans="1:9" x14ac:dyDescent="0.3">
      <c r="A57" s="56"/>
      <c r="B57" t="s">
        <v>66</v>
      </c>
      <c r="C57" s="38">
        <v>2.9422974731319745E-2</v>
      </c>
      <c r="D57" s="38">
        <v>2.5252124411209588E-2</v>
      </c>
      <c r="E57">
        <f>AVERAGE(C57:D57)</f>
        <v>2.7337549571264667E-2</v>
      </c>
      <c r="F57" s="1">
        <f>(STDEV(C57:D57))</f>
        <v>2.949236544663975E-3</v>
      </c>
      <c r="H57" s="38"/>
      <c r="I57" s="15"/>
    </row>
    <row r="58" spans="1:9" x14ac:dyDescent="0.3">
      <c r="A58" s="56"/>
      <c r="B58" t="s">
        <v>67</v>
      </c>
      <c r="C58" s="38">
        <v>8.6215941817300579E-2</v>
      </c>
      <c r="D58" s="38">
        <v>6.0738253970074124E-2</v>
      </c>
      <c r="E58">
        <f>AVERAGE(C58:D58)</f>
        <v>7.3477097893687351E-2</v>
      </c>
      <c r="F58" s="1">
        <f>(STDEV(C58:D58))</f>
        <v>1.8015445845727902E-2</v>
      </c>
      <c r="H58" s="38"/>
      <c r="I58" s="15"/>
    </row>
    <row r="59" spans="1:9" x14ac:dyDescent="0.3">
      <c r="A59" s="56"/>
      <c r="B59" t="s">
        <v>68</v>
      </c>
      <c r="C59" s="38">
        <v>3.4600917965434262E-2</v>
      </c>
      <c r="D59" s="38">
        <v>2.8441663783683062E-2</v>
      </c>
      <c r="E59">
        <f>AVERAGE(C59:D59)</f>
        <v>3.1521290874558662E-2</v>
      </c>
      <c r="F59" s="1">
        <f>(STDEV(C59:D59))</f>
        <v>4.3552503989678741E-3</v>
      </c>
    </row>
    <row r="60" spans="1:9" x14ac:dyDescent="0.3">
      <c r="C60" s="38"/>
      <c r="D60" s="38"/>
      <c r="H60" s="38"/>
      <c r="I60" s="15"/>
    </row>
    <row r="61" spans="1:9" x14ac:dyDescent="0.3">
      <c r="C61" s="57" t="s">
        <v>89</v>
      </c>
      <c r="D61" s="57"/>
      <c r="E61" s="57"/>
      <c r="F61" s="57"/>
      <c r="H61" s="38"/>
      <c r="I61" s="34"/>
    </row>
    <row r="62" spans="1:9" x14ac:dyDescent="0.3">
      <c r="C62" s="4" t="s">
        <v>107</v>
      </c>
      <c r="D62" s="4" t="s">
        <v>109</v>
      </c>
      <c r="E62" s="4" t="s">
        <v>30</v>
      </c>
      <c r="F62" t="s">
        <v>16</v>
      </c>
      <c r="I62" s="34"/>
    </row>
    <row r="63" spans="1:9" x14ac:dyDescent="0.3">
      <c r="A63" s="65" t="s">
        <v>79</v>
      </c>
      <c r="B63" t="s">
        <v>64</v>
      </c>
      <c r="C63" s="15">
        <v>2.589698011048748E-2</v>
      </c>
      <c r="D63" s="15">
        <v>2.2529005954347158E-2</v>
      </c>
      <c r="E63">
        <f>AVERAGE(C63:D63)</f>
        <v>2.4212993032417321E-2</v>
      </c>
      <c r="F63" s="1">
        <f>(STDEV(C63:D63))</f>
        <v>2.381517364667862E-3</v>
      </c>
      <c r="H63" s="38"/>
      <c r="I63" s="34"/>
    </row>
    <row r="64" spans="1:9" x14ac:dyDescent="0.3">
      <c r="A64" s="56"/>
      <c r="B64" t="s">
        <v>65</v>
      </c>
      <c r="C64" s="34">
        <v>1.9477163916884907E-2</v>
      </c>
      <c r="D64" s="34">
        <v>1.3573414732131889E-2</v>
      </c>
      <c r="E64">
        <f>AVERAGE(C64:D64)</f>
        <v>1.6525289324508398E-2</v>
      </c>
      <c r="F64" s="1">
        <f>(STDEV(C64:D64))</f>
        <v>4.1745810829634192E-3</v>
      </c>
      <c r="H64" s="38"/>
      <c r="I64" s="34"/>
    </row>
    <row r="65" spans="1:9" x14ac:dyDescent="0.3">
      <c r="A65" s="56"/>
      <c r="B65" t="s">
        <v>66</v>
      </c>
      <c r="C65" s="38">
        <v>1.4697120577861296E-2</v>
      </c>
      <c r="D65" s="38">
        <v>1.7490707041704814E-2</v>
      </c>
      <c r="E65">
        <f>AVERAGE(C65:D65)</f>
        <v>1.6093913809783054E-2</v>
      </c>
      <c r="F65" s="1">
        <f>(STDEV(C65:D65))</f>
        <v>1.9753639324146996E-3</v>
      </c>
      <c r="H65" s="15"/>
    </row>
    <row r="66" spans="1:9" x14ac:dyDescent="0.3">
      <c r="A66" s="56"/>
      <c r="B66" t="s">
        <v>67</v>
      </c>
      <c r="C66" s="34">
        <v>2.1042182673627202E-2</v>
      </c>
      <c r="D66" s="34">
        <v>1.4961800311505352E-2</v>
      </c>
      <c r="E66">
        <f>AVERAGE(C66:D66)</f>
        <v>1.8001991492566278E-2</v>
      </c>
      <c r="F66" s="1">
        <f>(STDEV(C66:D66))</f>
        <v>4.2994796004634343E-3</v>
      </c>
      <c r="H66" s="38"/>
      <c r="I66" s="38"/>
    </row>
    <row r="67" spans="1:9" x14ac:dyDescent="0.3">
      <c r="A67" s="56"/>
      <c r="B67" t="s">
        <v>68</v>
      </c>
      <c r="C67" s="38">
        <v>2.4802218602233222E-2</v>
      </c>
      <c r="D67" s="38">
        <v>1.6070147562197129E-2</v>
      </c>
      <c r="E67">
        <f>AVERAGE(C67:D67)</f>
        <v>2.0436183082215176E-2</v>
      </c>
      <c r="F67" s="1">
        <f>(STDEV(C67:D67))</f>
        <v>6.1745066462121929E-3</v>
      </c>
      <c r="H67" s="38"/>
      <c r="I67" s="38"/>
    </row>
    <row r="68" spans="1:9" x14ac:dyDescent="0.3">
      <c r="D68" s="4"/>
    </row>
    <row r="69" spans="1:9" x14ac:dyDescent="0.3">
      <c r="C69" s="4" t="s">
        <v>107</v>
      </c>
      <c r="D69" s="4" t="s">
        <v>109</v>
      </c>
      <c r="E69" s="4" t="s">
        <v>30</v>
      </c>
      <c r="F69" t="s">
        <v>16</v>
      </c>
      <c r="I69" s="38"/>
    </row>
    <row r="70" spans="1:9" x14ac:dyDescent="0.3">
      <c r="A70" s="65" t="s">
        <v>80</v>
      </c>
      <c r="B70" t="s">
        <v>64</v>
      </c>
      <c r="C70" s="15">
        <v>1.0628432509015333</v>
      </c>
      <c r="D70" s="15">
        <v>1.1391259863449634</v>
      </c>
      <c r="E70">
        <f>AVERAGE(C70:D70)</f>
        <v>1.1009846186232484</v>
      </c>
      <c r="F70" s="1">
        <f>(STDEV(C70:D70))</f>
        <v>5.3940039519508834E-2</v>
      </c>
      <c r="I70" s="38"/>
    </row>
    <row r="71" spans="1:9" x14ac:dyDescent="0.3">
      <c r="A71" s="56"/>
      <c r="B71" t="s">
        <v>65</v>
      </c>
      <c r="C71" s="15">
        <v>1.2842522542542985</v>
      </c>
      <c r="D71" s="34">
        <v>1.2456752297223914</v>
      </c>
      <c r="E71">
        <f>AVERAGE(C71:D71)</f>
        <v>1.2649637419883448</v>
      </c>
      <c r="F71" s="1">
        <f>(STDEV(C71:D71))</f>
        <v>2.7278075644511263E-2</v>
      </c>
    </row>
    <row r="72" spans="1:9" x14ac:dyDescent="0.3">
      <c r="A72" s="56"/>
      <c r="B72" t="s">
        <v>66</v>
      </c>
      <c r="C72" s="38">
        <v>0.42618556968095461</v>
      </c>
      <c r="D72" s="38">
        <v>0.48204163967455649</v>
      </c>
      <c r="E72">
        <f>AVERAGE(C72:D72)</f>
        <v>0.45411360467775552</v>
      </c>
      <c r="F72" s="1">
        <f>(STDEV(C72:D72))</f>
        <v>3.9496205862906322E-2</v>
      </c>
      <c r="I72" s="34"/>
    </row>
    <row r="73" spans="1:9" x14ac:dyDescent="0.3">
      <c r="A73" s="56"/>
      <c r="B73" t="s">
        <v>67</v>
      </c>
      <c r="C73" s="34">
        <v>0.55997232129449093</v>
      </c>
      <c r="D73" s="34">
        <v>0.56936574027814701</v>
      </c>
      <c r="E73">
        <f>AVERAGE(C73:D73)</f>
        <v>0.56466903078631892</v>
      </c>
      <c r="F73" s="1">
        <f>(STDEV(C73:D73))</f>
        <v>6.6421502618696669E-3</v>
      </c>
      <c r="I73" s="34"/>
    </row>
    <row r="74" spans="1:9" x14ac:dyDescent="0.3">
      <c r="A74" s="56"/>
      <c r="B74" t="s">
        <v>68</v>
      </c>
      <c r="C74" s="38">
        <v>0.27517869299409298</v>
      </c>
      <c r="D74" s="38">
        <v>0.23023120599115426</v>
      </c>
      <c r="E74">
        <f>AVERAGE(C74:D74)</f>
        <v>0.25270494949262362</v>
      </c>
      <c r="F74" s="1">
        <f>(STDEV(C74:D74))</f>
        <v>3.1782672857072175E-2</v>
      </c>
      <c r="I74" s="34"/>
    </row>
    <row r="75" spans="1:9" x14ac:dyDescent="0.3">
      <c r="I75" s="34"/>
    </row>
    <row r="76" spans="1:9" x14ac:dyDescent="0.3">
      <c r="I76" s="34"/>
    </row>
    <row r="78" spans="1:9" x14ac:dyDescent="0.3">
      <c r="I78" s="38"/>
    </row>
    <row r="79" spans="1:9" x14ac:dyDescent="0.3">
      <c r="I79" s="38"/>
    </row>
    <row r="80" spans="1:9" x14ac:dyDescent="0.3">
      <c r="I80" s="15"/>
    </row>
    <row r="81" spans="9:9" x14ac:dyDescent="0.3">
      <c r="I81" s="38"/>
    </row>
    <row r="82" spans="9:9" x14ac:dyDescent="0.3">
      <c r="I82" s="38"/>
    </row>
  </sheetData>
  <mergeCells count="15">
    <mergeCell ref="C1:F1"/>
    <mergeCell ref="C16:F16"/>
    <mergeCell ref="A3:A7"/>
    <mergeCell ref="A10:A14"/>
    <mergeCell ref="A18:A22"/>
    <mergeCell ref="A55:A59"/>
    <mergeCell ref="C61:F61"/>
    <mergeCell ref="A63:A67"/>
    <mergeCell ref="A70:A74"/>
    <mergeCell ref="A25:A29"/>
    <mergeCell ref="C31:F31"/>
    <mergeCell ref="A33:A37"/>
    <mergeCell ref="A40:A44"/>
    <mergeCell ref="C46:F46"/>
    <mergeCell ref="A48:A5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0"/>
  <sheetViews>
    <sheetView workbookViewId="0">
      <selection activeCell="J21" sqref="J21"/>
    </sheetView>
  </sheetViews>
  <sheetFormatPr defaultRowHeight="14.4" x14ac:dyDescent="0.3"/>
  <cols>
    <col min="6" max="6" width="12" bestFit="1" customWidth="1"/>
  </cols>
  <sheetData>
    <row r="3" spans="1:9" x14ac:dyDescent="0.3">
      <c r="B3" s="4" t="s">
        <v>19</v>
      </c>
      <c r="C3" s="4" t="s">
        <v>20</v>
      </c>
      <c r="D3" s="4" t="s">
        <v>29</v>
      </c>
      <c r="E3" s="4" t="s">
        <v>30</v>
      </c>
      <c r="F3" t="s">
        <v>16</v>
      </c>
      <c r="G3" s="4" t="s">
        <v>31</v>
      </c>
      <c r="H3" s="4" t="s">
        <v>70</v>
      </c>
      <c r="I3" s="4"/>
    </row>
    <row r="4" spans="1:9" x14ac:dyDescent="0.3">
      <c r="A4" t="s">
        <v>64</v>
      </c>
      <c r="B4" s="2">
        <v>3.5326631482276542E-2</v>
      </c>
      <c r="C4" s="2">
        <v>3.9102373730772071E-2</v>
      </c>
      <c r="D4" s="2">
        <v>3.3711859106850775E-2</v>
      </c>
      <c r="E4" s="4">
        <f>AVERAGE(B4:D4)</f>
        <v>3.6046954773299798E-2</v>
      </c>
      <c r="F4">
        <f>(STDEV(B4:D4))</f>
        <v>2.7665070414459939E-3</v>
      </c>
      <c r="G4">
        <v>1</v>
      </c>
      <c r="H4">
        <f>F4/E4</f>
        <v>7.6747316350150127E-2</v>
      </c>
      <c r="I4" s="1"/>
    </row>
    <row r="5" spans="1:9" x14ac:dyDescent="0.3">
      <c r="A5" t="s">
        <v>65</v>
      </c>
      <c r="B5" s="2">
        <v>2.7379691473775839E-2</v>
      </c>
      <c r="C5" s="4">
        <v>2.6802281130308317E-2</v>
      </c>
      <c r="D5" s="2">
        <v>2.7013979632779798E-2</v>
      </c>
      <c r="E5" s="4">
        <f>AVERAGE(B5:D5)</f>
        <v>2.7065317412287983E-2</v>
      </c>
      <c r="F5">
        <f>(STDEV(B5:D5))</f>
        <v>2.9210845911997122E-4</v>
      </c>
      <c r="G5">
        <f>E5/E4</f>
        <v>0.75083505895303615</v>
      </c>
      <c r="H5">
        <f>F5/E4</f>
        <v>8.1035544044441108E-3</v>
      </c>
    </row>
    <row r="6" spans="1:9" x14ac:dyDescent="0.3">
      <c r="A6" t="s">
        <v>66</v>
      </c>
      <c r="B6" s="2">
        <v>3.0474576873402687E-2</v>
      </c>
      <c r="C6" s="2">
        <v>3.1233758584955546E-2</v>
      </c>
      <c r="D6" s="2">
        <v>2.957147467452682E-2</v>
      </c>
      <c r="E6" s="4">
        <f>AVERAGE(B6:D6)</f>
        <v>3.0426603377628352E-2</v>
      </c>
      <c r="F6">
        <f>(STDEV(B6:D6))</f>
        <v>8.3217969329956734E-4</v>
      </c>
      <c r="G6">
        <f>E6/E4</f>
        <v>0.84408249098937826</v>
      </c>
      <c r="H6">
        <f>F6/E4</f>
        <v>2.3085991549998224E-2</v>
      </c>
    </row>
    <row r="7" spans="1:9" x14ac:dyDescent="0.3">
      <c r="A7" t="s">
        <v>67</v>
      </c>
      <c r="B7" s="4">
        <v>3.9144429633695119E-2</v>
      </c>
      <c r="C7" s="2">
        <v>3.5524299213898346E-2</v>
      </c>
      <c r="D7" s="2">
        <v>3.6177837879374189E-2</v>
      </c>
      <c r="E7" s="4">
        <f>AVERAGE(B7:D7)</f>
        <v>3.694885557565588E-2</v>
      </c>
      <c r="F7">
        <f>(STDEV(B7:D7))</f>
        <v>1.9292970948169542E-3</v>
      </c>
      <c r="G7">
        <f>E7/E4</f>
        <v>1.0250201662811229</v>
      </c>
      <c r="H7">
        <f>F7/E4</f>
        <v>5.3521777552371676E-2</v>
      </c>
    </row>
    <row r="8" spans="1:9" x14ac:dyDescent="0.3">
      <c r="A8" t="s">
        <v>68</v>
      </c>
      <c r="B8" s="4">
        <v>3.3279582880348622E-2</v>
      </c>
      <c r="C8" s="4">
        <v>2.1797974421419709E-2</v>
      </c>
      <c r="D8" s="4">
        <v>2.4401250744583373E-2</v>
      </c>
      <c r="E8" s="4">
        <f>AVERAGE(B8:D8)</f>
        <v>2.649293601545057E-2</v>
      </c>
      <c r="F8">
        <f>(STDEV(B8:D8))</f>
        <v>6.019816745990619E-3</v>
      </c>
      <c r="G8">
        <f>E8/E4</f>
        <v>0.73495628637884414</v>
      </c>
      <c r="H8">
        <f>F8/E4</f>
        <v>0.16699931475070218</v>
      </c>
    </row>
    <row r="9" spans="1:9" x14ac:dyDescent="0.3">
      <c r="G9" s="4"/>
    </row>
    <row r="10" spans="1:9" x14ac:dyDescent="0.3">
      <c r="G10" s="4"/>
    </row>
    <row r="11" spans="1:9" x14ac:dyDescent="0.3">
      <c r="G11" s="4"/>
    </row>
    <row r="12" spans="1:9" x14ac:dyDescent="0.3">
      <c r="G12" s="2"/>
    </row>
    <row r="13" spans="1:9" x14ac:dyDescent="0.3">
      <c r="G13" s="2"/>
    </row>
    <row r="14" spans="1:9" x14ac:dyDescent="0.3">
      <c r="G14" s="2"/>
    </row>
    <row r="16" spans="1:9" x14ac:dyDescent="0.3">
      <c r="G16" s="2"/>
    </row>
    <row r="17" spans="7:7" x14ac:dyDescent="0.3">
      <c r="G17" s="2"/>
    </row>
    <row r="18" spans="7:7" x14ac:dyDescent="0.3">
      <c r="G18" s="4"/>
    </row>
    <row r="20" spans="7:7" x14ac:dyDescent="0.3">
      <c r="G20" s="2"/>
    </row>
    <row r="21" spans="7:7" x14ac:dyDescent="0.3">
      <c r="G21" s="2"/>
    </row>
    <row r="22" spans="7:7" x14ac:dyDescent="0.3">
      <c r="G22" s="2"/>
    </row>
    <row r="24" spans="7:7" x14ac:dyDescent="0.3">
      <c r="G24" s="4"/>
    </row>
    <row r="25" spans="7:7" x14ac:dyDescent="0.3">
      <c r="G25" s="2"/>
    </row>
    <row r="26" spans="7:7" x14ac:dyDescent="0.3">
      <c r="G26" s="2"/>
    </row>
    <row r="28" spans="7:7" x14ac:dyDescent="0.3">
      <c r="G28" s="4"/>
    </row>
    <row r="29" spans="7:7" x14ac:dyDescent="0.3">
      <c r="G29" s="4"/>
    </row>
    <row r="30" spans="7:7" x14ac:dyDescent="0.3">
      <c r="G30" s="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topLeftCell="A97" workbookViewId="0">
      <selection activeCell="I68" sqref="I68:L91"/>
    </sheetView>
  </sheetViews>
  <sheetFormatPr defaultRowHeight="14.4" x14ac:dyDescent="0.3"/>
  <sheetData>
    <row r="1" spans="1:12" x14ac:dyDescent="0.3">
      <c r="C1" s="46"/>
      <c r="D1" s="61" t="s">
        <v>86</v>
      </c>
      <c r="E1" s="61"/>
      <c r="F1" s="61"/>
      <c r="G1" s="61"/>
      <c r="L1" s="4"/>
    </row>
    <row r="2" spans="1:12" x14ac:dyDescent="0.3">
      <c r="D2" s="4" t="s">
        <v>107</v>
      </c>
      <c r="E2" s="4" t="s">
        <v>107</v>
      </c>
      <c r="F2" s="4" t="s">
        <v>30</v>
      </c>
      <c r="G2" t="s">
        <v>16</v>
      </c>
      <c r="J2" s="4"/>
      <c r="L2" s="4"/>
    </row>
    <row r="3" spans="1:12" x14ac:dyDescent="0.3">
      <c r="A3" s="56" t="s">
        <v>14</v>
      </c>
      <c r="B3" s="56" t="s">
        <v>79</v>
      </c>
      <c r="C3" t="s">
        <v>75</v>
      </c>
      <c r="D3" s="4">
        <v>1.5761796234277647E-2</v>
      </c>
      <c r="E3" s="4">
        <v>1.5793811688497125E-2</v>
      </c>
      <c r="F3" s="4">
        <f t="shared" ref="F3:F10" si="0">AVERAGE(D3:E3)</f>
        <v>1.5777803961387386E-2</v>
      </c>
      <c r="G3">
        <f t="shared" ref="G3:G10" si="1">(STDEV(D3:E3))</f>
        <v>2.2638344781360233E-5</v>
      </c>
      <c r="J3" s="4"/>
    </row>
    <row r="4" spans="1:12" x14ac:dyDescent="0.3">
      <c r="A4" s="56"/>
      <c r="B4" s="56"/>
      <c r="C4" t="s">
        <v>66</v>
      </c>
      <c r="D4" s="34">
        <v>5.9989595799389492E-3</v>
      </c>
      <c r="E4" s="34">
        <v>2.873306780142919E-3</v>
      </c>
      <c r="F4" s="4">
        <f t="shared" si="0"/>
        <v>4.4361331800409336E-3</v>
      </c>
      <c r="G4">
        <f t="shared" si="1"/>
        <v>2.2101702903704933E-3</v>
      </c>
      <c r="J4" s="4"/>
      <c r="L4" s="4"/>
    </row>
    <row r="5" spans="1:12" x14ac:dyDescent="0.3">
      <c r="A5" s="56"/>
      <c r="B5" s="56"/>
      <c r="C5" t="s">
        <v>67</v>
      </c>
      <c r="D5" s="34">
        <v>8.6351040516356829E-3</v>
      </c>
      <c r="E5" s="34">
        <v>1.052838948053101E-2</v>
      </c>
      <c r="F5" s="4">
        <f t="shared" si="0"/>
        <v>9.5817467660833464E-3</v>
      </c>
      <c r="G5">
        <f t="shared" si="1"/>
        <v>1.3387549654935668E-3</v>
      </c>
      <c r="J5" s="4"/>
      <c r="L5" s="4"/>
    </row>
    <row r="6" spans="1:12" x14ac:dyDescent="0.3">
      <c r="A6" s="56"/>
      <c r="B6" s="56"/>
      <c r="C6" t="s">
        <v>68</v>
      </c>
      <c r="D6" s="34">
        <v>1.7079724682365183E-2</v>
      </c>
      <c r="E6" s="34">
        <v>1.85354192810403E-2</v>
      </c>
      <c r="F6" s="4">
        <f t="shared" si="0"/>
        <v>1.7807571981702741E-2</v>
      </c>
      <c r="G6">
        <f t="shared" si="1"/>
        <v>1.029331522059805E-3</v>
      </c>
    </row>
    <row r="7" spans="1:12" x14ac:dyDescent="0.3">
      <c r="A7" s="56"/>
      <c r="B7" s="64" t="s">
        <v>91</v>
      </c>
      <c r="C7" t="s">
        <v>75</v>
      </c>
      <c r="D7" s="4">
        <v>4.267069200631228E-2</v>
      </c>
      <c r="E7" s="4">
        <v>5.8617156604075404E-2</v>
      </c>
      <c r="F7" s="4">
        <f t="shared" si="0"/>
        <v>5.0643924305193842E-2</v>
      </c>
      <c r="G7">
        <f t="shared" si="1"/>
        <v>1.1275853253029537E-2</v>
      </c>
      <c r="J7" s="4"/>
      <c r="L7" s="34"/>
    </row>
    <row r="8" spans="1:12" x14ac:dyDescent="0.3">
      <c r="A8" s="56"/>
      <c r="B8" s="58"/>
      <c r="C8" t="s">
        <v>66</v>
      </c>
      <c r="D8" s="34">
        <v>0.1840190720160019</v>
      </c>
      <c r="E8" s="34">
        <v>0.18023216677480797</v>
      </c>
      <c r="F8" s="4">
        <f t="shared" si="0"/>
        <v>0.18212561939540495</v>
      </c>
      <c r="G8">
        <f t="shared" si="1"/>
        <v>2.6777463757591082E-3</v>
      </c>
      <c r="J8" s="4"/>
      <c r="L8" s="34"/>
    </row>
    <row r="9" spans="1:12" x14ac:dyDescent="0.3">
      <c r="A9" s="56"/>
      <c r="B9" s="58"/>
      <c r="C9" t="s">
        <v>67</v>
      </c>
      <c r="D9" s="34">
        <v>9.695288845816577E-2</v>
      </c>
      <c r="E9" s="34">
        <v>8.6116181698130845E-2</v>
      </c>
      <c r="F9" s="4">
        <f t="shared" si="0"/>
        <v>9.1534535078148307E-2</v>
      </c>
      <c r="G9">
        <f t="shared" si="1"/>
        <v>7.6627088357507965E-3</v>
      </c>
      <c r="J9" s="4"/>
      <c r="L9" s="34"/>
    </row>
    <row r="10" spans="1:12" x14ac:dyDescent="0.3">
      <c r="A10" s="56"/>
      <c r="B10" s="58"/>
      <c r="C10" t="s">
        <v>68</v>
      </c>
      <c r="D10" s="34">
        <v>0.13125351509702096</v>
      </c>
      <c r="E10" s="34">
        <v>0.1237436992472664</v>
      </c>
      <c r="F10" s="4">
        <f t="shared" si="0"/>
        <v>0.12749860717214367</v>
      </c>
      <c r="G10">
        <f t="shared" si="1"/>
        <v>5.3102417128236649E-3</v>
      </c>
      <c r="J10" s="4"/>
      <c r="L10" s="34"/>
    </row>
    <row r="11" spans="1:12" x14ac:dyDescent="0.3">
      <c r="C11" s="1"/>
      <c r="D11" s="4"/>
      <c r="E11" s="4"/>
      <c r="F11" s="4"/>
      <c r="L11" s="34"/>
    </row>
    <row r="12" spans="1:12" x14ac:dyDescent="0.3">
      <c r="D12" s="4" t="s">
        <v>107</v>
      </c>
      <c r="E12" s="4" t="s">
        <v>107</v>
      </c>
      <c r="F12" s="4" t="s">
        <v>30</v>
      </c>
      <c r="G12" t="s">
        <v>16</v>
      </c>
      <c r="L12" s="1"/>
    </row>
    <row r="13" spans="1:12" x14ac:dyDescent="0.3">
      <c r="A13" s="56" t="s">
        <v>53</v>
      </c>
      <c r="B13" s="56" t="s">
        <v>79</v>
      </c>
      <c r="C13" t="s">
        <v>75</v>
      </c>
      <c r="D13" s="34">
        <v>1.5377116236048595E-2</v>
      </c>
      <c r="E13" s="34">
        <v>1.5537822770023885E-2</v>
      </c>
      <c r="F13" s="4">
        <f t="shared" ref="F13:F20" si="2">AVERAGE(D13:E13)</f>
        <v>1.5457469503036239E-2</v>
      </c>
      <c r="G13">
        <f t="shared" ref="G13:G20" si="3">(STDEV(D13:E13))</f>
        <v>1.1363667995491341E-4</v>
      </c>
      <c r="J13" s="4"/>
      <c r="L13" s="34"/>
    </row>
    <row r="14" spans="1:12" x14ac:dyDescent="0.3">
      <c r="A14" s="56"/>
      <c r="B14" s="56"/>
      <c r="C14" t="s">
        <v>66</v>
      </c>
      <c r="D14" s="34">
        <v>2.9614103069115189E-2</v>
      </c>
      <c r="E14" s="34">
        <v>2.0227012435080079E-2</v>
      </c>
      <c r="F14" s="4">
        <f t="shared" si="2"/>
        <v>2.4920557752097634E-2</v>
      </c>
      <c r="G14">
        <f t="shared" si="3"/>
        <v>6.6376754429389468E-3</v>
      </c>
      <c r="J14" s="4"/>
      <c r="L14" s="34"/>
    </row>
    <row r="15" spans="1:12" x14ac:dyDescent="0.3">
      <c r="A15" s="56"/>
      <c r="B15" s="56"/>
      <c r="C15" t="s">
        <v>67</v>
      </c>
      <c r="D15" s="34">
        <v>1.4322516595825055E-2</v>
      </c>
      <c r="E15" s="34">
        <v>9.8369651234592841E-3</v>
      </c>
      <c r="F15" s="4">
        <f t="shared" si="2"/>
        <v>1.2079740859642168E-2</v>
      </c>
      <c r="G15">
        <f t="shared" si="3"/>
        <v>3.171763863471139E-3</v>
      </c>
      <c r="J15" s="4"/>
      <c r="L15" s="34"/>
    </row>
    <row r="16" spans="1:12" x14ac:dyDescent="0.3">
      <c r="A16" s="56"/>
      <c r="B16" s="56"/>
      <c r="C16" t="s">
        <v>68</v>
      </c>
      <c r="D16" s="34">
        <v>1.9116046039682179E-2</v>
      </c>
      <c r="E16" s="34">
        <v>3.9855632204280525E-2</v>
      </c>
      <c r="F16" s="4">
        <f t="shared" si="2"/>
        <v>2.9485839121981352E-2</v>
      </c>
      <c r="G16">
        <f t="shared" si="3"/>
        <v>1.4665102015990182E-2</v>
      </c>
      <c r="J16" s="4"/>
      <c r="L16" s="34"/>
    </row>
    <row r="17" spans="1:12" x14ac:dyDescent="0.3">
      <c r="A17" s="56"/>
      <c r="B17" s="64" t="s">
        <v>91</v>
      </c>
      <c r="C17" t="s">
        <v>75</v>
      </c>
      <c r="D17" s="34">
        <v>0.82183948589582312</v>
      </c>
      <c r="E17" s="34">
        <v>0.71495697924124013</v>
      </c>
      <c r="F17" s="4">
        <f t="shared" si="2"/>
        <v>0.76839823256853168</v>
      </c>
      <c r="G17">
        <f t="shared" si="3"/>
        <v>7.5577345245671917E-2</v>
      </c>
      <c r="L17" s="34"/>
    </row>
    <row r="18" spans="1:12" x14ac:dyDescent="0.3">
      <c r="A18" s="56"/>
      <c r="B18" s="58"/>
      <c r="C18" t="s">
        <v>66</v>
      </c>
      <c r="D18" s="34">
        <v>0.17415308777180594</v>
      </c>
      <c r="E18" s="34">
        <v>0.18079502756079091</v>
      </c>
      <c r="F18" s="4">
        <f t="shared" si="2"/>
        <v>0.17747405766629842</v>
      </c>
      <c r="G18">
        <f t="shared" si="3"/>
        <v>4.6965606650240218E-3</v>
      </c>
      <c r="J18" s="4"/>
      <c r="L18" s="1"/>
    </row>
    <row r="19" spans="1:12" x14ac:dyDescent="0.3">
      <c r="A19" s="56"/>
      <c r="B19" s="58"/>
      <c r="C19" t="s">
        <v>67</v>
      </c>
      <c r="D19" s="34">
        <v>0.15500941352435263</v>
      </c>
      <c r="E19" s="34">
        <v>0.20453609330730027</v>
      </c>
      <c r="F19" s="4">
        <f t="shared" si="2"/>
        <v>0.17977275341582644</v>
      </c>
      <c r="G19">
        <f t="shared" si="3"/>
        <v>3.502065112417703E-2</v>
      </c>
      <c r="J19" s="4"/>
      <c r="L19" s="34"/>
    </row>
    <row r="20" spans="1:12" x14ac:dyDescent="0.3">
      <c r="A20" s="56"/>
      <c r="B20" s="58"/>
      <c r="C20" t="s">
        <v>68</v>
      </c>
      <c r="D20" s="34">
        <v>0.24180688957892435</v>
      </c>
      <c r="E20" s="34">
        <v>0.23470622120778489</v>
      </c>
      <c r="F20" s="4">
        <f t="shared" si="2"/>
        <v>0.23825655539335461</v>
      </c>
      <c r="G20">
        <f t="shared" si="3"/>
        <v>5.0209307561895466E-3</v>
      </c>
      <c r="J20" s="4"/>
      <c r="L20" s="34"/>
    </row>
    <row r="21" spans="1:12" x14ac:dyDescent="0.3">
      <c r="J21" s="4"/>
    </row>
    <row r="22" spans="1:12" x14ac:dyDescent="0.3">
      <c r="C22" s="46"/>
      <c r="D22" s="61" t="s">
        <v>87</v>
      </c>
      <c r="E22" s="61"/>
      <c r="F22" s="61"/>
      <c r="G22" s="61"/>
      <c r="J22" s="4"/>
    </row>
    <row r="23" spans="1:12" x14ac:dyDescent="0.3">
      <c r="D23" s="4" t="s">
        <v>107</v>
      </c>
      <c r="E23" s="4" t="s">
        <v>107</v>
      </c>
      <c r="F23" s="4" t="s">
        <v>30</v>
      </c>
      <c r="G23" t="s">
        <v>16</v>
      </c>
      <c r="J23" s="4"/>
    </row>
    <row r="24" spans="1:12" x14ac:dyDescent="0.3">
      <c r="A24" s="56" t="s">
        <v>14</v>
      </c>
      <c r="B24" s="56" t="s">
        <v>79</v>
      </c>
      <c r="C24" t="s">
        <v>75</v>
      </c>
      <c r="D24" s="34">
        <v>1.2885807515948339E-2</v>
      </c>
      <c r="E24" s="34">
        <v>1.2182274984341403E-2</v>
      </c>
      <c r="F24" s="4">
        <f t="shared" ref="F24:F31" si="4">AVERAGE(D24:E24)</f>
        <v>1.2534041250144871E-2</v>
      </c>
      <c r="G24">
        <f t="shared" ref="G24:G31" si="5">(STDEV(D24:E24))</f>
        <v>4.9747262388460305E-4</v>
      </c>
      <c r="J24" s="34"/>
    </row>
    <row r="25" spans="1:12" x14ac:dyDescent="0.3">
      <c r="A25" s="56"/>
      <c r="B25" s="56"/>
      <c r="C25" t="s">
        <v>66</v>
      </c>
      <c r="D25" s="34">
        <v>9.5447955444923956E-3</v>
      </c>
      <c r="E25" s="34">
        <v>4.6871576437244747E-3</v>
      </c>
      <c r="F25" s="4">
        <f t="shared" si="4"/>
        <v>7.1159765941084356E-3</v>
      </c>
      <c r="G25">
        <f t="shared" si="5"/>
        <v>3.4348687001817808E-3</v>
      </c>
      <c r="J25" s="34"/>
    </row>
    <row r="26" spans="1:12" x14ac:dyDescent="0.3">
      <c r="A26" s="56"/>
      <c r="B26" s="56"/>
      <c r="C26" t="s">
        <v>67</v>
      </c>
      <c r="D26" s="34">
        <v>5.8066792046508053E-3</v>
      </c>
      <c r="E26" s="34">
        <v>7.8555394056519581E-3</v>
      </c>
      <c r="F26" s="4">
        <f t="shared" si="4"/>
        <v>6.8311093051513817E-3</v>
      </c>
      <c r="G26">
        <f t="shared" si="5"/>
        <v>1.4487629418311479E-3</v>
      </c>
    </row>
    <row r="27" spans="1:12" x14ac:dyDescent="0.3">
      <c r="A27" s="56"/>
      <c r="B27" s="56"/>
      <c r="C27" t="s">
        <v>68</v>
      </c>
      <c r="D27" s="34">
        <v>8.9986735029962146E-3</v>
      </c>
      <c r="E27" s="34">
        <v>1.7204473230726006E-2</v>
      </c>
      <c r="F27" s="4">
        <f t="shared" si="4"/>
        <v>1.3101573366861109E-2</v>
      </c>
      <c r="G27">
        <f t="shared" si="5"/>
        <v>5.8023766325364674E-3</v>
      </c>
      <c r="J27" s="34"/>
    </row>
    <row r="28" spans="1:12" x14ac:dyDescent="0.3">
      <c r="A28" s="56"/>
      <c r="B28" s="64" t="s">
        <v>91</v>
      </c>
      <c r="C28" t="s">
        <v>75</v>
      </c>
      <c r="D28" s="34">
        <v>0.18427445682134361</v>
      </c>
      <c r="E28" s="34">
        <v>0.1708647679478798</v>
      </c>
      <c r="F28" s="4">
        <f t="shared" si="4"/>
        <v>0.17756961238461172</v>
      </c>
      <c r="G28">
        <f t="shared" si="5"/>
        <v>9.4820819360280518E-3</v>
      </c>
      <c r="J28" s="34"/>
    </row>
    <row r="29" spans="1:12" x14ac:dyDescent="0.3">
      <c r="A29" s="56"/>
      <c r="B29" s="58"/>
      <c r="C29" t="s">
        <v>66</v>
      </c>
      <c r="D29" s="34">
        <v>0.24603369713942946</v>
      </c>
      <c r="E29" s="34">
        <v>0.24688804704699013</v>
      </c>
      <c r="F29" s="4">
        <f t="shared" si="4"/>
        <v>0.2464608720932098</v>
      </c>
      <c r="G29">
        <f t="shared" si="5"/>
        <v>6.0411661314224957E-4</v>
      </c>
    </row>
    <row r="30" spans="1:12" x14ac:dyDescent="0.3">
      <c r="A30" s="56"/>
      <c r="B30" s="58"/>
      <c r="C30" t="s">
        <v>67</v>
      </c>
      <c r="D30" s="34">
        <v>0.2048909104660655</v>
      </c>
      <c r="E30" s="34">
        <v>0.19545753336123467</v>
      </c>
      <c r="F30" s="4">
        <f t="shared" si="4"/>
        <v>0.20017422191365009</v>
      </c>
      <c r="G30">
        <f t="shared" si="5"/>
        <v>6.6704049203158014E-3</v>
      </c>
      <c r="J30" s="34"/>
    </row>
    <row r="31" spans="1:12" x14ac:dyDescent="0.3">
      <c r="A31" s="56"/>
      <c r="B31" s="58"/>
      <c r="C31" t="s">
        <v>68</v>
      </c>
      <c r="D31" s="34">
        <v>0.10949429490099843</v>
      </c>
      <c r="E31" s="34">
        <v>0.10995065664810198</v>
      </c>
      <c r="F31" s="4">
        <f t="shared" si="4"/>
        <v>0.10972247577455022</v>
      </c>
      <c r="G31">
        <f t="shared" si="5"/>
        <v>3.2269648605105908E-4</v>
      </c>
      <c r="J31" s="34"/>
    </row>
    <row r="32" spans="1:12" x14ac:dyDescent="0.3">
      <c r="C32" s="1"/>
      <c r="D32" s="4"/>
      <c r="E32" s="4"/>
      <c r="F32" s="4"/>
    </row>
    <row r="33" spans="1:13" x14ac:dyDescent="0.3">
      <c r="D33" s="4" t="s">
        <v>107</v>
      </c>
      <c r="E33" s="4" t="s">
        <v>107</v>
      </c>
      <c r="F33" s="4" t="s">
        <v>30</v>
      </c>
      <c r="G33" t="s">
        <v>16</v>
      </c>
      <c r="J33" s="34"/>
    </row>
    <row r="34" spans="1:13" x14ac:dyDescent="0.3">
      <c r="A34" s="56" t="s">
        <v>53</v>
      </c>
      <c r="B34" s="56" t="s">
        <v>79</v>
      </c>
      <c r="C34" t="s">
        <v>75</v>
      </c>
      <c r="D34" s="4">
        <v>3.9679401033467232E-2</v>
      </c>
      <c r="E34" s="4">
        <v>1.317009406784727E-2</v>
      </c>
      <c r="F34" s="4">
        <f t="shared" ref="F34:F41" si="6">AVERAGE(D34:E34)</f>
        <v>2.6424747550657251E-2</v>
      </c>
      <c r="G34">
        <f t="shared" ref="G34:G41" si="7">(STDEV(D34:E34))</f>
        <v>1.8744910719945659E-2</v>
      </c>
      <c r="J34" s="34"/>
    </row>
    <row r="35" spans="1:13" x14ac:dyDescent="0.3">
      <c r="A35" s="56"/>
      <c r="B35" s="56"/>
      <c r="C35" t="s">
        <v>66</v>
      </c>
      <c r="D35" s="34">
        <v>2.9470724233127889E-2</v>
      </c>
      <c r="E35" s="34">
        <v>1.2917115032746392E-2</v>
      </c>
      <c r="F35" s="4">
        <f t="shared" si="6"/>
        <v>2.1193919632937139E-2</v>
      </c>
      <c r="G35">
        <f t="shared" si="7"/>
        <v>1.1705169318701783E-2</v>
      </c>
    </row>
    <row r="36" spans="1:13" x14ac:dyDescent="0.3">
      <c r="A36" s="56"/>
      <c r="B36" s="56"/>
      <c r="C36" t="s">
        <v>67</v>
      </c>
      <c r="D36" s="34">
        <v>5.7705610813398259E-3</v>
      </c>
      <c r="E36" s="34">
        <v>5.8632899860084882E-3</v>
      </c>
      <c r="F36" s="4">
        <f t="shared" si="6"/>
        <v>5.8169255336741575E-3</v>
      </c>
      <c r="G36">
        <f t="shared" si="7"/>
        <v>6.5569237303212015E-5</v>
      </c>
      <c r="J36" s="34"/>
    </row>
    <row r="37" spans="1:13" x14ac:dyDescent="0.3">
      <c r="A37" s="56"/>
      <c r="B37" s="56"/>
      <c r="C37" t="s">
        <v>68</v>
      </c>
      <c r="D37" s="34">
        <v>1.8905216268805244E-2</v>
      </c>
      <c r="E37" s="34">
        <v>1.9858869520719316E-2</v>
      </c>
      <c r="F37" s="4">
        <f t="shared" si="6"/>
        <v>1.938204289476228E-2</v>
      </c>
      <c r="G37">
        <f t="shared" si="7"/>
        <v>6.7433468132904295E-4</v>
      </c>
      <c r="J37" s="34"/>
      <c r="L37" s="34"/>
    </row>
    <row r="38" spans="1:13" x14ac:dyDescent="0.3">
      <c r="A38" s="56"/>
      <c r="B38" s="64" t="s">
        <v>91</v>
      </c>
      <c r="C38" t="s">
        <v>75</v>
      </c>
      <c r="D38" s="4">
        <v>1.949939010163648</v>
      </c>
      <c r="E38" s="4">
        <v>2.0228689932412474</v>
      </c>
      <c r="F38" s="4">
        <f t="shared" si="6"/>
        <v>1.9864040017024478</v>
      </c>
      <c r="G38">
        <f t="shared" si="7"/>
        <v>5.1569285585990658E-2</v>
      </c>
      <c r="L38" s="34"/>
    </row>
    <row r="39" spans="1:13" x14ac:dyDescent="0.3">
      <c r="A39" s="56"/>
      <c r="B39" s="58"/>
      <c r="C39" t="s">
        <v>66</v>
      </c>
      <c r="D39" s="34">
        <v>0.21381389021737113</v>
      </c>
      <c r="E39" s="34">
        <v>0.26543449191902191</v>
      </c>
      <c r="F39" s="4">
        <f t="shared" si="6"/>
        <v>0.23962419106819652</v>
      </c>
      <c r="G39">
        <f t="shared" si="7"/>
        <v>3.6501277512166988E-2</v>
      </c>
      <c r="J39" s="34"/>
      <c r="L39" s="1"/>
    </row>
    <row r="40" spans="1:13" x14ac:dyDescent="0.3">
      <c r="A40" s="56"/>
      <c r="B40" s="58"/>
      <c r="C40" t="s">
        <v>67</v>
      </c>
      <c r="D40" s="34">
        <v>0.57154079579149097</v>
      </c>
      <c r="E40" s="34">
        <v>0.57511694708786842</v>
      </c>
      <c r="F40" s="4">
        <f t="shared" si="6"/>
        <v>0.5733288714396797</v>
      </c>
      <c r="G40">
        <f t="shared" si="7"/>
        <v>2.5287208322175578E-3</v>
      </c>
      <c r="J40" s="34"/>
      <c r="L40" s="34"/>
    </row>
    <row r="41" spans="1:13" x14ac:dyDescent="0.3">
      <c r="A41" s="56"/>
      <c r="B41" s="58"/>
      <c r="C41" t="s">
        <v>68</v>
      </c>
      <c r="D41" s="34">
        <v>0.30755755730565015</v>
      </c>
      <c r="E41" s="34">
        <v>0.33585891581567251</v>
      </c>
      <c r="F41" s="4">
        <f t="shared" si="6"/>
        <v>0.32170823656066133</v>
      </c>
      <c r="G41">
        <f t="shared" si="7"/>
        <v>2.0012082519228411E-2</v>
      </c>
      <c r="J41" s="1"/>
      <c r="L41" s="34"/>
    </row>
    <row r="42" spans="1:13" x14ac:dyDescent="0.3">
      <c r="J42" s="4"/>
      <c r="L42" s="34"/>
    </row>
    <row r="43" spans="1:13" x14ac:dyDescent="0.3">
      <c r="C43" s="46"/>
      <c r="D43" s="61" t="s">
        <v>88</v>
      </c>
      <c r="E43" s="61"/>
      <c r="F43" s="61"/>
      <c r="G43" s="61"/>
      <c r="J43" s="4"/>
      <c r="L43" s="34"/>
    </row>
    <row r="44" spans="1:13" x14ac:dyDescent="0.3">
      <c r="D44" s="4" t="s">
        <v>107</v>
      </c>
      <c r="E44" s="4" t="s">
        <v>107</v>
      </c>
      <c r="F44" s="4" t="s">
        <v>30</v>
      </c>
      <c r="G44" t="s">
        <v>16</v>
      </c>
      <c r="L44" s="34"/>
    </row>
    <row r="45" spans="1:13" x14ac:dyDescent="0.3">
      <c r="A45" s="56" t="s">
        <v>14</v>
      </c>
      <c r="B45" s="56" t="s">
        <v>79</v>
      </c>
      <c r="C45" t="s">
        <v>75</v>
      </c>
      <c r="D45" s="4">
        <v>1.831258220333358E-2</v>
      </c>
      <c r="E45" s="4">
        <v>2.1403972970166094E-2</v>
      </c>
      <c r="F45" s="4">
        <f t="shared" ref="F45:F52" si="8">AVERAGE(D45:E45)</f>
        <v>1.9858277586749837E-2</v>
      </c>
      <c r="G45">
        <f t="shared" ref="G45:G52" si="9">(STDEV(D45:E45))</f>
        <v>2.1859433745247516E-3</v>
      </c>
      <c r="H45" s="4"/>
      <c r="J45" s="34"/>
      <c r="L45" s="34"/>
      <c r="M45" s="4"/>
    </row>
    <row r="46" spans="1:13" x14ac:dyDescent="0.3">
      <c r="A46" s="56"/>
      <c r="B46" s="56"/>
      <c r="C46" t="s">
        <v>66</v>
      </c>
      <c r="D46" s="34">
        <v>1.1939838253456113E-2</v>
      </c>
      <c r="E46" s="34">
        <v>1.3724784590974228E-2</v>
      </c>
      <c r="F46" s="4">
        <f t="shared" si="8"/>
        <v>1.2832311422215172E-2</v>
      </c>
      <c r="G46">
        <f t="shared" si="9"/>
        <v>1.2621476593131511E-3</v>
      </c>
      <c r="H46" s="4"/>
      <c r="J46" s="34"/>
      <c r="L46" s="34"/>
      <c r="M46" s="4"/>
    </row>
    <row r="47" spans="1:13" x14ac:dyDescent="0.3">
      <c r="A47" s="56"/>
      <c r="B47" s="56"/>
      <c r="C47" t="s">
        <v>67</v>
      </c>
      <c r="D47" s="34">
        <v>1.3945350774135104E-2</v>
      </c>
      <c r="E47" s="34">
        <v>6.5737347005641548E-3</v>
      </c>
      <c r="F47" s="4">
        <f t="shared" si="8"/>
        <v>1.0259542737349629E-2</v>
      </c>
      <c r="G47">
        <f t="shared" si="9"/>
        <v>5.2125197139257689E-3</v>
      </c>
      <c r="H47" s="34"/>
      <c r="J47" s="34"/>
      <c r="L47" s="34"/>
      <c r="M47" s="4"/>
    </row>
    <row r="48" spans="1:13" x14ac:dyDescent="0.3">
      <c r="A48" s="56"/>
      <c r="B48" s="56"/>
      <c r="C48" t="s">
        <v>68</v>
      </c>
      <c r="D48" s="34">
        <v>2.6708244958731642E-2</v>
      </c>
      <c r="E48" s="34">
        <v>2.4816235408116089E-2</v>
      </c>
      <c r="F48" s="4">
        <f t="shared" si="8"/>
        <v>2.5762240183423865E-2</v>
      </c>
      <c r="G48">
        <f t="shared" si="9"/>
        <v>1.3378527833099701E-3</v>
      </c>
      <c r="H48" s="34"/>
      <c r="J48" s="34"/>
      <c r="L48" s="1"/>
      <c r="M48" s="4"/>
    </row>
    <row r="49" spans="1:13" x14ac:dyDescent="0.3">
      <c r="A49" s="56"/>
      <c r="B49" s="64" t="s">
        <v>91</v>
      </c>
      <c r="C49" t="s">
        <v>75</v>
      </c>
      <c r="D49" s="4">
        <v>0.11487492858453252</v>
      </c>
      <c r="E49" s="4">
        <v>7.9678043595825615E-2</v>
      </c>
      <c r="F49" s="4">
        <f t="shared" si="8"/>
        <v>9.7276486090179068E-2</v>
      </c>
      <c r="G49">
        <f t="shared" si="9"/>
        <v>2.4887956052157656E-2</v>
      </c>
      <c r="H49" s="4"/>
      <c r="I49" s="4"/>
      <c r="J49" s="34"/>
      <c r="L49" s="34"/>
      <c r="M49" s="4"/>
    </row>
    <row r="50" spans="1:13" x14ac:dyDescent="0.3">
      <c r="A50" s="56"/>
      <c r="B50" s="58"/>
      <c r="C50" t="s">
        <v>66</v>
      </c>
      <c r="D50" s="34">
        <v>0.2273407895256728</v>
      </c>
      <c r="E50" s="34">
        <v>0.23179612263846028</v>
      </c>
      <c r="F50" s="4">
        <f t="shared" si="8"/>
        <v>0.22956845608206655</v>
      </c>
      <c r="G50">
        <f t="shared" si="9"/>
        <v>3.1503962564969961E-3</v>
      </c>
      <c r="H50" s="4"/>
      <c r="I50" s="4"/>
      <c r="J50" s="34"/>
      <c r="L50" s="34"/>
      <c r="M50" s="4"/>
    </row>
    <row r="51" spans="1:13" x14ac:dyDescent="0.3">
      <c r="A51" s="56"/>
      <c r="B51" s="58"/>
      <c r="C51" t="s">
        <v>67</v>
      </c>
      <c r="D51" s="34">
        <v>0.28222715979241675</v>
      </c>
      <c r="E51" s="34">
        <v>0.30185526241888855</v>
      </c>
      <c r="F51" s="4">
        <f t="shared" si="8"/>
        <v>0.29204121110565262</v>
      </c>
      <c r="G51">
        <f t="shared" si="9"/>
        <v>1.3879164469003693E-2</v>
      </c>
      <c r="H51" s="4"/>
      <c r="J51" s="34"/>
      <c r="L51" s="34"/>
      <c r="M51" s="4"/>
    </row>
    <row r="52" spans="1:13" x14ac:dyDescent="0.3">
      <c r="A52" s="56"/>
      <c r="B52" s="58"/>
      <c r="C52" t="s">
        <v>68</v>
      </c>
      <c r="D52" s="34">
        <v>0.32028510715326008</v>
      </c>
      <c r="E52" s="34">
        <v>0.32928932075700212</v>
      </c>
      <c r="F52" s="4">
        <f t="shared" si="8"/>
        <v>0.3247872139551311</v>
      </c>
      <c r="G52">
        <f t="shared" si="9"/>
        <v>6.3669404984581564E-3</v>
      </c>
      <c r="H52" s="4"/>
      <c r="I52" s="4"/>
      <c r="J52" s="34"/>
      <c r="L52" s="34"/>
      <c r="M52" s="4"/>
    </row>
    <row r="53" spans="1:13" x14ac:dyDescent="0.3">
      <c r="C53" s="1"/>
      <c r="D53" s="4"/>
      <c r="E53" s="4"/>
      <c r="F53" s="4"/>
      <c r="I53" s="4"/>
      <c r="J53" s="34"/>
      <c r="L53" s="34"/>
      <c r="M53" s="4"/>
    </row>
    <row r="54" spans="1:13" x14ac:dyDescent="0.3">
      <c r="D54" s="4" t="s">
        <v>107</v>
      </c>
      <c r="E54" s="4" t="s">
        <v>107</v>
      </c>
      <c r="F54" s="4" t="s">
        <v>30</v>
      </c>
      <c r="G54" t="s">
        <v>16</v>
      </c>
      <c r="J54" s="34"/>
    </row>
    <row r="55" spans="1:13" x14ac:dyDescent="0.3">
      <c r="A55" s="56" t="s">
        <v>53</v>
      </c>
      <c r="B55" s="56" t="s">
        <v>79</v>
      </c>
      <c r="C55" t="s">
        <v>75</v>
      </c>
      <c r="D55" s="34">
        <v>0.1332703987451572</v>
      </c>
      <c r="E55" s="34">
        <v>0.10470692058776584</v>
      </c>
      <c r="F55" s="4">
        <f t="shared" ref="F55:F62" si="10">AVERAGE(D55:E55)</f>
        <v>0.11898865966646152</v>
      </c>
      <c r="G55">
        <f t="shared" ref="G55:G62" si="11">(STDEV(D55:E55))</f>
        <v>2.0197429099365258E-2</v>
      </c>
      <c r="I55" s="34"/>
      <c r="J55" s="34"/>
    </row>
    <row r="56" spans="1:13" x14ac:dyDescent="0.3">
      <c r="A56" s="56"/>
      <c r="B56" s="56"/>
      <c r="C56" t="s">
        <v>66</v>
      </c>
      <c r="D56" s="4">
        <v>0.12234439774483599</v>
      </c>
      <c r="E56" s="4">
        <v>1.9687551393112148E-2</v>
      </c>
      <c r="F56" s="4">
        <f t="shared" si="10"/>
        <v>7.1015974568974072E-2</v>
      </c>
      <c r="G56">
        <f t="shared" si="11"/>
        <v>7.2589352190529408E-2</v>
      </c>
      <c r="I56" s="34"/>
      <c r="J56" s="1"/>
      <c r="M56" s="4"/>
    </row>
    <row r="57" spans="1:13" x14ac:dyDescent="0.3">
      <c r="A57" s="56"/>
      <c r="B57" s="56"/>
      <c r="C57" t="s">
        <v>67</v>
      </c>
      <c r="D57" s="34">
        <v>1.3758121402191069E-2</v>
      </c>
      <c r="E57" s="34">
        <v>1.9687551393112148E-2</v>
      </c>
      <c r="F57" s="4">
        <f t="shared" si="10"/>
        <v>1.6722836397651607E-2</v>
      </c>
      <c r="G57">
        <f t="shared" si="11"/>
        <v>4.1927401551511961E-3</v>
      </c>
      <c r="J57" s="34"/>
      <c r="M57" s="4"/>
    </row>
    <row r="58" spans="1:13" x14ac:dyDescent="0.3">
      <c r="A58" s="56"/>
      <c r="B58" s="56"/>
      <c r="C58" t="s">
        <v>68</v>
      </c>
      <c r="D58" s="4">
        <v>7.8366586013823916E-3</v>
      </c>
      <c r="E58" s="4">
        <v>3.2506400617493672E-2</v>
      </c>
      <c r="F58" s="4">
        <f t="shared" si="10"/>
        <v>2.0171529609438032E-2</v>
      </c>
      <c r="G58">
        <f t="shared" si="11"/>
        <v>1.7444141869714977E-2</v>
      </c>
      <c r="I58" s="34"/>
      <c r="J58" s="34"/>
      <c r="M58" s="4"/>
    </row>
    <row r="59" spans="1:13" x14ac:dyDescent="0.3">
      <c r="A59" s="56"/>
      <c r="B59" s="64" t="s">
        <v>91</v>
      </c>
      <c r="C59" t="s">
        <v>75</v>
      </c>
      <c r="D59" s="34">
        <v>2.0355643678632913</v>
      </c>
      <c r="E59" s="34">
        <v>1.9391563744839226</v>
      </c>
      <c r="F59" s="4">
        <f t="shared" si="10"/>
        <v>1.987360371173607</v>
      </c>
      <c r="G59">
        <f t="shared" si="11"/>
        <v>6.8170745879139363E-2</v>
      </c>
      <c r="I59" s="34"/>
      <c r="M59" s="4"/>
    </row>
    <row r="60" spans="1:13" x14ac:dyDescent="0.3">
      <c r="A60" s="56"/>
      <c r="B60" s="58"/>
      <c r="C60" t="s">
        <v>66</v>
      </c>
      <c r="D60" s="4">
        <v>0.67224518768757213</v>
      </c>
      <c r="E60" s="4">
        <v>0.46361328312266592</v>
      </c>
      <c r="F60" s="4">
        <f t="shared" si="10"/>
        <v>0.56792923540511908</v>
      </c>
      <c r="G60">
        <f t="shared" si="11"/>
        <v>0.14752503448970922</v>
      </c>
      <c r="J60" s="34"/>
    </row>
    <row r="61" spans="1:13" x14ac:dyDescent="0.3">
      <c r="A61" s="56"/>
      <c r="B61" s="58"/>
      <c r="C61" t="s">
        <v>67</v>
      </c>
      <c r="D61" s="34">
        <v>0.88787490996719387</v>
      </c>
      <c r="E61" s="34">
        <v>0.91346844484314083</v>
      </c>
      <c r="F61" s="4">
        <f t="shared" si="10"/>
        <v>0.90067167740516729</v>
      </c>
      <c r="G61">
        <f t="shared" si="11"/>
        <v>1.8097362065316498E-2</v>
      </c>
      <c r="I61" s="34"/>
      <c r="J61" s="34"/>
      <c r="M61" s="4"/>
    </row>
    <row r="62" spans="1:13" x14ac:dyDescent="0.3">
      <c r="A62" s="56"/>
      <c r="B62" s="58"/>
      <c r="C62" t="s">
        <v>68</v>
      </c>
      <c r="D62" s="4">
        <v>0.41946148330315791</v>
      </c>
      <c r="E62" s="4">
        <v>0.45528100774175628</v>
      </c>
      <c r="F62" s="4">
        <f t="shared" si="10"/>
        <v>0.4373712455224571</v>
      </c>
      <c r="G62">
        <f t="shared" si="11"/>
        <v>2.5328228629410171E-2</v>
      </c>
      <c r="I62" s="34"/>
      <c r="M62" s="4"/>
    </row>
    <row r="63" spans="1:13" x14ac:dyDescent="0.3">
      <c r="D63" s="34"/>
      <c r="I63" s="34"/>
      <c r="M63" s="4"/>
    </row>
    <row r="64" spans="1:13" x14ac:dyDescent="0.3">
      <c r="C64" s="46"/>
      <c r="D64" s="61" t="s">
        <v>52</v>
      </c>
      <c r="E64" s="61"/>
      <c r="F64" s="61"/>
      <c r="G64" s="61"/>
      <c r="I64" s="34"/>
      <c r="M64" s="4"/>
    </row>
    <row r="65" spans="1:10" x14ac:dyDescent="0.3">
      <c r="D65" s="4" t="s">
        <v>107</v>
      </c>
      <c r="E65" s="4" t="s">
        <v>107</v>
      </c>
      <c r="F65" s="4" t="s">
        <v>30</v>
      </c>
      <c r="G65" t="s">
        <v>16</v>
      </c>
      <c r="I65" s="34"/>
    </row>
    <row r="66" spans="1:10" x14ac:dyDescent="0.3">
      <c r="A66" s="56" t="s">
        <v>14</v>
      </c>
      <c r="B66" s="56" t="s">
        <v>79</v>
      </c>
      <c r="C66" t="s">
        <v>75</v>
      </c>
      <c r="D66" s="34">
        <v>1.5591767419874168E-2</v>
      </c>
      <c r="E66" s="34">
        <v>1.0524743254700661E-2</v>
      </c>
      <c r="F66" s="4">
        <f t="shared" ref="F66:F73" si="12">AVERAGE(D66:E66)</f>
        <v>1.3058255337287415E-2</v>
      </c>
      <c r="G66">
        <f t="shared" ref="G66:G73" si="13">(STDEV(D66:E66))</f>
        <v>3.5829271476302913E-3</v>
      </c>
    </row>
    <row r="67" spans="1:10" x14ac:dyDescent="0.3">
      <c r="A67" s="56"/>
      <c r="B67" s="56"/>
      <c r="C67" t="s">
        <v>66</v>
      </c>
      <c r="D67" s="34">
        <v>9.4493407229992686E-3</v>
      </c>
      <c r="E67" s="34">
        <v>3.948243563322326E-3</v>
      </c>
      <c r="F67" s="4">
        <f t="shared" si="12"/>
        <v>6.6987921431607977E-3</v>
      </c>
      <c r="G67">
        <f t="shared" si="13"/>
        <v>3.8898631055736192E-3</v>
      </c>
      <c r="I67" s="34"/>
    </row>
    <row r="68" spans="1:10" x14ac:dyDescent="0.3">
      <c r="A68" s="56"/>
      <c r="B68" s="56"/>
      <c r="C68" t="s">
        <v>67</v>
      </c>
      <c r="D68" s="34">
        <v>1.2451188325191778E-2</v>
      </c>
      <c r="E68" s="34">
        <v>1.362526704508208E-2</v>
      </c>
      <c r="F68" s="4">
        <f t="shared" si="12"/>
        <v>1.3038227685136929E-2</v>
      </c>
      <c r="G68">
        <f t="shared" si="13"/>
        <v>8.3019902448125372E-4</v>
      </c>
      <c r="I68" s="34"/>
    </row>
    <row r="69" spans="1:10" x14ac:dyDescent="0.3">
      <c r="A69" s="56"/>
      <c r="B69" s="56"/>
      <c r="C69" t="s">
        <v>68</v>
      </c>
      <c r="D69" s="34">
        <v>1.7306149527863929E-2</v>
      </c>
      <c r="E69" s="34">
        <v>1.5255015640324459E-2</v>
      </c>
      <c r="F69" s="4">
        <f t="shared" si="12"/>
        <v>1.6280582584094195E-2</v>
      </c>
      <c r="G69">
        <f t="shared" si="13"/>
        <v>1.4503706810006852E-3</v>
      </c>
      <c r="J69" s="4"/>
    </row>
    <row r="70" spans="1:10" x14ac:dyDescent="0.3">
      <c r="A70" s="56"/>
      <c r="B70" s="64" t="s">
        <v>91</v>
      </c>
      <c r="C70" t="s">
        <v>75</v>
      </c>
      <c r="D70" s="34">
        <v>7.2943746853752614E-2</v>
      </c>
      <c r="E70" s="34">
        <v>7.6252539781260523E-2</v>
      </c>
      <c r="F70" s="4">
        <f t="shared" si="12"/>
        <v>7.4598143317506568E-2</v>
      </c>
      <c r="G70">
        <f t="shared" si="13"/>
        <v>2.3396699165829306E-3</v>
      </c>
      <c r="I70" s="34"/>
      <c r="J70" s="4"/>
    </row>
    <row r="71" spans="1:10" x14ac:dyDescent="0.3">
      <c r="A71" s="56"/>
      <c r="B71" s="58"/>
      <c r="C71" t="s">
        <v>66</v>
      </c>
      <c r="D71" s="34">
        <v>0.14838601747935681</v>
      </c>
      <c r="E71" s="34">
        <v>0.15234638415621324</v>
      </c>
      <c r="F71" s="4">
        <f t="shared" si="12"/>
        <v>0.15036620081778501</v>
      </c>
      <c r="G71">
        <f t="shared" si="13"/>
        <v>2.8004021331904105E-3</v>
      </c>
      <c r="I71" s="34"/>
      <c r="J71" s="4"/>
    </row>
    <row r="72" spans="1:10" x14ac:dyDescent="0.3">
      <c r="A72" s="56"/>
      <c r="B72" s="58"/>
      <c r="C72" t="s">
        <v>67</v>
      </c>
      <c r="D72" s="34">
        <v>0.13089013340760314</v>
      </c>
      <c r="E72" s="34">
        <v>0.12348678986717494</v>
      </c>
      <c r="F72" s="4">
        <f t="shared" si="12"/>
        <v>0.12718846163738903</v>
      </c>
      <c r="G72">
        <f t="shared" si="13"/>
        <v>5.2349544208903998E-3</v>
      </c>
      <c r="J72" s="4"/>
    </row>
    <row r="73" spans="1:10" x14ac:dyDescent="0.3">
      <c r="A73" s="56"/>
      <c r="B73" s="58"/>
      <c r="C73" t="s">
        <v>68</v>
      </c>
      <c r="D73" s="34">
        <v>0.10376761866058355</v>
      </c>
      <c r="E73" s="34">
        <v>8.7378800918016558E-2</v>
      </c>
      <c r="F73" s="4">
        <f t="shared" si="12"/>
        <v>9.5573209789300062E-2</v>
      </c>
      <c r="G73">
        <f t="shared" si="13"/>
        <v>1.1588644161399528E-2</v>
      </c>
      <c r="I73" s="34"/>
    </row>
    <row r="74" spans="1:10" x14ac:dyDescent="0.3">
      <c r="C74" s="1"/>
      <c r="D74" s="4"/>
      <c r="E74" s="4"/>
      <c r="F74" s="4"/>
      <c r="I74" s="34"/>
      <c r="J74" s="4"/>
    </row>
    <row r="75" spans="1:10" x14ac:dyDescent="0.3">
      <c r="D75" s="4" t="s">
        <v>107</v>
      </c>
      <c r="E75" s="4" t="s">
        <v>107</v>
      </c>
      <c r="F75" s="4" t="s">
        <v>30</v>
      </c>
      <c r="G75" t="s">
        <v>16</v>
      </c>
      <c r="J75" s="4"/>
    </row>
    <row r="76" spans="1:10" x14ac:dyDescent="0.3">
      <c r="A76" s="56" t="s">
        <v>53</v>
      </c>
      <c r="B76" s="56" t="s">
        <v>79</v>
      </c>
      <c r="C76" t="s">
        <v>75</v>
      </c>
      <c r="D76" s="34">
        <v>1.5869809089355827E-2</v>
      </c>
      <c r="E76" s="34">
        <v>1.9403054452749934E-2</v>
      </c>
      <c r="F76" s="4">
        <f t="shared" ref="F76:F83" si="14">AVERAGE(D76:E76)</f>
        <v>1.7636431771052882E-2</v>
      </c>
      <c r="G76">
        <f t="shared" ref="G76:G83" si="15">(STDEV(D76:E76))</f>
        <v>2.4983817560519008E-3</v>
      </c>
      <c r="I76" s="34"/>
      <c r="J76" s="4"/>
    </row>
    <row r="77" spans="1:10" x14ac:dyDescent="0.3">
      <c r="A77" s="56"/>
      <c r="B77" s="56"/>
      <c r="C77" t="s">
        <v>66</v>
      </c>
      <c r="D77" s="34">
        <v>2.0523590644684231E-2</v>
      </c>
      <c r="E77" s="34">
        <v>8.7011873847532978E-3</v>
      </c>
      <c r="F77" s="4">
        <f t="shared" si="14"/>
        <v>1.4612389014718764E-2</v>
      </c>
      <c r="G77">
        <f t="shared" si="15"/>
        <v>8.3597015150191096E-3</v>
      </c>
      <c r="I77" s="34"/>
      <c r="J77" s="4"/>
    </row>
    <row r="78" spans="1:10" x14ac:dyDescent="0.3">
      <c r="A78" s="56"/>
      <c r="B78" s="56"/>
      <c r="C78" t="s">
        <v>67</v>
      </c>
      <c r="D78" s="34">
        <v>7.258703713883612E-3</v>
      </c>
      <c r="E78" s="34">
        <v>9.4003405839140457E-3</v>
      </c>
      <c r="F78" s="4">
        <f t="shared" si="14"/>
        <v>8.3295221488988297E-3</v>
      </c>
      <c r="G78">
        <f t="shared" si="15"/>
        <v>1.5143659536376523E-3</v>
      </c>
      <c r="I78" s="34"/>
    </row>
    <row r="79" spans="1:10" x14ac:dyDescent="0.3">
      <c r="A79" s="56"/>
      <c r="B79" s="56"/>
      <c r="C79" t="s">
        <v>68</v>
      </c>
      <c r="D79" s="4">
        <v>2.6971963727828847E-2</v>
      </c>
      <c r="E79" s="4">
        <v>1.4612389014718764E-2</v>
      </c>
      <c r="F79" s="4">
        <f t="shared" si="14"/>
        <v>2.0792176371273806E-2</v>
      </c>
      <c r="G79">
        <f t="shared" si="15"/>
        <v>8.7395390922219152E-3</v>
      </c>
      <c r="I79" s="34"/>
    </row>
    <row r="80" spans="1:10" x14ac:dyDescent="0.3">
      <c r="A80" s="56"/>
      <c r="B80" s="64" t="s">
        <v>91</v>
      </c>
      <c r="C80" t="s">
        <v>75</v>
      </c>
      <c r="D80" s="34">
        <v>0.24289883907386195</v>
      </c>
      <c r="E80" s="34">
        <v>0.23091399937056956</v>
      </c>
      <c r="F80" s="4">
        <f t="shared" si="14"/>
        <v>0.23690641922221575</v>
      </c>
      <c r="G80">
        <f t="shared" si="15"/>
        <v>8.4745614256318217E-3</v>
      </c>
      <c r="I80" s="34"/>
    </row>
    <row r="81" spans="1:10" x14ac:dyDescent="0.3">
      <c r="A81" s="56"/>
      <c r="B81" s="58"/>
      <c r="C81" t="s">
        <v>66</v>
      </c>
      <c r="D81" s="34">
        <v>0.18255824731040454</v>
      </c>
      <c r="E81" s="34">
        <v>0.16556022315072863</v>
      </c>
      <c r="F81" s="4">
        <f t="shared" si="14"/>
        <v>0.1740592352305666</v>
      </c>
      <c r="G81">
        <f t="shared" si="15"/>
        <v>1.2019418150079604E-2</v>
      </c>
      <c r="I81" s="1"/>
      <c r="J81" s="4"/>
    </row>
    <row r="82" spans="1:10" x14ac:dyDescent="0.3">
      <c r="A82" s="56"/>
      <c r="B82" s="58"/>
      <c r="C82" t="s">
        <v>67</v>
      </c>
      <c r="D82" s="34">
        <v>0.14189810247230072</v>
      </c>
      <c r="E82" s="34">
        <v>0.15744576101664606</v>
      </c>
      <c r="F82" s="4">
        <f t="shared" si="14"/>
        <v>0.14967193174447341</v>
      </c>
      <c r="G82">
        <f t="shared" si="15"/>
        <v>1.0993854788279555E-2</v>
      </c>
      <c r="I82" s="34"/>
      <c r="J82" s="4"/>
    </row>
    <row r="83" spans="1:10" x14ac:dyDescent="0.3">
      <c r="A83" s="56"/>
      <c r="B83" s="58"/>
      <c r="C83" t="s">
        <v>68</v>
      </c>
      <c r="D83" s="4">
        <v>0.18990798259592073</v>
      </c>
      <c r="E83" s="4">
        <v>0.1740592352305666</v>
      </c>
      <c r="F83" s="4">
        <f t="shared" si="14"/>
        <v>0.18198360891324367</v>
      </c>
      <c r="G83">
        <f t="shared" si="15"/>
        <v>1.1206756735354336E-2</v>
      </c>
      <c r="I83" s="34"/>
      <c r="J83" s="4"/>
    </row>
    <row r="84" spans="1:10" x14ac:dyDescent="0.3">
      <c r="J84" s="4"/>
    </row>
    <row r="85" spans="1:10" x14ac:dyDescent="0.3">
      <c r="C85" s="46"/>
      <c r="D85" s="61" t="s">
        <v>89</v>
      </c>
      <c r="E85" s="61"/>
      <c r="F85" s="61"/>
      <c r="G85" s="61"/>
      <c r="H85" s="34"/>
      <c r="I85" s="34"/>
    </row>
    <row r="86" spans="1:10" x14ac:dyDescent="0.3">
      <c r="D86" s="4" t="s">
        <v>107</v>
      </c>
      <c r="E86" s="4" t="s">
        <v>109</v>
      </c>
      <c r="F86" s="4" t="s">
        <v>30</v>
      </c>
      <c r="G86" t="s">
        <v>16</v>
      </c>
      <c r="H86" s="34"/>
      <c r="I86" s="34"/>
      <c r="J86" s="4"/>
    </row>
    <row r="87" spans="1:10" x14ac:dyDescent="0.3">
      <c r="A87" s="56" t="s">
        <v>14</v>
      </c>
      <c r="B87" s="56" t="s">
        <v>79</v>
      </c>
      <c r="C87" t="s">
        <v>75</v>
      </c>
      <c r="D87" s="34">
        <v>1.1005951996473258E-2</v>
      </c>
      <c r="E87" s="34">
        <v>1.5118176364527065E-2</v>
      </c>
      <c r="F87" s="4">
        <f t="shared" ref="F87:F94" si="16">AVERAGE(D87:E87)</f>
        <v>1.3062064180500162E-2</v>
      </c>
      <c r="G87">
        <f t="shared" ref="G87:G94" si="17">(STDEV(D87:E87))</f>
        <v>2.9077817364114122E-3</v>
      </c>
      <c r="I87" s="1"/>
      <c r="J87" s="4"/>
    </row>
    <row r="88" spans="1:10" x14ac:dyDescent="0.3">
      <c r="A88" s="56"/>
      <c r="B88" s="56"/>
      <c r="C88" t="s">
        <v>66</v>
      </c>
      <c r="D88" s="34">
        <v>4.1488480370875666E-3</v>
      </c>
      <c r="E88" s="34">
        <v>5.5817295335145343E-3</v>
      </c>
      <c r="F88" s="4">
        <f t="shared" si="16"/>
        <v>4.8652887853010505E-3</v>
      </c>
      <c r="G88">
        <f t="shared" si="17"/>
        <v>1.0132002227602366E-3</v>
      </c>
      <c r="H88" s="34"/>
      <c r="I88" s="34"/>
      <c r="J88" s="4"/>
    </row>
    <row r="89" spans="1:10" x14ac:dyDescent="0.3">
      <c r="A89" s="56"/>
      <c r="B89" s="56"/>
      <c r="C89" t="s">
        <v>67</v>
      </c>
      <c r="D89" s="34">
        <v>7.1315394575008342E-3</v>
      </c>
      <c r="E89" s="34">
        <v>2.2380040610457926E-3</v>
      </c>
      <c r="F89" s="4">
        <f t="shared" si="16"/>
        <v>4.6847717592733134E-3</v>
      </c>
      <c r="G89">
        <f t="shared" si="17"/>
        <v>3.4602520628097605E-3</v>
      </c>
      <c r="H89" s="34"/>
      <c r="I89" s="34"/>
      <c r="J89" s="4"/>
    </row>
    <row r="90" spans="1:10" x14ac:dyDescent="0.3">
      <c r="A90" s="56"/>
      <c r="B90" s="56"/>
      <c r="C90" t="s">
        <v>68</v>
      </c>
      <c r="D90" s="4">
        <v>8.6712613882976904E-3</v>
      </c>
      <c r="E90" s="4">
        <v>1.5226212720599305E-2</v>
      </c>
      <c r="F90" s="4">
        <f t="shared" si="16"/>
        <v>1.1948737054448499E-2</v>
      </c>
      <c r="G90">
        <f t="shared" si="17"/>
        <v>4.6350505374182591E-3</v>
      </c>
      <c r="I90" s="34"/>
    </row>
    <row r="91" spans="1:10" x14ac:dyDescent="0.3">
      <c r="A91" s="56"/>
      <c r="B91" s="64" t="s">
        <v>91</v>
      </c>
      <c r="C91" t="s">
        <v>75</v>
      </c>
      <c r="D91" s="34">
        <v>1.1731827898746552</v>
      </c>
      <c r="E91" s="34">
        <v>1.1626599714964234</v>
      </c>
      <c r="F91" s="4">
        <f t="shared" si="16"/>
        <v>1.1679213806855393</v>
      </c>
      <c r="G91">
        <f t="shared" si="17"/>
        <v>7.4407562324421122E-3</v>
      </c>
      <c r="H91" s="34"/>
      <c r="I91" s="34"/>
    </row>
    <row r="92" spans="1:10" x14ac:dyDescent="0.3">
      <c r="A92" s="56"/>
      <c r="B92" s="58"/>
      <c r="C92" t="s">
        <v>66</v>
      </c>
      <c r="D92" s="34">
        <v>1.325859711767946</v>
      </c>
      <c r="E92" s="34">
        <v>1.2353560779038044</v>
      </c>
      <c r="F92" s="4">
        <f t="shared" si="16"/>
        <v>1.2806078948358752</v>
      </c>
      <c r="G92">
        <f t="shared" si="17"/>
        <v>6.3995733227359006E-2</v>
      </c>
      <c r="H92" s="34"/>
      <c r="I92" s="34"/>
    </row>
    <row r="93" spans="1:10" x14ac:dyDescent="0.3">
      <c r="A93" s="56"/>
      <c r="B93" s="58"/>
      <c r="C93" t="s">
        <v>67</v>
      </c>
      <c r="D93" s="34">
        <v>1.3570067064903004</v>
      </c>
      <c r="E93" s="34">
        <v>1.2582587220714556</v>
      </c>
      <c r="F93" s="4">
        <f t="shared" si="16"/>
        <v>1.3076327142808779</v>
      </c>
      <c r="G93">
        <f t="shared" si="17"/>
        <v>6.9825369411068705E-2</v>
      </c>
    </row>
    <row r="94" spans="1:10" x14ac:dyDescent="0.3">
      <c r="A94" s="56"/>
      <c r="B94" s="58"/>
      <c r="C94" t="s">
        <v>68</v>
      </c>
      <c r="D94" s="4">
        <v>0.49830558298100436</v>
      </c>
      <c r="E94" s="4">
        <v>0.60321349771648647</v>
      </c>
      <c r="F94" s="4">
        <f t="shared" si="16"/>
        <v>0.55075954034874541</v>
      </c>
      <c r="G94">
        <f t="shared" si="17"/>
        <v>7.4181097909599536E-2</v>
      </c>
      <c r="H94" s="34"/>
      <c r="I94" s="34"/>
    </row>
    <row r="95" spans="1:10" x14ac:dyDescent="0.3">
      <c r="C95" s="1"/>
      <c r="D95" s="4"/>
      <c r="E95" s="4"/>
      <c r="F95" s="4"/>
      <c r="H95" s="34"/>
      <c r="I95" s="34"/>
    </row>
    <row r="96" spans="1:10" x14ac:dyDescent="0.3">
      <c r="D96" s="4" t="s">
        <v>107</v>
      </c>
      <c r="E96" s="4" t="s">
        <v>109</v>
      </c>
      <c r="F96" s="4" t="s">
        <v>30</v>
      </c>
      <c r="G96" t="s">
        <v>16</v>
      </c>
      <c r="I96" s="34"/>
    </row>
    <row r="97" spans="1:9" x14ac:dyDescent="0.3">
      <c r="A97" s="56" t="s">
        <v>53</v>
      </c>
      <c r="B97" s="56" t="s">
        <v>79</v>
      </c>
      <c r="C97" t="s">
        <v>75</v>
      </c>
      <c r="D97" s="34">
        <v>1.0433934800172826E-2</v>
      </c>
      <c r="E97" s="34">
        <v>1.8548252184919591E-2</v>
      </c>
      <c r="F97" s="4">
        <f t="shared" ref="F97:F104" si="18">AVERAGE(D97:E97)</f>
        <v>1.4491093492546209E-2</v>
      </c>
      <c r="G97">
        <f t="shared" ref="G97:G104" si="19">(STDEV(D97:E97))</f>
        <v>5.737688847454331E-3</v>
      </c>
      <c r="H97" s="34"/>
      <c r="I97" s="34"/>
    </row>
    <row r="98" spans="1:9" x14ac:dyDescent="0.3">
      <c r="A98" s="56"/>
      <c r="B98" s="56"/>
      <c r="C98" t="s">
        <v>66</v>
      </c>
      <c r="D98" s="34">
        <v>2.9787603970569416E-3</v>
      </c>
      <c r="E98" s="34">
        <v>1.1873825583085435E-2</v>
      </c>
      <c r="F98" s="4">
        <f t="shared" si="18"/>
        <v>7.4262929900711884E-3</v>
      </c>
      <c r="G98">
        <f t="shared" si="19"/>
        <v>6.2897609121371273E-3</v>
      </c>
      <c r="H98" s="34"/>
      <c r="I98" s="34"/>
    </row>
    <row r="99" spans="1:9" x14ac:dyDescent="0.3">
      <c r="A99" s="56"/>
      <c r="B99" s="56"/>
      <c r="C99" t="s">
        <v>67</v>
      </c>
      <c r="D99" s="4">
        <v>9.5152354832823381E-3</v>
      </c>
      <c r="E99" s="4">
        <v>2.3867813928141229E-2</v>
      </c>
      <c r="F99" s="4">
        <f t="shared" si="18"/>
        <v>1.6691524705711783E-2</v>
      </c>
      <c r="G99">
        <f t="shared" si="19"/>
        <v>1.0148805545871597E-2</v>
      </c>
      <c r="H99" s="34"/>
      <c r="I99" s="34"/>
    </row>
    <row r="100" spans="1:9" x14ac:dyDescent="0.3">
      <c r="A100" s="56"/>
      <c r="B100" s="56"/>
      <c r="C100" t="s">
        <v>68</v>
      </c>
      <c r="D100" s="4">
        <v>3.9221819085919554E-2</v>
      </c>
      <c r="E100" s="4">
        <v>1.3702277580112474E-2</v>
      </c>
      <c r="F100" s="4">
        <f t="shared" si="18"/>
        <v>2.6462048333016013E-2</v>
      </c>
      <c r="G100">
        <f t="shared" si="19"/>
        <v>1.8045040851527756E-2</v>
      </c>
      <c r="H100" s="34"/>
      <c r="I100" s="34"/>
    </row>
    <row r="101" spans="1:9" x14ac:dyDescent="0.3">
      <c r="A101" s="56"/>
      <c r="B101" s="64" t="s">
        <v>91</v>
      </c>
      <c r="C101" t="s">
        <v>75</v>
      </c>
      <c r="D101" s="34">
        <v>2.3269298665054783</v>
      </c>
      <c r="E101" s="34">
        <v>2.1605930695970255</v>
      </c>
      <c r="F101" s="4">
        <f t="shared" si="18"/>
        <v>2.2437614680512521</v>
      </c>
      <c r="G101">
        <f t="shared" si="19"/>
        <v>0.11761787705481655</v>
      </c>
      <c r="H101" s="34"/>
      <c r="I101" s="34"/>
    </row>
    <row r="102" spans="1:9" x14ac:dyDescent="0.3">
      <c r="A102" s="56"/>
      <c r="B102" s="58"/>
      <c r="C102" t="s">
        <v>66</v>
      </c>
      <c r="D102" s="34">
        <v>0.49309177292517686</v>
      </c>
      <c r="E102" s="34">
        <v>0.48194120152068032</v>
      </c>
      <c r="F102" s="4">
        <f t="shared" si="18"/>
        <v>0.48751648722292862</v>
      </c>
      <c r="G102">
        <f t="shared" si="19"/>
        <v>7.8846446542243116E-3</v>
      </c>
      <c r="H102" s="1"/>
      <c r="I102" s="34"/>
    </row>
    <row r="103" spans="1:9" x14ac:dyDescent="0.3">
      <c r="A103" s="56"/>
      <c r="B103" s="58"/>
      <c r="C103" t="s">
        <v>67</v>
      </c>
      <c r="D103" s="4">
        <v>1.1515965758653346</v>
      </c>
      <c r="E103" s="4">
        <v>1.071372023459209</v>
      </c>
      <c r="F103" s="4">
        <f t="shared" si="18"/>
        <v>1.1114842996622718</v>
      </c>
      <c r="G103">
        <f t="shared" si="19"/>
        <v>5.6727325024026956E-2</v>
      </c>
      <c r="H103" s="4"/>
      <c r="I103" s="34"/>
    </row>
    <row r="104" spans="1:9" x14ac:dyDescent="0.3">
      <c r="A104" s="56"/>
      <c r="B104" s="58"/>
      <c r="C104" t="s">
        <v>68</v>
      </c>
      <c r="D104" s="4">
        <v>0.61410400635080831</v>
      </c>
      <c r="E104" s="4">
        <v>0.57372496164933406</v>
      </c>
      <c r="F104" s="4">
        <f t="shared" si="18"/>
        <v>0.59391448400007119</v>
      </c>
      <c r="G104">
        <f t="shared" si="19"/>
        <v>2.8552296326247169E-2</v>
      </c>
      <c r="H104" s="4"/>
      <c r="I104" s="34"/>
    </row>
    <row r="105" spans="1:9" x14ac:dyDescent="0.3">
      <c r="I105" s="1"/>
    </row>
    <row r="106" spans="1:9" x14ac:dyDescent="0.3">
      <c r="H106" s="4"/>
      <c r="I106" s="4"/>
    </row>
    <row r="107" spans="1:9" x14ac:dyDescent="0.3">
      <c r="H107" s="4"/>
      <c r="I107" s="4"/>
    </row>
    <row r="108" spans="1:9" x14ac:dyDescent="0.3">
      <c r="H108" s="1"/>
    </row>
    <row r="109" spans="1:9" x14ac:dyDescent="0.3">
      <c r="H109" s="34"/>
      <c r="I109" s="4"/>
    </row>
    <row r="110" spans="1:9" x14ac:dyDescent="0.3">
      <c r="H110" s="34"/>
      <c r="I110" s="4"/>
    </row>
    <row r="111" spans="1:9" x14ac:dyDescent="0.3">
      <c r="H111" s="34"/>
    </row>
    <row r="112" spans="1:9" x14ac:dyDescent="0.3">
      <c r="H112" s="34"/>
    </row>
    <row r="113" spans="8:8" x14ac:dyDescent="0.3">
      <c r="H113" s="34"/>
    </row>
    <row r="115" spans="8:8" x14ac:dyDescent="0.3">
      <c r="H115" s="34"/>
    </row>
    <row r="116" spans="8:8" x14ac:dyDescent="0.3">
      <c r="H116" s="34"/>
    </row>
    <row r="117" spans="8:8" x14ac:dyDescent="0.3">
      <c r="H117" s="34"/>
    </row>
    <row r="118" spans="8:8" x14ac:dyDescent="0.3">
      <c r="H118" s="34"/>
    </row>
    <row r="119" spans="8:8" x14ac:dyDescent="0.3">
      <c r="H119" s="34"/>
    </row>
    <row r="120" spans="8:8" x14ac:dyDescent="0.3">
      <c r="H120" s="34"/>
    </row>
    <row r="121" spans="8:8" x14ac:dyDescent="0.3">
      <c r="H121" s="4"/>
    </row>
    <row r="122" spans="8:8" x14ac:dyDescent="0.3">
      <c r="H122" s="4"/>
    </row>
    <row r="123" spans="8:8" x14ac:dyDescent="0.3">
      <c r="H123" s="34"/>
    </row>
    <row r="124" spans="8:8" x14ac:dyDescent="0.3">
      <c r="H124" s="4"/>
    </row>
    <row r="125" spans="8:8" x14ac:dyDescent="0.3">
      <c r="H125" s="4"/>
    </row>
    <row r="126" spans="8:8" x14ac:dyDescent="0.3">
      <c r="H126" s="1"/>
    </row>
    <row r="127" spans="8:8" x14ac:dyDescent="0.3">
      <c r="H127" s="4"/>
    </row>
    <row r="128" spans="8:8" x14ac:dyDescent="0.3">
      <c r="H128" s="4"/>
    </row>
    <row r="130" spans="8:8" x14ac:dyDescent="0.3">
      <c r="H130" s="4"/>
    </row>
    <row r="131" spans="8:8" x14ac:dyDescent="0.3">
      <c r="H131" s="4"/>
    </row>
  </sheetData>
  <mergeCells count="35">
    <mergeCell ref="B66:B69"/>
    <mergeCell ref="B70:B73"/>
    <mergeCell ref="D43:G43"/>
    <mergeCell ref="B45:B48"/>
    <mergeCell ref="B49:B52"/>
    <mergeCell ref="A76:A83"/>
    <mergeCell ref="B76:B79"/>
    <mergeCell ref="B80:B83"/>
    <mergeCell ref="D1:G1"/>
    <mergeCell ref="A3:A10"/>
    <mergeCell ref="B3:B6"/>
    <mergeCell ref="B7:B10"/>
    <mergeCell ref="A13:A20"/>
    <mergeCell ref="B13:B16"/>
    <mergeCell ref="B17:B20"/>
    <mergeCell ref="A45:A52"/>
    <mergeCell ref="A55:A62"/>
    <mergeCell ref="B55:B58"/>
    <mergeCell ref="B59:B62"/>
    <mergeCell ref="D64:G64"/>
    <mergeCell ref="A66:A73"/>
    <mergeCell ref="D22:G22"/>
    <mergeCell ref="A24:A31"/>
    <mergeCell ref="B24:B27"/>
    <mergeCell ref="B28:B31"/>
    <mergeCell ref="A34:A41"/>
    <mergeCell ref="B34:B37"/>
    <mergeCell ref="B38:B41"/>
    <mergeCell ref="D85:G85"/>
    <mergeCell ref="A87:A94"/>
    <mergeCell ref="B87:B90"/>
    <mergeCell ref="B91:B94"/>
    <mergeCell ref="A97:A104"/>
    <mergeCell ref="B97:B100"/>
    <mergeCell ref="B101:B104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opLeftCell="A16" workbookViewId="0">
      <selection activeCell="I2" sqref="I2:L37"/>
    </sheetView>
  </sheetViews>
  <sheetFormatPr defaultRowHeight="14.4" x14ac:dyDescent="0.3"/>
  <cols>
    <col min="1" max="1" width="11.21875" customWidth="1"/>
  </cols>
  <sheetData>
    <row r="1" spans="1:10" x14ac:dyDescent="0.3">
      <c r="C1" s="47"/>
      <c r="D1" s="61" t="s">
        <v>51</v>
      </c>
      <c r="E1" s="61"/>
      <c r="F1" s="61"/>
      <c r="G1" s="61"/>
    </row>
    <row r="2" spans="1:10" x14ac:dyDescent="0.3">
      <c r="D2" s="4" t="s">
        <v>107</v>
      </c>
      <c r="E2" s="4" t="s">
        <v>109</v>
      </c>
      <c r="F2" s="4" t="s">
        <v>30</v>
      </c>
      <c r="G2" t="s">
        <v>16</v>
      </c>
    </row>
    <row r="3" spans="1:10" x14ac:dyDescent="0.3">
      <c r="A3" s="48" t="s">
        <v>14</v>
      </c>
      <c r="B3" s="56" t="s">
        <v>79</v>
      </c>
      <c r="C3" t="s">
        <v>75</v>
      </c>
      <c r="D3" s="34">
        <v>1.0124034510878894E-2</v>
      </c>
      <c r="E3" s="34">
        <v>7.0749027622068325E-3</v>
      </c>
      <c r="F3" s="4">
        <f t="shared" ref="F3:F8" si="0">AVERAGE(D3:E3)</f>
        <v>8.5994686365428626E-3</v>
      </c>
      <c r="G3">
        <f t="shared" ref="G3:G8" si="1">(STDEV(D3:E3))</f>
        <v>2.1560617362172099E-3</v>
      </c>
      <c r="I3" s="34"/>
      <c r="J3" s="4"/>
    </row>
    <row r="4" spans="1:10" x14ac:dyDescent="0.3">
      <c r="A4" s="48"/>
      <c r="B4" s="56"/>
      <c r="C4" t="s">
        <v>66</v>
      </c>
      <c r="D4" s="34">
        <v>3.6902359173147815E-3</v>
      </c>
      <c r="E4" s="34">
        <v>3.5769031786524455E-3</v>
      </c>
      <c r="F4" s="4">
        <f t="shared" si="0"/>
        <v>3.6335695479836135E-3</v>
      </c>
      <c r="G4">
        <f t="shared" si="1"/>
        <v>8.0138348038580605E-5</v>
      </c>
      <c r="I4" s="34"/>
      <c r="J4" s="4"/>
    </row>
    <row r="5" spans="1:10" x14ac:dyDescent="0.3">
      <c r="A5" s="48"/>
      <c r="B5" s="56"/>
      <c r="C5" t="s">
        <v>67</v>
      </c>
      <c r="D5" s="34">
        <v>5.3878607996058724E-3</v>
      </c>
      <c r="E5" s="34">
        <v>3.6622070813724914E-3</v>
      </c>
      <c r="F5" s="4">
        <f t="shared" si="0"/>
        <v>4.5250339404891817E-3</v>
      </c>
      <c r="G5">
        <f t="shared" si="1"/>
        <v>1.2202214461426034E-3</v>
      </c>
      <c r="J5" s="4"/>
    </row>
    <row r="6" spans="1:10" x14ac:dyDescent="0.3">
      <c r="A6" s="48"/>
      <c r="B6" s="64" t="s">
        <v>91</v>
      </c>
      <c r="C6" t="s">
        <v>75</v>
      </c>
      <c r="D6" s="34">
        <v>3.9361466273525256E-2</v>
      </c>
      <c r="E6" s="34">
        <v>3.5895040964898969E-2</v>
      </c>
      <c r="F6" s="4">
        <f t="shared" si="0"/>
        <v>3.7628253619212113E-2</v>
      </c>
      <c r="G6">
        <f t="shared" si="1"/>
        <v>2.4511328422063181E-3</v>
      </c>
      <c r="I6" s="34"/>
    </row>
    <row r="7" spans="1:10" x14ac:dyDescent="0.3">
      <c r="A7" s="48"/>
      <c r="B7" s="58"/>
      <c r="C7" t="s">
        <v>66</v>
      </c>
      <c r="D7" s="34">
        <v>0.10532558621819305</v>
      </c>
      <c r="E7" s="34">
        <v>9.7255798610597716E-2</v>
      </c>
      <c r="F7" s="4">
        <f t="shared" si="0"/>
        <v>0.10129069241439538</v>
      </c>
      <c r="G7">
        <f t="shared" si="1"/>
        <v>5.7062015400658238E-3</v>
      </c>
      <c r="I7" s="34"/>
      <c r="J7" s="4"/>
    </row>
    <row r="8" spans="1:10" x14ac:dyDescent="0.3">
      <c r="A8" s="48"/>
      <c r="B8" s="58"/>
      <c r="C8" t="s">
        <v>67</v>
      </c>
      <c r="D8" s="34">
        <v>4.6100570525889485E-2</v>
      </c>
      <c r="E8" s="34">
        <v>4.02443278381375E-2</v>
      </c>
      <c r="F8" s="4">
        <f t="shared" si="0"/>
        <v>4.3172449182013489E-2</v>
      </c>
      <c r="G8">
        <f t="shared" si="1"/>
        <v>4.1409889167835622E-3</v>
      </c>
      <c r="J8" s="4"/>
    </row>
    <row r="9" spans="1:10" x14ac:dyDescent="0.3">
      <c r="A9" s="47"/>
      <c r="B9" s="47"/>
      <c r="C9" s="1"/>
      <c r="D9" s="4"/>
      <c r="E9" s="4"/>
      <c r="F9" s="4"/>
      <c r="I9" s="34"/>
      <c r="J9" s="4"/>
    </row>
    <row r="10" spans="1:10" x14ac:dyDescent="0.3">
      <c r="A10" s="47"/>
      <c r="B10" s="47"/>
      <c r="D10" s="4" t="s">
        <v>107</v>
      </c>
      <c r="E10" s="4" t="s">
        <v>109</v>
      </c>
      <c r="F10" s="4" t="s">
        <v>30</v>
      </c>
      <c r="G10" t="s">
        <v>16</v>
      </c>
      <c r="I10" s="34"/>
    </row>
    <row r="11" spans="1:10" x14ac:dyDescent="0.3">
      <c r="A11" s="56" t="s">
        <v>53</v>
      </c>
      <c r="B11" s="56" t="s">
        <v>79</v>
      </c>
      <c r="C11" t="s">
        <v>75</v>
      </c>
      <c r="D11" s="34">
        <v>1.1086331006797328E-2</v>
      </c>
      <c r="E11" s="34">
        <v>1.322056290900513E-2</v>
      </c>
      <c r="F11" s="4">
        <f t="shared" ref="F11:F16" si="2">AVERAGE(D11:E11)</f>
        <v>1.2153446957901229E-2</v>
      </c>
      <c r="G11">
        <f t="shared" ref="G11:G16" si="3">(STDEV(D11:E11))</f>
        <v>1.5091298506758012E-3</v>
      </c>
      <c r="J11" s="4"/>
    </row>
    <row r="12" spans="1:10" x14ac:dyDescent="0.3">
      <c r="A12" s="56"/>
      <c r="B12" s="56"/>
      <c r="C12" t="s">
        <v>66</v>
      </c>
      <c r="D12" s="34">
        <v>1.7378256928273172E-2</v>
      </c>
      <c r="E12" s="34">
        <v>1.8846334618317018E-2</v>
      </c>
      <c r="F12" s="4">
        <f t="shared" si="2"/>
        <v>1.8112295773295095E-2</v>
      </c>
      <c r="G12">
        <f t="shared" si="3"/>
        <v>1.0380876899386865E-3</v>
      </c>
      <c r="I12" s="34"/>
      <c r="J12" s="4"/>
    </row>
    <row r="13" spans="1:10" x14ac:dyDescent="0.3">
      <c r="A13" s="56"/>
      <c r="B13" s="56"/>
      <c r="C13" t="s">
        <v>67</v>
      </c>
      <c r="D13" s="34">
        <v>7.2235792715794065E-3</v>
      </c>
      <c r="E13" s="34">
        <v>1.4781419387467772E-2</v>
      </c>
      <c r="F13" s="4">
        <f t="shared" si="2"/>
        <v>1.100249932952359E-2</v>
      </c>
      <c r="G13">
        <f t="shared" si="3"/>
        <v>5.3441999970683818E-3</v>
      </c>
      <c r="I13" s="34"/>
      <c r="J13" s="4"/>
    </row>
    <row r="14" spans="1:10" x14ac:dyDescent="0.3">
      <c r="A14" s="56"/>
      <c r="B14" s="64" t="s">
        <v>91</v>
      </c>
      <c r="C14" t="s">
        <v>75</v>
      </c>
      <c r="D14" s="34">
        <v>0.38606815056258892</v>
      </c>
      <c r="E14" s="34">
        <v>0.40978182093213106</v>
      </c>
      <c r="F14" s="4">
        <f t="shared" si="2"/>
        <v>0.39792498574736002</v>
      </c>
      <c r="G14">
        <f t="shared" si="3"/>
        <v>1.6768097125125749E-2</v>
      </c>
    </row>
    <row r="15" spans="1:10" x14ac:dyDescent="0.3">
      <c r="A15" s="56"/>
      <c r="B15" s="58"/>
      <c r="C15" t="s">
        <v>66</v>
      </c>
      <c r="D15" s="34">
        <v>0.22058820570360019</v>
      </c>
      <c r="E15" s="34">
        <v>0.12027657202726526</v>
      </c>
      <c r="F15" s="4">
        <f t="shared" si="2"/>
        <v>0.17043238886543272</v>
      </c>
      <c r="G15">
        <f t="shared" si="3"/>
        <v>7.093103640443732E-2</v>
      </c>
      <c r="I15" s="34"/>
      <c r="J15" s="4"/>
    </row>
    <row r="16" spans="1:10" x14ac:dyDescent="0.3">
      <c r="A16" s="56"/>
      <c r="B16" s="58"/>
      <c r="C16" t="s">
        <v>67</v>
      </c>
      <c r="D16" s="34">
        <v>0.16311137753509428</v>
      </c>
      <c r="E16" s="34">
        <v>0.1738516153583754</v>
      </c>
      <c r="F16" s="4">
        <f t="shared" si="2"/>
        <v>0.16848149644673482</v>
      </c>
      <c r="G16">
        <f t="shared" si="3"/>
        <v>7.5944949963983269E-3</v>
      </c>
      <c r="I16" s="34"/>
      <c r="J16" s="4"/>
    </row>
    <row r="17" spans="1:10" x14ac:dyDescent="0.3">
      <c r="G17" s="34"/>
      <c r="I17" s="34"/>
      <c r="J17" s="4"/>
    </row>
    <row r="18" spans="1:10" x14ac:dyDescent="0.3">
      <c r="G18" s="34"/>
      <c r="I18" s="34"/>
    </row>
    <row r="19" spans="1:10" x14ac:dyDescent="0.3">
      <c r="B19" s="47"/>
      <c r="C19" s="61" t="s">
        <v>52</v>
      </c>
      <c r="D19" s="61"/>
      <c r="E19" s="61"/>
      <c r="F19" s="61"/>
      <c r="H19" s="34"/>
    </row>
    <row r="20" spans="1:10" x14ac:dyDescent="0.3">
      <c r="C20" s="4" t="s">
        <v>107</v>
      </c>
      <c r="D20" s="4" t="s">
        <v>109</v>
      </c>
      <c r="E20" s="4" t="s">
        <v>30</v>
      </c>
      <c r="F20" t="s">
        <v>16</v>
      </c>
      <c r="H20" s="1"/>
    </row>
    <row r="21" spans="1:10" x14ac:dyDescent="0.3">
      <c r="A21" s="56" t="s">
        <v>79</v>
      </c>
      <c r="B21" t="s">
        <v>64</v>
      </c>
      <c r="C21" s="34">
        <v>1.6389638402847573E-2</v>
      </c>
      <c r="D21" s="34">
        <v>1.3029509222796007E-2</v>
      </c>
      <c r="E21" s="4">
        <f t="shared" ref="E21:E24" si="4">AVERAGE(C21:D21)</f>
        <v>1.4709573812821789E-2</v>
      </c>
      <c r="F21">
        <f t="shared" ref="F21:F24" si="5">(STDEV(C21:D21))</f>
        <v>2.3759701288772559E-3</v>
      </c>
      <c r="H21" s="34"/>
    </row>
    <row r="22" spans="1:10" x14ac:dyDescent="0.3">
      <c r="A22" s="56"/>
      <c r="B22" t="s">
        <v>65</v>
      </c>
      <c r="C22" s="34">
        <v>2.2057728050133278E-2</v>
      </c>
      <c r="D22" s="34">
        <v>2.7573543940067478E-2</v>
      </c>
      <c r="E22" s="4">
        <f t="shared" si="4"/>
        <v>2.481563599510038E-2</v>
      </c>
      <c r="F22">
        <f t="shared" si="5"/>
        <v>3.9002708195489838E-3</v>
      </c>
      <c r="H22" s="34"/>
      <c r="J22" s="4"/>
    </row>
    <row r="23" spans="1:10" x14ac:dyDescent="0.3">
      <c r="A23" s="56" t="s">
        <v>85</v>
      </c>
      <c r="B23" t="s">
        <v>64</v>
      </c>
      <c r="C23" s="34">
        <v>0.10776262444672008</v>
      </c>
      <c r="D23" s="34">
        <v>0.11002685316140881</v>
      </c>
      <c r="E23" s="4">
        <f t="shared" si="4"/>
        <v>0.10889473880406444</v>
      </c>
      <c r="F23">
        <f t="shared" si="5"/>
        <v>1.6010514783137029E-3</v>
      </c>
      <c r="H23" s="34"/>
      <c r="J23" s="4"/>
    </row>
    <row r="24" spans="1:10" x14ac:dyDescent="0.3">
      <c r="A24" s="56"/>
      <c r="B24" t="s">
        <v>65</v>
      </c>
      <c r="C24" s="34">
        <v>0.1268266123874153</v>
      </c>
      <c r="D24" s="34">
        <v>0.14072290014165423</v>
      </c>
      <c r="E24" s="4">
        <f t="shared" si="4"/>
        <v>0.13377475626453478</v>
      </c>
      <c r="F24">
        <f t="shared" si="5"/>
        <v>9.8261593043419259E-3</v>
      </c>
      <c r="H24" s="34"/>
    </row>
    <row r="25" spans="1:10" x14ac:dyDescent="0.3">
      <c r="C25" s="34"/>
      <c r="J25" s="4"/>
    </row>
    <row r="26" spans="1:10" x14ac:dyDescent="0.3">
      <c r="B26" s="47"/>
      <c r="C26" s="61" t="s">
        <v>51</v>
      </c>
      <c r="D26" s="61"/>
      <c r="E26" s="61"/>
      <c r="F26" s="61"/>
      <c r="G26" s="34"/>
      <c r="H26" s="34"/>
      <c r="J26" s="4"/>
    </row>
    <row r="27" spans="1:10" x14ac:dyDescent="0.3">
      <c r="C27" s="4" t="s">
        <v>107</v>
      </c>
      <c r="D27" s="4" t="s">
        <v>109</v>
      </c>
      <c r="E27" s="4" t="s">
        <v>30</v>
      </c>
      <c r="F27" t="s">
        <v>16</v>
      </c>
      <c r="G27" s="34"/>
      <c r="H27" s="34"/>
      <c r="I27" s="34"/>
    </row>
    <row r="28" spans="1:10" x14ac:dyDescent="0.3">
      <c r="A28" s="56" t="s">
        <v>79</v>
      </c>
      <c r="B28" t="s">
        <v>64</v>
      </c>
      <c r="C28" s="34">
        <v>7.2637388439105444E-3</v>
      </c>
      <c r="D28" s="34">
        <v>8.9862022982479424E-3</v>
      </c>
      <c r="E28" s="4">
        <f t="shared" ref="E28:E31" si="6">AVERAGE(C28:D28)</f>
        <v>8.1249705710792434E-3</v>
      </c>
      <c r="F28">
        <f t="shared" ref="F28:F31" si="7">(STDEV(C28:D28))</f>
        <v>1.2179655889079793E-3</v>
      </c>
      <c r="G28" s="34"/>
      <c r="I28" s="34"/>
      <c r="J28" s="4"/>
    </row>
    <row r="29" spans="1:10" x14ac:dyDescent="0.3">
      <c r="A29" s="56"/>
      <c r="B29" t="s">
        <v>65</v>
      </c>
      <c r="C29" s="7">
        <v>2.1432275966537954E-2</v>
      </c>
      <c r="D29" s="7">
        <v>2.2622904696077292E-2</v>
      </c>
      <c r="E29" s="4">
        <f t="shared" si="6"/>
        <v>2.2027590331307623E-2</v>
      </c>
      <c r="F29">
        <f t="shared" si="7"/>
        <v>8.4190164853278958E-4</v>
      </c>
      <c r="G29" s="34"/>
      <c r="H29" s="34"/>
      <c r="I29" s="34"/>
      <c r="J29" s="4"/>
    </row>
    <row r="30" spans="1:10" x14ac:dyDescent="0.3">
      <c r="A30" s="56" t="s">
        <v>85</v>
      </c>
      <c r="B30" t="s">
        <v>64</v>
      </c>
      <c r="C30" s="34">
        <v>2.0122137316110129E-2</v>
      </c>
      <c r="D30" s="34">
        <v>3.1140338360750534E-2</v>
      </c>
      <c r="E30" s="4">
        <f t="shared" si="6"/>
        <v>2.5631237838430333E-2</v>
      </c>
      <c r="F30">
        <f t="shared" si="7"/>
        <v>7.7910446751419107E-3</v>
      </c>
      <c r="G30" s="34"/>
      <c r="H30" s="34"/>
      <c r="I30" s="34"/>
    </row>
    <row r="31" spans="1:10" x14ac:dyDescent="0.3">
      <c r="A31" s="56"/>
      <c r="B31" t="s">
        <v>65</v>
      </c>
      <c r="C31" s="34">
        <v>2.2843491305454617E-2</v>
      </c>
      <c r="D31" s="34">
        <v>1.9262364130861825E-2</v>
      </c>
      <c r="E31" s="4">
        <f t="shared" si="6"/>
        <v>2.1052927718158219E-2</v>
      </c>
      <c r="F31">
        <f t="shared" si="7"/>
        <v>2.5322393094459844E-3</v>
      </c>
      <c r="G31" s="34"/>
      <c r="I31" s="34"/>
      <c r="J31" s="4"/>
    </row>
    <row r="32" spans="1:10" x14ac:dyDescent="0.3">
      <c r="G32" s="34"/>
      <c r="H32" s="34"/>
      <c r="I32" s="34"/>
      <c r="J32" s="4"/>
    </row>
    <row r="33" spans="3:9" x14ac:dyDescent="0.3">
      <c r="H33" s="34"/>
      <c r="I33" s="34"/>
    </row>
    <row r="34" spans="3:9" x14ac:dyDescent="0.3">
      <c r="C34" s="7"/>
      <c r="I34" s="34"/>
    </row>
    <row r="35" spans="3:9" x14ac:dyDescent="0.3">
      <c r="C35" s="7"/>
      <c r="I35" s="34"/>
    </row>
    <row r="36" spans="3:9" x14ac:dyDescent="0.3">
      <c r="I36" s="34"/>
    </row>
    <row r="37" spans="3:9" x14ac:dyDescent="0.3">
      <c r="I37" s="34"/>
    </row>
  </sheetData>
  <mergeCells count="12">
    <mergeCell ref="A30:A31"/>
    <mergeCell ref="B11:B13"/>
    <mergeCell ref="B14:B16"/>
    <mergeCell ref="A11:A16"/>
    <mergeCell ref="C19:F19"/>
    <mergeCell ref="A21:A22"/>
    <mergeCell ref="A23:A24"/>
    <mergeCell ref="D1:G1"/>
    <mergeCell ref="B3:B5"/>
    <mergeCell ref="B6:B8"/>
    <mergeCell ref="C26:F26"/>
    <mergeCell ref="A28:A29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I2" sqref="I2:I4"/>
    </sheetView>
  </sheetViews>
  <sheetFormatPr defaultRowHeight="14.4" x14ac:dyDescent="0.3"/>
  <sheetData>
    <row r="1" spans="1:9" x14ac:dyDescent="0.3">
      <c r="A1" s="43"/>
      <c r="B1" s="57" t="s">
        <v>21</v>
      </c>
      <c r="C1" s="57"/>
      <c r="D1" s="57"/>
      <c r="E1" s="57"/>
      <c r="F1" s="57"/>
      <c r="G1" s="57"/>
    </row>
    <row r="2" spans="1:9" x14ac:dyDescent="0.3">
      <c r="B2" s="4" t="s">
        <v>107</v>
      </c>
      <c r="C2" s="4" t="s">
        <v>109</v>
      </c>
      <c r="D2" s="4" t="s">
        <v>110</v>
      </c>
      <c r="E2" s="4" t="s">
        <v>111</v>
      </c>
      <c r="F2" s="4" t="s">
        <v>112</v>
      </c>
      <c r="G2" s="4" t="s">
        <v>30</v>
      </c>
      <c r="H2" t="s">
        <v>6</v>
      </c>
      <c r="I2" s="4"/>
    </row>
    <row r="3" spans="1:9" x14ac:dyDescent="0.3">
      <c r="A3" s="1" t="s">
        <v>79</v>
      </c>
      <c r="B3">
        <v>1.1375648573130736E-2</v>
      </c>
      <c r="C3">
        <v>5.7120924675965312E-3</v>
      </c>
      <c r="D3">
        <v>3.4497103604621999E-2</v>
      </c>
      <c r="E3">
        <v>1.7228582797827123E-2</v>
      </c>
      <c r="F3">
        <v>5.0772325926426044E-3</v>
      </c>
      <c r="G3" s="4">
        <f>AVERAGE(B3:F3)</f>
        <v>1.47781320071638E-2</v>
      </c>
      <c r="H3">
        <f>(STDEV(B3:F3)/SQRT(5))</f>
        <v>5.3977771621351207E-3</v>
      </c>
    </row>
    <row r="4" spans="1:9" x14ac:dyDescent="0.3">
      <c r="A4" s="1" t="s">
        <v>85</v>
      </c>
      <c r="B4">
        <v>0.11963906782048758</v>
      </c>
      <c r="C4">
        <v>5.8549626779339371E-2</v>
      </c>
      <c r="D4">
        <v>0.13207051836252542</v>
      </c>
      <c r="E4">
        <v>0.13556302716919835</v>
      </c>
      <c r="F4">
        <v>9.081254670310894E-2</v>
      </c>
      <c r="G4" s="4">
        <f>AVERAGE(B4:D4)</f>
        <v>0.10341973765411745</v>
      </c>
      <c r="H4">
        <f>(STDEV(B4:F4)/SQRT(5))</f>
        <v>1.4513892054280924E-2</v>
      </c>
      <c r="I4" s="1"/>
    </row>
  </sheetData>
  <mergeCells count="1">
    <mergeCell ref="B1:G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L2" sqref="L2:R22"/>
    </sheetView>
  </sheetViews>
  <sheetFormatPr defaultRowHeight="14.4" x14ac:dyDescent="0.3"/>
  <cols>
    <col min="9" max="9" width="13.109375" customWidth="1"/>
  </cols>
  <sheetData>
    <row r="1" spans="1:15" x14ac:dyDescent="0.3">
      <c r="B1" s="49"/>
      <c r="C1" s="57" t="s">
        <v>21</v>
      </c>
      <c r="D1" s="57"/>
      <c r="E1" s="57"/>
      <c r="F1" s="57"/>
      <c r="G1" s="57"/>
      <c r="H1" s="57"/>
    </row>
    <row r="2" spans="1:15" x14ac:dyDescent="0.3">
      <c r="C2" s="4" t="s">
        <v>107</v>
      </c>
      <c r="D2" s="4" t="s">
        <v>109</v>
      </c>
      <c r="E2" s="4" t="s">
        <v>110</v>
      </c>
      <c r="F2" s="4" t="s">
        <v>111</v>
      </c>
      <c r="G2" s="4" t="s">
        <v>30</v>
      </c>
      <c r="H2" t="s">
        <v>6</v>
      </c>
      <c r="I2" s="4" t="s">
        <v>108</v>
      </c>
      <c r="J2" s="4" t="s">
        <v>32</v>
      </c>
    </row>
    <row r="3" spans="1:15" x14ac:dyDescent="0.3">
      <c r="A3" s="56" t="s">
        <v>27</v>
      </c>
      <c r="B3" s="1" t="s">
        <v>79</v>
      </c>
      <c r="C3" s="4">
        <v>2.50409485E-2</v>
      </c>
      <c r="D3" s="4">
        <v>1.8515773652697857E-2</v>
      </c>
      <c r="E3" s="4">
        <v>3.6843393519806637E-2</v>
      </c>
      <c r="F3" s="4">
        <v>2.1500220732861786E-2</v>
      </c>
      <c r="G3" s="4">
        <f>AVERAGE(C3:F3)</f>
        <v>2.5475084101341569E-2</v>
      </c>
      <c r="H3">
        <f>(STDEV(C3:F3)/SQRT(4))</f>
        <v>4.0172386190951859E-3</v>
      </c>
      <c r="I3" s="52">
        <f>G3/G4</f>
        <v>0.11212532698811956</v>
      </c>
      <c r="J3" s="1">
        <f>H3/G4</f>
        <v>1.7681362383868589E-2</v>
      </c>
      <c r="K3" s="1"/>
      <c r="N3" s="52"/>
      <c r="O3" s="1"/>
    </row>
    <row r="4" spans="1:15" x14ac:dyDescent="0.3">
      <c r="A4" s="56"/>
      <c r="B4" s="1" t="s">
        <v>80</v>
      </c>
      <c r="C4" s="4">
        <v>0.2299797345</v>
      </c>
      <c r="D4" s="4">
        <v>0.26146687588634221</v>
      </c>
      <c r="E4" s="4">
        <v>0.1901590032331614</v>
      </c>
      <c r="F4" s="4">
        <v>0.24513436928719387</v>
      </c>
      <c r="G4" s="4">
        <f>AVERAGE(C4:E4)</f>
        <v>0.22720187120650118</v>
      </c>
      <c r="H4">
        <f>(STDEV(C4:E4)/SQRT(4))</f>
        <v>1.7867502406174431E-2</v>
      </c>
      <c r="I4" s="53">
        <v>1</v>
      </c>
      <c r="J4">
        <f>H4/G4</f>
        <v>7.8641528396281843E-2</v>
      </c>
      <c r="N4" s="52"/>
      <c r="O4" s="1"/>
    </row>
    <row r="5" spans="1:15" x14ac:dyDescent="0.3">
      <c r="I5" s="53"/>
    </row>
    <row r="6" spans="1:15" x14ac:dyDescent="0.3">
      <c r="C6" s="4" t="s">
        <v>107</v>
      </c>
      <c r="D6" s="4" t="s">
        <v>109</v>
      </c>
      <c r="E6" s="4" t="s">
        <v>110</v>
      </c>
      <c r="F6" s="4" t="s">
        <v>111</v>
      </c>
      <c r="G6" s="4" t="s">
        <v>30</v>
      </c>
      <c r="H6" t="s">
        <v>6</v>
      </c>
      <c r="I6" s="53" t="s">
        <v>108</v>
      </c>
      <c r="J6" s="4" t="s">
        <v>32</v>
      </c>
      <c r="K6" s="4" t="s">
        <v>11</v>
      </c>
      <c r="N6" s="53"/>
    </row>
    <row r="7" spans="1:15" x14ac:dyDescent="0.3">
      <c r="A7" s="56" t="s">
        <v>28</v>
      </c>
      <c r="B7" s="1" t="s">
        <v>79</v>
      </c>
      <c r="C7" s="4">
        <v>1.3669471499999999E-2</v>
      </c>
      <c r="D7" s="4">
        <v>9.357046554730783E-3</v>
      </c>
      <c r="E7" s="4">
        <v>1.485005235268899E-2</v>
      </c>
      <c r="F7" s="4">
        <v>4.6764374744088066E-2</v>
      </c>
      <c r="G7" s="4">
        <f>AVERAGE(C7:F7)</f>
        <v>2.1160236287876957E-2</v>
      </c>
      <c r="H7">
        <f>(STDEV(C7:F7)/SQRT(4))</f>
        <v>8.6159598631680694E-3</v>
      </c>
      <c r="I7" s="52">
        <f>G7/G4</f>
        <v>9.3134075769317329E-2</v>
      </c>
      <c r="J7" s="1">
        <f>H7/G4</f>
        <v>3.792204622882319E-2</v>
      </c>
      <c r="K7" s="1"/>
      <c r="N7" s="53"/>
    </row>
    <row r="8" spans="1:15" x14ac:dyDescent="0.3">
      <c r="A8" s="56"/>
      <c r="B8" s="1" t="s">
        <v>80</v>
      </c>
      <c r="C8" s="4">
        <v>0.13795446</v>
      </c>
      <c r="D8" s="4">
        <v>0.11528076386291108</v>
      </c>
      <c r="E8" s="4">
        <v>0.15084505164616505</v>
      </c>
      <c r="F8" s="4">
        <v>0.2000422087102865</v>
      </c>
      <c r="G8" s="4">
        <f>AVERAGE(C8:E8)</f>
        <v>0.13469342516969204</v>
      </c>
      <c r="H8">
        <f>(STDEV(C8:E8)/SQRT(4))</f>
        <v>9.0025052416798125E-3</v>
      </c>
      <c r="I8" s="53">
        <f>G8/G4</f>
        <v>0.59283589723286534</v>
      </c>
      <c r="J8">
        <f>H8/G4</f>
        <v>3.9623376312325959E-2</v>
      </c>
      <c r="K8" s="1">
        <f>TTEST(C4:F4,C8:F8,2,1)</f>
        <v>4.7544632606048749E-2</v>
      </c>
    </row>
    <row r="11" spans="1:15" x14ac:dyDescent="0.3">
      <c r="L11" s="4"/>
    </row>
    <row r="14" spans="1:15" x14ac:dyDescent="0.3">
      <c r="L14" s="4"/>
    </row>
    <row r="15" spans="1:15" x14ac:dyDescent="0.3">
      <c r="B15" s="51"/>
      <c r="C15" s="57" t="s">
        <v>21</v>
      </c>
      <c r="D15" s="57"/>
      <c r="E15" s="57"/>
      <c r="F15" s="57"/>
      <c r="G15" s="57"/>
      <c r="H15" s="57"/>
    </row>
    <row r="16" spans="1:15" x14ac:dyDescent="0.3">
      <c r="C16" s="4" t="s">
        <v>107</v>
      </c>
      <c r="D16" s="4" t="s">
        <v>109</v>
      </c>
      <c r="E16" s="4" t="s">
        <v>110</v>
      </c>
      <c r="F16" s="4" t="s">
        <v>30</v>
      </c>
      <c r="G16" t="s">
        <v>6</v>
      </c>
      <c r="H16" s="4" t="s">
        <v>31</v>
      </c>
      <c r="I16" s="4" t="s">
        <v>32</v>
      </c>
      <c r="M16" s="52"/>
      <c r="N16" s="1"/>
    </row>
    <row r="17" spans="1:14" x14ac:dyDescent="0.3">
      <c r="A17" s="56" t="s">
        <v>27</v>
      </c>
      <c r="B17" s="1" t="s">
        <v>79</v>
      </c>
      <c r="C17" s="4">
        <v>8.7245501277343242E-3</v>
      </c>
      <c r="D17">
        <v>7.4693406238908371E-3</v>
      </c>
      <c r="E17" s="4">
        <v>4.6662679862949624E-3</v>
      </c>
      <c r="F17" s="4">
        <f>AVERAGE(C17:E17)</f>
        <v>6.9533862459733751E-3</v>
      </c>
      <c r="G17">
        <f>(STDEV(C17:E17)/SQRT(3))</f>
        <v>1.1995930108375035E-3</v>
      </c>
      <c r="H17" s="52">
        <f>F17/F18</f>
        <v>9.7090645043958992E-2</v>
      </c>
      <c r="I17" s="1">
        <f>G17/F18</f>
        <v>1.6750005693971639E-2</v>
      </c>
      <c r="J17" s="1"/>
      <c r="M17" s="52"/>
      <c r="N17" s="1"/>
    </row>
    <row r="18" spans="1:14" x14ac:dyDescent="0.3">
      <c r="A18" s="56"/>
      <c r="B18" s="1" t="s">
        <v>85</v>
      </c>
      <c r="C18" s="4">
        <v>4.7511770997999116E-2</v>
      </c>
      <c r="D18" s="4">
        <v>9.4482270867701168E-2</v>
      </c>
      <c r="E18">
        <v>7.2858364650658036E-2</v>
      </c>
      <c r="F18" s="4">
        <f>AVERAGE(C18:E18)</f>
        <v>7.16174688387861E-2</v>
      </c>
      <c r="G18">
        <f>(STDEV(C18:E18)/SQRT(3))</f>
        <v>1.3573403298538924E-2</v>
      </c>
      <c r="H18" s="53">
        <v>1</v>
      </c>
      <c r="I18">
        <f>G18/F18</f>
        <v>0.18952643145058951</v>
      </c>
    </row>
    <row r="19" spans="1:14" x14ac:dyDescent="0.3">
      <c r="M19" s="53"/>
    </row>
    <row r="20" spans="1:14" x14ac:dyDescent="0.3">
      <c r="C20" s="4" t="s">
        <v>107</v>
      </c>
      <c r="D20" s="4" t="s">
        <v>109</v>
      </c>
      <c r="E20" s="4" t="s">
        <v>110</v>
      </c>
      <c r="F20" s="4" t="s">
        <v>30</v>
      </c>
      <c r="G20" t="s">
        <v>6</v>
      </c>
      <c r="H20" s="4" t="s">
        <v>31</v>
      </c>
      <c r="I20" s="4" t="s">
        <v>32</v>
      </c>
      <c r="J20" s="4" t="s">
        <v>11</v>
      </c>
      <c r="M20" s="53"/>
    </row>
    <row r="21" spans="1:14" x14ac:dyDescent="0.3">
      <c r="A21" s="56" t="s">
        <v>28</v>
      </c>
      <c r="B21" s="1" t="s">
        <v>79</v>
      </c>
      <c r="C21" s="4">
        <v>1.3400657947851819E-2</v>
      </c>
      <c r="D21">
        <v>1.7844150622814452E-2</v>
      </c>
      <c r="E21" s="4">
        <v>5.9792648867456125E-3</v>
      </c>
      <c r="F21" s="4">
        <f>AVERAGE(C21:E21)</f>
        <v>1.2408024485803961E-2</v>
      </c>
      <c r="G21">
        <f>(STDEV(C21:E21)/SQRT(3))</f>
        <v>3.4608702795190715E-3</v>
      </c>
      <c r="H21" s="52">
        <f>F21/F18</f>
        <v>0.17325416112841044</v>
      </c>
      <c r="I21" s="1">
        <f>G21/F18</f>
        <v>4.8324386991526247E-2</v>
      </c>
      <c r="J21" s="1"/>
      <c r="L21" s="4"/>
    </row>
    <row r="22" spans="1:14" x14ac:dyDescent="0.3">
      <c r="A22" s="56"/>
      <c r="B22" s="1" t="s">
        <v>85</v>
      </c>
      <c r="C22" s="4">
        <v>2.5297128864347269E-2</v>
      </c>
      <c r="D22" s="4">
        <v>5.4094507593906577E-2</v>
      </c>
      <c r="E22">
        <v>2.4339729691740697E-2</v>
      </c>
      <c r="F22" s="4">
        <f>AVERAGE(C22:E22)</f>
        <v>3.4577122049998181E-2</v>
      </c>
      <c r="G22">
        <f>(STDEV(C22:E22)/SQRT(3))</f>
        <v>9.7626056485295033E-3</v>
      </c>
      <c r="H22" s="53">
        <f>F22/F18</f>
        <v>0.4828029056406995</v>
      </c>
      <c r="I22">
        <f>G22/F18</f>
        <v>0.13631598277377738</v>
      </c>
      <c r="J22" s="1">
        <f>TTEST(C18:E18,C22:E22,2,1)</f>
        <v>4.1352971065629754E-2</v>
      </c>
      <c r="L22" s="4"/>
    </row>
    <row r="25" spans="1:14" x14ac:dyDescent="0.3">
      <c r="I25" s="4"/>
    </row>
    <row r="27" spans="1:14" x14ac:dyDescent="0.3">
      <c r="I27" s="4"/>
    </row>
    <row r="28" spans="1:14" x14ac:dyDescent="0.3">
      <c r="I28" s="4"/>
    </row>
    <row r="30" spans="1:14" x14ac:dyDescent="0.3">
      <c r="I30" s="4"/>
    </row>
  </sheetData>
  <mergeCells count="6">
    <mergeCell ref="A21:A22"/>
    <mergeCell ref="C1:H1"/>
    <mergeCell ref="A3:A4"/>
    <mergeCell ref="A7:A8"/>
    <mergeCell ref="C15:H15"/>
    <mergeCell ref="A17:A18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R20" sqref="R20"/>
    </sheetView>
  </sheetViews>
  <sheetFormatPr defaultRowHeight="14.4" x14ac:dyDescent="0.3"/>
  <sheetData>
    <row r="1" spans="1:5" x14ac:dyDescent="0.3">
      <c r="B1" s="58" t="s">
        <v>94</v>
      </c>
      <c r="C1" s="58"/>
    </row>
    <row r="2" spans="1:5" x14ac:dyDescent="0.3">
      <c r="B2" t="s">
        <v>93</v>
      </c>
      <c r="C2" t="s">
        <v>95</v>
      </c>
      <c r="D2" t="s">
        <v>15</v>
      </c>
      <c r="E2" t="s">
        <v>6</v>
      </c>
    </row>
    <row r="3" spans="1:5" x14ac:dyDescent="0.3">
      <c r="A3" t="s">
        <v>75</v>
      </c>
      <c r="B3">
        <v>348</v>
      </c>
      <c r="C3">
        <v>411</v>
      </c>
      <c r="D3">
        <f>AVERAGE(B3:C3)</f>
        <v>379.5</v>
      </c>
      <c r="E3">
        <f>(STDEV(B3:C3)/SQRT(2))</f>
        <v>31.499999999999996</v>
      </c>
    </row>
    <row r="4" spans="1:5" x14ac:dyDescent="0.3">
      <c r="A4" t="s">
        <v>92</v>
      </c>
      <c r="B4">
        <v>164</v>
      </c>
      <c r="C4">
        <v>217</v>
      </c>
      <c r="D4">
        <f>AVERAGE(B4:C4)</f>
        <v>190.5</v>
      </c>
      <c r="E4">
        <f>(STDEV(B4:C4)/SQRT(2))</f>
        <v>26.499999999999996</v>
      </c>
    </row>
  </sheetData>
  <mergeCells count="1">
    <mergeCell ref="B1:C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D3" sqref="D3"/>
    </sheetView>
  </sheetViews>
  <sheetFormatPr defaultRowHeight="14.4" x14ac:dyDescent="0.3"/>
  <cols>
    <col min="2" max="2" width="14.5546875" customWidth="1"/>
    <col min="3" max="3" width="14.77734375" customWidth="1"/>
  </cols>
  <sheetData>
    <row r="1" spans="1:6" x14ac:dyDescent="0.3">
      <c r="B1" s="58" t="s">
        <v>96</v>
      </c>
      <c r="C1" s="58"/>
    </row>
    <row r="2" spans="1:6" x14ac:dyDescent="0.3">
      <c r="B2" t="s">
        <v>93</v>
      </c>
      <c r="C2" t="s">
        <v>95</v>
      </c>
      <c r="D2" t="s">
        <v>15</v>
      </c>
      <c r="E2" t="s">
        <v>6</v>
      </c>
    </row>
    <row r="3" spans="1:6" x14ac:dyDescent="0.3">
      <c r="A3" t="s">
        <v>75</v>
      </c>
      <c r="B3">
        <v>27</v>
      </c>
      <c r="C3">
        <v>43</v>
      </c>
      <c r="D3">
        <f>AVERAGE(B3:C3)</f>
        <v>35</v>
      </c>
      <c r="E3">
        <f>(STDEV(B3:C3)/SQRT(2))</f>
        <v>8</v>
      </c>
      <c r="F3" s="7"/>
    </row>
    <row r="4" spans="1:6" x14ac:dyDescent="0.3">
      <c r="A4" t="s">
        <v>92</v>
      </c>
      <c r="B4">
        <v>14</v>
      </c>
      <c r="C4">
        <v>26</v>
      </c>
      <c r="D4">
        <f>AVERAGE(B4:C4)</f>
        <v>20</v>
      </c>
      <c r="E4">
        <f>(STDEV(B4:C4)/SQRT(2))</f>
        <v>5.9999999999999991</v>
      </c>
      <c r="F4" s="7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B1" sqref="B1:E1"/>
    </sheetView>
  </sheetViews>
  <sheetFormatPr defaultRowHeight="14.4" x14ac:dyDescent="0.3"/>
  <cols>
    <col min="1" max="1" width="13.21875" customWidth="1"/>
  </cols>
  <sheetData>
    <row r="1" spans="1:9" x14ac:dyDescent="0.3">
      <c r="A1" s="51"/>
      <c r="B1" s="61" t="s">
        <v>5</v>
      </c>
      <c r="C1" s="61"/>
      <c r="D1" s="61"/>
      <c r="E1" s="61"/>
    </row>
    <row r="2" spans="1:9" x14ac:dyDescent="0.3">
      <c r="B2" s="4" t="s">
        <v>19</v>
      </c>
      <c r="C2" s="4" t="s">
        <v>20</v>
      </c>
      <c r="D2" s="4" t="s">
        <v>30</v>
      </c>
      <c r="E2" t="s">
        <v>16</v>
      </c>
      <c r="F2" s="4" t="s">
        <v>31</v>
      </c>
      <c r="G2" s="4" t="s">
        <v>70</v>
      </c>
    </row>
    <row r="3" spans="1:9" x14ac:dyDescent="0.3">
      <c r="A3" t="s">
        <v>64</v>
      </c>
      <c r="B3" s="25">
        <v>0.50023097547439321</v>
      </c>
      <c r="C3" s="2">
        <v>0.49540020183974104</v>
      </c>
      <c r="D3" s="4">
        <f t="shared" ref="D3:D6" si="0">AVERAGE(B3:C3)</f>
        <v>0.4978155886570671</v>
      </c>
      <c r="E3">
        <f>(STDEV(B3:C3))</f>
        <v>3.4158727954397383E-3</v>
      </c>
      <c r="F3">
        <v>1</v>
      </c>
      <c r="G3">
        <f>E3/D3</f>
        <v>6.8617232430478363E-3</v>
      </c>
    </row>
    <row r="4" spans="1:9" x14ac:dyDescent="0.3">
      <c r="A4" t="s">
        <v>65</v>
      </c>
      <c r="B4" s="25">
        <v>0.45323575660883542</v>
      </c>
      <c r="C4" s="2">
        <v>0.48711478543595255</v>
      </c>
      <c r="D4" s="4">
        <f t="shared" si="0"/>
        <v>0.47017527102239398</v>
      </c>
      <c r="E4">
        <f t="shared" ref="E4:E6" si="1">(STDEV(B4:C4))</f>
        <v>2.3956091023669048E-2</v>
      </c>
      <c r="F4">
        <f>D4/D3</f>
        <v>0.94447679368732296</v>
      </c>
      <c r="G4">
        <f>E4/D3</f>
        <v>4.8122420369145588E-2</v>
      </c>
      <c r="I4" s="25"/>
    </row>
    <row r="5" spans="1:9" x14ac:dyDescent="0.3">
      <c r="A5" t="s">
        <v>66</v>
      </c>
      <c r="B5" s="4">
        <v>0.74697181694349668</v>
      </c>
      <c r="C5" s="4">
        <v>0.67412783590921355</v>
      </c>
      <c r="D5" s="4">
        <f t="shared" si="0"/>
        <v>0.71054982642635511</v>
      </c>
      <c r="E5">
        <f t="shared" si="1"/>
        <v>5.1508472957965859E-2</v>
      </c>
      <c r="F5">
        <f>D5/D3</f>
        <v>1.4273354282519974</v>
      </c>
      <c r="G5">
        <f>E5/D3</f>
        <v>0.10346898355858594</v>
      </c>
      <c r="I5" s="2"/>
    </row>
    <row r="6" spans="1:9" x14ac:dyDescent="0.3">
      <c r="A6" t="s">
        <v>67</v>
      </c>
      <c r="B6" s="25">
        <v>0.76260110355102861</v>
      </c>
      <c r="C6" s="2">
        <v>0.67315013668642321</v>
      </c>
      <c r="D6" s="4">
        <f t="shared" si="0"/>
        <v>0.71787562011872597</v>
      </c>
      <c r="E6">
        <f t="shared" si="1"/>
        <v>6.3251385253655645E-2</v>
      </c>
      <c r="F6">
        <f>D6/D3</f>
        <v>1.4420513067003469</v>
      </c>
      <c r="G6">
        <f>E6/D3</f>
        <v>0.12705786378503298</v>
      </c>
    </row>
    <row r="7" spans="1:9" x14ac:dyDescent="0.3">
      <c r="A7" t="s">
        <v>68</v>
      </c>
      <c r="B7" s="25">
        <v>0.72849950815042952</v>
      </c>
      <c r="C7" s="2">
        <v>0.68539166829029341</v>
      </c>
      <c r="D7" s="4">
        <f t="shared" ref="D7" si="2">AVERAGE(B7:C7)</f>
        <v>0.70694558822036146</v>
      </c>
      <c r="E7">
        <f t="shared" ref="E7" si="3">(STDEV(B7:C7))</f>
        <v>3.0481845887405996E-2</v>
      </c>
      <c r="F7">
        <f>D7/D3</f>
        <v>1.4200953210956173</v>
      </c>
      <c r="G7">
        <f>E7/D3</f>
        <v>6.1231200030588413E-2</v>
      </c>
      <c r="I7" s="25"/>
    </row>
    <row r="8" spans="1:9" x14ac:dyDescent="0.3">
      <c r="B8" s="25"/>
      <c r="C8" s="2"/>
      <c r="I8" s="2"/>
    </row>
    <row r="9" spans="1:9" x14ac:dyDescent="0.3">
      <c r="A9" s="51"/>
      <c r="B9" s="61" t="s">
        <v>22</v>
      </c>
      <c r="C9" s="61"/>
      <c r="D9" s="61"/>
      <c r="E9" s="61"/>
    </row>
    <row r="10" spans="1:9" x14ac:dyDescent="0.3">
      <c r="B10" s="4" t="s">
        <v>19</v>
      </c>
      <c r="C10" s="4" t="s">
        <v>20</v>
      </c>
      <c r="D10" s="4" t="s">
        <v>30</v>
      </c>
      <c r="E10" t="s">
        <v>16</v>
      </c>
      <c r="F10" s="4" t="s">
        <v>31</v>
      </c>
      <c r="G10" s="4" t="s">
        <v>70</v>
      </c>
      <c r="I10" s="4"/>
    </row>
    <row r="11" spans="1:9" x14ac:dyDescent="0.3">
      <c r="A11" t="s">
        <v>64</v>
      </c>
      <c r="B11" s="4">
        <v>7.1893620279033822E-3</v>
      </c>
      <c r="C11" s="4">
        <v>5.8311739818019247E-3</v>
      </c>
      <c r="D11" s="4">
        <f t="shared" ref="D11:D15" si="4">AVERAGE(B11:C11)</f>
        <v>6.5102680048526535E-3</v>
      </c>
      <c r="E11">
        <f t="shared" ref="E11:E15" si="5">(STDEV(B11:C11))</f>
        <v>9.6038397752484783E-4</v>
      </c>
      <c r="F11">
        <v>1</v>
      </c>
      <c r="G11">
        <f>E11/D11</f>
        <v>0.14751834744882888</v>
      </c>
      <c r="I11" s="4"/>
    </row>
    <row r="12" spans="1:9" x14ac:dyDescent="0.3">
      <c r="A12" t="s">
        <v>65</v>
      </c>
      <c r="B12" s="4">
        <v>8.0575577991246275E-3</v>
      </c>
      <c r="C12" s="4">
        <v>6.022294693624624E-3</v>
      </c>
      <c r="D12" s="4">
        <f t="shared" si="4"/>
        <v>7.0399262463746257E-3</v>
      </c>
      <c r="E12">
        <f t="shared" si="5"/>
        <v>1.4391483433978441E-3</v>
      </c>
      <c r="F12">
        <f>D12/D11</f>
        <v>1.0813573636488041</v>
      </c>
      <c r="G12">
        <f>E12/D11</f>
        <v>0.22105823329010804</v>
      </c>
    </row>
    <row r="13" spans="1:9" x14ac:dyDescent="0.3">
      <c r="A13" t="s">
        <v>66</v>
      </c>
      <c r="B13" s="25">
        <v>1.3148117698728229E-2</v>
      </c>
      <c r="C13" s="2">
        <v>1.361177786972206E-2</v>
      </c>
      <c r="D13" s="4">
        <f t="shared" si="4"/>
        <v>1.3379947784225145E-2</v>
      </c>
      <c r="E13">
        <f t="shared" si="5"/>
        <v>3.278572510758523E-4</v>
      </c>
      <c r="F13">
        <f>D13/D11</f>
        <v>2.0552069091859102</v>
      </c>
      <c r="G13">
        <f>E13/D11</f>
        <v>5.036002370892758E-2</v>
      </c>
      <c r="I13" s="25"/>
    </row>
    <row r="14" spans="1:9" x14ac:dyDescent="0.3">
      <c r="A14" t="s">
        <v>67</v>
      </c>
      <c r="B14" s="25">
        <v>9.1627782094548527E-3</v>
      </c>
      <c r="C14" s="2">
        <v>1.2542771079608132E-2</v>
      </c>
      <c r="D14" s="4">
        <f t="shared" si="4"/>
        <v>1.0852774644531493E-2</v>
      </c>
      <c r="E14">
        <f t="shared" si="5"/>
        <v>2.3900158788475656E-3</v>
      </c>
      <c r="F14">
        <f>D14/D11</f>
        <v>1.6670242509896678</v>
      </c>
      <c r="G14">
        <f>E14/D11</f>
        <v>0.3671148218577307</v>
      </c>
      <c r="I14" s="2"/>
    </row>
    <row r="15" spans="1:9" x14ac:dyDescent="0.3">
      <c r="A15" t="s">
        <v>68</v>
      </c>
      <c r="B15" s="25">
        <v>1.1171763495746299E-2</v>
      </c>
      <c r="C15" s="2">
        <v>1.1841538806938594E-2</v>
      </c>
      <c r="D15" s="4">
        <f t="shared" si="4"/>
        <v>1.1506651151342447E-2</v>
      </c>
      <c r="E15">
        <f t="shared" si="5"/>
        <v>4.7360266441540198E-4</v>
      </c>
      <c r="F15">
        <f>D15/D11</f>
        <v>1.7674619758765024</v>
      </c>
      <c r="G15">
        <f>E15/D11</f>
        <v>7.2747030392970896E-2</v>
      </c>
      <c r="H15" s="4"/>
    </row>
    <row r="16" spans="1:9" x14ac:dyDescent="0.3">
      <c r="H16" s="4"/>
      <c r="I16" s="25"/>
    </row>
    <row r="17" spans="8:9" x14ac:dyDescent="0.3">
      <c r="I17" s="2"/>
    </row>
    <row r="18" spans="8:9" x14ac:dyDescent="0.3">
      <c r="H18" s="4"/>
    </row>
    <row r="19" spans="8:9" x14ac:dyDescent="0.3">
      <c r="H19" s="4"/>
      <c r="I19" s="25"/>
    </row>
    <row r="20" spans="8:9" x14ac:dyDescent="0.3">
      <c r="I20" s="2"/>
    </row>
    <row r="21" spans="8:9" x14ac:dyDescent="0.3">
      <c r="H21" s="25"/>
    </row>
    <row r="22" spans="8:9" x14ac:dyDescent="0.3">
      <c r="H22" s="2"/>
    </row>
    <row r="24" spans="8:9" x14ac:dyDescent="0.3">
      <c r="H24" s="25"/>
    </row>
    <row r="25" spans="8:9" x14ac:dyDescent="0.3">
      <c r="H25" s="2"/>
    </row>
    <row r="27" spans="8:9" x14ac:dyDescent="0.3">
      <c r="H27" s="25"/>
    </row>
    <row r="28" spans="8:9" x14ac:dyDescent="0.3">
      <c r="H28" s="2"/>
    </row>
  </sheetData>
  <mergeCells count="2">
    <mergeCell ref="B1:E1"/>
    <mergeCell ref="B9:E9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40" workbookViewId="0">
      <selection activeCell="I2" sqref="I2:L16"/>
    </sheetView>
  </sheetViews>
  <sheetFormatPr defaultRowHeight="14.4" x14ac:dyDescent="0.3"/>
  <cols>
    <col min="1" max="1" width="12.21875" customWidth="1"/>
    <col min="2" max="2" width="10.5546875" customWidth="1"/>
    <col min="3" max="3" width="14.44140625" customWidth="1"/>
    <col min="4" max="4" width="16" customWidth="1"/>
    <col min="5" max="5" width="9.44140625" bestFit="1" customWidth="1"/>
  </cols>
  <sheetData>
    <row r="1" spans="1:10" x14ac:dyDescent="0.3">
      <c r="A1" s="51"/>
      <c r="B1" s="57" t="s">
        <v>101</v>
      </c>
      <c r="C1" s="57"/>
      <c r="D1" s="57"/>
      <c r="E1" s="57"/>
      <c r="F1" s="57"/>
      <c r="G1" s="57"/>
    </row>
    <row r="2" spans="1:10" x14ac:dyDescent="0.3">
      <c r="A2" s="51"/>
      <c r="B2" s="57" t="s">
        <v>97</v>
      </c>
      <c r="C2" s="57"/>
      <c r="D2" s="57"/>
      <c r="E2" s="50"/>
      <c r="F2" s="50"/>
    </row>
    <row r="3" spans="1:10" x14ac:dyDescent="0.3">
      <c r="B3" s="4" t="s">
        <v>98</v>
      </c>
      <c r="C3" s="4" t="s">
        <v>99</v>
      </c>
      <c r="D3" s="4" t="s">
        <v>100</v>
      </c>
      <c r="E3" s="4" t="s">
        <v>15</v>
      </c>
      <c r="F3" t="s">
        <v>6</v>
      </c>
    </row>
    <row r="4" spans="1:10" x14ac:dyDescent="0.3">
      <c r="A4" s="1" t="s">
        <v>75</v>
      </c>
      <c r="B4">
        <v>18</v>
      </c>
      <c r="C4">
        <v>17</v>
      </c>
      <c r="D4">
        <v>17</v>
      </c>
      <c r="E4" s="4">
        <f>AVERAGE(B4:D4)</f>
        <v>17.333333333333332</v>
      </c>
      <c r="F4">
        <f>(STDEV(B4:D4)/SQRT(3))</f>
        <v>0.33333333333333337</v>
      </c>
      <c r="J4" s="4"/>
    </row>
    <row r="5" spans="1:10" x14ac:dyDescent="0.3">
      <c r="A5" s="1" t="s">
        <v>66</v>
      </c>
      <c r="B5">
        <v>14</v>
      </c>
      <c r="C5">
        <v>17</v>
      </c>
      <c r="D5">
        <v>14</v>
      </c>
      <c r="E5" s="4">
        <f>AVERAGE(B5:D5)</f>
        <v>15</v>
      </c>
      <c r="F5">
        <f>(STDEV(B5:D5)/SQRT(3))</f>
        <v>1</v>
      </c>
      <c r="J5" s="4"/>
    </row>
    <row r="6" spans="1:10" x14ac:dyDescent="0.3">
      <c r="A6" s="1" t="s">
        <v>67</v>
      </c>
      <c r="B6">
        <v>13</v>
      </c>
      <c r="C6">
        <v>13</v>
      </c>
      <c r="D6">
        <v>13.2</v>
      </c>
      <c r="E6" s="4">
        <f t="shared" ref="E6:E7" si="0">AVERAGE(B6:D6)</f>
        <v>13.066666666666668</v>
      </c>
      <c r="F6">
        <f t="shared" ref="F6:F7" si="1">(STDEV(B6:D6)/SQRT(3))</f>
        <v>6.666666666666643E-2</v>
      </c>
      <c r="J6" s="4"/>
    </row>
    <row r="7" spans="1:10" x14ac:dyDescent="0.3">
      <c r="A7" s="1" t="s">
        <v>68</v>
      </c>
      <c r="B7">
        <v>17.3</v>
      </c>
      <c r="C7">
        <v>16.600000000000001</v>
      </c>
      <c r="D7">
        <v>16.899999999999999</v>
      </c>
      <c r="E7" s="4">
        <f t="shared" si="0"/>
        <v>16.933333333333334</v>
      </c>
      <c r="F7">
        <f t="shared" si="1"/>
        <v>0.20275875100994054</v>
      </c>
      <c r="J7" s="4"/>
    </row>
    <row r="9" spans="1:10" x14ac:dyDescent="0.3">
      <c r="A9" s="51"/>
      <c r="B9" s="57" t="s">
        <v>102</v>
      </c>
      <c r="C9" s="57"/>
      <c r="D9" s="57"/>
      <c r="E9" s="50"/>
      <c r="F9" s="50"/>
      <c r="J9" s="4"/>
    </row>
    <row r="10" spans="1:10" x14ac:dyDescent="0.3">
      <c r="B10" s="4" t="s">
        <v>98</v>
      </c>
      <c r="C10" s="4" t="s">
        <v>99</v>
      </c>
      <c r="D10" s="4" t="s">
        <v>100</v>
      </c>
      <c r="E10" s="4" t="s">
        <v>15</v>
      </c>
      <c r="F10" t="s">
        <v>6</v>
      </c>
      <c r="J10" s="4"/>
    </row>
    <row r="11" spans="1:10" x14ac:dyDescent="0.3">
      <c r="A11" s="1" t="s">
        <v>75</v>
      </c>
      <c r="B11">
        <v>17.100000000000001</v>
      </c>
      <c r="C11">
        <v>20.8</v>
      </c>
      <c r="D11">
        <v>44</v>
      </c>
      <c r="E11" s="4">
        <f>AVERAGE(B11:D11)</f>
        <v>27.3</v>
      </c>
      <c r="F11">
        <f>(STDEV(B11:D11)/SQRT(3))</f>
        <v>8.418036192208568</v>
      </c>
      <c r="J11" s="4"/>
    </row>
    <row r="12" spans="1:10" x14ac:dyDescent="0.3">
      <c r="A12" s="1" t="s">
        <v>66</v>
      </c>
      <c r="B12">
        <v>30</v>
      </c>
      <c r="C12">
        <v>37</v>
      </c>
      <c r="D12">
        <v>31</v>
      </c>
      <c r="E12" s="4">
        <f>AVERAGE(B12:D12)</f>
        <v>32.666666666666664</v>
      </c>
      <c r="F12">
        <f>(STDEV(B12:D12)/SQRT(3))</f>
        <v>2.1858128414340006</v>
      </c>
      <c r="J12" s="4"/>
    </row>
    <row r="13" spans="1:10" x14ac:dyDescent="0.3">
      <c r="A13" s="1" t="s">
        <v>67</v>
      </c>
      <c r="B13">
        <v>17</v>
      </c>
      <c r="C13">
        <v>18.2</v>
      </c>
      <c r="D13">
        <v>17.100000000000001</v>
      </c>
      <c r="E13" s="4">
        <f t="shared" ref="E13:E14" si="2">AVERAGE(B13:D13)</f>
        <v>17.433333333333334</v>
      </c>
      <c r="F13">
        <f t="shared" ref="F13:F14" si="3">(STDEV(B13:D13)/SQRT(3))</f>
        <v>0.38441875315569279</v>
      </c>
    </row>
    <row r="14" spans="1:10" x14ac:dyDescent="0.3">
      <c r="A14" s="1" t="s">
        <v>68</v>
      </c>
      <c r="B14">
        <v>26.7</v>
      </c>
      <c r="C14">
        <v>26.4</v>
      </c>
      <c r="D14">
        <v>27.5</v>
      </c>
      <c r="E14" s="4">
        <f t="shared" si="2"/>
        <v>26.866666666666664</v>
      </c>
      <c r="F14">
        <f t="shared" si="3"/>
        <v>0.32829526005987059</v>
      </c>
    </row>
    <row r="16" spans="1:10" x14ac:dyDescent="0.3">
      <c r="A16" s="51"/>
      <c r="B16" s="57" t="s">
        <v>103</v>
      </c>
      <c r="C16" s="57"/>
      <c r="D16" s="57"/>
      <c r="E16" s="57"/>
      <c r="F16" s="57"/>
      <c r="G16" s="57"/>
    </row>
    <row r="17" spans="1:7" x14ac:dyDescent="0.3">
      <c r="A17" s="51"/>
      <c r="B17" s="57" t="s">
        <v>97</v>
      </c>
      <c r="C17" s="57"/>
      <c r="D17" s="57"/>
      <c r="E17" s="50"/>
      <c r="F17" s="50"/>
    </row>
    <row r="18" spans="1:7" x14ac:dyDescent="0.3">
      <c r="B18" s="4" t="s">
        <v>98</v>
      </c>
      <c r="C18" s="4" t="s">
        <v>99</v>
      </c>
      <c r="D18" s="4" t="s">
        <v>100</v>
      </c>
      <c r="E18" s="4" t="s">
        <v>15</v>
      </c>
      <c r="F18" t="s">
        <v>6</v>
      </c>
    </row>
    <row r="19" spans="1:7" x14ac:dyDescent="0.3">
      <c r="A19" s="1" t="s">
        <v>75</v>
      </c>
      <c r="B19">
        <v>21.3</v>
      </c>
      <c r="C19">
        <v>22.3</v>
      </c>
      <c r="D19">
        <v>20</v>
      </c>
      <c r="E19" s="4">
        <f>AVERAGE(B19:D19)</f>
        <v>21.2</v>
      </c>
      <c r="F19">
        <f>(STDEV(B19:D19)/SQRT(3))</f>
        <v>0.66583281184793963</v>
      </c>
    </row>
    <row r="20" spans="1:7" x14ac:dyDescent="0.3">
      <c r="A20" s="1" t="s">
        <v>66</v>
      </c>
      <c r="B20">
        <v>18</v>
      </c>
      <c r="C20">
        <v>18</v>
      </c>
      <c r="D20">
        <v>18</v>
      </c>
      <c r="E20" s="4">
        <f>AVERAGE(B20:D20)</f>
        <v>18</v>
      </c>
      <c r="F20">
        <f>(STDEV(B20:D20)/SQRT(3))</f>
        <v>0</v>
      </c>
    </row>
    <row r="21" spans="1:7" x14ac:dyDescent="0.3">
      <c r="A21" s="1" t="s">
        <v>67</v>
      </c>
      <c r="B21">
        <v>14.1</v>
      </c>
      <c r="C21">
        <v>14.2</v>
      </c>
      <c r="D21">
        <v>13.7</v>
      </c>
      <c r="E21" s="4">
        <f t="shared" ref="E21:E22" si="4">AVERAGE(B21:D21)</f>
        <v>14</v>
      </c>
      <c r="F21">
        <f t="shared" ref="F21:F22" si="5">(STDEV(B21:D21)/SQRT(3))</f>
        <v>0.15275252316519472</v>
      </c>
    </row>
    <row r="22" spans="1:7" x14ac:dyDescent="0.3">
      <c r="A22" s="1" t="s">
        <v>68</v>
      </c>
      <c r="B22">
        <v>7.6</v>
      </c>
      <c r="C22">
        <v>7.8</v>
      </c>
      <c r="D22">
        <v>7.9</v>
      </c>
      <c r="E22" s="4">
        <f t="shared" si="4"/>
        <v>7.7666666666666657</v>
      </c>
      <c r="F22">
        <f t="shared" si="5"/>
        <v>8.8191710368819884E-2</v>
      </c>
    </row>
    <row r="24" spans="1:7" x14ac:dyDescent="0.3">
      <c r="A24" s="51"/>
      <c r="B24" s="57" t="s">
        <v>102</v>
      </c>
      <c r="C24" s="57"/>
      <c r="D24" s="57"/>
      <c r="E24" s="50"/>
      <c r="F24" s="50"/>
    </row>
    <row r="25" spans="1:7" x14ac:dyDescent="0.3">
      <c r="B25" s="4" t="s">
        <v>98</v>
      </c>
      <c r="C25" s="4" t="s">
        <v>99</v>
      </c>
      <c r="D25" s="4" t="s">
        <v>100</v>
      </c>
      <c r="E25" s="4" t="s">
        <v>15</v>
      </c>
      <c r="F25" t="s">
        <v>6</v>
      </c>
    </row>
    <row r="26" spans="1:7" x14ac:dyDescent="0.3">
      <c r="A26" s="1" t="s">
        <v>75</v>
      </c>
      <c r="B26">
        <v>62</v>
      </c>
      <c r="C26">
        <v>62</v>
      </c>
      <c r="D26">
        <v>63</v>
      </c>
      <c r="E26" s="4">
        <f>AVERAGE(B26:D26)</f>
        <v>62.333333333333336</v>
      </c>
      <c r="F26">
        <f>(STDEV(B26:D26)/SQRT(3))</f>
        <v>0.33333333333333337</v>
      </c>
    </row>
    <row r="27" spans="1:7" x14ac:dyDescent="0.3">
      <c r="A27" s="1" t="s">
        <v>66</v>
      </c>
      <c r="B27">
        <v>68</v>
      </c>
      <c r="C27">
        <v>68</v>
      </c>
      <c r="D27">
        <v>68</v>
      </c>
      <c r="E27" s="4">
        <f>AVERAGE(B27:D27)</f>
        <v>68</v>
      </c>
      <c r="F27">
        <f>(STDEV(B27:D27)/SQRT(3))</f>
        <v>0</v>
      </c>
    </row>
    <row r="28" spans="1:7" x14ac:dyDescent="0.3">
      <c r="A28" s="1" t="s">
        <v>67</v>
      </c>
      <c r="B28">
        <v>76.7</v>
      </c>
      <c r="C28">
        <v>76.400000000000006</v>
      </c>
      <c r="D28">
        <v>76.900000000000006</v>
      </c>
      <c r="E28" s="4">
        <f t="shared" ref="E28:E29" si="6">AVERAGE(B28:D28)</f>
        <v>76.666666666666671</v>
      </c>
      <c r="F28">
        <f t="shared" ref="F28:F29" si="7">(STDEV(B28:D28)/SQRT(3))</f>
        <v>0.14529663145135568</v>
      </c>
    </row>
    <row r="29" spans="1:7" x14ac:dyDescent="0.3">
      <c r="A29" s="1" t="s">
        <v>68</v>
      </c>
      <c r="B29">
        <v>81.099999999999994</v>
      </c>
      <c r="C29">
        <v>80.599999999999994</v>
      </c>
      <c r="D29">
        <v>80.400000000000006</v>
      </c>
      <c r="E29" s="4">
        <f t="shared" si="6"/>
        <v>80.7</v>
      </c>
      <c r="F29">
        <f t="shared" si="7"/>
        <v>0.20816659994661055</v>
      </c>
    </row>
    <row r="32" spans="1:7" x14ac:dyDescent="0.3">
      <c r="A32" s="51"/>
      <c r="B32" s="57" t="s">
        <v>104</v>
      </c>
      <c r="C32" s="57"/>
      <c r="D32" s="57"/>
      <c r="E32" s="57"/>
      <c r="F32" s="57"/>
      <c r="G32" s="57"/>
    </row>
    <row r="33" spans="1:6" x14ac:dyDescent="0.3">
      <c r="A33" s="51"/>
      <c r="B33" s="57" t="s">
        <v>97</v>
      </c>
      <c r="C33" s="57"/>
      <c r="D33" s="57"/>
      <c r="E33" s="50"/>
      <c r="F33" s="50"/>
    </row>
    <row r="34" spans="1:6" x14ac:dyDescent="0.3">
      <c r="B34" s="4" t="s">
        <v>98</v>
      </c>
      <c r="C34" s="4" t="s">
        <v>99</v>
      </c>
      <c r="D34" s="4" t="s">
        <v>100</v>
      </c>
      <c r="E34" s="4" t="s">
        <v>15</v>
      </c>
      <c r="F34" t="s">
        <v>6</v>
      </c>
    </row>
    <row r="35" spans="1:6" x14ac:dyDescent="0.3">
      <c r="A35" s="1" t="s">
        <v>75</v>
      </c>
      <c r="B35">
        <v>49.2</v>
      </c>
      <c r="C35">
        <v>52.9</v>
      </c>
      <c r="D35">
        <v>52.6</v>
      </c>
      <c r="E35" s="4">
        <f>AVERAGE(B35:D35)</f>
        <v>51.566666666666663</v>
      </c>
      <c r="F35">
        <f>(STDEV(B35:D35)/SQRT(3))</f>
        <v>1.1864981153705114</v>
      </c>
    </row>
    <row r="36" spans="1:6" x14ac:dyDescent="0.3">
      <c r="A36" s="1" t="s">
        <v>66</v>
      </c>
      <c r="B36">
        <v>64</v>
      </c>
      <c r="C36">
        <v>61</v>
      </c>
      <c r="D36">
        <v>61</v>
      </c>
      <c r="E36" s="4">
        <f>AVERAGE(B36:D36)</f>
        <v>62</v>
      </c>
      <c r="F36">
        <f>(STDEV(B36:D36)/SQRT(3))</f>
        <v>1</v>
      </c>
    </row>
    <row r="37" spans="1:6" x14ac:dyDescent="0.3">
      <c r="A37" s="1" t="s">
        <v>67</v>
      </c>
      <c r="B37">
        <v>48.7</v>
      </c>
      <c r="C37">
        <v>49.4</v>
      </c>
      <c r="D37">
        <v>49.7</v>
      </c>
      <c r="E37" s="4">
        <f t="shared" ref="E37:E38" si="8">AVERAGE(B37:D37)</f>
        <v>49.266666666666673</v>
      </c>
      <c r="F37">
        <f t="shared" ref="F37:F38" si="9">(STDEV(B37:D37)/SQRT(3))</f>
        <v>0.29627314724385267</v>
      </c>
    </row>
    <row r="38" spans="1:6" x14ac:dyDescent="0.3">
      <c r="A38" s="1" t="s">
        <v>68</v>
      </c>
      <c r="B38">
        <v>51.8</v>
      </c>
      <c r="C38">
        <v>45.2</v>
      </c>
      <c r="D38">
        <v>50.4</v>
      </c>
      <c r="E38" s="4">
        <f t="shared" si="8"/>
        <v>49.133333333333333</v>
      </c>
      <c r="F38">
        <f t="shared" si="9"/>
        <v>2.0077627128500781</v>
      </c>
    </row>
    <row r="40" spans="1:6" x14ac:dyDescent="0.3">
      <c r="A40" s="51"/>
      <c r="B40" s="57" t="s">
        <v>102</v>
      </c>
      <c r="C40" s="57"/>
      <c r="D40" s="57"/>
      <c r="E40" s="50"/>
      <c r="F40" s="50"/>
    </row>
    <row r="41" spans="1:6" x14ac:dyDescent="0.3">
      <c r="B41" s="4" t="s">
        <v>98</v>
      </c>
      <c r="C41" s="4" t="s">
        <v>99</v>
      </c>
      <c r="D41" s="4" t="s">
        <v>100</v>
      </c>
      <c r="E41" s="4" t="s">
        <v>15</v>
      </c>
      <c r="F41" t="s">
        <v>6</v>
      </c>
    </row>
    <row r="42" spans="1:6" x14ac:dyDescent="0.3">
      <c r="A42" s="1" t="s">
        <v>75</v>
      </c>
      <c r="B42">
        <v>37.799999999999997</v>
      </c>
      <c r="C42">
        <v>36.299999999999997</v>
      </c>
      <c r="D42">
        <v>35.700000000000003</v>
      </c>
      <c r="E42" s="4">
        <f>AVERAGE(B42:D42)</f>
        <v>36.6</v>
      </c>
      <c r="F42">
        <f>(STDEV(B42:D42)/SQRT(3))</f>
        <v>0.6244997998398385</v>
      </c>
    </row>
    <row r="43" spans="1:6" x14ac:dyDescent="0.3">
      <c r="A43" s="1" t="s">
        <v>66</v>
      </c>
      <c r="B43">
        <v>27</v>
      </c>
      <c r="C43">
        <v>29</v>
      </c>
      <c r="D43">
        <v>30</v>
      </c>
      <c r="E43" s="4">
        <f>AVERAGE(B43:D43)</f>
        <v>28.666666666666668</v>
      </c>
      <c r="F43">
        <f>(STDEV(B43:D43)/SQRT(3))</f>
        <v>0.88191710368819687</v>
      </c>
    </row>
    <row r="44" spans="1:6" x14ac:dyDescent="0.3">
      <c r="A44" s="1" t="s">
        <v>67</v>
      </c>
      <c r="B44">
        <v>39.1</v>
      </c>
      <c r="C44">
        <v>38.5</v>
      </c>
      <c r="D44">
        <v>38</v>
      </c>
      <c r="E44" s="4">
        <f t="shared" ref="E44:E45" si="10">AVERAGE(B44:D44)</f>
        <v>38.533333333333331</v>
      </c>
      <c r="F44">
        <f t="shared" ref="F44:F45" si="11">(STDEV(B44:D44)/SQRT(3))</f>
        <v>0.31797973380564898</v>
      </c>
    </row>
    <row r="45" spans="1:6" x14ac:dyDescent="0.3">
      <c r="A45" s="1" t="s">
        <v>68</v>
      </c>
      <c r="B45">
        <v>36.200000000000003</v>
      </c>
      <c r="C45">
        <v>42.3</v>
      </c>
      <c r="D45">
        <v>37.9</v>
      </c>
      <c r="E45" s="4">
        <f t="shared" si="10"/>
        <v>38.800000000000004</v>
      </c>
      <c r="F45">
        <f t="shared" si="11"/>
        <v>1.8175074506954099</v>
      </c>
    </row>
  </sheetData>
  <mergeCells count="9">
    <mergeCell ref="B32:G32"/>
    <mergeCell ref="B33:D33"/>
    <mergeCell ref="B40:D40"/>
    <mergeCell ref="B1:G1"/>
    <mergeCell ref="B2:D2"/>
    <mergeCell ref="B9:D9"/>
    <mergeCell ref="B16:G16"/>
    <mergeCell ref="B17:D17"/>
    <mergeCell ref="B24:D24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opLeftCell="A58" workbookViewId="0">
      <selection activeCell="F3" sqref="F3"/>
    </sheetView>
  </sheetViews>
  <sheetFormatPr defaultRowHeight="14.4" x14ac:dyDescent="0.3"/>
  <sheetData>
    <row r="1" spans="1:11" x14ac:dyDescent="0.3">
      <c r="B1" s="51"/>
      <c r="C1" s="61" t="s">
        <v>103</v>
      </c>
      <c r="D1" s="58"/>
      <c r="E1" s="58"/>
      <c r="F1" s="58"/>
      <c r="G1" s="58"/>
      <c r="H1" s="58"/>
      <c r="I1" s="58"/>
      <c r="J1" s="58"/>
      <c r="K1" s="58"/>
    </row>
    <row r="2" spans="1:11" x14ac:dyDescent="0.3">
      <c r="C2" s="4" t="s">
        <v>19</v>
      </c>
      <c r="D2" s="4" t="s">
        <v>20</v>
      </c>
      <c r="E2" s="4" t="s">
        <v>30</v>
      </c>
      <c r="F2" t="s">
        <v>6</v>
      </c>
      <c r="G2" s="4" t="s">
        <v>31</v>
      </c>
      <c r="H2" s="4" t="s">
        <v>32</v>
      </c>
    </row>
    <row r="3" spans="1:11" x14ac:dyDescent="0.3">
      <c r="A3" s="56" t="s">
        <v>3</v>
      </c>
      <c r="B3" t="s">
        <v>75</v>
      </c>
      <c r="C3" s="26">
        <v>5.5946494455076365E-2</v>
      </c>
      <c r="D3" s="26">
        <v>5.2561862448597438E-2</v>
      </c>
      <c r="E3" s="4">
        <f t="shared" ref="E3:E5" si="0">AVERAGE(C3:D3)</f>
        <v>5.4254178451836901E-2</v>
      </c>
      <c r="F3">
        <f>(STDEV(C3:D3)/SQRT(2))</f>
        <v>1.6923160032394633E-3</v>
      </c>
      <c r="G3">
        <v>1</v>
      </c>
      <c r="H3">
        <f>F3/E3</f>
        <v>3.1192362533731557E-2</v>
      </c>
      <c r="J3" s="26"/>
      <c r="K3" s="26"/>
    </row>
    <row r="4" spans="1:11" x14ac:dyDescent="0.3">
      <c r="A4" s="56"/>
      <c r="B4" t="s">
        <v>66</v>
      </c>
      <c r="C4" s="26">
        <v>4.2778462731653907E-2</v>
      </c>
      <c r="D4" s="26">
        <v>4.0418735985311247E-2</v>
      </c>
      <c r="E4" s="4">
        <f t="shared" si="0"/>
        <v>4.1598599358482577E-2</v>
      </c>
      <c r="F4">
        <f t="shared" ref="F4:F5" si="1">(STDEV(C4:D4)/SQRT(2))</f>
        <v>1.1798633731713304E-3</v>
      </c>
      <c r="G4">
        <f>E4/E3</f>
        <v>0.76673540260886874</v>
      </c>
      <c r="H4">
        <f>F4/E3</f>
        <v>2.1746958609256822E-2</v>
      </c>
      <c r="J4" s="26"/>
      <c r="K4" s="26"/>
    </row>
    <row r="5" spans="1:11" x14ac:dyDescent="0.3">
      <c r="A5" s="56"/>
      <c r="B5" t="s">
        <v>67</v>
      </c>
      <c r="C5" s="26">
        <v>5.9447974482830762E-2</v>
      </c>
      <c r="D5" s="26">
        <v>5.3327290707968933E-2</v>
      </c>
      <c r="E5" s="4">
        <f t="shared" si="0"/>
        <v>5.6387632595399848E-2</v>
      </c>
      <c r="F5">
        <f t="shared" si="1"/>
        <v>3.0603418874309146E-3</v>
      </c>
      <c r="G5">
        <f>E5/E3</f>
        <v>1.0393233148937437</v>
      </c>
      <c r="H5">
        <f>F5/E3</f>
        <v>5.6407487400213313E-2</v>
      </c>
      <c r="J5" s="26"/>
      <c r="K5" s="26"/>
    </row>
    <row r="7" spans="1:11" x14ac:dyDescent="0.3">
      <c r="C7" s="4" t="s">
        <v>19</v>
      </c>
      <c r="D7" s="4" t="s">
        <v>20</v>
      </c>
      <c r="E7" s="4" t="s">
        <v>30</v>
      </c>
      <c r="F7" t="s">
        <v>6</v>
      </c>
      <c r="G7" s="4" t="s">
        <v>31</v>
      </c>
      <c r="H7" s="4" t="s">
        <v>32</v>
      </c>
      <c r="J7" s="26"/>
      <c r="K7" s="26"/>
    </row>
    <row r="8" spans="1:11" x14ac:dyDescent="0.3">
      <c r="A8" s="56" t="s">
        <v>105</v>
      </c>
      <c r="B8" t="s">
        <v>75</v>
      </c>
      <c r="C8" s="26">
        <v>0.39901074753265453</v>
      </c>
      <c r="D8" s="26">
        <v>0.40626711268750915</v>
      </c>
      <c r="E8" s="4">
        <f t="shared" ref="E8:E10" si="2">AVERAGE(C8:D8)</f>
        <v>0.40263893011008184</v>
      </c>
      <c r="F8">
        <f>(STDEV(C8:D8)/SQRT(2))</f>
        <v>3.628182577427308E-3</v>
      </c>
      <c r="G8">
        <v>1</v>
      </c>
      <c r="H8">
        <f>F8/E8</f>
        <v>9.0110078934378252E-3</v>
      </c>
      <c r="J8" s="26"/>
      <c r="K8" s="26"/>
    </row>
    <row r="9" spans="1:11" x14ac:dyDescent="0.3">
      <c r="A9" s="56"/>
      <c r="B9" t="s">
        <v>66</v>
      </c>
      <c r="C9" s="26">
        <v>0.4613708852268022</v>
      </c>
      <c r="D9" s="26">
        <v>0.47532956569700191</v>
      </c>
      <c r="E9" s="4">
        <f t="shared" si="2"/>
        <v>0.46835022546190208</v>
      </c>
      <c r="F9">
        <f t="shared" ref="F9:F10" si="3">(STDEV(C9:D9)/SQRT(2))</f>
        <v>6.9793402350998551E-3</v>
      </c>
      <c r="G9">
        <f>E9/E8</f>
        <v>1.1632015447037243</v>
      </c>
      <c r="H9">
        <f>F9/E8</f>
        <v>1.7333992600247813E-2</v>
      </c>
      <c r="J9" s="26"/>
      <c r="K9" s="26"/>
    </row>
    <row r="10" spans="1:11" x14ac:dyDescent="0.3">
      <c r="A10" s="56"/>
      <c r="B10" t="s">
        <v>67</v>
      </c>
      <c r="C10" s="26">
        <v>0.4165318824746419</v>
      </c>
      <c r="D10" s="26">
        <v>0.41509103310094053</v>
      </c>
      <c r="E10" s="4">
        <f t="shared" si="2"/>
        <v>0.41581145778779122</v>
      </c>
      <c r="F10">
        <f t="shared" si="3"/>
        <v>7.2042468685068473E-4</v>
      </c>
      <c r="G10">
        <f>E10/E8</f>
        <v>1.0327154845014812</v>
      </c>
      <c r="H10">
        <f>F10/E8</f>
        <v>1.7892574040312495E-3</v>
      </c>
    </row>
    <row r="11" spans="1:11" x14ac:dyDescent="0.3">
      <c r="J11" s="26"/>
      <c r="K11" s="26"/>
    </row>
    <row r="12" spans="1:11" x14ac:dyDescent="0.3">
      <c r="C12" s="4" t="s">
        <v>19</v>
      </c>
      <c r="D12" s="4" t="s">
        <v>20</v>
      </c>
      <c r="E12" s="4" t="s">
        <v>30</v>
      </c>
      <c r="F12" t="s">
        <v>6</v>
      </c>
      <c r="G12" s="4" t="s">
        <v>31</v>
      </c>
      <c r="H12" s="4" t="s">
        <v>32</v>
      </c>
      <c r="J12" s="30"/>
      <c r="K12" s="30"/>
    </row>
    <row r="13" spans="1:11" x14ac:dyDescent="0.3">
      <c r="A13" s="56" t="s">
        <v>106</v>
      </c>
      <c r="B13" t="s">
        <v>75</v>
      </c>
      <c r="C13" s="26">
        <v>0.26859408005744057</v>
      </c>
      <c r="D13" s="26">
        <v>0.27027504019090576</v>
      </c>
      <c r="E13" s="4">
        <f t="shared" ref="E13:E15" si="4">AVERAGE(C13:D13)</f>
        <v>0.26943456012417316</v>
      </c>
      <c r="F13">
        <f>(STDEV(C13:D13)/SQRT(2))</f>
        <v>8.4048006673259612E-4</v>
      </c>
      <c r="G13">
        <v>1</v>
      </c>
      <c r="H13">
        <f>F13/E13</f>
        <v>3.1194218972697774E-3</v>
      </c>
      <c r="J13" s="26"/>
      <c r="K13" s="26"/>
    </row>
    <row r="14" spans="1:11" x14ac:dyDescent="0.3">
      <c r="A14" s="56"/>
      <c r="B14" t="s">
        <v>66</v>
      </c>
      <c r="C14" s="30">
        <v>0.42602206330794012</v>
      </c>
      <c r="D14" s="30">
        <v>0.4189935340975624</v>
      </c>
      <c r="E14" s="4">
        <f t="shared" si="4"/>
        <v>0.42250779870275124</v>
      </c>
      <c r="F14">
        <f t="shared" ref="F14:F15" si="5">(STDEV(C14:D14)/SQRT(2))</f>
        <v>3.51426460518886E-3</v>
      </c>
      <c r="G14">
        <f>E14/E13</f>
        <v>1.5681277060672241</v>
      </c>
      <c r="H14">
        <f>F14/E13</f>
        <v>1.3043109998840742E-2</v>
      </c>
    </row>
    <row r="15" spans="1:11" x14ac:dyDescent="0.3">
      <c r="A15" s="56"/>
      <c r="B15" t="s">
        <v>67</v>
      </c>
      <c r="C15" s="26">
        <v>0.36173348043550546</v>
      </c>
      <c r="D15" s="26">
        <v>0.36374478234348384</v>
      </c>
      <c r="E15" s="4">
        <f t="shared" si="4"/>
        <v>0.36273913138949465</v>
      </c>
      <c r="F15">
        <f t="shared" si="5"/>
        <v>1.00565095398919E-3</v>
      </c>
      <c r="G15">
        <f>E15/E13</f>
        <v>1.3462977103691547</v>
      </c>
      <c r="H15">
        <f>F15/E13</f>
        <v>3.7324497403960349E-3</v>
      </c>
    </row>
    <row r="17" spans="1:12" x14ac:dyDescent="0.3">
      <c r="B17" s="51"/>
      <c r="C17" s="61" t="s">
        <v>1</v>
      </c>
      <c r="D17" s="61"/>
      <c r="E17" s="61"/>
      <c r="F17" s="61"/>
    </row>
    <row r="18" spans="1:12" x14ac:dyDescent="0.3">
      <c r="C18" s="4" t="s">
        <v>19</v>
      </c>
      <c r="D18" s="4" t="s">
        <v>20</v>
      </c>
      <c r="E18" s="4" t="s">
        <v>30</v>
      </c>
      <c r="F18" t="s">
        <v>6</v>
      </c>
      <c r="G18" s="4" t="s">
        <v>31</v>
      </c>
      <c r="H18" s="4" t="s">
        <v>32</v>
      </c>
    </row>
    <row r="19" spans="1:12" x14ac:dyDescent="0.3">
      <c r="A19" s="56" t="s">
        <v>3</v>
      </c>
      <c r="B19" t="s">
        <v>75</v>
      </c>
      <c r="C19" s="26">
        <v>2.1307427430135036E-2</v>
      </c>
      <c r="D19" s="26">
        <v>2.042527630464994E-2</v>
      </c>
      <c r="E19" s="4">
        <f>AVERAGE(C19:D19)</f>
        <v>2.0866351867392489E-2</v>
      </c>
      <c r="F19">
        <f>(STDEV(C19:D19)/SQRT(2))</f>
        <v>4.4107556274254785E-4</v>
      </c>
      <c r="G19">
        <v>1</v>
      </c>
      <c r="H19">
        <f>F19/E19</f>
        <v>2.1138125415770904E-2</v>
      </c>
      <c r="K19" s="26"/>
      <c r="L19" s="26"/>
    </row>
    <row r="20" spans="1:12" x14ac:dyDescent="0.3">
      <c r="A20" s="56"/>
      <c r="B20" t="s">
        <v>66</v>
      </c>
      <c r="C20" s="26">
        <v>6.0893336048641238E-3</v>
      </c>
      <c r="D20" s="26">
        <v>4.9839334206833869E-3</v>
      </c>
      <c r="E20" s="4">
        <f>AVERAGE(C20:D20)</f>
        <v>5.5366335127737549E-3</v>
      </c>
      <c r="F20">
        <f>(STDEV(C20:D20)/SQRT(2))</f>
        <v>5.5270009209036847E-4</v>
      </c>
      <c r="G20">
        <f>E20/E19</f>
        <v>0.26533787736157954</v>
      </c>
      <c r="H20">
        <f>F20/E19</f>
        <v>2.6487624458881285E-2</v>
      </c>
      <c r="K20" s="26"/>
      <c r="L20" s="26"/>
    </row>
    <row r="21" spans="1:12" x14ac:dyDescent="0.3">
      <c r="A21" s="56"/>
      <c r="B21" t="s">
        <v>67</v>
      </c>
      <c r="C21" s="26">
        <v>6.965773890927866E-3</v>
      </c>
      <c r="D21" s="26">
        <v>7.8423448255592245E-3</v>
      </c>
      <c r="E21" s="4">
        <f>AVERAGE(C21:D21)</f>
        <v>7.4040593582435452E-3</v>
      </c>
      <c r="F21">
        <f>(STDEV(C21:D21)/SQRT(2))</f>
        <v>4.3828546731567927E-4</v>
      </c>
      <c r="G21">
        <f>E21/E19</f>
        <v>0.35483247887781233</v>
      </c>
      <c r="H21">
        <f>F21/E19</f>
        <v>2.100441275509117E-2</v>
      </c>
      <c r="K21" s="26"/>
      <c r="L21" s="26"/>
    </row>
    <row r="23" spans="1:12" x14ac:dyDescent="0.3">
      <c r="C23" s="4" t="s">
        <v>19</v>
      </c>
      <c r="D23" s="4" t="s">
        <v>20</v>
      </c>
      <c r="E23" s="4" t="s">
        <v>30</v>
      </c>
      <c r="F23" t="s">
        <v>6</v>
      </c>
      <c r="G23" s="4" t="s">
        <v>31</v>
      </c>
      <c r="H23" s="4" t="s">
        <v>32</v>
      </c>
      <c r="K23" s="26"/>
      <c r="L23" s="26"/>
    </row>
    <row r="24" spans="1:12" x14ac:dyDescent="0.3">
      <c r="A24" s="56" t="s">
        <v>105</v>
      </c>
      <c r="B24" t="s">
        <v>75</v>
      </c>
      <c r="C24" s="26">
        <v>9.4110524323996095E-2</v>
      </c>
      <c r="D24" s="26">
        <v>9.8720952334444098E-2</v>
      </c>
      <c r="E24" s="4">
        <f t="shared" ref="E24:E26" si="6">AVERAGE(C24:D24)</f>
        <v>9.6415738329220096E-2</v>
      </c>
      <c r="F24">
        <f>(STDEV(C24:D24)/SQRT(2))</f>
        <v>2.3052140052240012E-3</v>
      </c>
      <c r="G24">
        <v>1</v>
      </c>
      <c r="H24">
        <f>F24/E24</f>
        <v>2.39091049362983E-2</v>
      </c>
      <c r="K24" s="26"/>
      <c r="L24" s="26"/>
    </row>
    <row r="25" spans="1:12" x14ac:dyDescent="0.3">
      <c r="A25" s="56"/>
      <c r="B25" t="s">
        <v>66</v>
      </c>
      <c r="C25" s="26">
        <v>7.710667120075107E-2</v>
      </c>
      <c r="D25" s="26">
        <v>7.9164619088120405E-2</v>
      </c>
      <c r="E25" s="4">
        <f t="shared" si="6"/>
        <v>7.8135645144435745E-2</v>
      </c>
      <c r="F25">
        <f t="shared" ref="F25:F26" si="7">(STDEV(C25:D25)/SQRT(2))</f>
        <v>1.0289739436846674E-3</v>
      </c>
      <c r="G25">
        <f>E25/E24</f>
        <v>0.8104034310003897</v>
      </c>
      <c r="H25">
        <f>F25/E24</f>
        <v>1.0672261204608987E-2</v>
      </c>
      <c r="K25" s="26"/>
      <c r="L25" s="26"/>
    </row>
    <row r="26" spans="1:12" x14ac:dyDescent="0.3">
      <c r="A26" s="56"/>
      <c r="B26" t="s">
        <v>67</v>
      </c>
      <c r="C26" s="26">
        <v>7.3327604576538225E-2</v>
      </c>
      <c r="D26" s="26">
        <v>6.922802680880169E-2</v>
      </c>
      <c r="E26" s="4">
        <f t="shared" si="6"/>
        <v>7.1277815692669957E-2</v>
      </c>
      <c r="F26">
        <f t="shared" si="7"/>
        <v>2.0497888838682671E-3</v>
      </c>
      <c r="G26">
        <f>E26/E24</f>
        <v>0.73927573369075417</v>
      </c>
      <c r="H26">
        <f>F26/E24</f>
        <v>2.1259899259072009E-2</v>
      </c>
    </row>
    <row r="27" spans="1:12" x14ac:dyDescent="0.3">
      <c r="K27" s="26"/>
      <c r="L27" s="26"/>
    </row>
    <row r="28" spans="1:12" x14ac:dyDescent="0.3">
      <c r="C28" s="4" t="s">
        <v>19</v>
      </c>
      <c r="D28" s="4" t="s">
        <v>20</v>
      </c>
      <c r="E28" s="4" t="s">
        <v>30</v>
      </c>
      <c r="F28" t="s">
        <v>6</v>
      </c>
      <c r="G28" s="4" t="s">
        <v>31</v>
      </c>
      <c r="H28" s="4" t="s">
        <v>32</v>
      </c>
      <c r="K28" s="26"/>
      <c r="L28" s="26"/>
    </row>
    <row r="29" spans="1:12" x14ac:dyDescent="0.3">
      <c r="A29" s="56" t="s">
        <v>106</v>
      </c>
      <c r="B29" t="s">
        <v>75</v>
      </c>
      <c r="C29" s="26">
        <v>0.10795491144241301</v>
      </c>
      <c r="D29" s="26">
        <v>0.10669027531812182</v>
      </c>
      <c r="E29" s="4">
        <f t="shared" ref="E29:E31" si="8">AVERAGE(C29:D29)</f>
        <v>0.10732259338026742</v>
      </c>
      <c r="F29">
        <f>(STDEV(C29:D29)/SQRT(2))</f>
        <v>6.32318062145594E-4</v>
      </c>
      <c r="G29">
        <v>1</v>
      </c>
      <c r="H29">
        <f>F29/E29</f>
        <v>5.8917516082112624E-3</v>
      </c>
      <c r="K29" s="26"/>
      <c r="L29" s="26"/>
    </row>
    <row r="30" spans="1:12" x14ac:dyDescent="0.3">
      <c r="A30" s="56"/>
      <c r="B30" t="s">
        <v>66</v>
      </c>
      <c r="C30" s="26">
        <v>9.9441999993323191E-2</v>
      </c>
      <c r="D30" s="26">
        <v>0.10266387722691932</v>
      </c>
      <c r="E30" s="4">
        <f t="shared" si="8"/>
        <v>0.10105293861012125</v>
      </c>
      <c r="F30">
        <f t="shared" ref="F30:F31" si="9">(STDEV(C30:D30)/SQRT(2))</f>
        <v>1.6109386167980631E-3</v>
      </c>
      <c r="G30">
        <f>E30/E29</f>
        <v>0.94158122187812388</v>
      </c>
      <c r="H30">
        <f>F30/E29</f>
        <v>1.5010246827433205E-2</v>
      </c>
    </row>
    <row r="31" spans="1:12" x14ac:dyDescent="0.3">
      <c r="A31" s="56"/>
      <c r="B31" t="s">
        <v>67</v>
      </c>
      <c r="C31" s="26">
        <v>9.0433370108876351E-2</v>
      </c>
      <c r="D31" s="26">
        <v>9.2782703537827485E-2</v>
      </c>
      <c r="E31" s="4">
        <f t="shared" si="8"/>
        <v>9.1608036823351918E-2</v>
      </c>
      <c r="F31">
        <f t="shared" si="9"/>
        <v>1.1746667144755668E-3</v>
      </c>
      <c r="G31">
        <f>E31/E29</f>
        <v>0.85357643659210325</v>
      </c>
      <c r="H31">
        <f>F31/E29</f>
        <v>1.0945195018848134E-2</v>
      </c>
    </row>
    <row r="33" spans="1:11" x14ac:dyDescent="0.3">
      <c r="B33" s="51"/>
      <c r="C33" s="61" t="s">
        <v>63</v>
      </c>
      <c r="D33" s="61"/>
      <c r="E33" s="61"/>
      <c r="F33" s="61"/>
    </row>
    <row r="34" spans="1:11" x14ac:dyDescent="0.3">
      <c r="C34" s="4" t="s">
        <v>19</v>
      </c>
      <c r="D34" s="4" t="s">
        <v>20</v>
      </c>
      <c r="E34" s="4" t="s">
        <v>30</v>
      </c>
      <c r="F34" t="s">
        <v>6</v>
      </c>
      <c r="G34" s="4" t="s">
        <v>31</v>
      </c>
      <c r="H34" s="4" t="s">
        <v>32</v>
      </c>
    </row>
    <row r="35" spans="1:11" x14ac:dyDescent="0.3">
      <c r="A35" s="56" t="s">
        <v>3</v>
      </c>
      <c r="B35" t="s">
        <v>75</v>
      </c>
      <c r="C35" s="26">
        <v>2.8832862193021476E-4</v>
      </c>
      <c r="D35" s="26">
        <v>3.5943052692878017E-4</v>
      </c>
      <c r="E35" s="4">
        <f>AVERAGE(C35:D35)</f>
        <v>3.2387957442949747E-4</v>
      </c>
      <c r="F35">
        <f>(STDEV(C35:D35)/SQRT(2))</f>
        <v>3.5550952499282698E-5</v>
      </c>
      <c r="G35">
        <v>1</v>
      </c>
      <c r="H35">
        <f>F35/E35</f>
        <v>0.10976596027058655</v>
      </c>
      <c r="J35" s="26"/>
      <c r="K35" s="26"/>
    </row>
    <row r="36" spans="1:11" x14ac:dyDescent="0.3">
      <c r="A36" s="56"/>
      <c r="B36" t="s">
        <v>66</v>
      </c>
      <c r="C36" s="26">
        <v>2.4599697996844879E-5</v>
      </c>
      <c r="D36" s="26">
        <v>3.6291745029067555E-5</v>
      </c>
      <c r="E36" s="4">
        <f>AVERAGE(C36:D36)</f>
        <v>3.0445721512956217E-5</v>
      </c>
      <c r="F36">
        <f>(STDEV(C36:D36)/SQRT(2))</f>
        <v>5.846023516111338E-6</v>
      </c>
      <c r="G36">
        <f>E36/E35</f>
        <v>9.4003215752599678E-2</v>
      </c>
      <c r="H36">
        <f>F36/E35</f>
        <v>1.8049991347583137E-2</v>
      </c>
      <c r="J36" s="26"/>
      <c r="K36" s="26"/>
    </row>
    <row r="37" spans="1:11" x14ac:dyDescent="0.3">
      <c r="A37" s="56"/>
      <c r="B37" t="s">
        <v>67</v>
      </c>
      <c r="C37" s="26">
        <v>1.3525774337984567E-4</v>
      </c>
      <c r="D37" s="26">
        <v>1.2787318140669313E-4</v>
      </c>
      <c r="E37" s="4">
        <f>AVERAGE(C37:D37)</f>
        <v>1.3156546239326939E-4</v>
      </c>
      <c r="F37">
        <f>(STDEV(C37:D37)/SQRT(2))</f>
        <v>3.6922809865762688E-6</v>
      </c>
      <c r="G37">
        <f>E37/E35</f>
        <v>0.40621722634104773</v>
      </c>
      <c r="H37">
        <f>F37/E35</f>
        <v>1.1400166228698097E-2</v>
      </c>
      <c r="J37" s="26"/>
      <c r="K37" s="26"/>
    </row>
    <row r="39" spans="1:11" x14ac:dyDescent="0.3">
      <c r="C39" s="4" t="s">
        <v>19</v>
      </c>
      <c r="D39" s="4" t="s">
        <v>20</v>
      </c>
      <c r="E39" s="4" t="s">
        <v>30</v>
      </c>
      <c r="F39" t="s">
        <v>6</v>
      </c>
      <c r="G39" s="4" t="s">
        <v>31</v>
      </c>
      <c r="H39" s="4" t="s">
        <v>32</v>
      </c>
      <c r="J39" s="26"/>
      <c r="K39" s="26"/>
    </row>
    <row r="40" spans="1:11" x14ac:dyDescent="0.3">
      <c r="A40" s="56" t="s">
        <v>105</v>
      </c>
      <c r="B40" t="s">
        <v>75</v>
      </c>
      <c r="C40" s="26">
        <v>1.2952343003978491E-4</v>
      </c>
      <c r="D40" s="26">
        <v>6.6536170854261106E-5</v>
      </c>
      <c r="E40" s="4">
        <f t="shared" ref="E40:E42" si="10">AVERAGE(C40:D40)</f>
        <v>9.8029800447023001E-5</v>
      </c>
      <c r="F40">
        <f>(STDEV(C40:D40)/SQRT(2))</f>
        <v>3.1493629592761902E-5</v>
      </c>
      <c r="G40">
        <v>1</v>
      </c>
      <c r="H40">
        <f>F40/E40</f>
        <v>0.32126587475592794</v>
      </c>
      <c r="J40" s="26"/>
      <c r="K40" s="26"/>
    </row>
    <row r="41" spans="1:11" x14ac:dyDescent="0.3">
      <c r="A41" s="56"/>
      <c r="B41" t="s">
        <v>66</v>
      </c>
      <c r="C41" s="26">
        <v>1.2333988108958174E-5</v>
      </c>
      <c r="D41" s="26">
        <v>1.3118839122379167E-5</v>
      </c>
      <c r="E41" s="4">
        <f t="shared" si="10"/>
        <v>1.272641361566867E-5</v>
      </c>
      <c r="F41">
        <f t="shared" ref="F41:F42" si="11">(STDEV(C41:D41)/SQRT(2))</f>
        <v>3.9242550671049614E-7</v>
      </c>
      <c r="G41">
        <f>E41/E40</f>
        <v>0.12982188638184819</v>
      </c>
      <c r="H41">
        <f>F41/E40</f>
        <v>4.0031246102818462E-3</v>
      </c>
      <c r="J41" s="26"/>
      <c r="K41" s="26"/>
    </row>
    <row r="42" spans="1:11" x14ac:dyDescent="0.3">
      <c r="A42" s="56"/>
      <c r="B42" t="s">
        <v>67</v>
      </c>
      <c r="C42" s="26">
        <v>4.6111882341223278E-5</v>
      </c>
      <c r="D42" s="26">
        <v>4.1185610096031196E-5</v>
      </c>
      <c r="E42" s="4">
        <f t="shared" si="10"/>
        <v>4.3648746218627241E-5</v>
      </c>
      <c r="F42">
        <f t="shared" si="11"/>
        <v>2.4631361225960407E-6</v>
      </c>
      <c r="G42">
        <f>E42/E40</f>
        <v>0.44525997216750202</v>
      </c>
      <c r="H42">
        <f>F42/E40</f>
        <v>2.5126401475510114E-2</v>
      </c>
    </row>
    <row r="43" spans="1:11" x14ac:dyDescent="0.3">
      <c r="J43" s="26"/>
      <c r="K43" s="26"/>
    </row>
    <row r="44" spans="1:11" x14ac:dyDescent="0.3">
      <c r="C44" s="4" t="s">
        <v>19</v>
      </c>
      <c r="D44" s="4" t="s">
        <v>20</v>
      </c>
      <c r="E44" s="4" t="s">
        <v>30</v>
      </c>
      <c r="F44" t="s">
        <v>6</v>
      </c>
      <c r="G44" s="4" t="s">
        <v>31</v>
      </c>
      <c r="H44" s="4" t="s">
        <v>32</v>
      </c>
      <c r="J44" s="26"/>
      <c r="K44" s="26"/>
    </row>
    <row r="45" spans="1:11" x14ac:dyDescent="0.3">
      <c r="A45" s="56" t="s">
        <v>106</v>
      </c>
      <c r="B45" t="s">
        <v>75</v>
      </c>
      <c r="C45" s="26">
        <v>3.0464709569279298E-5</v>
      </c>
      <c r="D45" s="26">
        <v>3.2583444160065264E-5</v>
      </c>
      <c r="E45" s="4">
        <f t="shared" ref="E45:E47" si="12">AVERAGE(C45:D45)</f>
        <v>3.1524076864672279E-5</v>
      </c>
      <c r="F45">
        <f>(STDEV(C45:D45)/SQRT(2))</f>
        <v>1.0593672953929827E-6</v>
      </c>
      <c r="G45">
        <v>1</v>
      </c>
      <c r="H45">
        <f>F45/E45</f>
        <v>3.3605021962757976E-2</v>
      </c>
      <c r="J45" s="26"/>
      <c r="K45" s="26"/>
    </row>
    <row r="46" spans="1:11" x14ac:dyDescent="0.3">
      <c r="A46" s="56"/>
      <c r="B46" t="s">
        <v>66</v>
      </c>
      <c r="C46" s="26">
        <v>1.834824626095981E-5</v>
      </c>
      <c r="D46" s="26">
        <v>7.7305369389944826E-6</v>
      </c>
      <c r="E46" s="4">
        <f t="shared" si="12"/>
        <v>1.3039391599977146E-5</v>
      </c>
      <c r="F46">
        <f t="shared" ref="F46:F47" si="13">(STDEV(C46:D46)/SQRT(2))</f>
        <v>5.3088546609826636E-6</v>
      </c>
      <c r="G46">
        <f>E46/E45</f>
        <v>0.41363278157051603</v>
      </c>
      <c r="H46">
        <f>F46/E45</f>
        <v>0.16840634806762814</v>
      </c>
    </row>
    <row r="47" spans="1:11" x14ac:dyDescent="0.3">
      <c r="A47" s="56"/>
      <c r="B47" t="s">
        <v>67</v>
      </c>
      <c r="C47" s="26">
        <v>4.7721487886068581E-5</v>
      </c>
      <c r="D47" s="26">
        <v>4.5714085209070427E-5</v>
      </c>
      <c r="E47" s="4">
        <f t="shared" si="12"/>
        <v>4.6717786547569501E-5</v>
      </c>
      <c r="F47">
        <f t="shared" si="13"/>
        <v>1.0037013384990767E-6</v>
      </c>
      <c r="G47">
        <f>E47/E45</f>
        <v>1.4819715973958996</v>
      </c>
      <c r="H47">
        <f>F47/E45</f>
        <v>3.1839198426263295E-2</v>
      </c>
    </row>
    <row r="49" spans="1:11" x14ac:dyDescent="0.3">
      <c r="B49" s="51"/>
      <c r="C49" s="61" t="s">
        <v>13</v>
      </c>
      <c r="D49" s="61"/>
      <c r="E49" s="61"/>
      <c r="F49" s="61"/>
    </row>
    <row r="50" spans="1:11" x14ac:dyDescent="0.3">
      <c r="C50" s="4" t="s">
        <v>19</v>
      </c>
      <c r="D50" s="4" t="s">
        <v>20</v>
      </c>
      <c r="E50" s="4" t="s">
        <v>30</v>
      </c>
      <c r="F50" t="s">
        <v>6</v>
      </c>
      <c r="G50" s="4" t="s">
        <v>31</v>
      </c>
      <c r="H50" s="4" t="s">
        <v>32</v>
      </c>
    </row>
    <row r="51" spans="1:11" x14ac:dyDescent="0.3">
      <c r="A51" s="56" t="s">
        <v>3</v>
      </c>
      <c r="B51" t="s">
        <v>75</v>
      </c>
      <c r="C51" s="26">
        <v>8.6445100224569037E-3</v>
      </c>
      <c r="D51" s="26">
        <v>8.2122912185615161E-3</v>
      </c>
      <c r="E51" s="4">
        <f>AVERAGE(C51:D51)</f>
        <v>8.4284006205092091E-3</v>
      </c>
      <c r="F51">
        <f>(STDEV(C51:D51)/SQRT(2))</f>
        <v>2.161094019476938E-4</v>
      </c>
      <c r="G51">
        <v>1</v>
      </c>
      <c r="H51">
        <f>F51/E51</f>
        <v>2.5640618152609523E-2</v>
      </c>
      <c r="J51" s="26"/>
      <c r="K51" s="26"/>
    </row>
    <row r="52" spans="1:11" x14ac:dyDescent="0.3">
      <c r="A52" s="56"/>
      <c r="B52" t="s">
        <v>66</v>
      </c>
      <c r="C52" s="26">
        <v>1.0702462873855657E-2</v>
      </c>
      <c r="D52" s="26">
        <v>1.083321362098412E-2</v>
      </c>
      <c r="E52" s="4">
        <f>AVERAGE(C52:D52)</f>
        <v>1.0767838247419888E-2</v>
      </c>
      <c r="F52">
        <f>(STDEV(C52:D52)/SQRT(2))</f>
        <v>6.5375373564231093E-5</v>
      </c>
      <c r="G52">
        <f>E52/E51</f>
        <v>1.2775660213893987</v>
      </c>
      <c r="H52">
        <f>F52/E51</f>
        <v>7.7565574428379962E-3</v>
      </c>
      <c r="J52" s="26"/>
      <c r="K52" s="26"/>
    </row>
    <row r="53" spans="1:11" x14ac:dyDescent="0.3">
      <c r="A53" s="56"/>
      <c r="B53" t="s">
        <v>67</v>
      </c>
      <c r="C53" s="26">
        <v>1.1629532300599377E-2</v>
      </c>
      <c r="D53" s="26">
        <v>1.2415466666177011E-2</v>
      </c>
      <c r="E53" s="4">
        <f>AVERAGE(C53:D53)</f>
        <v>1.2022499483388193E-2</v>
      </c>
      <c r="F53">
        <f>(STDEV(C53:D53)/SQRT(2))</f>
        <v>3.9296718278881721E-4</v>
      </c>
      <c r="G53">
        <f>E53/E51</f>
        <v>1.4264271508562729</v>
      </c>
      <c r="H53">
        <f>F53/E51</f>
        <v>4.6624169932382234E-2</v>
      </c>
      <c r="J53" s="26"/>
      <c r="K53" s="26"/>
    </row>
    <row r="55" spans="1:11" x14ac:dyDescent="0.3">
      <c r="C55" s="4" t="s">
        <v>19</v>
      </c>
      <c r="D55" s="4" t="s">
        <v>20</v>
      </c>
      <c r="E55" s="4" t="s">
        <v>30</v>
      </c>
      <c r="F55" t="s">
        <v>6</v>
      </c>
      <c r="G55" s="4" t="s">
        <v>31</v>
      </c>
      <c r="H55" s="4" t="s">
        <v>32</v>
      </c>
      <c r="J55" s="26"/>
      <c r="K55" s="26"/>
    </row>
    <row r="56" spans="1:11" x14ac:dyDescent="0.3">
      <c r="A56" s="56" t="s">
        <v>105</v>
      </c>
      <c r="B56" t="s">
        <v>75</v>
      </c>
      <c r="C56" s="26">
        <v>8.3067564804310424E-3</v>
      </c>
      <c r="D56" s="26">
        <v>8.804767417450763E-3</v>
      </c>
      <c r="E56" s="4">
        <f t="shared" ref="E56:E58" si="14">AVERAGE(C56:D56)</f>
        <v>8.5557619489409036E-3</v>
      </c>
      <c r="F56">
        <f>(STDEV(C56:D56)/SQRT(2))</f>
        <v>2.4900546850986025E-4</v>
      </c>
      <c r="G56">
        <v>1</v>
      </c>
      <c r="H56">
        <f>F56/E56</f>
        <v>2.910383318234842E-2</v>
      </c>
      <c r="J56" s="26"/>
      <c r="K56" s="26"/>
    </row>
    <row r="57" spans="1:11" x14ac:dyDescent="0.3">
      <c r="A57" s="56"/>
      <c r="B57" t="s">
        <v>66</v>
      </c>
      <c r="C57" s="26">
        <v>1.0016348543813822E-2</v>
      </c>
      <c r="D57" s="26">
        <v>9.7087441329642282E-3</v>
      </c>
      <c r="E57" s="4">
        <f t="shared" si="14"/>
        <v>9.8625463383890249E-3</v>
      </c>
      <c r="F57">
        <f t="shared" ref="F57:F58" si="15">(STDEV(C57:D57)/SQRT(2))</f>
        <v>1.5380220542479672E-4</v>
      </c>
      <c r="G57">
        <f>E57/E56</f>
        <v>1.1527373479120564</v>
      </c>
      <c r="H57">
        <f>F57/E56</f>
        <v>1.7976447491486778E-2</v>
      </c>
      <c r="J57" s="26"/>
      <c r="K57" s="26"/>
    </row>
    <row r="58" spans="1:11" x14ac:dyDescent="0.3">
      <c r="A58" s="56"/>
      <c r="B58" t="s">
        <v>67</v>
      </c>
      <c r="C58" s="26">
        <v>1.0854971154661689E-2</v>
      </c>
      <c r="D58" s="26">
        <v>1.0565465521122374E-2</v>
      </c>
      <c r="E58" s="4">
        <f t="shared" si="14"/>
        <v>1.0710218337892031E-2</v>
      </c>
      <c r="F58">
        <f t="shared" si="15"/>
        <v>1.4475281676965768E-4</v>
      </c>
      <c r="G58">
        <f>E58/E56</f>
        <v>1.2518135032050328</v>
      </c>
      <c r="H58">
        <f>F58/E56</f>
        <v>1.6918752255323827E-2</v>
      </c>
    </row>
    <row r="59" spans="1:11" x14ac:dyDescent="0.3">
      <c r="J59" s="26"/>
      <c r="K59" s="26"/>
    </row>
    <row r="60" spans="1:11" x14ac:dyDescent="0.3">
      <c r="C60" s="4" t="s">
        <v>19</v>
      </c>
      <c r="D60" s="4" t="s">
        <v>20</v>
      </c>
      <c r="E60" s="4" t="s">
        <v>30</v>
      </c>
      <c r="F60" t="s">
        <v>6</v>
      </c>
      <c r="G60" s="4" t="s">
        <v>31</v>
      </c>
      <c r="H60" s="4" t="s">
        <v>32</v>
      </c>
      <c r="J60" s="26"/>
      <c r="K60" s="26"/>
    </row>
    <row r="61" spans="1:11" x14ac:dyDescent="0.3">
      <c r="A61" s="56" t="s">
        <v>106</v>
      </c>
      <c r="B61" t="s">
        <v>75</v>
      </c>
      <c r="C61" s="26">
        <v>8.5557619489409036E-3</v>
      </c>
      <c r="D61" s="26">
        <v>8.2963447541975002E-3</v>
      </c>
      <c r="E61" s="4">
        <f t="shared" ref="E61:E63" si="16">AVERAGE(C61:D61)</f>
        <v>8.4260533515692019E-3</v>
      </c>
      <c r="F61">
        <f>(STDEV(C61:D61)/SQRT(2))</f>
        <v>1.2970859737170166E-4</v>
      </c>
      <c r="G61">
        <v>1</v>
      </c>
      <c r="H61">
        <f>F61/E61</f>
        <v>1.539375457995952E-2</v>
      </c>
      <c r="J61" s="26"/>
      <c r="K61" s="26"/>
    </row>
    <row r="62" spans="1:11" x14ac:dyDescent="0.3">
      <c r="A62" s="56"/>
      <c r="B62" t="s">
        <v>66</v>
      </c>
      <c r="C62" s="26">
        <v>9.8625463383890249E-3</v>
      </c>
      <c r="D62" s="26">
        <v>8.5656697688807348E-3</v>
      </c>
      <c r="E62" s="4">
        <f t="shared" si="16"/>
        <v>9.2141080536348799E-3</v>
      </c>
      <c r="F62">
        <f t="shared" ref="F62:F63" si="17">(STDEV(C62:D62)/SQRT(2))</f>
        <v>6.4843828475414506E-4</v>
      </c>
      <c r="G62">
        <f>E62/E61</f>
        <v>1.0935259568370661</v>
      </c>
      <c r="H62">
        <f>F62/E61</f>
        <v>7.6956346903901934E-2</v>
      </c>
    </row>
    <row r="63" spans="1:11" x14ac:dyDescent="0.3">
      <c r="A63" s="56"/>
      <c r="B63" t="s">
        <v>67</v>
      </c>
      <c r="C63" s="26">
        <v>1.0710218337892031E-2</v>
      </c>
      <c r="D63" s="26">
        <v>1.114862155674741E-2</v>
      </c>
      <c r="E63" s="4">
        <f t="shared" si="16"/>
        <v>1.092941994731972E-2</v>
      </c>
      <c r="F63">
        <f t="shared" si="17"/>
        <v>2.1920160942768931E-4</v>
      </c>
      <c r="G63">
        <f>E63/E61</f>
        <v>1.2970983556951146</v>
      </c>
      <c r="H63">
        <f>F63/E61</f>
        <v>2.6014742641864107E-2</v>
      </c>
    </row>
  </sheetData>
  <mergeCells count="16">
    <mergeCell ref="C49:F49"/>
    <mergeCell ref="A51:A53"/>
    <mergeCell ref="A56:A58"/>
    <mergeCell ref="A61:A63"/>
    <mergeCell ref="C1:K1"/>
    <mergeCell ref="A24:A26"/>
    <mergeCell ref="A29:A31"/>
    <mergeCell ref="C33:F33"/>
    <mergeCell ref="A35:A37"/>
    <mergeCell ref="A40:A42"/>
    <mergeCell ref="A45:A47"/>
    <mergeCell ref="A3:A5"/>
    <mergeCell ref="A8:A10"/>
    <mergeCell ref="A13:A15"/>
    <mergeCell ref="C17:F17"/>
    <mergeCell ref="A19:A2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opLeftCell="E25" workbookViewId="0">
      <selection activeCell="K30" sqref="K30:Q49"/>
    </sheetView>
  </sheetViews>
  <sheetFormatPr defaultRowHeight="14.4" x14ac:dyDescent="0.3"/>
  <sheetData>
    <row r="1" spans="1:15" x14ac:dyDescent="0.3">
      <c r="B1" s="61" t="s">
        <v>103</v>
      </c>
      <c r="C1" s="58"/>
      <c r="D1" s="58"/>
      <c r="E1" s="58"/>
      <c r="F1" s="58"/>
      <c r="G1" s="58"/>
      <c r="H1" s="58"/>
      <c r="I1" s="58"/>
      <c r="J1" s="58"/>
    </row>
    <row r="2" spans="1:15" x14ac:dyDescent="0.3">
      <c r="C2" s="4" t="s">
        <v>107</v>
      </c>
      <c r="D2" s="4" t="s">
        <v>109</v>
      </c>
      <c r="E2" s="4" t="s">
        <v>110</v>
      </c>
      <c r="F2" t="s">
        <v>15</v>
      </c>
      <c r="G2" s="4" t="s">
        <v>6</v>
      </c>
      <c r="H2" s="4" t="s">
        <v>108</v>
      </c>
      <c r="I2" s="4" t="s">
        <v>32</v>
      </c>
      <c r="J2" s="4" t="s">
        <v>11</v>
      </c>
      <c r="L2" t="s">
        <v>86</v>
      </c>
      <c r="M2">
        <v>1</v>
      </c>
      <c r="N2">
        <v>5.5453380362232178E-2</v>
      </c>
      <c r="O2" t="s">
        <v>75</v>
      </c>
    </row>
    <row r="3" spans="1:15" x14ac:dyDescent="0.3">
      <c r="A3" s="56" t="s">
        <v>86</v>
      </c>
      <c r="B3" t="s">
        <v>75</v>
      </c>
      <c r="C3" s="4">
        <v>9.0491640540379309E-2</v>
      </c>
      <c r="D3" s="4">
        <v>8.1532668740478251E-2</v>
      </c>
      <c r="E3" s="4">
        <v>9.8035046667419995E-2</v>
      </c>
      <c r="F3" s="4">
        <f>AVERAGE(C3:D3)</f>
        <v>8.6012154640428773E-2</v>
      </c>
      <c r="G3">
        <f>(STDEV(C3:E3)/SQRT(3))</f>
        <v>4.76966472705083E-3</v>
      </c>
      <c r="H3">
        <v>1</v>
      </c>
      <c r="I3">
        <f>G3/F3</f>
        <v>5.5453380362232178E-2</v>
      </c>
      <c r="L3" t="s">
        <v>87</v>
      </c>
      <c r="M3">
        <v>1</v>
      </c>
      <c r="N3">
        <v>9.3456852880159702E-2</v>
      </c>
    </row>
    <row r="4" spans="1:15" x14ac:dyDescent="0.3">
      <c r="A4" s="56"/>
      <c r="B4" t="s">
        <v>92</v>
      </c>
      <c r="C4" s="4">
        <v>2.8101870486509768E-2</v>
      </c>
      <c r="D4" s="34">
        <v>2.3583610415869094E-2</v>
      </c>
      <c r="E4" s="34">
        <v>2.4415271729574209E-2</v>
      </c>
      <c r="F4" s="4">
        <f>AVERAGE(C4:D4)</f>
        <v>2.5842740451189429E-2</v>
      </c>
      <c r="G4">
        <f>(STDEV(C4:E4)/SQRT(3))</f>
        <v>1.3883912553203114E-3</v>
      </c>
      <c r="H4">
        <f>F4/F3</f>
        <v>0.30045451784371907</v>
      </c>
      <c r="I4">
        <f>G4/F3</f>
        <v>1.6141802994291205E-2</v>
      </c>
      <c r="J4" s="1">
        <f>TTEST(C3:E3,C4:E4,2,1)</f>
        <v>5.1618417656432549E-3</v>
      </c>
      <c r="L4" t="s">
        <v>88</v>
      </c>
      <c r="M4">
        <v>1</v>
      </c>
      <c r="N4">
        <v>4.4962078579925055E-2</v>
      </c>
    </row>
    <row r="5" spans="1:15" x14ac:dyDescent="0.3">
      <c r="L5" t="s">
        <v>52</v>
      </c>
      <c r="M5">
        <v>1</v>
      </c>
      <c r="N5">
        <v>6.8884216015221003E-2</v>
      </c>
    </row>
    <row r="6" spans="1:15" x14ac:dyDescent="0.3">
      <c r="C6" s="4" t="s">
        <v>107</v>
      </c>
      <c r="D6" s="4" t="s">
        <v>109</v>
      </c>
      <c r="E6" s="4" t="s">
        <v>110</v>
      </c>
      <c r="F6" t="s">
        <v>15</v>
      </c>
      <c r="G6" s="4" t="s">
        <v>6</v>
      </c>
      <c r="H6" s="4" t="s">
        <v>108</v>
      </c>
      <c r="I6" s="4" t="s">
        <v>32</v>
      </c>
      <c r="J6" s="4" t="s">
        <v>11</v>
      </c>
      <c r="L6" t="s">
        <v>89</v>
      </c>
      <c r="M6">
        <v>1</v>
      </c>
      <c r="N6">
        <v>4.3882720018396416E-2</v>
      </c>
    </row>
    <row r="7" spans="1:15" x14ac:dyDescent="0.3">
      <c r="A7" s="56" t="s">
        <v>87</v>
      </c>
      <c r="B7" t="s">
        <v>75</v>
      </c>
      <c r="C7" s="34">
        <v>8.4901098277357631E-2</v>
      </c>
      <c r="D7" s="34">
        <v>0.11014131975899484</v>
      </c>
      <c r="E7" s="34">
        <v>0.11394641910966925</v>
      </c>
      <c r="F7" s="4">
        <f>AVERAGE(C7:D7)</f>
        <v>9.7521209018176236E-2</v>
      </c>
      <c r="G7">
        <f>(STDEV(C7:E7)/SQRT(3))</f>
        <v>9.1140252839069999E-3</v>
      </c>
      <c r="H7">
        <v>1</v>
      </c>
      <c r="I7">
        <f>G7/F7</f>
        <v>9.3456852880159702E-2</v>
      </c>
    </row>
    <row r="8" spans="1:15" x14ac:dyDescent="0.3">
      <c r="A8" s="56"/>
      <c r="B8" t="s">
        <v>92</v>
      </c>
      <c r="C8" s="15">
        <v>3.1927153164745321E-2</v>
      </c>
      <c r="D8" s="15">
        <v>2.3162397221222528E-2</v>
      </c>
      <c r="E8" s="15">
        <v>2.2575921430279807E-2</v>
      </c>
      <c r="F8" s="4">
        <f>AVERAGE(C8:D8)</f>
        <v>2.7544775192983924E-2</v>
      </c>
      <c r="G8">
        <f>(STDEV(C8:E8)/SQRT(3))</f>
        <v>3.0240741058173994E-3</v>
      </c>
      <c r="H8">
        <f>F8/F7</f>
        <v>0.2824490741070495</v>
      </c>
      <c r="I8">
        <f>G8/F7</f>
        <v>3.1009399250308364E-2</v>
      </c>
      <c r="J8" s="1">
        <f>TTEST(C7:E7,C8:E8,2,1)</f>
        <v>2.3877480677907133E-2</v>
      </c>
      <c r="L8" t="s">
        <v>86</v>
      </c>
      <c r="M8">
        <v>0.30045451784371907</v>
      </c>
      <c r="N8">
        <v>1.6141802994291205E-2</v>
      </c>
      <c r="O8" t="s">
        <v>92</v>
      </c>
    </row>
    <row r="9" spans="1:15" x14ac:dyDescent="0.3">
      <c r="E9" s="4"/>
      <c r="L9" t="s">
        <v>87</v>
      </c>
      <c r="M9">
        <v>0.2824490741070495</v>
      </c>
      <c r="N9">
        <v>3.1009399250308364E-2</v>
      </c>
    </row>
    <row r="10" spans="1:15" x14ac:dyDescent="0.3">
      <c r="C10" s="4" t="s">
        <v>107</v>
      </c>
      <c r="D10" s="4" t="s">
        <v>109</v>
      </c>
      <c r="E10" s="4" t="s">
        <v>110</v>
      </c>
      <c r="F10" t="s">
        <v>15</v>
      </c>
      <c r="G10" s="4" t="s">
        <v>6</v>
      </c>
      <c r="H10" s="4" t="s">
        <v>108</v>
      </c>
      <c r="I10" s="4" t="s">
        <v>32</v>
      </c>
      <c r="J10" s="4" t="s">
        <v>11</v>
      </c>
      <c r="L10" t="s">
        <v>88</v>
      </c>
      <c r="M10">
        <v>0.23174830032624261</v>
      </c>
      <c r="N10">
        <v>8.9833539501079172E-3</v>
      </c>
    </row>
    <row r="11" spans="1:15" x14ac:dyDescent="0.3">
      <c r="A11" s="56" t="s">
        <v>88</v>
      </c>
      <c r="B11" t="s">
        <v>75</v>
      </c>
      <c r="C11" s="4">
        <v>9.8372584198804278E-2</v>
      </c>
      <c r="D11" s="34">
        <v>0.11014131975899484</v>
      </c>
      <c r="E11" s="34">
        <v>0.11394641910966925</v>
      </c>
      <c r="F11" s="4">
        <f>AVERAGE(C11:D11)</f>
        <v>0.10425695197889956</v>
      </c>
      <c r="G11">
        <f>(STDEV(C11:E11)/SQRT(3))</f>
        <v>4.6876092673787551E-3</v>
      </c>
      <c r="H11">
        <v>1</v>
      </c>
      <c r="I11">
        <f>G11/F11</f>
        <v>4.4962078579925055E-2</v>
      </c>
      <c r="L11" t="s">
        <v>52</v>
      </c>
      <c r="M11">
        <v>0.3422337945337261</v>
      </c>
      <c r="N11">
        <v>5.1488511854789025E-2</v>
      </c>
    </row>
    <row r="12" spans="1:15" x14ac:dyDescent="0.3">
      <c r="A12" s="56"/>
      <c r="B12" t="s">
        <v>92</v>
      </c>
      <c r="C12" s="4">
        <v>2.5741660404716069E-2</v>
      </c>
      <c r="D12" s="4">
        <v>2.2581082431893273E-2</v>
      </c>
      <c r="E12" s="4">
        <v>2.352682420978229E-2</v>
      </c>
      <c r="F12" s="4">
        <f>AVERAGE(C12:D12)</f>
        <v>2.416137141830467E-2</v>
      </c>
      <c r="G12">
        <f>(STDEV(C12:E12)/SQRT(3))</f>
        <v>9.3657710138585887E-4</v>
      </c>
      <c r="H12">
        <f>F12/F11</f>
        <v>0.23174830032624261</v>
      </c>
      <c r="I12">
        <f>G12/F11</f>
        <v>8.9833539501079172E-3</v>
      </c>
      <c r="J12" s="1">
        <f>TTEST(C11:E11,C12:E12,2,1)</f>
        <v>4.3303632154118006E-3</v>
      </c>
      <c r="L12" t="s">
        <v>89</v>
      </c>
      <c r="M12">
        <v>0.30767285260991406</v>
      </c>
      <c r="N12">
        <v>1.1453456059697227E-2</v>
      </c>
    </row>
    <row r="13" spans="1:15" x14ac:dyDescent="0.3">
      <c r="E13" s="34"/>
    </row>
    <row r="14" spans="1:15" x14ac:dyDescent="0.3">
      <c r="C14" s="4" t="s">
        <v>107</v>
      </c>
      <c r="D14" s="4" t="s">
        <v>109</v>
      </c>
      <c r="E14" s="4" t="s">
        <v>110</v>
      </c>
      <c r="F14" t="s">
        <v>15</v>
      </c>
      <c r="G14" s="4" t="s">
        <v>6</v>
      </c>
      <c r="H14" s="4" t="s">
        <v>108</v>
      </c>
      <c r="I14" s="4" t="s">
        <v>32</v>
      </c>
      <c r="J14" s="4" t="s">
        <v>11</v>
      </c>
    </row>
    <row r="15" spans="1:15" x14ac:dyDescent="0.3">
      <c r="A15" s="56" t="s">
        <v>52</v>
      </c>
      <c r="B15" t="s">
        <v>75</v>
      </c>
      <c r="C15" s="4">
        <v>0.13377475626453478</v>
      </c>
      <c r="D15" s="34">
        <v>0.10776262444672008</v>
      </c>
      <c r="E15" s="34">
        <v>0.11002685316140881</v>
      </c>
      <c r="F15" s="4">
        <f>AVERAGE(C15:D15)</f>
        <v>0.12076869035562743</v>
      </c>
      <c r="G15">
        <f>(STDEV(C15:E15)/SQRT(3))</f>
        <v>8.3190565543323769E-3</v>
      </c>
      <c r="H15">
        <v>1</v>
      </c>
      <c r="I15">
        <f>G15/F15</f>
        <v>6.8884216015221003E-2</v>
      </c>
    </row>
    <row r="16" spans="1:15" x14ac:dyDescent="0.3">
      <c r="A16" s="56"/>
      <c r="B16" t="s">
        <v>92</v>
      </c>
      <c r="C16" s="4">
        <v>5.0976138614411817E-2</v>
      </c>
      <c r="D16" s="4">
        <v>3.1686115708138153E-2</v>
      </c>
      <c r="E16" s="4">
        <v>3.3029598410307476E-2</v>
      </c>
      <c r="F16" s="4">
        <f>AVERAGE(C16:D16)</f>
        <v>4.1331127161274989E-2</v>
      </c>
      <c r="G16">
        <f>(STDEV(C16:E16)/SQRT(3))</f>
        <v>6.2182001450630676E-3</v>
      </c>
      <c r="H16">
        <f>F16/F15</f>
        <v>0.3422337945337261</v>
      </c>
      <c r="I16">
        <f>G16/F15</f>
        <v>5.1488511854789025E-2</v>
      </c>
      <c r="J16" s="1">
        <f>TTEST(C15:E15,C16:E16,2,1)</f>
        <v>7.1541035217634124E-4</v>
      </c>
    </row>
    <row r="17" spans="1:11" x14ac:dyDescent="0.3">
      <c r="E17" s="34"/>
    </row>
    <row r="18" spans="1:11" x14ac:dyDescent="0.3">
      <c r="C18" s="4" t="s">
        <v>107</v>
      </c>
      <c r="D18" s="4" t="s">
        <v>109</v>
      </c>
      <c r="E18" s="4" t="s">
        <v>110</v>
      </c>
      <c r="F18" t="s">
        <v>15</v>
      </c>
      <c r="G18" s="4" t="s">
        <v>6</v>
      </c>
      <c r="H18" s="4" t="s">
        <v>108</v>
      </c>
      <c r="I18" s="4" t="s">
        <v>32</v>
      </c>
      <c r="J18" s="4" t="s">
        <v>11</v>
      </c>
    </row>
    <row r="19" spans="1:11" x14ac:dyDescent="0.3">
      <c r="A19" s="56" t="s">
        <v>89</v>
      </c>
      <c r="B19" t="s">
        <v>75</v>
      </c>
      <c r="C19" s="4">
        <v>0.12126428086550023</v>
      </c>
      <c r="D19" s="4">
        <v>0.11812095244222406</v>
      </c>
      <c r="E19" s="4">
        <v>0.13521300711499806</v>
      </c>
      <c r="F19" s="4">
        <f>AVERAGE(C19:D19)</f>
        <v>0.11969261665386215</v>
      </c>
      <c r="G19">
        <f>(STDEV(C19:E19)/SQRT(3))</f>
        <v>5.2524375848906849E-3</v>
      </c>
      <c r="H19">
        <v>1</v>
      </c>
      <c r="I19">
        <f>G19/F19</f>
        <v>4.3882720018396416E-2</v>
      </c>
    </row>
    <row r="20" spans="1:11" x14ac:dyDescent="0.3">
      <c r="A20" s="56"/>
      <c r="B20" t="s">
        <v>92</v>
      </c>
      <c r="C20" s="34">
        <v>3.9076032937863769E-2</v>
      </c>
      <c r="D20" s="34">
        <v>3.4576304666613565E-2</v>
      </c>
      <c r="E20" s="4">
        <v>3.5511448130752757E-2</v>
      </c>
      <c r="F20" s="4">
        <f>AVERAGE(C20:D20)</f>
        <v>3.6826168802238671E-2</v>
      </c>
      <c r="G20">
        <f>(STDEV(C20:E20)/SQRT(3))</f>
        <v>1.3708941255151947E-3</v>
      </c>
      <c r="H20">
        <f>F20/F19</f>
        <v>0.30767285260991406</v>
      </c>
      <c r="I20">
        <f>G20/F19</f>
        <v>1.1453456059697227E-2</v>
      </c>
      <c r="J20" s="1">
        <f>TTEST(C19:E19,C20:E20,2,1)</f>
        <v>4.0179364070463165E-3</v>
      </c>
    </row>
    <row r="21" spans="1:11" x14ac:dyDescent="0.3">
      <c r="C21" s="34"/>
    </row>
    <row r="22" spans="1:11" x14ac:dyDescent="0.3">
      <c r="C22" s="34"/>
    </row>
    <row r="23" spans="1:11" x14ac:dyDescent="0.3">
      <c r="C23" s="38"/>
    </row>
    <row r="24" spans="1:11" x14ac:dyDescent="0.3">
      <c r="C24" s="38"/>
    </row>
    <row r="25" spans="1:11" x14ac:dyDescent="0.3">
      <c r="C25" s="38"/>
    </row>
    <row r="26" spans="1:11" x14ac:dyDescent="0.3">
      <c r="B26" s="61" t="s">
        <v>53</v>
      </c>
      <c r="C26" s="58"/>
      <c r="D26" s="58"/>
      <c r="E26" s="58"/>
      <c r="F26" s="58"/>
      <c r="G26" s="58"/>
      <c r="H26" s="58"/>
      <c r="I26" s="58"/>
      <c r="J26" s="58"/>
    </row>
    <row r="27" spans="1:11" x14ac:dyDescent="0.3">
      <c r="C27" s="4" t="s">
        <v>107</v>
      </c>
      <c r="D27" s="4" t="s">
        <v>109</v>
      </c>
      <c r="E27" s="4" t="s">
        <v>110</v>
      </c>
      <c r="F27" t="s">
        <v>15</v>
      </c>
      <c r="G27" s="4" t="s">
        <v>6</v>
      </c>
      <c r="H27" s="4" t="s">
        <v>108</v>
      </c>
      <c r="I27" s="4" t="s">
        <v>32</v>
      </c>
      <c r="J27" s="4" t="s">
        <v>11</v>
      </c>
      <c r="K27" s="1"/>
    </row>
    <row r="28" spans="1:11" x14ac:dyDescent="0.3">
      <c r="A28" s="56" t="s">
        <v>86</v>
      </c>
      <c r="B28" t="s">
        <v>27</v>
      </c>
      <c r="C28" s="1">
        <v>6.2514878153836828E-2</v>
      </c>
      <c r="D28" s="1">
        <v>5.6302485281121112E-2</v>
      </c>
      <c r="E28" s="1">
        <v>6.1632078495935064E-2</v>
      </c>
      <c r="F28" s="4">
        <f>AVERAGE(C28:D28)</f>
        <v>5.940868171747897E-2</v>
      </c>
      <c r="G28">
        <f>(STDEV(C28:E28)/SQRT(3))</f>
        <v>1.9404713670817121E-3</v>
      </c>
      <c r="H28">
        <v>1</v>
      </c>
      <c r="I28">
        <f>G28/F28</f>
        <v>3.2663094197405741E-2</v>
      </c>
      <c r="K28" s="1"/>
    </row>
    <row r="29" spans="1:11" x14ac:dyDescent="0.3">
      <c r="A29" s="56"/>
      <c r="B29" t="s">
        <v>28</v>
      </c>
      <c r="C29" s="1">
        <v>2.6273845617814404E-2</v>
      </c>
      <c r="D29" s="1">
        <v>3.011803990966486E-2</v>
      </c>
      <c r="E29" s="1">
        <v>2.4793874752684457E-2</v>
      </c>
      <c r="F29" s="4">
        <f>AVERAGE(C29:D29)</f>
        <v>2.8195942763739632E-2</v>
      </c>
      <c r="G29">
        <f>(STDEV(C29:E29)/SQRT(3))</f>
        <v>1.5866610317465291E-3</v>
      </c>
      <c r="H29">
        <f>F29/F28</f>
        <v>0.47460980362814448</v>
      </c>
      <c r="I29">
        <f>G29/F28</f>
        <v>2.6707561687565749E-2</v>
      </c>
      <c r="J29" s="1">
        <f>TTEST(C28:E28,C29:E29,2,1)</f>
        <v>1.073442687453377E-2</v>
      </c>
      <c r="K29" s="1"/>
    </row>
    <row r="30" spans="1:11" x14ac:dyDescent="0.3">
      <c r="C30" s="1"/>
      <c r="D30" s="1"/>
      <c r="E30" s="1"/>
      <c r="K30" s="1"/>
    </row>
    <row r="31" spans="1:11" x14ac:dyDescent="0.3">
      <c r="C31" s="38" t="s">
        <v>107</v>
      </c>
      <c r="D31" s="38" t="s">
        <v>109</v>
      </c>
      <c r="E31" s="38" t="s">
        <v>110</v>
      </c>
      <c r="F31" t="s">
        <v>15</v>
      </c>
      <c r="G31" s="4" t="s">
        <v>6</v>
      </c>
      <c r="H31" s="4" t="s">
        <v>108</v>
      </c>
      <c r="I31" s="4" t="s">
        <v>32</v>
      </c>
      <c r="J31" s="4" t="s">
        <v>11</v>
      </c>
      <c r="K31" s="1"/>
    </row>
    <row r="32" spans="1:11" x14ac:dyDescent="0.3">
      <c r="A32" s="56" t="s">
        <v>87</v>
      </c>
      <c r="B32" t="s">
        <v>27</v>
      </c>
      <c r="C32" s="1">
        <v>3.5411337413611334E-2</v>
      </c>
      <c r="D32" s="1">
        <v>4.4977723601920407E-2</v>
      </c>
      <c r="E32" s="1">
        <v>3.3788822031335937E-2</v>
      </c>
      <c r="F32" s="4">
        <f>AVERAGE(C32:D32)</f>
        <v>4.019453050776587E-2</v>
      </c>
      <c r="G32">
        <f>(STDEV(C32:E32)/SQRT(3))</f>
        <v>3.4907800722110052E-3</v>
      </c>
      <c r="H32">
        <v>1</v>
      </c>
      <c r="I32">
        <f>G32/F32</f>
        <v>8.6847141342689935E-2</v>
      </c>
      <c r="K32" s="1"/>
    </row>
    <row r="33" spans="1:11" x14ac:dyDescent="0.3">
      <c r="A33" s="56"/>
      <c r="B33" t="s">
        <v>28</v>
      </c>
      <c r="C33" s="1">
        <v>2.5273337236297821E-2</v>
      </c>
      <c r="D33" s="1">
        <v>2.6128358922118892E-2</v>
      </c>
      <c r="E33" s="1">
        <v>1.9910387608212472E-2</v>
      </c>
      <c r="F33" s="4">
        <f>AVERAGE(C33:D33)</f>
        <v>2.5700848079208357E-2</v>
      </c>
      <c r="G33">
        <f>(STDEV(C33:E33)/SQRT(3))</f>
        <v>1.945871099664453E-3</v>
      </c>
      <c r="H33">
        <f>F33/F32</f>
        <v>0.6394115755187828</v>
      </c>
      <c r="I33">
        <f>G33/F32</f>
        <v>4.8411340425745158E-2</v>
      </c>
      <c r="J33" s="1">
        <f>TTEST(C32:E32,C33:E33,2,1)</f>
        <v>2.979452693498183E-2</v>
      </c>
      <c r="K33" s="1"/>
    </row>
    <row r="34" spans="1:11" x14ac:dyDescent="0.3">
      <c r="C34" s="1"/>
      <c r="D34" s="1"/>
      <c r="E34" s="38"/>
      <c r="K34" s="1"/>
    </row>
    <row r="35" spans="1:11" x14ac:dyDescent="0.3">
      <c r="C35" s="38" t="s">
        <v>107</v>
      </c>
      <c r="D35" s="38" t="s">
        <v>109</v>
      </c>
      <c r="E35" s="38" t="s">
        <v>110</v>
      </c>
      <c r="F35" t="s">
        <v>15</v>
      </c>
      <c r="G35" s="4" t="s">
        <v>6</v>
      </c>
      <c r="H35" s="4" t="s">
        <v>108</v>
      </c>
      <c r="I35" s="4" t="s">
        <v>32</v>
      </c>
      <c r="J35" s="4" t="s">
        <v>11</v>
      </c>
      <c r="K35" s="1"/>
    </row>
    <row r="36" spans="1:11" x14ac:dyDescent="0.3">
      <c r="A36" s="56" t="s">
        <v>88</v>
      </c>
      <c r="B36" t="s">
        <v>27</v>
      </c>
      <c r="C36" s="1">
        <v>4.8415342678286774E-2</v>
      </c>
      <c r="D36" s="15">
        <v>5.2172292454866195E-2</v>
      </c>
      <c r="E36" s="15">
        <v>6.2259107476497988E-2</v>
      </c>
      <c r="F36" s="4">
        <f>AVERAGE(C36:D36)</f>
        <v>5.0293817566576485E-2</v>
      </c>
      <c r="G36">
        <f>(STDEV(C36:E36)/SQRT(3))</f>
        <v>4.1332549232653394E-3</v>
      </c>
      <c r="H36">
        <v>1</v>
      </c>
      <c r="I36">
        <f>G36/F36</f>
        <v>8.2182167177783622E-2</v>
      </c>
      <c r="K36" s="1"/>
    </row>
    <row r="37" spans="1:11" x14ac:dyDescent="0.3">
      <c r="A37" s="56"/>
      <c r="B37" t="s">
        <v>28</v>
      </c>
      <c r="C37" s="1">
        <v>3.1114516002138898E-2</v>
      </c>
      <c r="D37" s="15">
        <v>3.5156314971210828E-2</v>
      </c>
      <c r="E37" s="15">
        <v>3.9470742929756442E-2</v>
      </c>
      <c r="F37" s="4">
        <f>AVERAGE(C37:D37)</f>
        <v>3.3135415486674862E-2</v>
      </c>
      <c r="G37">
        <f>(STDEV(C37:E37)/SQRT(3))</f>
        <v>2.4126628440343614E-3</v>
      </c>
      <c r="H37">
        <f>F37/F36</f>
        <v>0.65883675349980797</v>
      </c>
      <c r="I37">
        <f>G37/F36</f>
        <v>4.7971360313632923E-2</v>
      </c>
      <c r="J37" s="1">
        <f>TTEST(C36:E36,C37:E37,2,1)</f>
        <v>9.5985366415810777E-3</v>
      </c>
      <c r="K37" s="1"/>
    </row>
    <row r="38" spans="1:11" x14ac:dyDescent="0.3">
      <c r="C38" s="1"/>
      <c r="D38" s="1"/>
      <c r="E38" s="15"/>
      <c r="K38" s="1"/>
    </row>
    <row r="39" spans="1:11" x14ac:dyDescent="0.3">
      <c r="C39" s="38" t="s">
        <v>107</v>
      </c>
      <c r="D39" s="38" t="s">
        <v>109</v>
      </c>
      <c r="E39" s="38" t="s">
        <v>110</v>
      </c>
      <c r="F39" t="s">
        <v>15</v>
      </c>
      <c r="G39" s="4" t="s">
        <v>6</v>
      </c>
      <c r="H39" s="4" t="s">
        <v>108</v>
      </c>
      <c r="I39" s="4" t="s">
        <v>32</v>
      </c>
      <c r="J39" s="4" t="s">
        <v>11</v>
      </c>
      <c r="K39" s="1"/>
    </row>
    <row r="40" spans="1:11" x14ac:dyDescent="0.3">
      <c r="A40" s="56" t="s">
        <v>52</v>
      </c>
      <c r="B40" t="s">
        <v>27</v>
      </c>
      <c r="C40" s="1">
        <v>3.1591419401465953E-2</v>
      </c>
      <c r="D40" s="1">
        <v>3.4379117203864072E-2</v>
      </c>
      <c r="E40" s="1">
        <v>3.9275626487212376E-2</v>
      </c>
      <c r="F40" s="4">
        <f>AVERAGE(C40:D40)</f>
        <v>3.2985268302665016E-2</v>
      </c>
      <c r="G40">
        <f>(STDEV(C40:E40)/SQRT(3))</f>
        <v>2.2459111085611034E-3</v>
      </c>
      <c r="H40">
        <v>1</v>
      </c>
      <c r="I40">
        <f>G40/F40</f>
        <v>6.808830802748532E-2</v>
      </c>
      <c r="K40" s="1"/>
    </row>
    <row r="41" spans="1:11" x14ac:dyDescent="0.3">
      <c r="A41" s="56"/>
      <c r="B41" t="s">
        <v>28</v>
      </c>
      <c r="C41" s="1">
        <v>2.2026386677480043E-2</v>
      </c>
      <c r="D41" s="1">
        <v>1.7705926198793697E-2</v>
      </c>
      <c r="E41" s="1">
        <v>2.6290033557810528E-2</v>
      </c>
      <c r="F41" s="4">
        <f>AVERAGE(C41:D41)</f>
        <v>1.986615643813687E-2</v>
      </c>
      <c r="G41">
        <f>(STDEV(C41:E41)/SQRT(3))</f>
        <v>2.4780364383829908E-3</v>
      </c>
      <c r="H41">
        <f>F41/F40</f>
        <v>0.6022736045633984</v>
      </c>
      <c r="I41">
        <f>G41/F40</f>
        <v>7.5125550462258328E-2</v>
      </c>
      <c r="J41" s="1">
        <f>TTEST(C40:E40,C41:E41,2,1)</f>
        <v>2.3767235330019326E-2</v>
      </c>
      <c r="K41" s="1"/>
    </row>
    <row r="42" spans="1:11" x14ac:dyDescent="0.3">
      <c r="C42" s="1"/>
      <c r="D42" s="1"/>
      <c r="E42" s="15"/>
      <c r="K42" s="15"/>
    </row>
    <row r="43" spans="1:11" x14ac:dyDescent="0.3">
      <c r="C43" s="38" t="s">
        <v>107</v>
      </c>
      <c r="D43" s="38" t="s">
        <v>109</v>
      </c>
      <c r="E43" s="38" t="s">
        <v>110</v>
      </c>
      <c r="F43" t="s">
        <v>15</v>
      </c>
      <c r="G43" s="4" t="s">
        <v>6</v>
      </c>
      <c r="H43" s="4" t="s">
        <v>108</v>
      </c>
      <c r="I43" s="4" t="s">
        <v>32</v>
      </c>
      <c r="J43" s="4" t="s">
        <v>11</v>
      </c>
      <c r="K43" s="15"/>
    </row>
    <row r="44" spans="1:11" x14ac:dyDescent="0.3">
      <c r="A44" s="56" t="s">
        <v>89</v>
      </c>
      <c r="B44" t="s">
        <v>27</v>
      </c>
      <c r="C44" s="1">
        <v>4.3863957729240829E-2</v>
      </c>
      <c r="D44" s="15">
        <v>4.3871551702235369E-2</v>
      </c>
      <c r="E44" s="15">
        <v>3.9320585064733002E-2</v>
      </c>
      <c r="F44" s="4">
        <f>AVERAGE(C44:D44)</f>
        <v>4.3867754715738103E-2</v>
      </c>
      <c r="G44">
        <f>(STDEV(C44:E44)/SQRT(3))</f>
        <v>1.5157248022844166E-3</v>
      </c>
      <c r="H44">
        <v>1</v>
      </c>
      <c r="I44">
        <f>G44/F44</f>
        <v>3.4552139996821662E-2</v>
      </c>
      <c r="K44" s="1"/>
    </row>
    <row r="45" spans="1:11" x14ac:dyDescent="0.3">
      <c r="A45" s="56"/>
      <c r="B45" t="s">
        <v>28</v>
      </c>
      <c r="C45" s="1">
        <v>2.2686555578216212E-2</v>
      </c>
      <c r="D45" s="15">
        <v>2.3066274506759007E-2</v>
      </c>
      <c r="E45" s="15">
        <v>2.1882609593079708E-2</v>
      </c>
      <c r="F45" s="4">
        <f>AVERAGE(C45:D45)</f>
        <v>2.2876415042487608E-2</v>
      </c>
      <c r="G45">
        <f>(STDEV(C45:E45)/SQRT(3))</f>
        <v>3.489331549791145E-4</v>
      </c>
      <c r="H45">
        <f>F45/F44</f>
        <v>0.52148588845556776</v>
      </c>
      <c r="I45">
        <f>G45/F44</f>
        <v>7.9542059364604411E-3</v>
      </c>
      <c r="J45" s="1">
        <f>TTEST(C44:E44,C45:E45,2,1)</f>
        <v>3.5860901592225012E-3</v>
      </c>
      <c r="K45" s="1"/>
    </row>
    <row r="46" spans="1:11" x14ac:dyDescent="0.3">
      <c r="K46" s="15"/>
    </row>
    <row r="47" spans="1:11" x14ac:dyDescent="0.3">
      <c r="K47" s="15"/>
    </row>
    <row r="48" spans="1:11" x14ac:dyDescent="0.3">
      <c r="K48" s="1"/>
    </row>
    <row r="49" spans="11:11" x14ac:dyDescent="0.3">
      <c r="K49" s="1"/>
    </row>
    <row r="50" spans="11:11" x14ac:dyDescent="0.3">
      <c r="K50" s="1"/>
    </row>
    <row r="51" spans="11:11" x14ac:dyDescent="0.3">
      <c r="K51" s="1"/>
    </row>
    <row r="52" spans="11:11" x14ac:dyDescent="0.3">
      <c r="K52" s="1"/>
    </row>
    <row r="53" spans="11:11" x14ac:dyDescent="0.3">
      <c r="K53" s="1"/>
    </row>
    <row r="54" spans="11:11" x14ac:dyDescent="0.3">
      <c r="K54" s="1"/>
    </row>
    <row r="55" spans="11:11" x14ac:dyDescent="0.3">
      <c r="K55" s="1"/>
    </row>
    <row r="56" spans="11:11" x14ac:dyDescent="0.3">
      <c r="K56" s="15"/>
    </row>
    <row r="57" spans="11:11" x14ac:dyDescent="0.3">
      <c r="K57" s="15"/>
    </row>
    <row r="58" spans="11:11" x14ac:dyDescent="0.3">
      <c r="K58" s="1"/>
    </row>
    <row r="59" spans="11:11" x14ac:dyDescent="0.3">
      <c r="K59" s="1"/>
    </row>
    <row r="60" spans="11:11" x14ac:dyDescent="0.3">
      <c r="K60" s="15"/>
    </row>
    <row r="61" spans="11:11" x14ac:dyDescent="0.3">
      <c r="K61" s="15"/>
    </row>
  </sheetData>
  <mergeCells count="12">
    <mergeCell ref="A44:A45"/>
    <mergeCell ref="A19:A20"/>
    <mergeCell ref="A3:A4"/>
    <mergeCell ref="A7:A8"/>
    <mergeCell ref="B1:J1"/>
    <mergeCell ref="A11:A12"/>
    <mergeCell ref="A15:A16"/>
    <mergeCell ref="B26:J26"/>
    <mergeCell ref="A28:A29"/>
    <mergeCell ref="A32:A33"/>
    <mergeCell ref="A36:A37"/>
    <mergeCell ref="A40:A4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G14" sqref="G14"/>
    </sheetView>
  </sheetViews>
  <sheetFormatPr defaultRowHeight="14.4" x14ac:dyDescent="0.3"/>
  <cols>
    <col min="2" max="2" width="16.5546875" customWidth="1"/>
    <col min="9" max="9" width="13.109375" customWidth="1"/>
    <col min="10" max="10" width="11.5546875" customWidth="1"/>
  </cols>
  <sheetData>
    <row r="1" spans="1:11" x14ac:dyDescent="0.3">
      <c r="A1" s="1"/>
      <c r="B1" s="1"/>
      <c r="C1" s="61" t="s">
        <v>14</v>
      </c>
      <c r="D1" s="61"/>
      <c r="E1" s="61"/>
      <c r="F1" s="61"/>
      <c r="G1" s="1"/>
      <c r="H1" s="1"/>
      <c r="I1" s="38"/>
      <c r="J1" s="38"/>
      <c r="K1" s="4"/>
    </row>
    <row r="2" spans="1:11" x14ac:dyDescent="0.3">
      <c r="A2" s="1"/>
      <c r="B2" s="1"/>
      <c r="C2" s="38" t="s">
        <v>107</v>
      </c>
      <c r="D2" s="38" t="s">
        <v>109</v>
      </c>
      <c r="E2" s="1" t="s">
        <v>15</v>
      </c>
      <c r="F2" s="38" t="s">
        <v>16</v>
      </c>
      <c r="G2" s="1"/>
      <c r="H2" s="1"/>
      <c r="I2" s="1"/>
      <c r="J2" s="1"/>
    </row>
    <row r="3" spans="1:11" x14ac:dyDescent="0.3">
      <c r="A3" s="63" t="s">
        <v>79</v>
      </c>
      <c r="B3" s="1" t="s">
        <v>27</v>
      </c>
      <c r="C3" s="7">
        <v>2.7997266375153887E-2</v>
      </c>
      <c r="D3" s="7">
        <v>3.9429774289662767E-2</v>
      </c>
      <c r="E3" s="38">
        <f>AVERAGE(C3:D3)</f>
        <v>3.3713520332408327E-2</v>
      </c>
      <c r="F3" s="1">
        <f>(STDEV(C3:D3))</f>
        <v>8.084003872318099E-3</v>
      </c>
      <c r="G3" s="1"/>
      <c r="H3" s="1"/>
      <c r="I3" s="1"/>
      <c r="J3" s="1"/>
    </row>
    <row r="4" spans="1:11" x14ac:dyDescent="0.3">
      <c r="A4" s="63"/>
      <c r="B4" s="1" t="s">
        <v>28</v>
      </c>
      <c r="C4" s="15">
        <v>2.697800914659217E-2</v>
      </c>
      <c r="D4" s="15">
        <v>1.6265152463129887E-2</v>
      </c>
      <c r="E4" s="38">
        <f>AVERAGE(C4:D4)</f>
        <v>2.1621580804861026E-2</v>
      </c>
      <c r="F4" s="1">
        <f>(STDEV(C4:D4))</f>
        <v>7.5751336067558118E-3</v>
      </c>
      <c r="G4" s="1"/>
      <c r="H4" s="1"/>
      <c r="I4" s="1"/>
      <c r="J4" s="1"/>
    </row>
    <row r="5" spans="1:11" x14ac:dyDescent="0.3">
      <c r="A5" s="1"/>
      <c r="B5" s="1"/>
      <c r="C5" s="1"/>
      <c r="D5" s="1"/>
      <c r="E5" s="1"/>
      <c r="F5" s="1"/>
      <c r="G5" s="1"/>
      <c r="H5" s="7"/>
      <c r="I5" s="1"/>
      <c r="J5" s="1"/>
    </row>
    <row r="6" spans="1:11" x14ac:dyDescent="0.3">
      <c r="A6" s="63" t="s">
        <v>80</v>
      </c>
      <c r="B6" s="1" t="s">
        <v>27</v>
      </c>
      <c r="C6" s="7">
        <v>0.31044907646214071</v>
      </c>
      <c r="D6" s="7">
        <v>0.32520649595457196</v>
      </c>
      <c r="E6" s="38">
        <f>AVERAGE(C6:D6)</f>
        <v>0.31782778620835633</v>
      </c>
      <c r="F6" s="1">
        <f>(STDEV(C6:D6))</f>
        <v>1.043507139591268E-2</v>
      </c>
      <c r="G6" s="1"/>
      <c r="H6" s="7"/>
      <c r="I6" s="1"/>
      <c r="J6" s="1"/>
    </row>
    <row r="7" spans="1:11" x14ac:dyDescent="0.3">
      <c r="A7" s="63"/>
      <c r="B7" s="1" t="s">
        <v>28</v>
      </c>
      <c r="C7" s="15">
        <v>0.32352011761345806</v>
      </c>
      <c r="D7" s="15">
        <v>0.3672738021326335</v>
      </c>
      <c r="E7" s="38">
        <f>AVERAGE(C7:D7)</f>
        <v>0.34539695987304575</v>
      </c>
      <c r="F7" s="1">
        <f>(STDEV(C7:D7))</f>
        <v>3.093852702540582E-2</v>
      </c>
      <c r="G7" s="1"/>
      <c r="H7" s="1"/>
      <c r="I7" s="1"/>
      <c r="J7" s="1"/>
    </row>
    <row r="8" spans="1:11" x14ac:dyDescent="0.3">
      <c r="A8" s="1"/>
      <c r="B8" s="1"/>
      <c r="C8" s="1"/>
      <c r="D8" s="1"/>
      <c r="E8" s="1"/>
      <c r="F8" s="1"/>
      <c r="G8" s="1"/>
      <c r="H8" s="15"/>
      <c r="I8" s="1"/>
      <c r="J8" s="1"/>
    </row>
    <row r="9" spans="1:11" x14ac:dyDescent="0.3">
      <c r="A9" s="1"/>
      <c r="B9" s="1"/>
      <c r="C9" s="1"/>
      <c r="D9" s="1"/>
      <c r="E9" s="1"/>
      <c r="F9" s="1"/>
      <c r="G9" s="1"/>
      <c r="H9" s="7"/>
      <c r="I9" s="1"/>
      <c r="J9" s="1"/>
    </row>
    <row r="10" spans="1:11" x14ac:dyDescent="0.3">
      <c r="A10" s="1"/>
      <c r="B10" s="1"/>
      <c r="C10" s="61" t="s">
        <v>113</v>
      </c>
      <c r="D10" s="61"/>
      <c r="E10" s="61"/>
      <c r="F10" s="61"/>
      <c r="G10" s="1"/>
      <c r="H10" s="7"/>
      <c r="I10" s="1"/>
      <c r="J10" s="1"/>
    </row>
    <row r="11" spans="1:11" x14ac:dyDescent="0.3">
      <c r="A11" s="1"/>
      <c r="B11" s="1"/>
      <c r="C11" s="38" t="s">
        <v>107</v>
      </c>
      <c r="D11" s="38" t="s">
        <v>109</v>
      </c>
      <c r="E11" s="1" t="s">
        <v>15</v>
      </c>
      <c r="F11" s="38" t="s">
        <v>16</v>
      </c>
      <c r="G11" s="1"/>
      <c r="H11" s="1"/>
      <c r="I11" s="1"/>
      <c r="J11" s="1"/>
    </row>
    <row r="12" spans="1:11" x14ac:dyDescent="0.3">
      <c r="A12" s="63" t="s">
        <v>79</v>
      </c>
      <c r="B12" s="1" t="s">
        <v>75</v>
      </c>
      <c r="C12" s="38">
        <v>1.2967899565254352E-2</v>
      </c>
      <c r="D12" s="38">
        <v>1.001384913067567E-2</v>
      </c>
      <c r="E12" s="38">
        <f>AVERAGE(C12:D12)</f>
        <v>1.1490874347965011E-2</v>
      </c>
      <c r="F12" s="1">
        <f>(STDEV(C12:D12))</f>
        <v>2.0888290942576537E-3</v>
      </c>
      <c r="G12" s="1"/>
      <c r="H12" s="15"/>
      <c r="I12" s="1"/>
      <c r="J12" s="1"/>
    </row>
    <row r="13" spans="1:11" x14ac:dyDescent="0.3">
      <c r="A13" s="63"/>
      <c r="B13" s="1" t="s">
        <v>66</v>
      </c>
      <c r="C13" s="38">
        <v>1.3326679691969589E-2</v>
      </c>
      <c r="D13" s="38">
        <v>1.9206630491715268E-2</v>
      </c>
      <c r="E13" s="38">
        <f>AVERAGE(C13:D13)</f>
        <v>1.6266655091842427E-2</v>
      </c>
      <c r="F13" s="1">
        <f>(STDEV(C13:D13))</f>
        <v>4.1577530835434492E-3</v>
      </c>
      <c r="G13" s="1"/>
      <c r="H13" s="15"/>
      <c r="I13" s="1"/>
      <c r="J13" s="1"/>
    </row>
    <row r="14" spans="1:11" x14ac:dyDescent="0.3">
      <c r="A14" s="63"/>
      <c r="B14" s="1" t="s">
        <v>67</v>
      </c>
      <c r="C14" s="38">
        <v>1.4804529586126634E-2</v>
      </c>
      <c r="D14" s="38">
        <v>1.6070147562197129E-2</v>
      </c>
      <c r="E14" s="38">
        <f>AVERAGE(C14:D14)</f>
        <v>1.5437338574161881E-2</v>
      </c>
      <c r="F14" s="1">
        <f>(STDEV(C14:D14))</f>
        <v>8.949270532710409E-4</v>
      </c>
      <c r="G14" s="1"/>
      <c r="H14" s="38"/>
      <c r="I14" s="1"/>
      <c r="J14" s="1"/>
    </row>
    <row r="15" spans="1:11" x14ac:dyDescent="0.3">
      <c r="A15" s="1"/>
      <c r="B15" s="1"/>
      <c r="C15" s="1"/>
      <c r="D15" s="1"/>
      <c r="E15" s="1"/>
      <c r="F15" s="1"/>
      <c r="G15" s="1"/>
      <c r="H15" s="38"/>
      <c r="I15" s="1"/>
      <c r="J15" s="1"/>
    </row>
    <row r="16" spans="1:11" x14ac:dyDescent="0.3">
      <c r="A16" s="1"/>
      <c r="B16" s="1"/>
      <c r="C16" s="38" t="s">
        <v>107</v>
      </c>
      <c r="D16" s="38" t="s">
        <v>109</v>
      </c>
      <c r="E16" s="1" t="s">
        <v>15</v>
      </c>
      <c r="F16" s="38" t="s">
        <v>16</v>
      </c>
      <c r="G16" s="1"/>
      <c r="H16" s="1"/>
      <c r="I16" s="1"/>
      <c r="J16" s="1"/>
    </row>
    <row r="17" spans="1:10" x14ac:dyDescent="0.3">
      <c r="A17" s="63" t="s">
        <v>80</v>
      </c>
      <c r="B17" s="1" t="s">
        <v>75</v>
      </c>
      <c r="C17" s="38">
        <v>0.16008798732753149</v>
      </c>
      <c r="D17" s="38">
        <v>0.16174105138616457</v>
      </c>
      <c r="E17" s="38">
        <f>AVERAGE(C17:D17)</f>
        <v>0.16091451935684803</v>
      </c>
      <c r="F17" s="1">
        <f>(STDEV(C17:D17))</f>
        <v>1.1688928055952077E-3</v>
      </c>
      <c r="G17" s="1"/>
      <c r="H17" s="38"/>
      <c r="I17" s="1"/>
      <c r="J17" s="1"/>
    </row>
    <row r="18" spans="1:10" x14ac:dyDescent="0.3">
      <c r="A18" s="63"/>
      <c r="B18" s="1" t="s">
        <v>66</v>
      </c>
      <c r="C18" s="38">
        <v>0.13084507236123022</v>
      </c>
      <c r="D18" s="38">
        <v>0.14184899390186295</v>
      </c>
      <c r="E18" s="38">
        <f>AVERAGE(C18:D18)</f>
        <v>0.13634703313154659</v>
      </c>
      <c r="F18" s="1">
        <f>(STDEV(C18:D18))</f>
        <v>7.7809475410261265E-3</v>
      </c>
      <c r="G18" s="1"/>
      <c r="H18" s="38"/>
      <c r="I18" s="1"/>
      <c r="J18" s="1"/>
    </row>
    <row r="19" spans="1:10" x14ac:dyDescent="0.3">
      <c r="A19" s="63"/>
      <c r="B19" s="1" t="s">
        <v>67</v>
      </c>
      <c r="C19" s="38">
        <v>0.24267773689865918</v>
      </c>
      <c r="D19" s="38">
        <v>0.23023120599115426</v>
      </c>
      <c r="E19" s="38">
        <f>AVERAGE(C19:D19)</f>
        <v>0.23645447144490672</v>
      </c>
      <c r="F19" s="1">
        <f>(STDEV(C19:D19))</f>
        <v>8.8010264069446793E-3</v>
      </c>
      <c r="G19" s="1"/>
      <c r="H19" s="1"/>
      <c r="I19" s="1"/>
      <c r="J19" s="1"/>
    </row>
    <row r="20" spans="1:10" x14ac:dyDescent="0.3">
      <c r="A20" s="1"/>
      <c r="B20" s="1"/>
      <c r="C20" s="1"/>
      <c r="D20" s="1"/>
      <c r="E20" s="1"/>
      <c r="F20" s="1"/>
      <c r="G20" s="1"/>
      <c r="H20" s="38"/>
      <c r="I20" s="1"/>
      <c r="J20" s="1"/>
    </row>
    <row r="21" spans="1:10" x14ac:dyDescent="0.3">
      <c r="A21" s="1"/>
      <c r="B21" s="1"/>
      <c r="C21" s="1"/>
      <c r="D21" s="1"/>
      <c r="E21" s="1"/>
      <c r="F21" s="1"/>
      <c r="G21" s="1"/>
      <c r="H21" s="38"/>
      <c r="I21" s="1"/>
      <c r="J21" s="1"/>
    </row>
    <row r="22" spans="1:10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</sheetData>
  <mergeCells count="6">
    <mergeCell ref="A12:A14"/>
    <mergeCell ref="A17:A19"/>
    <mergeCell ref="A3:A4"/>
    <mergeCell ref="C1:F1"/>
    <mergeCell ref="C10:F10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39</vt:i4>
      </vt:variant>
    </vt:vector>
  </HeadingPairs>
  <TitlesOfParts>
    <vt:vector size="39" baseType="lpstr">
      <vt:lpstr>1A</vt:lpstr>
      <vt:lpstr>1B</vt:lpstr>
      <vt:lpstr>1C</vt:lpstr>
      <vt:lpstr>1D</vt:lpstr>
      <vt:lpstr>1E</vt:lpstr>
      <vt:lpstr>2A</vt:lpstr>
      <vt:lpstr>2B </vt:lpstr>
      <vt:lpstr>2D</vt:lpstr>
      <vt:lpstr>3B</vt:lpstr>
      <vt:lpstr>3C</vt:lpstr>
      <vt:lpstr>3D</vt:lpstr>
      <vt:lpstr>3F</vt:lpstr>
      <vt:lpstr>3G</vt:lpstr>
      <vt:lpstr>3H </vt:lpstr>
      <vt:lpstr>3I</vt:lpstr>
      <vt:lpstr>3J</vt:lpstr>
      <vt:lpstr>4A</vt:lpstr>
      <vt:lpstr>4C</vt:lpstr>
      <vt:lpstr>4D</vt:lpstr>
      <vt:lpstr>4F</vt:lpstr>
      <vt:lpstr>4H</vt:lpstr>
      <vt:lpstr>5A</vt:lpstr>
      <vt:lpstr>5B</vt:lpstr>
      <vt:lpstr>5C</vt:lpstr>
      <vt:lpstr>5D</vt:lpstr>
      <vt:lpstr>6A</vt:lpstr>
      <vt:lpstr>6B</vt:lpstr>
      <vt:lpstr>6C</vt:lpstr>
      <vt:lpstr>7A</vt:lpstr>
      <vt:lpstr>7B</vt:lpstr>
      <vt:lpstr>8A</vt:lpstr>
      <vt:lpstr>8B</vt:lpstr>
      <vt:lpstr>S1A</vt:lpstr>
      <vt:lpstr>S1B</vt:lpstr>
      <vt:lpstr>S1C</vt:lpstr>
      <vt:lpstr>S2A</vt:lpstr>
      <vt:lpstr>S2B</vt:lpstr>
      <vt:lpstr>S3A</vt:lpstr>
      <vt:lpstr>S3B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Silvia</cp:lastModifiedBy>
  <dcterms:created xsi:type="dcterms:W3CDTF">2016-02-25T13:53:08Z</dcterms:created>
  <dcterms:modified xsi:type="dcterms:W3CDTF">2016-03-10T16:58:18Z</dcterms:modified>
</cp:coreProperties>
</file>