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fricana" sheetId="1" r:id="rId3"/>
  </sheets>
  <definedNames/>
  <calcPr/>
</workbook>
</file>

<file path=xl/sharedStrings.xml><?xml version="1.0" encoding="utf-8"?>
<sst xmlns="http://schemas.openxmlformats.org/spreadsheetml/2006/main" count="53" uniqueCount="53">
  <si>
    <t>Genome</t>
  </si>
  <si>
    <t>Candida albicans haplotype A</t>
  </si>
  <si>
    <t>Size</t>
  </si>
  <si>
    <t>Scaffolds</t>
  </si>
  <si>
    <t>GC content</t>
  </si>
  <si>
    <t>Mapping statistics</t>
  </si>
  <si>
    <t>Variant Calling statistics</t>
  </si>
  <si>
    <t>Strain</t>
  </si>
  <si>
    <t>Clade</t>
  </si>
  <si>
    <t>Coverage</t>
  </si>
  <si>
    <t>% reads mapped</t>
  </si>
  <si>
    <t>Genome &gt; 20 reads</t>
  </si>
  <si>
    <t>Variants</t>
  </si>
  <si>
    <t>PASS Variants</t>
  </si>
  <si>
    <t>SNPs</t>
  </si>
  <si>
    <t>PASS SNPs</t>
  </si>
  <si>
    <t>INDELs</t>
  </si>
  <si>
    <t>PASS INDELs</t>
  </si>
  <si>
    <t>Heteroz INDELs PASS</t>
  </si>
  <si>
    <t>Heteroz SNPs PASS</t>
  </si>
  <si>
    <t>Heteroz Variant PASS</t>
  </si>
  <si>
    <t>Homoz Variant PASS</t>
  </si>
  <si>
    <t>PASS Variants/kb</t>
  </si>
  <si>
    <t>PASS SNPSs/kb</t>
  </si>
  <si>
    <t>Heteroz Variant/kb</t>
  </si>
  <si>
    <t>Homoz Variant/kb</t>
  </si>
  <si>
    <t>LOH Blocks &gt; 100bp</t>
  </si>
  <si>
    <t>LOH Blocks &gt; 150bp</t>
  </si>
  <si>
    <t>LOH Blocks &gt; 200bp</t>
  </si>
  <si>
    <t>LOH Blocks &gt; 500bp</t>
  </si>
  <si>
    <t>LOH Blocks &gt; 1000bp</t>
  </si>
  <si>
    <t>LOH Blocks &gt; 5000bp</t>
  </si>
  <si>
    <t>LOH nucl &gt;100bp</t>
  </si>
  <si>
    <t>LOH genome &gt;100bp</t>
  </si>
  <si>
    <t>LOH nucl &gt;200bp</t>
  </si>
  <si>
    <t>LOH genome &gt;200bp</t>
  </si>
  <si>
    <t>Heter blocks &gt;100bp</t>
  </si>
  <si>
    <t>Heter nucl &gt;100bp</t>
  </si>
  <si>
    <t>% Heter nucl &gt;100bp</t>
  </si>
  <si>
    <t>Heter var in heter blocks &gt;100bp</t>
  </si>
  <si>
    <t>% heter var in heter blocks &gt;100bp</t>
  </si>
  <si>
    <t>Parental divergence</t>
  </si>
  <si>
    <t>CEC4103</t>
  </si>
  <si>
    <t>CEC4855</t>
  </si>
  <si>
    <t>CEC4856</t>
  </si>
  <si>
    <t>CEC4858</t>
  </si>
  <si>
    <t>CEC4864</t>
  </si>
  <si>
    <t>CEC4886</t>
  </si>
  <si>
    <t>CEC4943</t>
  </si>
  <si>
    <t>CEC5021</t>
  </si>
  <si>
    <t>Minimum</t>
  </si>
  <si>
    <t>Maximum</t>
  </si>
  <si>
    <t>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</si>
</sst>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name val="Times New Roman"/>
    </font>
    <font>
      <i/>
      <name val="Times New Roman"/>
    </font>
    <font>
      <name val="Arial"/>
    </font>
    <font>
      <name val="Times New Roman"/>
    </font>
    <font>
      <b/>
      <color rgb="FF000000"/>
      <name val="Times New Roman"/>
    </font>
    <font>
      <b/>
      <color rgb="FF980000"/>
      <name val="Times New Roman"/>
    </font>
    <font>
      <b/>
      <color rgb="FF0B5394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right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shrinkToFit="0" wrapText="0"/>
    </xf>
    <xf borderId="0" fillId="0" fontId="3" numFmtId="0" xfId="0" applyFont="1"/>
    <xf borderId="0" fillId="0" fontId="3" numFmtId="0" xfId="0" applyAlignment="1" applyFont="1">
      <alignment vertical="bottom"/>
    </xf>
    <xf borderId="0" fillId="0" fontId="1" numFmtId="3" xfId="0" applyFont="1" applyNumberFormat="1"/>
    <xf borderId="0" fillId="0" fontId="4" numFmtId="0" xfId="0" applyAlignment="1" applyFont="1">
      <alignment horizontal="right"/>
    </xf>
    <xf borderId="0" fillId="0" fontId="4" numFmtId="10" xfId="0" applyAlignment="1" applyFont="1" applyNumberFormat="1">
      <alignment horizontal="right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center" shrinkToFit="0" wrapText="1"/>
    </xf>
    <xf borderId="0" fillId="0" fontId="7" numFmtId="0" xfId="0" applyAlignment="1" applyFont="1">
      <alignment horizontal="center" shrinkToFit="0" wrapText="1"/>
    </xf>
    <xf borderId="0" fillId="0" fontId="1" numFmtId="0" xfId="0" applyAlignment="1" applyFont="1">
      <alignment horizontal="center" shrinkToFit="0" wrapText="1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center" vertical="bottom"/>
    </xf>
    <xf borderId="0" fillId="0" fontId="4" numFmtId="2" xfId="0" applyAlignment="1" applyFont="1" applyNumberFormat="1">
      <alignment horizontal="right" vertical="bottom"/>
    </xf>
    <xf borderId="0" fillId="0" fontId="4" numFmtId="10" xfId="0" applyAlignment="1" applyFont="1" applyNumberFormat="1">
      <alignment horizontal="right" vertical="bottom"/>
    </xf>
    <xf borderId="0" fillId="0" fontId="4" numFmtId="3" xfId="0" applyAlignment="1" applyFont="1" applyNumberFormat="1">
      <alignment horizontal="right" vertical="bottom"/>
    </xf>
    <xf borderId="0" fillId="0" fontId="4" numFmtId="2" xfId="0" applyAlignment="1" applyFont="1" applyNumberFormat="1">
      <alignment horizontal="right"/>
    </xf>
    <xf borderId="0" fillId="0" fontId="6" numFmtId="2" xfId="0" applyAlignment="1" applyFont="1" applyNumberFormat="1">
      <alignment horizontal="right"/>
    </xf>
    <xf borderId="0" fillId="0" fontId="7" numFmtId="2" xfId="0" applyAlignment="1" applyFont="1" applyNumberFormat="1">
      <alignment horizontal="right"/>
    </xf>
    <xf borderId="0" fillId="0" fontId="7" numFmtId="10" xfId="0" applyAlignment="1" applyFont="1" applyNumberFormat="1">
      <alignment horizontal="right"/>
    </xf>
    <xf borderId="0" fillId="0" fontId="1" numFmtId="10" xfId="0" applyAlignment="1" applyFont="1" applyNumberFormat="1">
      <alignment horizontal="right"/>
    </xf>
    <xf borderId="0" fillId="0" fontId="6" numFmtId="10" xfId="0" applyAlignment="1" applyFont="1" applyNumberFormat="1">
      <alignment horizontal="right"/>
    </xf>
    <xf borderId="0" fillId="0" fontId="1" numFmtId="0" xfId="0" applyAlignment="1" applyFont="1">
      <alignment horizontal="center"/>
    </xf>
    <xf borderId="0" fillId="0" fontId="4" numFmtId="3" xfId="0" applyAlignment="1" applyFont="1" applyNumberFormat="1">
      <alignment horizontal="right"/>
    </xf>
    <xf borderId="0" fillId="0" fontId="4" numFmtId="4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>
      <c r="A2" s="1" t="s">
        <v>2</v>
      </c>
      <c r="B2" s="5">
        <v>1.4282759E7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>
      <c r="A3" s="1" t="s">
        <v>3</v>
      </c>
      <c r="B3" s="6">
        <v>8.0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>
      <c r="A4" s="1" t="s">
        <v>4</v>
      </c>
      <c r="B4" s="7">
        <v>0.3345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>
      <c r="A6" s="3"/>
      <c r="B6" s="3"/>
      <c r="C6" s="8" t="s">
        <v>5</v>
      </c>
      <c r="F6" s="8" t="s">
        <v>6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9" t="s">
        <v>19</v>
      </c>
      <c r="N7" s="9" t="s">
        <v>20</v>
      </c>
      <c r="O7" s="9" t="s">
        <v>21</v>
      </c>
      <c r="P7" s="9" t="s">
        <v>22</v>
      </c>
      <c r="Q7" s="9" t="s">
        <v>23</v>
      </c>
      <c r="R7" s="10" t="s">
        <v>24</v>
      </c>
      <c r="S7" s="11" t="s">
        <v>25</v>
      </c>
      <c r="T7" s="9" t="s">
        <v>26</v>
      </c>
      <c r="U7" s="9" t="s">
        <v>27</v>
      </c>
      <c r="V7" s="9" t="s">
        <v>28</v>
      </c>
      <c r="W7" s="9" t="s">
        <v>29</v>
      </c>
      <c r="X7" s="9" t="s">
        <v>30</v>
      </c>
      <c r="Y7" s="9" t="s">
        <v>31</v>
      </c>
      <c r="Z7" s="9" t="s">
        <v>32</v>
      </c>
      <c r="AA7" s="11" t="s">
        <v>33</v>
      </c>
      <c r="AB7" s="9" t="s">
        <v>34</v>
      </c>
      <c r="AC7" s="12" t="s">
        <v>35</v>
      </c>
      <c r="AD7" s="12" t="s">
        <v>36</v>
      </c>
      <c r="AE7" s="12" t="s">
        <v>37</v>
      </c>
      <c r="AF7" s="10" t="s">
        <v>38</v>
      </c>
      <c r="AG7" s="12" t="s">
        <v>39</v>
      </c>
      <c r="AH7" s="12" t="s">
        <v>40</v>
      </c>
      <c r="AI7" s="10" t="s">
        <v>41</v>
      </c>
    </row>
    <row r="8">
      <c r="A8" s="13" t="s">
        <v>42</v>
      </c>
      <c r="B8" s="14">
        <v>13.0</v>
      </c>
      <c r="C8" s="15">
        <v>47.6618</v>
      </c>
      <c r="D8" s="16">
        <v>0.9954</v>
      </c>
      <c r="E8" s="17">
        <v>1.396324E7</v>
      </c>
      <c r="F8" s="17">
        <v>159628.0</v>
      </c>
      <c r="G8" s="17">
        <v>146169.0</v>
      </c>
      <c r="H8" s="17">
        <v>136089.0</v>
      </c>
      <c r="I8" s="17">
        <v>123581.0</v>
      </c>
      <c r="J8" s="17">
        <v>23325.0</v>
      </c>
      <c r="K8" s="17">
        <v>22385.0</v>
      </c>
      <c r="L8" s="17">
        <v>6473.0</v>
      </c>
      <c r="M8" s="17">
        <v>30030.0</v>
      </c>
      <c r="N8" s="17">
        <v>36706.0</v>
      </c>
      <c r="O8" s="17">
        <v>109463.0</v>
      </c>
      <c r="P8" s="18">
        <f t="shared" ref="P8:P13" si="2">G8/$E8*1000</f>
        <v>10.46812917</v>
      </c>
      <c r="Q8" s="18">
        <f t="shared" ref="Q8:Q15" si="3">I8/$E8*1000</f>
        <v>8.850453047</v>
      </c>
      <c r="R8" s="19">
        <f t="shared" ref="R8:S8" si="1">N8/$E8*1000</f>
        <v>2.628759514</v>
      </c>
      <c r="S8" s="20">
        <f t="shared" si="1"/>
        <v>7.839369659</v>
      </c>
      <c r="T8" s="17">
        <v>6091.0</v>
      </c>
      <c r="U8" s="17">
        <v>4964.0</v>
      </c>
      <c r="V8" s="17">
        <v>4381.0</v>
      </c>
      <c r="W8" s="17">
        <v>2702.0</v>
      </c>
      <c r="X8" s="17">
        <v>1796.0</v>
      </c>
      <c r="Y8" s="17">
        <v>565.0</v>
      </c>
      <c r="Z8" s="17">
        <v>1.3601647E7</v>
      </c>
      <c r="AA8" s="21">
        <f t="shared" ref="AA8:AA15" si="5">Z8/$B$2</f>
        <v>0.9523122948</v>
      </c>
      <c r="AB8" s="17">
        <v>1.3364312E7</v>
      </c>
      <c r="AC8" s="22">
        <f t="shared" ref="AC8:AC15" si="6">AB8/$B$2</f>
        <v>0.9356954073</v>
      </c>
      <c r="AD8" s="17">
        <v>2330.0</v>
      </c>
      <c r="AE8" s="17">
        <v>517373.0</v>
      </c>
      <c r="AF8" s="23">
        <f t="shared" ref="AF8:AF15" si="7">AE8/$B$2</f>
        <v>0.03622360358</v>
      </c>
      <c r="AG8" s="17">
        <v>19107.0</v>
      </c>
      <c r="AH8" s="7">
        <f t="shared" ref="AH8:AH15" si="8">AG8/N8</f>
        <v>0.5205416008</v>
      </c>
      <c r="AI8" s="23">
        <f t="shared" ref="AI8:AI15" si="9">AG8/AE8</f>
        <v>0.03693080234</v>
      </c>
    </row>
    <row r="9">
      <c r="A9" s="13" t="s">
        <v>43</v>
      </c>
      <c r="B9" s="14">
        <v>13.0</v>
      </c>
      <c r="C9" s="15">
        <v>178.027</v>
      </c>
      <c r="D9" s="16">
        <v>0.9905</v>
      </c>
      <c r="E9" s="17">
        <v>1.4113902E7</v>
      </c>
      <c r="F9" s="17">
        <v>163081.0</v>
      </c>
      <c r="G9" s="17">
        <v>148356.0</v>
      </c>
      <c r="H9" s="17">
        <v>138887.0</v>
      </c>
      <c r="I9" s="17">
        <v>125124.0</v>
      </c>
      <c r="J9" s="17">
        <v>23940.0</v>
      </c>
      <c r="K9" s="17">
        <v>22996.0</v>
      </c>
      <c r="L9" s="17">
        <v>6859.0</v>
      </c>
      <c r="M9" s="17">
        <v>30451.0</v>
      </c>
      <c r="N9" s="17">
        <v>37546.0</v>
      </c>
      <c r="O9" s="17">
        <v>110810.0</v>
      </c>
      <c r="P9" s="18">
        <f t="shared" si="2"/>
        <v>10.5113384</v>
      </c>
      <c r="Q9" s="18">
        <f t="shared" si="3"/>
        <v>8.865301743</v>
      </c>
      <c r="R9" s="19">
        <f t="shared" ref="R9:S9" si="4">N9/$E9*1000</f>
        <v>2.660214022</v>
      </c>
      <c r="S9" s="20">
        <f t="shared" si="4"/>
        <v>7.851124374</v>
      </c>
      <c r="T9" s="17">
        <v>6200.0</v>
      </c>
      <c r="U9" s="17">
        <v>5058.0</v>
      </c>
      <c r="V9" s="17">
        <v>4462.0</v>
      </c>
      <c r="W9" s="17">
        <v>2695.0</v>
      </c>
      <c r="X9" s="17">
        <v>1799.0</v>
      </c>
      <c r="Y9" s="17">
        <v>576.0</v>
      </c>
      <c r="Z9" s="17">
        <v>1.3586356E7</v>
      </c>
      <c r="AA9" s="21">
        <f t="shared" si="5"/>
        <v>0.9512417034</v>
      </c>
      <c r="AB9" s="17">
        <v>1.3344614E7</v>
      </c>
      <c r="AC9" s="22">
        <f t="shared" si="6"/>
        <v>0.934316262</v>
      </c>
      <c r="AD9" s="17">
        <v>2413.0</v>
      </c>
      <c r="AE9" s="17">
        <v>532312.0</v>
      </c>
      <c r="AF9" s="23">
        <f t="shared" si="7"/>
        <v>0.03726954995</v>
      </c>
      <c r="AG9" s="17">
        <v>19828.0</v>
      </c>
      <c r="AH9" s="7">
        <f t="shared" si="8"/>
        <v>0.5280988654</v>
      </c>
      <c r="AI9" s="23">
        <f t="shared" si="9"/>
        <v>0.03724883151</v>
      </c>
    </row>
    <row r="10">
      <c r="A10" s="13" t="s">
        <v>44</v>
      </c>
      <c r="B10" s="14">
        <v>13.0</v>
      </c>
      <c r="C10" s="15">
        <v>231.925</v>
      </c>
      <c r="D10" s="16">
        <v>0.9903</v>
      </c>
      <c r="E10" s="17">
        <v>1.4115208E7</v>
      </c>
      <c r="F10" s="17">
        <v>163466.0</v>
      </c>
      <c r="G10" s="17">
        <v>148126.0</v>
      </c>
      <c r="H10" s="17">
        <v>139205.0</v>
      </c>
      <c r="I10" s="17">
        <v>124970.0</v>
      </c>
      <c r="J10" s="17">
        <v>23988.0</v>
      </c>
      <c r="K10" s="17">
        <v>22902.0</v>
      </c>
      <c r="L10" s="17">
        <v>6827.0</v>
      </c>
      <c r="M10" s="17">
        <v>30562.0</v>
      </c>
      <c r="N10" s="17">
        <v>37643.0</v>
      </c>
      <c r="O10" s="17">
        <v>110483.0</v>
      </c>
      <c r="P10" s="18">
        <f t="shared" si="2"/>
        <v>10.49407136</v>
      </c>
      <c r="Q10" s="18">
        <f t="shared" si="3"/>
        <v>8.853571269</v>
      </c>
      <c r="R10" s="19">
        <f t="shared" ref="R10:S10" si="10">N10/$E10*1000</f>
        <v>2.666839908</v>
      </c>
      <c r="S10" s="20">
        <f t="shared" si="10"/>
        <v>7.827231451</v>
      </c>
      <c r="T10" s="17">
        <v>6222.0</v>
      </c>
      <c r="U10" s="17">
        <v>5077.0</v>
      </c>
      <c r="V10" s="17">
        <v>4469.0</v>
      </c>
      <c r="W10" s="17">
        <v>2738.0</v>
      </c>
      <c r="X10" s="17">
        <v>1837.0</v>
      </c>
      <c r="Y10" s="17">
        <v>584.0</v>
      </c>
      <c r="Z10" s="17">
        <v>1.3586653E7</v>
      </c>
      <c r="AA10" s="21">
        <f t="shared" si="5"/>
        <v>0.9512624977</v>
      </c>
      <c r="AB10" s="17">
        <v>1.3342358E7</v>
      </c>
      <c r="AC10" s="22">
        <f t="shared" si="6"/>
        <v>0.9341583093</v>
      </c>
      <c r="AD10" s="17">
        <v>2415.0</v>
      </c>
      <c r="AE10" s="17">
        <v>532300.0</v>
      </c>
      <c r="AF10" s="23">
        <f t="shared" si="7"/>
        <v>0.03726870978</v>
      </c>
      <c r="AG10" s="17">
        <v>19732.0</v>
      </c>
      <c r="AH10" s="7">
        <f t="shared" si="8"/>
        <v>0.524187764</v>
      </c>
      <c r="AI10" s="23">
        <f t="shared" si="9"/>
        <v>0.03706932181</v>
      </c>
    </row>
    <row r="11">
      <c r="A11" s="13" t="s">
        <v>45</v>
      </c>
      <c r="B11" s="14">
        <v>13.0</v>
      </c>
      <c r="C11" s="15">
        <v>148.68</v>
      </c>
      <c r="D11" s="16">
        <v>0.9989</v>
      </c>
      <c r="E11" s="17">
        <v>1.4087086E7</v>
      </c>
      <c r="F11" s="17">
        <v>162579.0</v>
      </c>
      <c r="G11" s="17">
        <v>148048.0</v>
      </c>
      <c r="H11" s="17">
        <v>138417.0</v>
      </c>
      <c r="I11" s="17">
        <v>124872.0</v>
      </c>
      <c r="J11" s="17">
        <v>23922.0</v>
      </c>
      <c r="K11" s="17">
        <v>22951.0</v>
      </c>
      <c r="L11" s="17">
        <v>6741.0</v>
      </c>
      <c r="M11" s="17">
        <v>30224.0</v>
      </c>
      <c r="N11" s="17">
        <v>37190.0</v>
      </c>
      <c r="O11" s="17">
        <v>110858.0</v>
      </c>
      <c r="P11" s="18">
        <f t="shared" si="2"/>
        <v>10.50948365</v>
      </c>
      <c r="Q11" s="18">
        <f t="shared" si="3"/>
        <v>8.864288896</v>
      </c>
      <c r="R11" s="19">
        <f t="shared" ref="R11:S11" si="11">N11/$E11*1000</f>
        <v>2.640006599</v>
      </c>
      <c r="S11" s="20">
        <f t="shared" si="11"/>
        <v>7.869477052</v>
      </c>
      <c r="T11" s="17">
        <v>6149.0</v>
      </c>
      <c r="U11" s="17">
        <v>5003.0</v>
      </c>
      <c r="V11" s="17">
        <v>4393.0</v>
      </c>
      <c r="W11" s="17">
        <v>2685.0</v>
      </c>
      <c r="X11" s="17">
        <v>1805.0</v>
      </c>
      <c r="Y11" s="17">
        <v>566.0</v>
      </c>
      <c r="Z11" s="17">
        <v>1.3592984E7</v>
      </c>
      <c r="AA11" s="21">
        <f t="shared" si="5"/>
        <v>0.9517057594</v>
      </c>
      <c r="AB11" s="17">
        <v>1.3348158E7</v>
      </c>
      <c r="AC11" s="22">
        <f t="shared" si="6"/>
        <v>0.9345643933</v>
      </c>
      <c r="AD11" s="17">
        <v>2392.0</v>
      </c>
      <c r="AE11" s="17">
        <v>527428.0</v>
      </c>
      <c r="AF11" s="23">
        <f t="shared" si="7"/>
        <v>0.03692759921</v>
      </c>
      <c r="AG11" s="17">
        <v>19610.0</v>
      </c>
      <c r="AH11" s="7">
        <f t="shared" si="8"/>
        <v>0.5272922829</v>
      </c>
      <c r="AI11" s="23">
        <f t="shared" si="9"/>
        <v>0.03718043031</v>
      </c>
    </row>
    <row r="12">
      <c r="A12" s="13" t="s">
        <v>46</v>
      </c>
      <c r="B12" s="14">
        <v>13.0</v>
      </c>
      <c r="C12" s="15">
        <v>186.952</v>
      </c>
      <c r="D12" s="16">
        <v>0.9911</v>
      </c>
      <c r="E12" s="17">
        <v>1.4116975E7</v>
      </c>
      <c r="F12" s="17">
        <v>163173.0</v>
      </c>
      <c r="G12" s="17">
        <v>148337.0</v>
      </c>
      <c r="H12" s="17">
        <v>138943.0</v>
      </c>
      <c r="I12" s="17">
        <v>125086.0</v>
      </c>
      <c r="J12" s="17">
        <v>23975.0</v>
      </c>
      <c r="K12" s="17">
        <v>23014.0</v>
      </c>
      <c r="L12" s="17">
        <v>6904.0</v>
      </c>
      <c r="M12" s="17">
        <v>30615.0</v>
      </c>
      <c r="N12" s="17">
        <v>37756.0</v>
      </c>
      <c r="O12" s="17">
        <v>110581.0</v>
      </c>
      <c r="P12" s="18">
        <f t="shared" si="2"/>
        <v>10.50770438</v>
      </c>
      <c r="Q12" s="18">
        <f t="shared" si="3"/>
        <v>8.860680139</v>
      </c>
      <c r="R12" s="19">
        <f t="shared" ref="R12:S12" si="12">N12/$E12*1000</f>
        <v>2.674510651</v>
      </c>
      <c r="S12" s="20">
        <f t="shared" si="12"/>
        <v>7.833193726</v>
      </c>
      <c r="T12" s="17">
        <v>6229.0</v>
      </c>
      <c r="U12" s="17">
        <v>5085.0</v>
      </c>
      <c r="V12" s="17">
        <v>4486.0</v>
      </c>
      <c r="W12" s="17">
        <v>2729.0</v>
      </c>
      <c r="X12" s="17">
        <v>1826.0</v>
      </c>
      <c r="Y12" s="17">
        <v>581.0</v>
      </c>
      <c r="Z12" s="17">
        <v>1.3581554E7</v>
      </c>
      <c r="AA12" s="21">
        <f t="shared" si="5"/>
        <v>0.9509054938</v>
      </c>
      <c r="AB12" s="17">
        <v>1.3338601E7</v>
      </c>
      <c r="AC12" s="22">
        <f t="shared" si="6"/>
        <v>0.9338952649</v>
      </c>
      <c r="AD12" s="17">
        <v>2427.0</v>
      </c>
      <c r="AE12" s="17">
        <v>537486.0</v>
      </c>
      <c r="AF12" s="23">
        <f t="shared" si="7"/>
        <v>0.03763180489</v>
      </c>
      <c r="AG12" s="17">
        <v>19920.0</v>
      </c>
      <c r="AH12" s="7">
        <f t="shared" si="8"/>
        <v>0.5275982625</v>
      </c>
      <c r="AI12" s="23">
        <f t="shared" si="9"/>
        <v>0.03706143044</v>
      </c>
    </row>
    <row r="13">
      <c r="A13" s="13" t="s">
        <v>47</v>
      </c>
      <c r="B13" s="14">
        <v>13.0</v>
      </c>
      <c r="C13" s="15">
        <v>200.193</v>
      </c>
      <c r="D13" s="16">
        <v>0.993</v>
      </c>
      <c r="E13" s="17">
        <v>1.4113888E7</v>
      </c>
      <c r="F13" s="17">
        <v>162593.0</v>
      </c>
      <c r="G13" s="17">
        <v>147621.0</v>
      </c>
      <c r="H13" s="17">
        <v>138443.0</v>
      </c>
      <c r="I13" s="17">
        <v>124534.0</v>
      </c>
      <c r="J13" s="17">
        <v>23918.0</v>
      </c>
      <c r="K13" s="17">
        <v>22869.0</v>
      </c>
      <c r="L13" s="17">
        <v>6616.0</v>
      </c>
      <c r="M13" s="17">
        <v>29714.0</v>
      </c>
      <c r="N13" s="17">
        <v>36548.0</v>
      </c>
      <c r="O13" s="17">
        <v>111073.0</v>
      </c>
      <c r="P13" s="18">
        <f t="shared" si="2"/>
        <v>10.45927246</v>
      </c>
      <c r="Q13" s="18">
        <f t="shared" si="3"/>
        <v>8.823507739</v>
      </c>
      <c r="R13" s="19">
        <f t="shared" ref="R13:S13" si="13">N13/$E13*1000</f>
        <v>2.589506166</v>
      </c>
      <c r="S13" s="20">
        <f t="shared" si="13"/>
        <v>7.86976629</v>
      </c>
      <c r="T13" s="17">
        <v>6061.0</v>
      </c>
      <c r="U13" s="17">
        <v>4924.0</v>
      </c>
      <c r="V13" s="17">
        <v>4326.0</v>
      </c>
      <c r="W13" s="17">
        <v>2602.0</v>
      </c>
      <c r="X13" s="17">
        <v>1734.0</v>
      </c>
      <c r="Y13" s="17">
        <v>537.0</v>
      </c>
      <c r="Z13" s="17">
        <v>1.3594264E7</v>
      </c>
      <c r="AA13" s="21">
        <f t="shared" si="5"/>
        <v>0.9517953779</v>
      </c>
      <c r="AB13" s="17">
        <v>1.3352654E7</v>
      </c>
      <c r="AC13" s="22">
        <f t="shared" si="6"/>
        <v>0.9348791785</v>
      </c>
      <c r="AD13" s="17">
        <v>2379.0</v>
      </c>
      <c r="AE13" s="17">
        <v>529076.0</v>
      </c>
      <c r="AF13" s="23">
        <f t="shared" si="7"/>
        <v>0.03704298308</v>
      </c>
      <c r="AG13" s="17">
        <v>19561.0</v>
      </c>
      <c r="AH13" s="7">
        <f t="shared" si="8"/>
        <v>0.5352139652</v>
      </c>
      <c r="AI13" s="23">
        <f t="shared" si="9"/>
        <v>0.03697200402</v>
      </c>
    </row>
    <row r="14">
      <c r="A14" s="13" t="s">
        <v>48</v>
      </c>
      <c r="B14" s="14">
        <v>13.0</v>
      </c>
      <c r="C14" s="15">
        <v>196.028</v>
      </c>
      <c r="D14" s="16">
        <v>0.993</v>
      </c>
      <c r="E14" s="17">
        <v>1.4119421E7</v>
      </c>
      <c r="F14" s="17">
        <v>163225.0</v>
      </c>
      <c r="G14" s="17">
        <v>148310.0</v>
      </c>
      <c r="H14" s="17">
        <v>138941.0</v>
      </c>
      <c r="I14" s="17">
        <v>125063.0</v>
      </c>
      <c r="J14" s="17">
        <v>24027.0</v>
      </c>
      <c r="K14" s="17">
        <v>23007.0</v>
      </c>
      <c r="L14" s="17">
        <v>6975.0</v>
      </c>
      <c r="M14" s="17">
        <v>30674.0</v>
      </c>
      <c r="N14" s="17">
        <v>37889.0</v>
      </c>
      <c r="O14" s="17">
        <v>110421.0</v>
      </c>
      <c r="P14" s="18">
        <v>10.5</v>
      </c>
      <c r="Q14" s="18">
        <f t="shared" si="3"/>
        <v>8.857516183</v>
      </c>
      <c r="R14" s="19">
        <f t="shared" ref="R14:S14" si="14">N14/$E14*1000</f>
        <v>2.683466978</v>
      </c>
      <c r="S14" s="20">
        <f t="shared" si="14"/>
        <v>7.820504821</v>
      </c>
      <c r="T14" s="17">
        <v>6285.0</v>
      </c>
      <c r="U14" s="17">
        <v>5144.0</v>
      </c>
      <c r="V14" s="17">
        <v>4538.0</v>
      </c>
      <c r="W14" s="17">
        <v>2764.0</v>
      </c>
      <c r="X14" s="17">
        <v>1856.0</v>
      </c>
      <c r="Y14" s="17">
        <v>599.0</v>
      </c>
      <c r="Z14" s="17">
        <v>1.3580382E7</v>
      </c>
      <c r="AA14" s="21">
        <f t="shared" si="5"/>
        <v>0.9508234368</v>
      </c>
      <c r="AB14" s="17">
        <v>1.3336858E7</v>
      </c>
      <c r="AC14" s="22">
        <f t="shared" si="6"/>
        <v>0.9337732297</v>
      </c>
      <c r="AD14" s="17">
        <v>2420.0</v>
      </c>
      <c r="AE14" s="17">
        <v>535673.0</v>
      </c>
      <c r="AF14" s="23">
        <f t="shared" si="7"/>
        <v>0.03750486863</v>
      </c>
      <c r="AG14" s="17">
        <v>19837.0</v>
      </c>
      <c r="AH14" s="7">
        <f t="shared" si="8"/>
        <v>0.5235556494</v>
      </c>
      <c r="AI14" s="23">
        <f t="shared" si="9"/>
        <v>0.03703192059</v>
      </c>
    </row>
    <row r="15">
      <c r="A15" s="13" t="s">
        <v>49</v>
      </c>
      <c r="B15" s="14">
        <v>13.0</v>
      </c>
      <c r="C15" s="15">
        <v>184.547</v>
      </c>
      <c r="D15" s="16">
        <v>0.9921</v>
      </c>
      <c r="E15" s="17">
        <v>1.4120986E7</v>
      </c>
      <c r="F15" s="17">
        <v>161863.0</v>
      </c>
      <c r="G15" s="17">
        <v>147428.0</v>
      </c>
      <c r="H15" s="17">
        <v>137844.0</v>
      </c>
      <c r="I15" s="17">
        <v>124272.0</v>
      </c>
      <c r="J15" s="17">
        <v>23790.0</v>
      </c>
      <c r="K15" s="17">
        <v>22943.0</v>
      </c>
      <c r="L15" s="17">
        <v>6702.0</v>
      </c>
      <c r="M15" s="17">
        <v>29574.0</v>
      </c>
      <c r="N15" s="17">
        <v>36489.0</v>
      </c>
      <c r="O15" s="17">
        <v>110939.0</v>
      </c>
      <c r="P15" s="18">
        <f>G15/$E15*1000</f>
        <v>10.44034744</v>
      </c>
      <c r="Q15" s="18">
        <f t="shared" si="3"/>
        <v>8.800518604</v>
      </c>
      <c r="R15" s="19">
        <f t="shared" ref="R15:S15" si="15">N15/$E15*1000</f>
        <v>2.584026356</v>
      </c>
      <c r="S15" s="20">
        <f t="shared" si="15"/>
        <v>7.856321081</v>
      </c>
      <c r="T15" s="17">
        <v>6096.0</v>
      </c>
      <c r="U15" s="17">
        <v>4974.0</v>
      </c>
      <c r="V15" s="17">
        <v>4384.0</v>
      </c>
      <c r="W15" s="17">
        <v>2687.0</v>
      </c>
      <c r="X15" s="17">
        <v>1816.0</v>
      </c>
      <c r="Y15" s="17">
        <v>576.0</v>
      </c>
      <c r="Z15" s="17">
        <v>1.3606578E7</v>
      </c>
      <c r="AA15" s="21">
        <f t="shared" si="5"/>
        <v>0.9526575363</v>
      </c>
      <c r="AB15" s="17">
        <v>1.3368473E7</v>
      </c>
      <c r="AC15" s="22">
        <f t="shared" si="6"/>
        <v>0.9359867376</v>
      </c>
      <c r="AD15" s="17">
        <v>2359.0</v>
      </c>
      <c r="AE15" s="17">
        <v>515112.0</v>
      </c>
      <c r="AF15" s="23">
        <f t="shared" si="7"/>
        <v>0.03606530083</v>
      </c>
      <c r="AG15" s="17">
        <v>19021.0</v>
      </c>
      <c r="AH15" s="7">
        <f t="shared" si="8"/>
        <v>0.5212803859</v>
      </c>
      <c r="AI15" s="23">
        <f t="shared" si="9"/>
        <v>0.03692595008</v>
      </c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>
      <c r="A18" s="24" t="s">
        <v>50</v>
      </c>
      <c r="C18" s="18">
        <f t="shared" ref="C18:AI18" si="16">MIN(C8:C15)</f>
        <v>47.6618</v>
      </c>
      <c r="D18" s="7">
        <f t="shared" si="16"/>
        <v>0.9903</v>
      </c>
      <c r="E18" s="25">
        <f t="shared" si="16"/>
        <v>13963240</v>
      </c>
      <c r="F18" s="25">
        <f t="shared" si="16"/>
        <v>159628</v>
      </c>
      <c r="G18" s="25">
        <f t="shared" si="16"/>
        <v>146169</v>
      </c>
      <c r="H18" s="25">
        <f t="shared" si="16"/>
        <v>136089</v>
      </c>
      <c r="I18" s="25">
        <f t="shared" si="16"/>
        <v>123581</v>
      </c>
      <c r="J18" s="25">
        <f t="shared" si="16"/>
        <v>23325</v>
      </c>
      <c r="K18" s="25">
        <f t="shared" si="16"/>
        <v>22385</v>
      </c>
      <c r="L18" s="25">
        <f t="shared" si="16"/>
        <v>6473</v>
      </c>
      <c r="M18" s="25">
        <f t="shared" si="16"/>
        <v>29574</v>
      </c>
      <c r="N18" s="25">
        <f t="shared" si="16"/>
        <v>36489</v>
      </c>
      <c r="O18" s="25">
        <f t="shared" si="16"/>
        <v>109463</v>
      </c>
      <c r="P18" s="18">
        <f t="shared" si="16"/>
        <v>10.44034744</v>
      </c>
      <c r="Q18" s="18">
        <f t="shared" si="16"/>
        <v>8.800518604</v>
      </c>
      <c r="R18" s="19">
        <f t="shared" si="16"/>
        <v>2.584026356</v>
      </c>
      <c r="S18" s="20">
        <f t="shared" si="16"/>
        <v>7.820504821</v>
      </c>
      <c r="T18" s="25">
        <f t="shared" si="16"/>
        <v>6061</v>
      </c>
      <c r="U18" s="25">
        <f t="shared" si="16"/>
        <v>4924</v>
      </c>
      <c r="V18" s="25">
        <f t="shared" si="16"/>
        <v>4326</v>
      </c>
      <c r="W18" s="25">
        <f t="shared" si="16"/>
        <v>2602</v>
      </c>
      <c r="X18" s="25">
        <f t="shared" si="16"/>
        <v>1734</v>
      </c>
      <c r="Y18" s="25">
        <f t="shared" si="16"/>
        <v>537</v>
      </c>
      <c r="Z18" s="25">
        <f t="shared" si="16"/>
        <v>13580382</v>
      </c>
      <c r="AA18" s="21">
        <f t="shared" si="16"/>
        <v>0.9508234368</v>
      </c>
      <c r="AB18" s="25">
        <f t="shared" si="16"/>
        <v>13336858</v>
      </c>
      <c r="AC18" s="22">
        <f t="shared" si="16"/>
        <v>0.9337732297</v>
      </c>
      <c r="AD18" s="25">
        <f t="shared" si="16"/>
        <v>2330</v>
      </c>
      <c r="AE18" s="25">
        <f t="shared" si="16"/>
        <v>515112</v>
      </c>
      <c r="AF18" s="23">
        <f t="shared" si="16"/>
        <v>0.03606530083</v>
      </c>
      <c r="AG18" s="25">
        <f t="shared" si="16"/>
        <v>19021</v>
      </c>
      <c r="AH18" s="7">
        <f t="shared" si="16"/>
        <v>0.5205416008</v>
      </c>
      <c r="AI18" s="23">
        <f t="shared" si="16"/>
        <v>0.03692595008</v>
      </c>
    </row>
    <row r="19">
      <c r="A19" s="24" t="s">
        <v>51</v>
      </c>
      <c r="C19" s="18">
        <f t="shared" ref="C19:AI19" si="17">MAX(C8:C15)</f>
        <v>231.925</v>
      </c>
      <c r="D19" s="7">
        <f t="shared" si="17"/>
        <v>0.9989</v>
      </c>
      <c r="E19" s="25">
        <f t="shared" si="17"/>
        <v>14120986</v>
      </c>
      <c r="F19" s="25">
        <f t="shared" si="17"/>
        <v>163466</v>
      </c>
      <c r="G19" s="25">
        <f t="shared" si="17"/>
        <v>148356</v>
      </c>
      <c r="H19" s="25">
        <f t="shared" si="17"/>
        <v>139205</v>
      </c>
      <c r="I19" s="25">
        <f t="shared" si="17"/>
        <v>125124</v>
      </c>
      <c r="J19" s="25">
        <f t="shared" si="17"/>
        <v>24027</v>
      </c>
      <c r="K19" s="25">
        <f t="shared" si="17"/>
        <v>23014</v>
      </c>
      <c r="L19" s="25">
        <f t="shared" si="17"/>
        <v>6975</v>
      </c>
      <c r="M19" s="25">
        <f t="shared" si="17"/>
        <v>30674</v>
      </c>
      <c r="N19" s="25">
        <f t="shared" si="17"/>
        <v>37889</v>
      </c>
      <c r="O19" s="25">
        <f t="shared" si="17"/>
        <v>111073</v>
      </c>
      <c r="P19" s="18">
        <f t="shared" si="17"/>
        <v>10.5113384</v>
      </c>
      <c r="Q19" s="18">
        <f t="shared" si="17"/>
        <v>8.865301743</v>
      </c>
      <c r="R19" s="19">
        <f t="shared" si="17"/>
        <v>2.683466978</v>
      </c>
      <c r="S19" s="20">
        <f t="shared" si="17"/>
        <v>7.86976629</v>
      </c>
      <c r="T19" s="25">
        <f t="shared" si="17"/>
        <v>6285</v>
      </c>
      <c r="U19" s="25">
        <f t="shared" si="17"/>
        <v>5144</v>
      </c>
      <c r="V19" s="25">
        <f t="shared" si="17"/>
        <v>4538</v>
      </c>
      <c r="W19" s="25">
        <f t="shared" si="17"/>
        <v>2764</v>
      </c>
      <c r="X19" s="25">
        <f t="shared" si="17"/>
        <v>1856</v>
      </c>
      <c r="Y19" s="25">
        <f t="shared" si="17"/>
        <v>599</v>
      </c>
      <c r="Z19" s="25">
        <f t="shared" si="17"/>
        <v>13606578</v>
      </c>
      <c r="AA19" s="21">
        <f t="shared" si="17"/>
        <v>0.9526575363</v>
      </c>
      <c r="AB19" s="25">
        <f t="shared" si="17"/>
        <v>13368473</v>
      </c>
      <c r="AC19" s="22">
        <f t="shared" si="17"/>
        <v>0.9359867376</v>
      </c>
      <c r="AD19" s="25">
        <f t="shared" si="17"/>
        <v>2427</v>
      </c>
      <c r="AE19" s="25">
        <f t="shared" si="17"/>
        <v>537486</v>
      </c>
      <c r="AF19" s="23">
        <f t="shared" si="17"/>
        <v>0.03763180489</v>
      </c>
      <c r="AG19" s="25">
        <f t="shared" si="17"/>
        <v>19920</v>
      </c>
      <c r="AH19" s="7">
        <f t="shared" si="17"/>
        <v>0.5352139652</v>
      </c>
      <c r="AI19" s="23">
        <f t="shared" si="17"/>
        <v>0.03724883151</v>
      </c>
    </row>
    <row r="20">
      <c r="A20" s="24" t="s">
        <v>52</v>
      </c>
      <c r="C20" s="18">
        <f t="shared" ref="C20:D20" si="18">AVERAGE(C8:C15)</f>
        <v>171.751725</v>
      </c>
      <c r="D20" s="7">
        <f t="shared" si="18"/>
        <v>0.9930375</v>
      </c>
      <c r="E20" s="25">
        <f t="shared" ref="E20:Q20" si="19">MAX(E9:E16)</f>
        <v>14120986</v>
      </c>
      <c r="F20" s="25">
        <f t="shared" si="19"/>
        <v>163466</v>
      </c>
      <c r="G20" s="25">
        <f t="shared" si="19"/>
        <v>148356</v>
      </c>
      <c r="H20" s="25">
        <f t="shared" si="19"/>
        <v>139205</v>
      </c>
      <c r="I20" s="25">
        <f t="shared" si="19"/>
        <v>125124</v>
      </c>
      <c r="J20" s="25">
        <f t="shared" si="19"/>
        <v>24027</v>
      </c>
      <c r="K20" s="25">
        <f t="shared" si="19"/>
        <v>23014</v>
      </c>
      <c r="L20" s="25">
        <f t="shared" si="19"/>
        <v>6975</v>
      </c>
      <c r="M20" s="25">
        <f t="shared" si="19"/>
        <v>30674</v>
      </c>
      <c r="N20" s="25">
        <f t="shared" si="19"/>
        <v>37889</v>
      </c>
      <c r="O20" s="25">
        <f t="shared" si="19"/>
        <v>111073</v>
      </c>
      <c r="P20" s="26">
        <f t="shared" si="19"/>
        <v>10.5113384</v>
      </c>
      <c r="Q20" s="26">
        <f t="shared" si="19"/>
        <v>8.865301743</v>
      </c>
      <c r="R20" s="19">
        <f t="shared" ref="R20:S20" si="20">AVERAGE(R8:R15)</f>
        <v>2.640916274</v>
      </c>
      <c r="S20" s="20">
        <f t="shared" si="20"/>
        <v>7.845873557</v>
      </c>
      <c r="T20" s="25">
        <f t="shared" ref="T20:Z20" si="21">MAX(T9:T16)</f>
        <v>6285</v>
      </c>
      <c r="U20" s="25">
        <f t="shared" si="21"/>
        <v>5144</v>
      </c>
      <c r="V20" s="25">
        <f t="shared" si="21"/>
        <v>4538</v>
      </c>
      <c r="W20" s="25">
        <f t="shared" si="21"/>
        <v>2764</v>
      </c>
      <c r="X20" s="25">
        <f t="shared" si="21"/>
        <v>1856</v>
      </c>
      <c r="Y20" s="25">
        <f t="shared" si="21"/>
        <v>599</v>
      </c>
      <c r="Z20" s="25">
        <f t="shared" si="21"/>
        <v>13606578</v>
      </c>
      <c r="AA20" s="21">
        <f t="shared" ref="AA20:AC20" si="22">AVERAGE(AA8:AA15)</f>
        <v>0.9515880125</v>
      </c>
      <c r="AB20" s="25">
        <f t="shared" si="22"/>
        <v>13349503.5</v>
      </c>
      <c r="AC20" s="22">
        <f t="shared" si="22"/>
        <v>0.9346585978</v>
      </c>
      <c r="AD20" s="25">
        <f t="shared" ref="AD20:AE20" si="23">MAX(AD9:AD16)</f>
        <v>2427</v>
      </c>
      <c r="AE20" s="25">
        <f t="shared" si="23"/>
        <v>537486</v>
      </c>
      <c r="AF20" s="23">
        <f t="shared" ref="AF20:AI20" si="24">AVERAGE(AF8:AF15)</f>
        <v>0.03699180249</v>
      </c>
      <c r="AG20" s="25">
        <f t="shared" si="24"/>
        <v>19577</v>
      </c>
      <c r="AH20" s="7">
        <f t="shared" si="24"/>
        <v>0.525971097</v>
      </c>
      <c r="AI20" s="23">
        <f t="shared" si="24"/>
        <v>0.03705258639</v>
      </c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</sheetData>
  <mergeCells count="5">
    <mergeCell ref="C6:E6"/>
    <mergeCell ref="F6:R6"/>
    <mergeCell ref="A18:B18"/>
    <mergeCell ref="A19:B19"/>
    <mergeCell ref="A20:B20"/>
  </mergeCells>
  <drawing r:id="rId1"/>
</worksheet>
</file>