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lesis\Dropbox\_2018_IF_sp_length_draft\BMCBiol_resubmission\"/>
    </mc:Choice>
  </mc:AlternateContent>
  <xr:revisionPtr revIDLastSave="0" documentId="13_ncr:1_{9924F536-AFDD-4E68-91C2-88C107C359DD}" xr6:coauthVersionLast="45" xr6:coauthVersionMax="45" xr10:uidLastSave="{00000000-0000-0000-0000-000000000000}"/>
  <bookViews>
    <workbookView xWindow="-110" yWindow="-110" windowWidth="19420" windowHeight="10420" xr2:uid="{0919CA29-047C-477D-A350-C8B4D5B913ED}"/>
  </bookViews>
  <sheets>
    <sheet name="Figure 1D" sheetId="3" r:id="rId1"/>
    <sheet name="Figure 1E" sheetId="4" r:id="rId2"/>
    <sheet name="Figure 2D" sheetId="11" r:id="rId3"/>
    <sheet name="Figure 3B" sheetId="5" r:id="rId4"/>
    <sheet name="Figure 3C" sheetId="6" r:id="rId5"/>
    <sheet name="Figure 3F" sheetId="7" r:id="rId6"/>
    <sheet name="Figure 4B" sheetId="8" r:id="rId7"/>
    <sheet name="Figure 4D" sheetId="9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9" l="1"/>
  <c r="G8" i="9"/>
  <c r="F9" i="9"/>
  <c r="G9" i="9"/>
  <c r="F10" i="9"/>
  <c r="G10" i="9"/>
  <c r="F11" i="9"/>
  <c r="G11" i="9"/>
  <c r="F12" i="9"/>
  <c r="G12" i="9"/>
  <c r="G7" i="9"/>
  <c r="F7" i="9"/>
  <c r="F7" i="8" l="1"/>
  <c r="G7" i="8"/>
  <c r="F8" i="8"/>
  <c r="G8" i="8"/>
  <c r="F9" i="8"/>
  <c r="G9" i="8"/>
  <c r="F10" i="8"/>
  <c r="G10" i="8"/>
  <c r="F11" i="8"/>
  <c r="G11" i="8"/>
  <c r="F12" i="8"/>
  <c r="G12" i="8"/>
  <c r="F13" i="8"/>
  <c r="G13" i="8"/>
  <c r="G6" i="8"/>
  <c r="F6" i="8"/>
  <c r="F7" i="6" l="1"/>
  <c r="G7" i="6"/>
  <c r="F8" i="6"/>
  <c r="G8" i="6"/>
  <c r="F9" i="6"/>
  <c r="G9" i="6"/>
  <c r="F10" i="6"/>
  <c r="G10" i="6"/>
  <c r="F11" i="6"/>
  <c r="G11" i="6"/>
  <c r="F12" i="6"/>
  <c r="G12" i="6"/>
  <c r="F13" i="6"/>
  <c r="G13" i="6"/>
  <c r="F14" i="6"/>
  <c r="G14" i="6"/>
  <c r="F15" i="6"/>
  <c r="G15" i="6"/>
  <c r="F16" i="6"/>
  <c r="G16" i="6"/>
  <c r="F17" i="6"/>
  <c r="G17" i="6"/>
  <c r="F18" i="6"/>
  <c r="G18" i="6"/>
  <c r="F19" i="6"/>
  <c r="G19" i="6"/>
  <c r="F20" i="6"/>
  <c r="G20" i="6"/>
  <c r="F26" i="6"/>
  <c r="G26" i="6"/>
  <c r="F27" i="6"/>
  <c r="G27" i="6"/>
  <c r="F28" i="6"/>
  <c r="G28" i="6"/>
  <c r="F29" i="6"/>
  <c r="G29" i="6"/>
  <c r="F30" i="6"/>
  <c r="G30" i="6"/>
  <c r="F31" i="6"/>
  <c r="G31" i="6"/>
  <c r="F32" i="6"/>
  <c r="G32" i="6"/>
  <c r="F33" i="6"/>
  <c r="G33" i="6"/>
  <c r="F34" i="6"/>
  <c r="G34" i="6"/>
  <c r="F35" i="6"/>
  <c r="G35" i="6"/>
  <c r="F36" i="6"/>
  <c r="G36" i="6"/>
  <c r="F37" i="6"/>
  <c r="G37" i="6"/>
  <c r="F38" i="6"/>
  <c r="G38" i="6"/>
  <c r="F39" i="6"/>
  <c r="G39" i="6"/>
  <c r="F40" i="6"/>
  <c r="G40" i="6"/>
  <c r="G6" i="6"/>
  <c r="F6" i="6"/>
  <c r="E27" i="5" l="1"/>
  <c r="F27" i="5"/>
  <c r="E28" i="5"/>
  <c r="F28" i="5"/>
  <c r="E29" i="5"/>
  <c r="F29" i="5"/>
  <c r="E30" i="5"/>
  <c r="F30" i="5"/>
  <c r="E31" i="5"/>
  <c r="F31" i="5"/>
  <c r="E32" i="5"/>
  <c r="F32" i="5"/>
  <c r="E33" i="5"/>
  <c r="F33" i="5"/>
  <c r="E34" i="5"/>
  <c r="F34" i="5"/>
  <c r="E35" i="5"/>
  <c r="F35" i="5"/>
  <c r="E36" i="5"/>
  <c r="F36" i="5"/>
  <c r="E37" i="5"/>
  <c r="F37" i="5"/>
  <c r="E38" i="5"/>
  <c r="F38" i="5"/>
  <c r="E39" i="5"/>
  <c r="F39" i="5"/>
  <c r="E40" i="5"/>
  <c r="F40" i="5"/>
  <c r="F26" i="5"/>
  <c r="E26" i="5"/>
  <c r="B27" i="5"/>
  <c r="C27" i="5"/>
  <c r="D27" i="5"/>
  <c r="B28" i="5"/>
  <c r="C28" i="5"/>
  <c r="D28" i="5"/>
  <c r="B29" i="5"/>
  <c r="C29" i="5"/>
  <c r="D29" i="5"/>
  <c r="B30" i="5"/>
  <c r="C30" i="5"/>
  <c r="D30" i="5"/>
  <c r="B31" i="5"/>
  <c r="C31" i="5"/>
  <c r="D31" i="5"/>
  <c r="B32" i="5"/>
  <c r="C32" i="5"/>
  <c r="D32" i="5"/>
  <c r="B33" i="5"/>
  <c r="C33" i="5"/>
  <c r="D33" i="5"/>
  <c r="B34" i="5"/>
  <c r="C34" i="5"/>
  <c r="D34" i="5"/>
  <c r="B35" i="5"/>
  <c r="C35" i="5"/>
  <c r="D35" i="5"/>
  <c r="B36" i="5"/>
  <c r="C36" i="5"/>
  <c r="D36" i="5"/>
  <c r="B37" i="5"/>
  <c r="C37" i="5"/>
  <c r="D37" i="5"/>
  <c r="B38" i="5"/>
  <c r="C38" i="5"/>
  <c r="D38" i="5"/>
  <c r="B39" i="5"/>
  <c r="C39" i="5"/>
  <c r="D39" i="5"/>
  <c r="B40" i="5"/>
  <c r="C40" i="5"/>
  <c r="D40" i="5"/>
  <c r="C26" i="5"/>
  <c r="D26" i="5"/>
  <c r="B26" i="5"/>
  <c r="E7" i="11" l="1"/>
  <c r="F7" i="11"/>
  <c r="E8" i="11"/>
  <c r="F8" i="11"/>
  <c r="F6" i="11"/>
  <c r="E6" i="11"/>
  <c r="F7" i="4" l="1"/>
  <c r="G7" i="4"/>
  <c r="F8" i="4"/>
  <c r="G8" i="4"/>
  <c r="F9" i="4"/>
  <c r="G9" i="4"/>
  <c r="F10" i="4"/>
  <c r="G10" i="4"/>
  <c r="F11" i="4"/>
  <c r="G11" i="4"/>
  <c r="F12" i="4"/>
  <c r="G12" i="4"/>
  <c r="F13" i="4"/>
  <c r="G13" i="4"/>
  <c r="F14" i="4"/>
  <c r="G14" i="4"/>
  <c r="F15" i="4"/>
  <c r="G15" i="4"/>
  <c r="F16" i="4"/>
  <c r="G16" i="4"/>
  <c r="F17" i="4"/>
  <c r="G17" i="4"/>
  <c r="F18" i="4"/>
  <c r="G18" i="4"/>
  <c r="F19" i="4"/>
  <c r="G19" i="4"/>
  <c r="F20" i="4"/>
  <c r="G20" i="4"/>
  <c r="F21" i="4"/>
  <c r="G21" i="4"/>
  <c r="F22" i="4"/>
  <c r="G22" i="4"/>
  <c r="G6" i="4"/>
  <c r="F6" i="4"/>
  <c r="J22" i="3"/>
  <c r="G22" i="3"/>
  <c r="D22" i="3"/>
  <c r="J21" i="3"/>
  <c r="G21" i="3"/>
  <c r="D21" i="3"/>
  <c r="J20" i="3"/>
  <c r="G20" i="3"/>
  <c r="D20" i="3"/>
  <c r="J19" i="3"/>
  <c r="G19" i="3"/>
  <c r="D19" i="3"/>
  <c r="J13" i="3"/>
  <c r="G13" i="3"/>
  <c r="D13" i="3"/>
  <c r="J12" i="3"/>
  <c r="G12" i="3"/>
  <c r="D12" i="3"/>
  <c r="J11" i="3"/>
  <c r="G11" i="3"/>
  <c r="D11" i="3"/>
  <c r="J10" i="3"/>
  <c r="G10" i="3"/>
  <c r="D10" i="3"/>
  <c r="B27" i="3" s="1"/>
  <c r="D30" i="3"/>
  <c r="E58" i="3"/>
  <c r="D58" i="3"/>
  <c r="C58" i="3"/>
  <c r="B58" i="3"/>
  <c r="E57" i="3"/>
  <c r="D57" i="3"/>
  <c r="C57" i="3"/>
  <c r="B57" i="3"/>
  <c r="E56" i="3"/>
  <c r="D56" i="3"/>
  <c r="C56" i="3"/>
  <c r="B56" i="3"/>
  <c r="E55" i="3"/>
  <c r="D55" i="3"/>
  <c r="C55" i="3"/>
  <c r="B55" i="3"/>
  <c r="C30" i="3"/>
  <c r="B28" i="3" l="1"/>
  <c r="F55" i="3"/>
  <c r="F56" i="3"/>
  <c r="G56" i="3" s="1"/>
  <c r="F57" i="3"/>
  <c r="G57" i="3" s="1"/>
  <c r="B29" i="3"/>
  <c r="C29" i="3"/>
  <c r="C27" i="3"/>
  <c r="D28" i="3"/>
  <c r="B30" i="3"/>
  <c r="E30" i="3" s="1"/>
  <c r="D27" i="3"/>
  <c r="C28" i="3"/>
  <c r="D29" i="3"/>
  <c r="G55" i="3"/>
  <c r="F58" i="3"/>
  <c r="G58" i="3" s="1"/>
  <c r="F27" i="3"/>
  <c r="F30" i="3"/>
  <c r="E28" i="3" l="1"/>
  <c r="E29" i="3"/>
  <c r="F29" i="3"/>
  <c r="E27" i="3"/>
  <c r="F28" i="3"/>
  <c r="H21" i="7" l="1"/>
  <c r="G21" i="7"/>
  <c r="H20" i="7"/>
  <c r="G20" i="7"/>
  <c r="H19" i="7"/>
  <c r="G19" i="7"/>
  <c r="H18" i="7"/>
  <c r="G18" i="7"/>
  <c r="H17" i="7"/>
  <c r="G17" i="7"/>
  <c r="H16" i="7"/>
  <c r="G16" i="7"/>
  <c r="H11" i="7"/>
  <c r="G11" i="7"/>
  <c r="H10" i="7"/>
  <c r="G10" i="7"/>
  <c r="H9" i="7"/>
  <c r="G9" i="7"/>
  <c r="H8" i="7"/>
  <c r="G8" i="7"/>
  <c r="H7" i="7"/>
  <c r="G7" i="7"/>
  <c r="H6" i="7"/>
  <c r="G6" i="7"/>
</calcChain>
</file>

<file path=xl/sharedStrings.xml><?xml version="1.0" encoding="utf-8"?>
<sst xmlns="http://schemas.openxmlformats.org/spreadsheetml/2006/main" count="269" uniqueCount="86">
  <si>
    <t>Components of Aa-CRISPR-Cas that participate in plasmid or phage interference</t>
  </si>
  <si>
    <t>Cascade</t>
  </si>
  <si>
    <t>WT</t>
  </si>
  <si>
    <t>+30</t>
  </si>
  <si>
    <t>+144</t>
  </si>
  <si>
    <t>Complex</t>
  </si>
  <si>
    <t>Binding affinities of altered-length Cascade complexes to target and non-target DNA</t>
  </si>
  <si>
    <t>Exp. 1</t>
  </si>
  <si>
    <t>Exp. 2</t>
  </si>
  <si>
    <t>Exp. 3</t>
  </si>
  <si>
    <t>Exp. 4</t>
  </si>
  <si>
    <t>Exp. 5</t>
  </si>
  <si>
    <t>Average, pM</t>
  </si>
  <si>
    <t>SD, pM</t>
  </si>
  <si>
    <t>Antibiotic selection</t>
  </si>
  <si>
    <t xml:space="preserve"> +</t>
  </si>
  <si>
    <t xml:space="preserve"> -</t>
  </si>
  <si>
    <t>Ratio (+/-)</t>
  </si>
  <si>
    <t>Average</t>
  </si>
  <si>
    <t>SD</t>
  </si>
  <si>
    <t>Plasmid interference</t>
  </si>
  <si>
    <t>Phage interference</t>
  </si>
  <si>
    <t>Cas1Cas2/3</t>
  </si>
  <si>
    <t>Cascade-Cas1Cas2/3</t>
  </si>
  <si>
    <t>Phage interference (ratio of non-target and target bacteriophages infections)</t>
  </si>
  <si>
    <t>CC</t>
  </si>
  <si>
    <t>GC</t>
  </si>
  <si>
    <t>TC</t>
  </si>
  <si>
    <t>AC</t>
  </si>
  <si>
    <t>CG</t>
  </si>
  <si>
    <t>GG</t>
  </si>
  <si>
    <t>TG</t>
  </si>
  <si>
    <t>AG</t>
  </si>
  <si>
    <t>CT</t>
  </si>
  <si>
    <t>GT</t>
  </si>
  <si>
    <t>TT</t>
  </si>
  <si>
    <t>AT</t>
  </si>
  <si>
    <t>CA</t>
  </si>
  <si>
    <t>GA</t>
  </si>
  <si>
    <t>TA</t>
  </si>
  <si>
    <t>AA</t>
  </si>
  <si>
    <t>Promiscuity of PAM in Aa-CRISPR-Cas system.</t>
  </si>
  <si>
    <t>PAM</t>
  </si>
  <si>
    <t>Non-target</t>
  </si>
  <si>
    <t>Be DNR</t>
  </si>
  <si>
    <t>M13</t>
  </si>
  <si>
    <t>pUC169</t>
  </si>
  <si>
    <t>Cas2/3 is an ssDNA-stimulated ATPase.</t>
  </si>
  <si>
    <t>Phage interference mediated by altered-length Cascade complexes</t>
  </si>
  <si>
    <t>Plasmid interference mediated by altered-length Cascade complexes</t>
  </si>
  <si>
    <t>Interference for plasmids with altered protospacer sequences</t>
  </si>
  <si>
    <t>-6</t>
  </si>
  <si>
    <t>-12</t>
  </si>
  <si>
    <t>-18</t>
  </si>
  <si>
    <t>-24</t>
  </si>
  <si>
    <t>-30</t>
  </si>
  <si>
    <t>+6</t>
  </si>
  <si>
    <t>+12</t>
  </si>
  <si>
    <t>+18</t>
  </si>
  <si>
    <t>+24</t>
  </si>
  <si>
    <t>+54</t>
  </si>
  <si>
    <t>+84</t>
  </si>
  <si>
    <t>Infection of non-specific phage M13-NT (PFU/ml)</t>
  </si>
  <si>
    <t>Infection of specific phage M13-SP-CC (PFU/ml)</t>
  </si>
  <si>
    <t>PS-NS</t>
  </si>
  <si>
    <t>PS-WT</t>
  </si>
  <si>
    <t>PS-M6</t>
  </si>
  <si>
    <t>PS-T6</t>
  </si>
  <si>
    <t>PS-T30</t>
  </si>
  <si>
    <t>Plasmid</t>
  </si>
  <si>
    <t xml:space="preserve"> Interference for plasmids (CFU/µg)</t>
  </si>
  <si>
    <t>Phage interference (ratio of non-spacific and specific phage infection)</t>
  </si>
  <si>
    <t>Transformation efficiency of non-target plasmid pNT (CFU/ml)</t>
  </si>
  <si>
    <t>Transformation efficiency of target plasmid pSP-CC (CFU/ml)</t>
  </si>
  <si>
    <t>Plasmid interference (ratio of normalised non-target DNA and target DNA transformation efficiencies)</t>
  </si>
  <si>
    <t>Infection of non-specific phage M13-NT (CFU/ml)</t>
  </si>
  <si>
    <t>Infection of specific phage M13-SP-CC (CFU/ml)</t>
  </si>
  <si>
    <t>Interference of non-target plasmid - pNT (CFU/µg DNA)</t>
  </si>
  <si>
    <t>Interference of target plasmid - pSP-CC (CFU/µg DNA)</t>
  </si>
  <si>
    <r>
      <t>Interference of DNA (CFU/</t>
    </r>
    <r>
      <rPr>
        <b/>
        <sz val="11"/>
        <color theme="1"/>
        <rFont val="Calibri"/>
        <family val="2"/>
      </rPr>
      <t>µg DNA)</t>
    </r>
  </si>
  <si>
    <t>ATP hydrolysis rate (k, min-1)</t>
  </si>
  <si>
    <t>Dissociation constants (Kd, pM) for target DNA (SP-CC)</t>
  </si>
  <si>
    <t>Dissociation constants (Kd, pM) for non-target DNA (NT)</t>
  </si>
  <si>
    <t>Dissociation constants (Kd, pM) for DNA targets</t>
  </si>
  <si>
    <t>DNA targets</t>
  </si>
  <si>
    <t>Dissociation constants for substrates with altered protospacer sequence.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</si>
</sst>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E+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2" borderId="0" xfId="0" applyFill="1"/>
    <xf numFmtId="0" fontId="0" fillId="2" borderId="0" xfId="0" applyFill="1" applyBorder="1"/>
    <xf numFmtId="0" fontId="0" fillId="2" borderId="0" xfId="0" applyFont="1" applyFill="1" applyBorder="1"/>
    <xf numFmtId="0" fontId="2" fillId="2" borderId="0" xfId="0" applyFont="1" applyFill="1" applyAlignment="1">
      <alignment vertical="center"/>
    </xf>
    <xf numFmtId="49" fontId="0" fillId="0" borderId="0" xfId="0" applyNumberFormat="1"/>
    <xf numFmtId="0" fontId="0" fillId="3" borderId="0" xfId="0" applyFill="1"/>
    <xf numFmtId="49" fontId="1" fillId="0" borderId="0" xfId="0" applyNumberFormat="1" applyFont="1"/>
    <xf numFmtId="49" fontId="1" fillId="3" borderId="0" xfId="0" applyNumberFormat="1" applyFont="1" applyFill="1"/>
    <xf numFmtId="0" fontId="0" fillId="4" borderId="0" xfId="0" applyFill="1"/>
    <xf numFmtId="0" fontId="0" fillId="5" borderId="0" xfId="0" applyFill="1"/>
    <xf numFmtId="0" fontId="4" fillId="5" borderId="0" xfId="0" applyFont="1" applyFill="1"/>
    <xf numFmtId="0" fontId="5" fillId="0" borderId="0" xfId="0" applyFont="1"/>
    <xf numFmtId="0" fontId="0" fillId="0" borderId="0" xfId="0" applyFill="1"/>
    <xf numFmtId="0" fontId="6" fillId="0" borderId="0" xfId="0" applyFont="1"/>
    <xf numFmtId="0" fontId="0" fillId="6" borderId="0" xfId="0" applyFill="1"/>
    <xf numFmtId="0" fontId="1" fillId="3" borderId="0" xfId="0" applyFont="1" applyFill="1"/>
    <xf numFmtId="0" fontId="1" fillId="6" borderId="0" xfId="0" applyFont="1" applyFill="1"/>
    <xf numFmtId="164" fontId="0" fillId="0" borderId="2" xfId="0" applyNumberFormat="1" applyBorder="1"/>
    <xf numFmtId="164" fontId="0" fillId="0" borderId="0" xfId="0" applyNumberFormat="1" applyBorder="1"/>
    <xf numFmtId="164" fontId="0" fillId="0" borderId="7" xfId="0" applyNumberFormat="1" applyBorder="1"/>
    <xf numFmtId="49" fontId="1" fillId="3" borderId="1" xfId="0" applyNumberFormat="1" applyFont="1" applyFill="1" applyBorder="1"/>
    <xf numFmtId="0" fontId="1" fillId="0" borderId="2" xfId="0" applyFont="1" applyBorder="1"/>
    <xf numFmtId="49" fontId="1" fillId="3" borderId="4" xfId="0" applyNumberFormat="1" applyFont="1" applyFill="1" applyBorder="1"/>
    <xf numFmtId="49" fontId="1" fillId="3" borderId="6" xfId="0" applyNumberFormat="1" applyFont="1" applyFill="1" applyBorder="1"/>
    <xf numFmtId="0" fontId="1" fillId="0" borderId="7" xfId="0" applyFont="1" applyBorder="1"/>
    <xf numFmtId="49" fontId="1" fillId="7" borderId="1" xfId="0" applyNumberFormat="1" applyFont="1" applyFill="1" applyBorder="1"/>
    <xf numFmtId="49" fontId="1" fillId="7" borderId="4" xfId="0" applyNumberFormat="1" applyFont="1" applyFill="1" applyBorder="1"/>
    <xf numFmtId="49" fontId="1" fillId="7" borderId="6" xfId="0" applyNumberFormat="1" applyFont="1" applyFill="1" applyBorder="1"/>
    <xf numFmtId="164" fontId="1" fillId="0" borderId="2" xfId="0" applyNumberFormat="1" applyFont="1" applyBorder="1"/>
    <xf numFmtId="0" fontId="1" fillId="0" borderId="3" xfId="0" applyFont="1" applyBorder="1"/>
    <xf numFmtId="164" fontId="1" fillId="0" borderId="0" xfId="0" applyNumberFormat="1" applyFont="1" applyBorder="1"/>
    <xf numFmtId="0" fontId="1" fillId="0" borderId="5" xfId="0" applyFont="1" applyBorder="1"/>
    <xf numFmtId="164" fontId="1" fillId="0" borderId="7" xfId="0" applyNumberFormat="1" applyFont="1" applyBorder="1"/>
    <xf numFmtId="0" fontId="1" fillId="0" borderId="8" xfId="0" applyFont="1" applyBorder="1"/>
    <xf numFmtId="0" fontId="0" fillId="0" borderId="0" xfId="0" applyFill="1" applyBorder="1"/>
    <xf numFmtId="0" fontId="0" fillId="0" borderId="9" xfId="0" applyFill="1" applyBorder="1"/>
    <xf numFmtId="49" fontId="1" fillId="7" borderId="10" xfId="0" applyNumberFormat="1" applyFont="1" applyFill="1" applyBorder="1"/>
    <xf numFmtId="0" fontId="1" fillId="0" borderId="11" xfId="0" applyFont="1" applyBorder="1"/>
    <xf numFmtId="0" fontId="0" fillId="0" borderId="11" xfId="0" applyFill="1" applyBorder="1"/>
    <xf numFmtId="164" fontId="1" fillId="0" borderId="11" xfId="0" applyNumberFormat="1" applyFont="1" applyBorder="1"/>
    <xf numFmtId="0" fontId="1" fillId="0" borderId="12" xfId="0" applyFont="1" applyBorder="1"/>
    <xf numFmtId="49" fontId="1" fillId="7" borderId="13" xfId="0" applyNumberFormat="1" applyFont="1" applyFill="1" applyBorder="1"/>
    <xf numFmtId="0" fontId="1" fillId="0" borderId="14" xfId="0" applyFont="1" applyBorder="1"/>
    <xf numFmtId="49" fontId="1" fillId="7" borderId="15" xfId="0" applyNumberFormat="1" applyFont="1" applyFill="1" applyBorder="1"/>
    <xf numFmtId="0" fontId="1" fillId="0" borderId="9" xfId="0" applyFont="1" applyBorder="1"/>
    <xf numFmtId="164" fontId="1" fillId="0" borderId="9" xfId="0" applyNumberFormat="1" applyFont="1" applyBorder="1"/>
    <xf numFmtId="0" fontId="1" fillId="0" borderId="16" xfId="0" applyFont="1" applyBorder="1"/>
    <xf numFmtId="49" fontId="1" fillId="3" borderId="10" xfId="0" applyNumberFormat="1" applyFont="1" applyFill="1" applyBorder="1"/>
    <xf numFmtId="49" fontId="1" fillId="3" borderId="15" xfId="0" applyNumberFormat="1" applyFont="1" applyFill="1" applyBorder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FB49-FD95-4D92-B1E0-AEEE9626C27D}">
  <dimension ref="A1:K58"/>
  <sheetViews>
    <sheetView tabSelected="1" zoomScale="82" workbookViewId="0"/>
  </sheetViews>
  <sheetFormatPr defaultRowHeight="14.5" x14ac:dyDescent="0.35"/>
  <cols>
    <col min="1" max="1" width="17.81640625" customWidth="1"/>
    <col min="2" max="2" width="8.90625" bestFit="1" customWidth="1"/>
    <col min="3" max="3" width="10.1796875" bestFit="1" customWidth="1"/>
    <col min="4" max="4" width="11.81640625" bestFit="1" customWidth="1"/>
    <col min="5" max="5" width="8.90625" bestFit="1" customWidth="1"/>
    <col min="6" max="6" width="11.1796875" bestFit="1" customWidth="1"/>
    <col min="7" max="7" width="12.08984375" bestFit="1" customWidth="1"/>
    <col min="8" max="8" width="8.90625" bestFit="1" customWidth="1"/>
    <col min="9" max="9" width="10.1796875" bestFit="1" customWidth="1"/>
    <col min="10" max="10" width="12.08984375" bestFit="1" customWidth="1"/>
  </cols>
  <sheetData>
    <row r="1" spans="1:11" s="3" customFormat="1" ht="38" customHeight="1" x14ac:dyDescent="0.35">
      <c r="A1" s="6" t="s">
        <v>0</v>
      </c>
      <c r="B1" s="4"/>
      <c r="C1" s="5"/>
    </row>
    <row r="4" spans="1:11" ht="18.5" x14ac:dyDescent="0.45">
      <c r="A4" s="13" t="s">
        <v>20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6" spans="1:11" x14ac:dyDescent="0.35">
      <c r="A6" s="18" t="s">
        <v>72</v>
      </c>
      <c r="B6" s="8"/>
      <c r="C6" s="8"/>
      <c r="D6" s="8"/>
      <c r="E6" s="8"/>
      <c r="F6" s="8"/>
      <c r="G6" s="8"/>
      <c r="H6" s="8"/>
      <c r="I6" s="8"/>
      <c r="J6" s="8"/>
    </row>
    <row r="8" spans="1:11" x14ac:dyDescent="0.35">
      <c r="B8" s="8" t="s">
        <v>7</v>
      </c>
      <c r="C8" s="8"/>
      <c r="D8" s="8"/>
      <c r="E8" s="11" t="s">
        <v>8</v>
      </c>
      <c r="F8" s="11"/>
      <c r="G8" s="11"/>
      <c r="H8" s="8" t="s">
        <v>9</v>
      </c>
      <c r="I8" s="8"/>
      <c r="J8" s="8"/>
    </row>
    <row r="9" spans="1:11" x14ac:dyDescent="0.35">
      <c r="A9" t="s">
        <v>14</v>
      </c>
      <c r="B9" t="s">
        <v>15</v>
      </c>
      <c r="C9" t="s">
        <v>16</v>
      </c>
      <c r="D9" s="14" t="s">
        <v>17</v>
      </c>
      <c r="E9" t="s">
        <v>15</v>
      </c>
      <c r="F9" t="s">
        <v>16</v>
      </c>
      <c r="G9" s="14" t="s">
        <v>17</v>
      </c>
      <c r="H9" t="s">
        <v>15</v>
      </c>
      <c r="I9" t="s">
        <v>16</v>
      </c>
      <c r="J9" s="14" t="s">
        <v>17</v>
      </c>
    </row>
    <row r="10" spans="1:11" x14ac:dyDescent="0.35">
      <c r="A10" s="1" t="s">
        <v>16</v>
      </c>
      <c r="B10">
        <v>400000</v>
      </c>
      <c r="C10">
        <v>399999999.99999994</v>
      </c>
      <c r="D10" s="14">
        <f>B10/C10</f>
        <v>1.0000000000000002E-3</v>
      </c>
      <c r="E10">
        <v>84000</v>
      </c>
      <c r="F10">
        <v>50000000</v>
      </c>
      <c r="G10" s="14">
        <f>E10/F10</f>
        <v>1.6800000000000001E-3</v>
      </c>
      <c r="H10">
        <v>30000</v>
      </c>
      <c r="I10">
        <v>120000000</v>
      </c>
      <c r="J10" s="14">
        <f>H10/I10</f>
        <v>2.5000000000000001E-4</v>
      </c>
    </row>
    <row r="11" spans="1:11" x14ac:dyDescent="0.35">
      <c r="A11" s="1" t="s">
        <v>22</v>
      </c>
      <c r="B11">
        <v>300000</v>
      </c>
      <c r="C11">
        <v>179999999.99999997</v>
      </c>
      <c r="D11" s="14">
        <f t="shared" ref="D11:D13" si="0">B11/C11</f>
        <v>1.666666666666667E-3</v>
      </c>
      <c r="E11">
        <v>128000</v>
      </c>
      <c r="F11">
        <v>66000000</v>
      </c>
      <c r="G11" s="14">
        <f t="shared" ref="G11:G13" si="1">E11/F11</f>
        <v>1.9393939393939393E-3</v>
      </c>
      <c r="H11">
        <v>32000</v>
      </c>
      <c r="I11">
        <v>339999999.99999994</v>
      </c>
      <c r="J11" s="14">
        <f t="shared" ref="J11:J13" si="2">H11/I11</f>
        <v>9.4117647058823548E-5</v>
      </c>
    </row>
    <row r="12" spans="1:11" x14ac:dyDescent="0.35">
      <c r="A12" s="1" t="s">
        <v>1</v>
      </c>
      <c r="B12">
        <v>1200000</v>
      </c>
      <c r="C12">
        <v>159999999.99999997</v>
      </c>
      <c r="D12" s="14">
        <f t="shared" si="0"/>
        <v>7.5000000000000015E-3</v>
      </c>
      <c r="E12">
        <v>1060000</v>
      </c>
      <c r="F12">
        <v>36000000</v>
      </c>
      <c r="G12" s="14">
        <f t="shared" si="1"/>
        <v>2.9444444444444443E-2</v>
      </c>
      <c r="H12">
        <v>100000</v>
      </c>
      <c r="I12">
        <v>299999999.99999994</v>
      </c>
      <c r="J12" s="14">
        <f t="shared" si="2"/>
        <v>3.3333333333333338E-4</v>
      </c>
    </row>
    <row r="13" spans="1:11" x14ac:dyDescent="0.35">
      <c r="A13" s="1" t="s">
        <v>23</v>
      </c>
      <c r="B13">
        <v>2000000</v>
      </c>
      <c r="C13">
        <v>179999999.99999997</v>
      </c>
      <c r="D13" s="14">
        <f t="shared" si="0"/>
        <v>1.1111111111111113E-2</v>
      </c>
      <c r="E13">
        <v>5000000</v>
      </c>
      <c r="F13">
        <v>3600000000</v>
      </c>
      <c r="G13" s="14">
        <f t="shared" si="1"/>
        <v>1.3888888888888889E-3</v>
      </c>
      <c r="H13">
        <v>240000</v>
      </c>
      <c r="I13">
        <v>120000000</v>
      </c>
      <c r="J13" s="14">
        <f t="shared" si="2"/>
        <v>2E-3</v>
      </c>
    </row>
    <row r="15" spans="1:11" x14ac:dyDescent="0.35">
      <c r="A15" s="18" t="s">
        <v>73</v>
      </c>
      <c r="B15" s="8"/>
      <c r="C15" s="8"/>
      <c r="D15" s="8"/>
      <c r="E15" s="8"/>
      <c r="F15" s="8"/>
      <c r="G15" s="8"/>
      <c r="H15" s="8"/>
      <c r="I15" s="8"/>
      <c r="J15" s="8"/>
    </row>
    <row r="17" spans="1:10" x14ac:dyDescent="0.35">
      <c r="B17" s="8" t="s">
        <v>7</v>
      </c>
      <c r="C17" s="8"/>
      <c r="D17" s="8"/>
      <c r="E17" s="11" t="s">
        <v>8</v>
      </c>
      <c r="F17" s="11"/>
      <c r="G17" s="11"/>
      <c r="H17" s="8" t="s">
        <v>9</v>
      </c>
      <c r="I17" s="8"/>
      <c r="J17" s="8"/>
    </row>
    <row r="18" spans="1:10" x14ac:dyDescent="0.35">
      <c r="A18" t="s">
        <v>14</v>
      </c>
      <c r="B18" t="s">
        <v>15</v>
      </c>
      <c r="C18" t="s">
        <v>16</v>
      </c>
      <c r="D18" s="14" t="s">
        <v>17</v>
      </c>
      <c r="E18" t="s">
        <v>15</v>
      </c>
      <c r="F18" t="s">
        <v>16</v>
      </c>
      <c r="G18" s="14" t="s">
        <v>17</v>
      </c>
      <c r="H18" t="s">
        <v>15</v>
      </c>
      <c r="I18" t="s">
        <v>16</v>
      </c>
      <c r="J18" s="14" t="s">
        <v>17</v>
      </c>
    </row>
    <row r="19" spans="1:10" x14ac:dyDescent="0.35">
      <c r="A19" s="1" t="s">
        <v>16</v>
      </c>
      <c r="B19">
        <v>200000</v>
      </c>
      <c r="C19">
        <v>319999999.99999994</v>
      </c>
      <c r="D19" s="14">
        <f>B19/C19</f>
        <v>6.2500000000000012E-4</v>
      </c>
      <c r="E19">
        <v>84000</v>
      </c>
      <c r="F19">
        <v>90000000</v>
      </c>
      <c r="G19" s="14">
        <f>E19/F19</f>
        <v>9.3333333333333332E-4</v>
      </c>
      <c r="H19">
        <v>26000</v>
      </c>
      <c r="I19">
        <v>299999999.99999994</v>
      </c>
      <c r="J19" s="14">
        <f>H19/I19</f>
        <v>8.6666666666666682E-5</v>
      </c>
    </row>
    <row r="20" spans="1:10" x14ac:dyDescent="0.35">
      <c r="A20" s="1" t="s">
        <v>22</v>
      </c>
      <c r="B20">
        <v>18000</v>
      </c>
      <c r="C20">
        <v>220000000</v>
      </c>
      <c r="D20" s="14">
        <f t="shared" ref="D20:D22" si="3">B20/C20</f>
        <v>8.1818181818181816E-5</v>
      </c>
      <c r="E20">
        <v>62000</v>
      </c>
      <c r="F20">
        <v>66000000</v>
      </c>
      <c r="G20" s="14">
        <f t="shared" ref="G20:G22" si="4">E20/F20</f>
        <v>9.3939393939393944E-4</v>
      </c>
      <c r="H20">
        <v>400</v>
      </c>
      <c r="I20">
        <v>399999999.99999994</v>
      </c>
      <c r="J20" s="14">
        <f t="shared" ref="J20:J22" si="5">H20/I20</f>
        <v>1.0000000000000002E-6</v>
      </c>
    </row>
    <row r="21" spans="1:10" x14ac:dyDescent="0.35">
      <c r="A21" s="1" t="s">
        <v>1</v>
      </c>
      <c r="B21">
        <v>1400000</v>
      </c>
      <c r="C21">
        <v>280000000</v>
      </c>
      <c r="D21" s="14">
        <f t="shared" si="3"/>
        <v>5.0000000000000001E-3</v>
      </c>
      <c r="E21">
        <v>1200000</v>
      </c>
      <c r="F21">
        <v>58000000</v>
      </c>
      <c r="G21" s="14">
        <f t="shared" si="4"/>
        <v>2.0689655172413793E-2</v>
      </c>
      <c r="H21">
        <v>100000</v>
      </c>
      <c r="I21">
        <v>159999999.99999997</v>
      </c>
      <c r="J21" s="14">
        <f t="shared" si="5"/>
        <v>6.2500000000000012E-4</v>
      </c>
    </row>
    <row r="22" spans="1:10" x14ac:dyDescent="0.35">
      <c r="A22" s="1" t="s">
        <v>23</v>
      </c>
      <c r="B22">
        <v>400</v>
      </c>
      <c r="C22">
        <v>199999999.99999997</v>
      </c>
      <c r="D22" s="14">
        <f t="shared" si="3"/>
        <v>2.0000000000000003E-6</v>
      </c>
      <c r="E22">
        <v>1400</v>
      </c>
      <c r="F22">
        <v>3000000000</v>
      </c>
      <c r="G22" s="14">
        <f t="shared" si="4"/>
        <v>4.6666666666666666E-7</v>
      </c>
      <c r="H22">
        <v>800</v>
      </c>
      <c r="I22">
        <v>79999999.999999985</v>
      </c>
      <c r="J22" s="14">
        <f t="shared" si="5"/>
        <v>1.0000000000000003E-5</v>
      </c>
    </row>
    <row r="24" spans="1:10" x14ac:dyDescent="0.35">
      <c r="A24" s="18" t="s">
        <v>74</v>
      </c>
      <c r="B24" s="8"/>
      <c r="C24" s="8"/>
      <c r="D24" s="8"/>
      <c r="E24" s="8"/>
      <c r="F24" s="8"/>
      <c r="G24" s="8"/>
      <c r="H24" s="8"/>
      <c r="I24" s="8"/>
      <c r="J24" s="8"/>
    </row>
    <row r="26" spans="1:10" x14ac:dyDescent="0.35">
      <c r="B26" s="8" t="s">
        <v>7</v>
      </c>
      <c r="C26" s="11" t="s">
        <v>8</v>
      </c>
      <c r="D26" s="8" t="s">
        <v>9</v>
      </c>
      <c r="E26" s="1" t="s">
        <v>18</v>
      </c>
      <c r="F26" s="1" t="s">
        <v>19</v>
      </c>
    </row>
    <row r="27" spans="1:10" x14ac:dyDescent="0.35">
      <c r="A27" s="1" t="s">
        <v>16</v>
      </c>
      <c r="B27">
        <f>D10/D19</f>
        <v>1.6</v>
      </c>
      <c r="C27">
        <f>G10/G19</f>
        <v>1.8</v>
      </c>
      <c r="D27">
        <f>J10/J19</f>
        <v>2.8846153846153841</v>
      </c>
      <c r="E27" s="1">
        <f>AVERAGE(B27:D27)</f>
        <v>2.094871794871795</v>
      </c>
      <c r="F27" s="1">
        <f>STDEV(B27:D27)</f>
        <v>0.69120995591485668</v>
      </c>
    </row>
    <row r="28" spans="1:10" x14ac:dyDescent="0.35">
      <c r="A28" s="1" t="s">
        <v>22</v>
      </c>
      <c r="B28">
        <f>D11/D20</f>
        <v>20.370370370370374</v>
      </c>
      <c r="C28">
        <f>G11/G20</f>
        <v>2.064516129032258</v>
      </c>
      <c r="D28">
        <f>J11/J20</f>
        <v>94.117647058823536</v>
      </c>
      <c r="E28" s="1">
        <f t="shared" ref="E28:E30" si="6">AVERAGE(B28:D28)</f>
        <v>38.850844519408724</v>
      </c>
      <c r="F28" s="1">
        <f t="shared" ref="F28:F30" si="7">STDEV(B28:D28)</f>
        <v>48.72977192717282</v>
      </c>
    </row>
    <row r="29" spans="1:10" x14ac:dyDescent="0.35">
      <c r="A29" s="1" t="s">
        <v>1</v>
      </c>
      <c r="B29">
        <f>D12/D21</f>
        <v>1.5000000000000002</v>
      </c>
      <c r="C29">
        <f>G12/G21</f>
        <v>1.4231481481481481</v>
      </c>
      <c r="D29">
        <f>J12/J21</f>
        <v>0.53333333333333333</v>
      </c>
      <c r="E29" s="1">
        <f t="shared" si="6"/>
        <v>1.1521604938271606</v>
      </c>
      <c r="F29" s="1">
        <f t="shared" si="7"/>
        <v>0.53729586142730068</v>
      </c>
    </row>
    <row r="30" spans="1:10" x14ac:dyDescent="0.35">
      <c r="A30" s="1" t="s">
        <v>23</v>
      </c>
      <c r="B30">
        <f>D13/D22</f>
        <v>5555.5555555555557</v>
      </c>
      <c r="C30">
        <f>G13/G22</f>
        <v>2976.1904761904761</v>
      </c>
      <c r="D30">
        <f>J13/J22</f>
        <v>199.99999999999994</v>
      </c>
      <c r="E30" s="1">
        <f t="shared" si="6"/>
        <v>2910.5820105820108</v>
      </c>
      <c r="F30" s="1">
        <f t="shared" si="7"/>
        <v>2678.3805144583393</v>
      </c>
    </row>
    <row r="33" spans="1:11" ht="18.5" x14ac:dyDescent="0.45">
      <c r="A33" s="13" t="s">
        <v>21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5" spans="1:11" x14ac:dyDescent="0.35">
      <c r="E35" s="15"/>
      <c r="F35" s="15"/>
      <c r="G35" s="15"/>
      <c r="H35" s="15"/>
      <c r="I35" s="15"/>
      <c r="J35" s="15"/>
    </row>
    <row r="36" spans="1:11" x14ac:dyDescent="0.35">
      <c r="B36" s="18" t="s">
        <v>75</v>
      </c>
      <c r="C36" s="8"/>
      <c r="D36" s="8"/>
      <c r="E36" s="8"/>
    </row>
    <row r="37" spans="1:11" x14ac:dyDescent="0.35">
      <c r="B37" s="15" t="s">
        <v>7</v>
      </c>
      <c r="C37" s="15" t="s">
        <v>8</v>
      </c>
      <c r="D37" s="15" t="s">
        <v>9</v>
      </c>
      <c r="E37" s="15" t="s">
        <v>10</v>
      </c>
    </row>
    <row r="38" spans="1:11" x14ac:dyDescent="0.35">
      <c r="A38" s="1" t="s">
        <v>16</v>
      </c>
      <c r="B38">
        <v>10000000000</v>
      </c>
      <c r="C38">
        <v>52000000000</v>
      </c>
      <c r="D38">
        <v>4000000000</v>
      </c>
      <c r="E38">
        <v>72000000000</v>
      </c>
    </row>
    <row r="39" spans="1:11" x14ac:dyDescent="0.35">
      <c r="A39" s="1" t="s">
        <v>22</v>
      </c>
      <c r="B39">
        <v>70000000000</v>
      </c>
      <c r="C39">
        <v>144000000000</v>
      </c>
      <c r="D39">
        <v>132000000000</v>
      </c>
      <c r="E39">
        <v>58000000000</v>
      </c>
    </row>
    <row r="40" spans="1:11" x14ac:dyDescent="0.35">
      <c r="A40" s="1" t="s">
        <v>1</v>
      </c>
      <c r="B40">
        <v>82000000000</v>
      </c>
      <c r="C40">
        <v>122000000000</v>
      </c>
      <c r="D40">
        <v>174000000000</v>
      </c>
      <c r="E40">
        <v>124000000000</v>
      </c>
    </row>
    <row r="41" spans="1:11" x14ac:dyDescent="0.35">
      <c r="A41" s="1" t="s">
        <v>23</v>
      </c>
      <c r="B41">
        <v>82000000000</v>
      </c>
      <c r="C41">
        <v>110000000000</v>
      </c>
      <c r="D41">
        <v>68000000000</v>
      </c>
      <c r="E41">
        <v>110000000000</v>
      </c>
    </row>
    <row r="44" spans="1:11" x14ac:dyDescent="0.35">
      <c r="F44" s="15"/>
      <c r="G44" s="15"/>
      <c r="H44" s="15"/>
      <c r="I44" s="15"/>
      <c r="J44" s="15"/>
    </row>
    <row r="45" spans="1:11" x14ac:dyDescent="0.35">
      <c r="B45" s="18" t="s">
        <v>76</v>
      </c>
      <c r="C45" s="8"/>
      <c r="D45" s="8"/>
      <c r="E45" s="8"/>
      <c r="F45" s="15"/>
      <c r="G45" s="15"/>
      <c r="H45" s="15"/>
      <c r="I45" s="15"/>
      <c r="J45" s="15"/>
    </row>
    <row r="46" spans="1:11" x14ac:dyDescent="0.35">
      <c r="B46" s="15" t="s">
        <v>7</v>
      </c>
      <c r="C46" s="15" t="s">
        <v>8</v>
      </c>
      <c r="D46" s="15" t="s">
        <v>9</v>
      </c>
      <c r="E46" s="15" t="s">
        <v>10</v>
      </c>
    </row>
    <row r="47" spans="1:11" x14ac:dyDescent="0.35">
      <c r="A47" s="1" t="s">
        <v>16</v>
      </c>
      <c r="B47">
        <v>40000000000</v>
      </c>
      <c r="C47">
        <v>52000000000</v>
      </c>
      <c r="D47">
        <v>60000000000</v>
      </c>
      <c r="E47">
        <v>80000000000</v>
      </c>
    </row>
    <row r="48" spans="1:11" x14ac:dyDescent="0.35">
      <c r="A48" s="1" t="s">
        <v>22</v>
      </c>
      <c r="B48">
        <v>76000000000</v>
      </c>
      <c r="C48">
        <v>128000000000</v>
      </c>
      <c r="D48">
        <v>116000000000</v>
      </c>
      <c r="E48">
        <v>110000000000</v>
      </c>
    </row>
    <row r="49" spans="1:11" x14ac:dyDescent="0.35">
      <c r="A49" s="1" t="s">
        <v>1</v>
      </c>
      <c r="B49">
        <v>11800000</v>
      </c>
      <c r="C49">
        <v>11200000</v>
      </c>
      <c r="D49">
        <v>78000000</v>
      </c>
      <c r="E49">
        <v>96000000</v>
      </c>
    </row>
    <row r="50" spans="1:11" x14ac:dyDescent="0.35">
      <c r="A50" s="1" t="s">
        <v>23</v>
      </c>
      <c r="B50">
        <v>10600000</v>
      </c>
      <c r="C50">
        <v>15600000</v>
      </c>
      <c r="D50">
        <v>10800000</v>
      </c>
      <c r="E50">
        <v>20000000</v>
      </c>
    </row>
    <row r="52" spans="1:11" x14ac:dyDescent="0.35">
      <c r="G52" s="15"/>
      <c r="H52" s="15"/>
      <c r="I52" s="15"/>
      <c r="J52" s="15"/>
      <c r="K52" s="15"/>
    </row>
    <row r="53" spans="1:11" x14ac:dyDescent="0.35">
      <c r="B53" s="18" t="s">
        <v>24</v>
      </c>
      <c r="C53" s="8"/>
      <c r="D53" s="8"/>
      <c r="E53" s="8"/>
      <c r="F53" s="8"/>
      <c r="G53" s="8"/>
    </row>
    <row r="54" spans="1:11" x14ac:dyDescent="0.35">
      <c r="B54" s="15" t="s">
        <v>7</v>
      </c>
      <c r="C54" s="15" t="s">
        <v>8</v>
      </c>
      <c r="D54" s="15" t="s">
        <v>9</v>
      </c>
      <c r="E54" s="15" t="s">
        <v>10</v>
      </c>
      <c r="F54" s="1" t="s">
        <v>18</v>
      </c>
      <c r="G54" s="1" t="s">
        <v>19</v>
      </c>
    </row>
    <row r="55" spans="1:11" x14ac:dyDescent="0.35">
      <c r="A55" s="1" t="s">
        <v>16</v>
      </c>
      <c r="B55">
        <f t="shared" ref="B55:E58" si="8">B38/B47</f>
        <v>0.25</v>
      </c>
      <c r="C55">
        <f t="shared" si="8"/>
        <v>1</v>
      </c>
      <c r="D55">
        <f t="shared" si="8"/>
        <v>6.6666666666666666E-2</v>
      </c>
      <c r="E55">
        <f t="shared" si="8"/>
        <v>0.9</v>
      </c>
      <c r="F55" s="1">
        <f>AVERAGE(B55:E55)</f>
        <v>0.5541666666666667</v>
      </c>
      <c r="G55" s="1">
        <f>STDEV(B55:F55)</f>
        <v>0.40266042351672293</v>
      </c>
    </row>
    <row r="56" spans="1:11" x14ac:dyDescent="0.35">
      <c r="A56" s="1" t="s">
        <v>22</v>
      </c>
      <c r="B56">
        <f t="shared" si="8"/>
        <v>0.92105263157894735</v>
      </c>
      <c r="C56">
        <f t="shared" si="8"/>
        <v>1.125</v>
      </c>
      <c r="D56">
        <f t="shared" si="8"/>
        <v>1.1379310344827587</v>
      </c>
      <c r="E56">
        <f t="shared" si="8"/>
        <v>0.52727272727272723</v>
      </c>
      <c r="F56" s="1">
        <f t="shared" ref="F56:F58" si="9">AVERAGE(B56:E56)</f>
        <v>0.92781409833360828</v>
      </c>
      <c r="G56" s="1">
        <f t="shared" ref="G56:G58" si="10">STDEV(B56:F56)</f>
        <v>0.24673392249379605</v>
      </c>
    </row>
    <row r="57" spans="1:11" x14ac:dyDescent="0.35">
      <c r="A57" s="1" t="s">
        <v>1</v>
      </c>
      <c r="B57">
        <f t="shared" si="8"/>
        <v>6949.1525423728817</v>
      </c>
      <c r="C57">
        <f t="shared" si="8"/>
        <v>10892.857142857143</v>
      </c>
      <c r="D57">
        <f t="shared" si="8"/>
        <v>2230.7692307692309</v>
      </c>
      <c r="E57">
        <f t="shared" si="8"/>
        <v>1291.6666666666667</v>
      </c>
      <c r="F57" s="1">
        <f t="shared" si="9"/>
        <v>5341.1113956664813</v>
      </c>
      <c r="G57" s="1">
        <f t="shared" si="10"/>
        <v>3856.1609201028077</v>
      </c>
    </row>
    <row r="58" spans="1:11" x14ac:dyDescent="0.35">
      <c r="A58" s="1" t="s">
        <v>23</v>
      </c>
      <c r="B58">
        <f t="shared" si="8"/>
        <v>7735.8490566037735</v>
      </c>
      <c r="C58">
        <f t="shared" si="8"/>
        <v>7051.2820512820517</v>
      </c>
      <c r="D58">
        <f t="shared" si="8"/>
        <v>6296.2962962962965</v>
      </c>
      <c r="E58">
        <f t="shared" si="8"/>
        <v>5500</v>
      </c>
      <c r="F58" s="1">
        <f t="shared" si="9"/>
        <v>6645.8568510455307</v>
      </c>
      <c r="G58" s="1">
        <f t="shared" si="10"/>
        <v>834.81032361984012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B4876-FE10-46D9-9F61-A47BF79E67F4}">
  <dimension ref="A1:G22"/>
  <sheetViews>
    <sheetView workbookViewId="0">
      <selection activeCell="B4" sqref="B4"/>
    </sheetView>
  </sheetViews>
  <sheetFormatPr defaultRowHeight="14.5" x14ac:dyDescent="0.35"/>
  <sheetData>
    <row r="1" spans="1:7" s="3" customFormat="1" ht="38" customHeight="1" x14ac:dyDescent="0.35">
      <c r="A1" s="6" t="s">
        <v>41</v>
      </c>
      <c r="B1" s="4"/>
      <c r="C1" s="5"/>
    </row>
    <row r="4" spans="1:7" x14ac:dyDescent="0.35">
      <c r="B4" s="19" t="s">
        <v>79</v>
      </c>
      <c r="C4" s="17"/>
      <c r="D4" s="17"/>
      <c r="E4" s="17"/>
      <c r="F4" s="17"/>
      <c r="G4" s="17"/>
    </row>
    <row r="5" spans="1:7" x14ac:dyDescent="0.35">
      <c r="A5" s="1" t="s">
        <v>42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18</v>
      </c>
      <c r="G5" s="1" t="s">
        <v>19</v>
      </c>
    </row>
    <row r="6" spans="1:7" x14ac:dyDescent="0.35">
      <c r="A6" s="1" t="s">
        <v>25</v>
      </c>
      <c r="B6">
        <v>0</v>
      </c>
      <c r="C6">
        <v>2</v>
      </c>
      <c r="D6">
        <v>6</v>
      </c>
      <c r="F6" s="1">
        <f>AVERAGE(B6:E6)</f>
        <v>2.6666666666666665</v>
      </c>
      <c r="G6" s="1">
        <f>STDEV(B6:E6)</f>
        <v>3.0550504633038935</v>
      </c>
    </row>
    <row r="7" spans="1:7" x14ac:dyDescent="0.35">
      <c r="A7" s="1" t="s">
        <v>26</v>
      </c>
      <c r="B7">
        <v>0</v>
      </c>
      <c r="C7">
        <v>14</v>
      </c>
      <c r="D7">
        <v>14</v>
      </c>
      <c r="F7" s="1">
        <f t="shared" ref="F7:F22" si="0">AVERAGE(B7:E7)</f>
        <v>9.3333333333333339</v>
      </c>
      <c r="G7" s="1">
        <f t="shared" ref="G7:G22" si="1">STDEV(B7:E7)</f>
        <v>8.0829037686547611</v>
      </c>
    </row>
    <row r="8" spans="1:7" x14ac:dyDescent="0.35">
      <c r="A8" s="1" t="s">
        <v>27</v>
      </c>
      <c r="B8">
        <v>0</v>
      </c>
      <c r="C8">
        <v>24</v>
      </c>
      <c r="D8">
        <v>20</v>
      </c>
      <c r="F8" s="1">
        <f t="shared" si="0"/>
        <v>14.666666666666666</v>
      </c>
      <c r="G8" s="1">
        <f t="shared" si="1"/>
        <v>12.858201014657272</v>
      </c>
    </row>
    <row r="9" spans="1:7" x14ac:dyDescent="0.35">
      <c r="A9" s="1" t="s">
        <v>28</v>
      </c>
      <c r="B9">
        <v>0</v>
      </c>
      <c r="C9">
        <v>10</v>
      </c>
      <c r="D9">
        <v>0</v>
      </c>
      <c r="F9" s="1">
        <f t="shared" si="0"/>
        <v>3.3333333333333335</v>
      </c>
      <c r="G9" s="1">
        <f t="shared" si="1"/>
        <v>5.7735026918962573</v>
      </c>
    </row>
    <row r="10" spans="1:7" x14ac:dyDescent="0.35">
      <c r="A10" s="1" t="s">
        <v>33</v>
      </c>
      <c r="B10">
        <v>8</v>
      </c>
      <c r="C10">
        <v>28</v>
      </c>
      <c r="D10">
        <v>16</v>
      </c>
      <c r="F10" s="1">
        <f t="shared" si="0"/>
        <v>17.333333333333332</v>
      </c>
      <c r="G10" s="1">
        <f t="shared" si="1"/>
        <v>10.066445913694333</v>
      </c>
    </row>
    <row r="11" spans="1:7" x14ac:dyDescent="0.35">
      <c r="A11" s="1" t="s">
        <v>34</v>
      </c>
      <c r="B11">
        <v>25200</v>
      </c>
      <c r="C11">
        <v>15400</v>
      </c>
      <c r="D11">
        <v>6000</v>
      </c>
      <c r="E11">
        <v>7400</v>
      </c>
      <c r="F11" s="1">
        <f t="shared" si="0"/>
        <v>13500</v>
      </c>
      <c r="G11" s="1">
        <f t="shared" si="1"/>
        <v>8831.0059827103887</v>
      </c>
    </row>
    <row r="12" spans="1:7" x14ac:dyDescent="0.35">
      <c r="A12" s="1" t="s">
        <v>35</v>
      </c>
      <c r="B12">
        <v>21000</v>
      </c>
      <c r="C12">
        <v>12800</v>
      </c>
      <c r="D12">
        <v>10800</v>
      </c>
      <c r="E12">
        <v>14800</v>
      </c>
      <c r="F12" s="1">
        <f t="shared" si="0"/>
        <v>14850</v>
      </c>
      <c r="G12" s="1">
        <f t="shared" si="1"/>
        <v>4413.2376626085606</v>
      </c>
    </row>
    <row r="13" spans="1:7" x14ac:dyDescent="0.35">
      <c r="A13" s="1" t="s">
        <v>36</v>
      </c>
      <c r="B13">
        <v>19600</v>
      </c>
      <c r="C13">
        <v>4600</v>
      </c>
      <c r="D13">
        <v>6400</v>
      </c>
      <c r="E13">
        <v>7600</v>
      </c>
      <c r="F13" s="1">
        <f t="shared" si="0"/>
        <v>9550</v>
      </c>
      <c r="G13" s="1">
        <f t="shared" si="1"/>
        <v>6812.4885321004394</v>
      </c>
    </row>
    <row r="14" spans="1:7" x14ac:dyDescent="0.35">
      <c r="A14" s="1" t="s">
        <v>29</v>
      </c>
      <c r="B14">
        <v>5400</v>
      </c>
      <c r="C14">
        <v>2000</v>
      </c>
      <c r="D14">
        <v>3200</v>
      </c>
      <c r="E14">
        <v>8000</v>
      </c>
      <c r="F14" s="1">
        <f t="shared" si="0"/>
        <v>4650</v>
      </c>
      <c r="G14" s="1">
        <f t="shared" si="1"/>
        <v>2640.0757564888172</v>
      </c>
    </row>
    <row r="15" spans="1:7" x14ac:dyDescent="0.35">
      <c r="A15" s="1" t="s">
        <v>30</v>
      </c>
      <c r="B15">
        <v>24600</v>
      </c>
      <c r="C15">
        <v>13400</v>
      </c>
      <c r="D15">
        <v>7800</v>
      </c>
      <c r="E15">
        <v>16400</v>
      </c>
      <c r="F15" s="1">
        <f t="shared" si="0"/>
        <v>15550</v>
      </c>
      <c r="G15" s="1">
        <f t="shared" si="1"/>
        <v>7007.3770651602117</v>
      </c>
    </row>
    <row r="16" spans="1:7" x14ac:dyDescent="0.35">
      <c r="A16" s="1" t="s">
        <v>31</v>
      </c>
      <c r="B16">
        <v>26600</v>
      </c>
      <c r="C16">
        <v>14000</v>
      </c>
      <c r="D16">
        <v>9000</v>
      </c>
      <c r="E16">
        <v>15800</v>
      </c>
      <c r="F16" s="1">
        <f t="shared" si="0"/>
        <v>16350</v>
      </c>
      <c r="G16" s="1">
        <f t="shared" si="1"/>
        <v>7414.1756116239922</v>
      </c>
    </row>
    <row r="17" spans="1:7" x14ac:dyDescent="0.35">
      <c r="A17" s="1" t="s">
        <v>32</v>
      </c>
      <c r="B17">
        <v>29400</v>
      </c>
      <c r="C17">
        <v>14000</v>
      </c>
      <c r="D17">
        <v>10000</v>
      </c>
      <c r="E17">
        <v>14200</v>
      </c>
      <c r="F17" s="1">
        <f t="shared" si="0"/>
        <v>16900</v>
      </c>
      <c r="G17" s="1">
        <f t="shared" si="1"/>
        <v>8554.9206113596792</v>
      </c>
    </row>
    <row r="18" spans="1:7" x14ac:dyDescent="0.35">
      <c r="A18" s="1" t="s">
        <v>37</v>
      </c>
      <c r="B18">
        <v>14200</v>
      </c>
      <c r="C18">
        <v>20200</v>
      </c>
      <c r="D18">
        <v>12000</v>
      </c>
      <c r="E18">
        <v>12800</v>
      </c>
      <c r="F18" s="1">
        <f t="shared" si="0"/>
        <v>14800</v>
      </c>
      <c r="G18" s="1">
        <f t="shared" si="1"/>
        <v>3713.0400841718188</v>
      </c>
    </row>
    <row r="19" spans="1:7" x14ac:dyDescent="0.35">
      <c r="A19" s="1" t="s">
        <v>38</v>
      </c>
      <c r="B19">
        <v>14200</v>
      </c>
      <c r="C19">
        <v>6600</v>
      </c>
      <c r="D19">
        <v>5000</v>
      </c>
      <c r="E19">
        <v>10000</v>
      </c>
      <c r="F19" s="1">
        <f t="shared" si="0"/>
        <v>8950</v>
      </c>
      <c r="G19" s="1">
        <f t="shared" si="1"/>
        <v>4073.9006697103778</v>
      </c>
    </row>
    <row r="20" spans="1:7" x14ac:dyDescent="0.35">
      <c r="A20" s="1" t="s">
        <v>39</v>
      </c>
      <c r="B20">
        <v>52000</v>
      </c>
      <c r="C20">
        <v>11600</v>
      </c>
      <c r="D20">
        <v>7000</v>
      </c>
      <c r="E20">
        <v>10400</v>
      </c>
      <c r="F20" s="1">
        <f t="shared" si="0"/>
        <v>20250</v>
      </c>
      <c r="G20" s="1">
        <f t="shared" si="1"/>
        <v>21256.136368901411</v>
      </c>
    </row>
    <row r="21" spans="1:7" x14ac:dyDescent="0.35">
      <c r="A21" s="1" t="s">
        <v>40</v>
      </c>
      <c r="B21">
        <v>47200</v>
      </c>
      <c r="C21">
        <v>14200</v>
      </c>
      <c r="D21">
        <v>12000</v>
      </c>
      <c r="E21">
        <v>22000</v>
      </c>
      <c r="F21" s="1">
        <f t="shared" si="0"/>
        <v>23850</v>
      </c>
      <c r="G21" s="1">
        <f t="shared" si="1"/>
        <v>16147.135968957467</v>
      </c>
    </row>
    <row r="22" spans="1:7" x14ac:dyDescent="0.35">
      <c r="A22" s="1" t="s">
        <v>43</v>
      </c>
      <c r="B22">
        <v>27000</v>
      </c>
      <c r="C22">
        <v>12200</v>
      </c>
      <c r="D22">
        <v>25000</v>
      </c>
      <c r="F22" s="1">
        <f t="shared" si="0"/>
        <v>21400</v>
      </c>
      <c r="G22" s="1">
        <f t="shared" si="1"/>
        <v>8029.9439599538928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C4FFF-6757-4D31-B698-7E01D0A3E43C}">
  <dimension ref="A1:F8"/>
  <sheetViews>
    <sheetView workbookViewId="0">
      <selection activeCell="E9" sqref="E9"/>
    </sheetView>
  </sheetViews>
  <sheetFormatPr defaultRowHeight="14.5" x14ac:dyDescent="0.35"/>
  <sheetData>
    <row r="1" spans="1:6" s="3" customFormat="1" ht="38" customHeight="1" x14ac:dyDescent="0.35">
      <c r="A1" s="6" t="s">
        <v>47</v>
      </c>
      <c r="B1" s="4"/>
      <c r="C1" s="5"/>
    </row>
    <row r="3" spans="1:6" x14ac:dyDescent="0.35">
      <c r="A3" s="16"/>
    </row>
    <row r="4" spans="1:6" x14ac:dyDescent="0.35">
      <c r="B4" s="19" t="s">
        <v>80</v>
      </c>
      <c r="C4" s="17"/>
      <c r="D4" s="17"/>
      <c r="E4" s="17"/>
      <c r="F4" s="17"/>
    </row>
    <row r="5" spans="1:6" x14ac:dyDescent="0.35">
      <c r="B5" t="s">
        <v>7</v>
      </c>
      <c r="C5" t="s">
        <v>8</v>
      </c>
      <c r="D5" t="s">
        <v>9</v>
      </c>
      <c r="E5" s="1" t="s">
        <v>18</v>
      </c>
      <c r="F5" s="1" t="s">
        <v>19</v>
      </c>
    </row>
    <row r="6" spans="1:6" x14ac:dyDescent="0.35">
      <c r="A6" s="1" t="s">
        <v>44</v>
      </c>
      <c r="B6">
        <v>7.1190407430000002E-3</v>
      </c>
      <c r="C6">
        <v>8.2824161459999993E-3</v>
      </c>
      <c r="D6">
        <v>7.340351042E-3</v>
      </c>
      <c r="E6" s="1">
        <f>AVERAGE(B6:D6)</f>
        <v>7.5806026436666665E-3</v>
      </c>
      <c r="F6" s="1">
        <f>STDEV(B6:D6)</f>
        <v>6.1777925358003202E-4</v>
      </c>
    </row>
    <row r="7" spans="1:6" x14ac:dyDescent="0.35">
      <c r="A7" s="1" t="s">
        <v>45</v>
      </c>
      <c r="B7">
        <v>4.4418277790000002E-2</v>
      </c>
      <c r="C7">
        <v>3.862796676E-2</v>
      </c>
      <c r="D7">
        <v>2.6104032820000001E-2</v>
      </c>
      <c r="E7" s="1">
        <f t="shared" ref="E7:E8" si="0">AVERAGE(B7:D7)</f>
        <v>3.638342579E-2</v>
      </c>
      <c r="F7" s="1">
        <f t="shared" ref="F7:F8" si="1">STDEV(B7:D7)</f>
        <v>9.3611626056702649E-3</v>
      </c>
    </row>
    <row r="8" spans="1:6" x14ac:dyDescent="0.35">
      <c r="A8" s="1" t="s">
        <v>46</v>
      </c>
      <c r="B8">
        <v>1.4124070989999999E-2</v>
      </c>
      <c r="C8">
        <v>9.5815787369999995E-3</v>
      </c>
      <c r="D8">
        <v>8.3472940180000007E-3</v>
      </c>
      <c r="E8" s="1">
        <f t="shared" si="0"/>
        <v>1.0684314581666667E-2</v>
      </c>
      <c r="F8" s="1">
        <f t="shared" si="1"/>
        <v>3.042171560479767E-3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E52C3-465B-4C5A-8DA8-EEBD6725B2CD}">
  <dimension ref="A1:G55"/>
  <sheetViews>
    <sheetView zoomScaleNormal="100" workbookViewId="0">
      <selection activeCell="B5" sqref="B5"/>
    </sheetView>
  </sheetViews>
  <sheetFormatPr defaultRowHeight="14.5" x14ac:dyDescent="0.35"/>
  <cols>
    <col min="2" max="11" width="19.6328125" customWidth="1"/>
    <col min="12" max="12" width="14" customWidth="1"/>
  </cols>
  <sheetData>
    <row r="1" spans="1:7" s="3" customFormat="1" ht="38" customHeight="1" x14ac:dyDescent="0.35">
      <c r="A1" s="6" t="s">
        <v>48</v>
      </c>
      <c r="B1" s="4"/>
      <c r="C1" s="5"/>
    </row>
    <row r="4" spans="1:7" x14ac:dyDescent="0.35">
      <c r="A4" s="3"/>
    </row>
    <row r="5" spans="1:7" x14ac:dyDescent="0.35">
      <c r="B5" s="19" t="s">
        <v>62</v>
      </c>
      <c r="C5" s="19"/>
      <c r="D5" s="19"/>
      <c r="E5" s="52" t="s">
        <v>63</v>
      </c>
      <c r="F5" s="52"/>
      <c r="G5" s="52"/>
    </row>
    <row r="6" spans="1:7" x14ac:dyDescent="0.35">
      <c r="A6" s="9" t="s">
        <v>1</v>
      </c>
      <c r="B6" t="s">
        <v>7</v>
      </c>
      <c r="C6" t="s">
        <v>8</v>
      </c>
      <c r="D6" t="s">
        <v>9</v>
      </c>
      <c r="E6" t="s">
        <v>7</v>
      </c>
      <c r="F6" t="s">
        <v>8</v>
      </c>
      <c r="G6" t="s">
        <v>9</v>
      </c>
    </row>
    <row r="7" spans="1:7" x14ac:dyDescent="0.35">
      <c r="A7" s="9" t="s">
        <v>55</v>
      </c>
      <c r="B7">
        <v>14000000000</v>
      </c>
      <c r="C7">
        <v>40000000000</v>
      </c>
      <c r="D7">
        <v>38000000000</v>
      </c>
      <c r="E7">
        <v>12000000000</v>
      </c>
      <c r="F7">
        <v>50000000000</v>
      </c>
      <c r="G7">
        <v>36000000000</v>
      </c>
    </row>
    <row r="8" spans="1:7" x14ac:dyDescent="0.35">
      <c r="A8" s="9" t="s">
        <v>54</v>
      </c>
      <c r="B8">
        <v>2000000000</v>
      </c>
      <c r="C8">
        <v>4000000000</v>
      </c>
      <c r="D8">
        <v>40000000000</v>
      </c>
      <c r="E8">
        <v>2000000000</v>
      </c>
      <c r="F8">
        <v>8000000000</v>
      </c>
      <c r="G8">
        <v>30000000000</v>
      </c>
    </row>
    <row r="9" spans="1:7" x14ac:dyDescent="0.35">
      <c r="A9" s="9" t="s">
        <v>53</v>
      </c>
      <c r="B9">
        <v>10000000000</v>
      </c>
      <c r="C9">
        <v>2400000000</v>
      </c>
      <c r="D9">
        <v>8000000000</v>
      </c>
      <c r="E9">
        <v>16000000000</v>
      </c>
      <c r="F9">
        <v>2000000000</v>
      </c>
      <c r="G9">
        <v>6000000000</v>
      </c>
    </row>
    <row r="10" spans="1:7" x14ac:dyDescent="0.35">
      <c r="A10" s="9" t="s">
        <v>52</v>
      </c>
      <c r="B10">
        <v>2000000000</v>
      </c>
      <c r="C10">
        <v>3200000000</v>
      </c>
      <c r="D10">
        <v>2600000000</v>
      </c>
      <c r="E10">
        <v>12000000</v>
      </c>
      <c r="F10">
        <v>79999999.999999985</v>
      </c>
      <c r="G10">
        <v>10000000</v>
      </c>
    </row>
    <row r="11" spans="1:7" x14ac:dyDescent="0.35">
      <c r="A11" s="9" t="s">
        <v>51</v>
      </c>
      <c r="B11">
        <v>14000000000</v>
      </c>
      <c r="C11">
        <v>12000000000</v>
      </c>
      <c r="D11">
        <v>14000000000</v>
      </c>
      <c r="E11">
        <v>20000000</v>
      </c>
      <c r="F11">
        <v>16000000</v>
      </c>
      <c r="G11">
        <v>36000000</v>
      </c>
    </row>
    <row r="12" spans="1:7" x14ac:dyDescent="0.35">
      <c r="A12" s="9" t="s">
        <v>2</v>
      </c>
      <c r="B12">
        <v>6000000000</v>
      </c>
      <c r="C12">
        <v>10000000000</v>
      </c>
      <c r="D12">
        <v>560000000000</v>
      </c>
      <c r="E12">
        <v>14000000</v>
      </c>
      <c r="F12">
        <v>14000000</v>
      </c>
      <c r="G12">
        <v>220000000</v>
      </c>
    </row>
    <row r="13" spans="1:7" x14ac:dyDescent="0.35">
      <c r="A13" s="9" t="s">
        <v>56</v>
      </c>
      <c r="B13">
        <v>12000000000</v>
      </c>
      <c r="C13">
        <v>700000000000</v>
      </c>
      <c r="D13">
        <v>340000000000</v>
      </c>
      <c r="E13">
        <v>22000000</v>
      </c>
      <c r="F13">
        <v>299999999.99999994</v>
      </c>
      <c r="G13">
        <v>199999999.99999997</v>
      </c>
    </row>
    <row r="14" spans="1:7" x14ac:dyDescent="0.35">
      <c r="A14" s="9" t="s">
        <v>57</v>
      </c>
      <c r="B14">
        <v>10000000000</v>
      </c>
      <c r="C14">
        <v>18000000000</v>
      </c>
      <c r="D14">
        <v>440000000000</v>
      </c>
      <c r="E14">
        <v>18000000</v>
      </c>
      <c r="F14">
        <v>14000000</v>
      </c>
      <c r="G14">
        <v>140000000</v>
      </c>
    </row>
    <row r="15" spans="1:7" x14ac:dyDescent="0.35">
      <c r="A15" s="9" t="s">
        <v>58</v>
      </c>
      <c r="B15">
        <v>12000000000</v>
      </c>
      <c r="C15">
        <v>6000000000</v>
      </c>
      <c r="D15">
        <v>10000000000</v>
      </c>
      <c r="E15">
        <v>14000000</v>
      </c>
      <c r="F15">
        <v>18000000</v>
      </c>
      <c r="G15">
        <v>14000000</v>
      </c>
    </row>
    <row r="16" spans="1:7" x14ac:dyDescent="0.35">
      <c r="A16" s="9" t="s">
        <v>59</v>
      </c>
      <c r="B16">
        <v>6000000000</v>
      </c>
      <c r="C16">
        <v>10000000000</v>
      </c>
      <c r="D16">
        <v>80000000000</v>
      </c>
      <c r="E16">
        <v>12000000</v>
      </c>
      <c r="F16">
        <v>16000000</v>
      </c>
      <c r="G16">
        <v>60000000</v>
      </c>
    </row>
    <row r="17" spans="1:7" x14ac:dyDescent="0.35">
      <c r="A17" s="9" t="s">
        <v>3</v>
      </c>
      <c r="B17">
        <v>8000000000</v>
      </c>
      <c r="C17">
        <v>20000000000</v>
      </c>
      <c r="D17">
        <v>20000000000</v>
      </c>
      <c r="E17">
        <v>10000000</v>
      </c>
      <c r="F17">
        <v>30000000</v>
      </c>
      <c r="G17">
        <v>159999999.99999997</v>
      </c>
    </row>
    <row r="18" spans="1:7" x14ac:dyDescent="0.35">
      <c r="A18" s="9" t="s">
        <v>60</v>
      </c>
      <c r="B18">
        <v>12000000000</v>
      </c>
      <c r="C18">
        <v>10000000000</v>
      </c>
      <c r="D18">
        <v>280000000000</v>
      </c>
      <c r="E18">
        <v>14000000</v>
      </c>
      <c r="F18">
        <v>24000000</v>
      </c>
      <c r="G18">
        <v>99999999.999999985</v>
      </c>
    </row>
    <row r="19" spans="1:7" x14ac:dyDescent="0.35">
      <c r="A19" s="9" t="s">
        <v>61</v>
      </c>
      <c r="B19">
        <v>10000000000</v>
      </c>
      <c r="C19">
        <v>12000000000</v>
      </c>
      <c r="D19">
        <v>340000000000</v>
      </c>
      <c r="E19">
        <v>18000000</v>
      </c>
      <c r="F19">
        <v>10000000</v>
      </c>
      <c r="G19">
        <v>240000000</v>
      </c>
    </row>
    <row r="20" spans="1:7" x14ac:dyDescent="0.35">
      <c r="A20" s="9" t="s">
        <v>4</v>
      </c>
      <c r="B20">
        <v>24000000000</v>
      </c>
      <c r="C20">
        <v>8000000000</v>
      </c>
      <c r="D20">
        <v>12000000000</v>
      </c>
      <c r="E20">
        <v>18000000</v>
      </c>
      <c r="F20">
        <v>14000000</v>
      </c>
      <c r="G20">
        <v>32000000</v>
      </c>
    </row>
    <row r="21" spans="1:7" x14ac:dyDescent="0.35">
      <c r="A21" s="9" t="s">
        <v>16</v>
      </c>
      <c r="B21">
        <v>28000000000</v>
      </c>
      <c r="C21">
        <v>22000000000</v>
      </c>
      <c r="D21">
        <v>50000000000</v>
      </c>
      <c r="E21">
        <v>34000000000</v>
      </c>
      <c r="F21">
        <v>24000000000</v>
      </c>
      <c r="G21">
        <v>80000000000</v>
      </c>
    </row>
    <row r="24" spans="1:7" x14ac:dyDescent="0.35">
      <c r="B24" s="18" t="s">
        <v>71</v>
      </c>
      <c r="C24" s="8"/>
      <c r="D24" s="8"/>
      <c r="E24" s="8"/>
      <c r="F24" s="8"/>
    </row>
    <row r="25" spans="1:7" x14ac:dyDescent="0.35">
      <c r="A25" s="9" t="s">
        <v>1</v>
      </c>
      <c r="B25" t="s">
        <v>7</v>
      </c>
      <c r="C25" t="s">
        <v>8</v>
      </c>
      <c r="D25" t="s">
        <v>9</v>
      </c>
      <c r="E25" s="1" t="s">
        <v>18</v>
      </c>
      <c r="F25" s="1" t="s">
        <v>19</v>
      </c>
    </row>
    <row r="26" spans="1:7" x14ac:dyDescent="0.35">
      <c r="A26" s="9" t="s">
        <v>55</v>
      </c>
      <c r="B26">
        <f t="shared" ref="B26:B40" si="0">B7/E7</f>
        <v>1.1666666666666667</v>
      </c>
      <c r="C26">
        <f t="shared" ref="C26:C40" si="1">C7/F7</f>
        <v>0.8</v>
      </c>
      <c r="D26">
        <f t="shared" ref="D26:D40" si="2">D7/G7</f>
        <v>1.0555555555555556</v>
      </c>
      <c r="E26" s="1">
        <f>AVERAGE(B26:D26)</f>
        <v>1.0074074074074073</v>
      </c>
      <c r="F26" s="1">
        <f>STDEV(B26:D26)</f>
        <v>0.1880154095777353</v>
      </c>
    </row>
    <row r="27" spans="1:7" x14ac:dyDescent="0.35">
      <c r="A27" s="9" t="s">
        <v>54</v>
      </c>
      <c r="B27">
        <f t="shared" si="0"/>
        <v>1</v>
      </c>
      <c r="C27">
        <f t="shared" si="1"/>
        <v>0.5</v>
      </c>
      <c r="D27">
        <f t="shared" si="2"/>
        <v>1.3333333333333333</v>
      </c>
      <c r="E27" s="1">
        <f t="shared" ref="E27:E40" si="3">AVERAGE(B27:D27)</f>
        <v>0.94444444444444431</v>
      </c>
      <c r="F27" s="1">
        <f t="shared" ref="F27:F40" si="4">STDEV(B27:D27)</f>
        <v>0.41943524640393065</v>
      </c>
    </row>
    <row r="28" spans="1:7" x14ac:dyDescent="0.35">
      <c r="A28" s="9" t="s">
        <v>53</v>
      </c>
      <c r="B28">
        <f t="shared" si="0"/>
        <v>0.625</v>
      </c>
      <c r="C28">
        <f t="shared" si="1"/>
        <v>1.2</v>
      </c>
      <c r="D28">
        <f t="shared" si="2"/>
        <v>1.3333333333333333</v>
      </c>
      <c r="E28" s="1">
        <f t="shared" si="3"/>
        <v>1.0527777777777778</v>
      </c>
      <c r="F28" s="1">
        <f t="shared" si="4"/>
        <v>0.3764170756153537</v>
      </c>
    </row>
    <row r="29" spans="1:7" x14ac:dyDescent="0.35">
      <c r="A29" s="9" t="s">
        <v>52</v>
      </c>
      <c r="B29">
        <f t="shared" si="0"/>
        <v>166.66666666666666</v>
      </c>
      <c r="C29">
        <f t="shared" si="1"/>
        <v>40.000000000000007</v>
      </c>
      <c r="D29">
        <f t="shared" si="2"/>
        <v>260</v>
      </c>
      <c r="E29" s="1">
        <f t="shared" si="3"/>
        <v>155.55555555555554</v>
      </c>
      <c r="F29" s="1">
        <f t="shared" si="4"/>
        <v>110.42007332270975</v>
      </c>
    </row>
    <row r="30" spans="1:7" x14ac:dyDescent="0.35">
      <c r="A30" s="9" t="s">
        <v>51</v>
      </c>
      <c r="B30">
        <f t="shared" si="0"/>
        <v>700</v>
      </c>
      <c r="C30">
        <f t="shared" si="1"/>
        <v>750</v>
      </c>
      <c r="D30">
        <f t="shared" si="2"/>
        <v>388.88888888888891</v>
      </c>
      <c r="E30" s="1">
        <f t="shared" si="3"/>
        <v>612.96296296296293</v>
      </c>
      <c r="F30" s="1">
        <f t="shared" si="4"/>
        <v>195.65759122537312</v>
      </c>
    </row>
    <row r="31" spans="1:7" x14ac:dyDescent="0.35">
      <c r="A31" s="9" t="s">
        <v>2</v>
      </c>
      <c r="B31">
        <f t="shared" si="0"/>
        <v>428.57142857142856</v>
      </c>
      <c r="C31">
        <f t="shared" si="1"/>
        <v>714.28571428571433</v>
      </c>
      <c r="D31">
        <f t="shared" si="2"/>
        <v>2545.4545454545455</v>
      </c>
      <c r="E31" s="1">
        <f t="shared" si="3"/>
        <v>1229.4372294372295</v>
      </c>
      <c r="F31" s="1">
        <f t="shared" si="4"/>
        <v>1148.6228037560334</v>
      </c>
    </row>
    <row r="32" spans="1:7" x14ac:dyDescent="0.35">
      <c r="A32" s="9" t="s">
        <v>56</v>
      </c>
      <c r="B32">
        <f t="shared" si="0"/>
        <v>545.4545454545455</v>
      </c>
      <c r="C32">
        <f t="shared" si="1"/>
        <v>2333.3333333333339</v>
      </c>
      <c r="D32">
        <f t="shared" si="2"/>
        <v>1700.0000000000002</v>
      </c>
      <c r="E32" s="1">
        <f t="shared" si="3"/>
        <v>1526.2626262626266</v>
      </c>
      <c r="F32" s="1">
        <f t="shared" si="4"/>
        <v>906.51318044008644</v>
      </c>
    </row>
    <row r="33" spans="1:6" x14ac:dyDescent="0.35">
      <c r="A33" s="9" t="s">
        <v>57</v>
      </c>
      <c r="B33">
        <f t="shared" si="0"/>
        <v>555.55555555555554</v>
      </c>
      <c r="C33">
        <f t="shared" si="1"/>
        <v>1285.7142857142858</v>
      </c>
      <c r="D33">
        <f t="shared" si="2"/>
        <v>3142.8571428571427</v>
      </c>
      <c r="E33" s="1">
        <f t="shared" si="3"/>
        <v>1661.3756613756614</v>
      </c>
      <c r="F33" s="1">
        <f t="shared" si="4"/>
        <v>1333.931586621359</v>
      </c>
    </row>
    <row r="34" spans="1:6" x14ac:dyDescent="0.35">
      <c r="A34" s="9" t="s">
        <v>58</v>
      </c>
      <c r="B34">
        <f t="shared" si="0"/>
        <v>857.14285714285711</v>
      </c>
      <c r="C34">
        <f t="shared" si="1"/>
        <v>333.33333333333331</v>
      </c>
      <c r="D34">
        <f t="shared" si="2"/>
        <v>714.28571428571433</v>
      </c>
      <c r="E34" s="1">
        <f t="shared" si="3"/>
        <v>634.92063492063482</v>
      </c>
      <c r="F34" s="1">
        <f t="shared" si="4"/>
        <v>270.77336681320639</v>
      </c>
    </row>
    <row r="35" spans="1:6" x14ac:dyDescent="0.35">
      <c r="A35" s="9" t="s">
        <v>59</v>
      </c>
      <c r="B35">
        <f t="shared" si="0"/>
        <v>500</v>
      </c>
      <c r="C35">
        <f t="shared" si="1"/>
        <v>625</v>
      </c>
      <c r="D35">
        <f t="shared" si="2"/>
        <v>1333.3333333333333</v>
      </c>
      <c r="E35" s="1">
        <f t="shared" si="3"/>
        <v>819.44444444444434</v>
      </c>
      <c r="F35" s="1">
        <f t="shared" si="4"/>
        <v>449.40804687120669</v>
      </c>
    </row>
    <row r="36" spans="1:6" x14ac:dyDescent="0.35">
      <c r="A36" s="9" t="s">
        <v>3</v>
      </c>
      <c r="B36">
        <f t="shared" si="0"/>
        <v>800</v>
      </c>
      <c r="C36">
        <f t="shared" si="1"/>
        <v>666.66666666666663</v>
      </c>
      <c r="D36">
        <f t="shared" si="2"/>
        <v>125.00000000000003</v>
      </c>
      <c r="E36" s="1">
        <f t="shared" si="3"/>
        <v>530.55555555555554</v>
      </c>
      <c r="F36" s="1">
        <f t="shared" si="4"/>
        <v>357.49255366500432</v>
      </c>
    </row>
    <row r="37" spans="1:6" x14ac:dyDescent="0.35">
      <c r="A37" s="9" t="s">
        <v>60</v>
      </c>
      <c r="B37">
        <f t="shared" si="0"/>
        <v>857.14285714285711</v>
      </c>
      <c r="C37">
        <f t="shared" si="1"/>
        <v>416.66666666666669</v>
      </c>
      <c r="D37">
        <f t="shared" si="2"/>
        <v>2800.0000000000005</v>
      </c>
      <c r="E37" s="1">
        <f t="shared" si="3"/>
        <v>1357.9365079365082</v>
      </c>
      <c r="F37" s="1">
        <f t="shared" si="4"/>
        <v>1268.1345176876428</v>
      </c>
    </row>
    <row r="38" spans="1:6" x14ac:dyDescent="0.35">
      <c r="A38" s="9" t="s">
        <v>61</v>
      </c>
      <c r="B38">
        <f t="shared" si="0"/>
        <v>555.55555555555554</v>
      </c>
      <c r="C38">
        <f t="shared" si="1"/>
        <v>1200</v>
      </c>
      <c r="D38">
        <f t="shared" si="2"/>
        <v>1416.6666666666667</v>
      </c>
      <c r="E38" s="1">
        <f t="shared" si="3"/>
        <v>1057.4074074074076</v>
      </c>
      <c r="F38" s="1">
        <f t="shared" si="4"/>
        <v>447.91469278921915</v>
      </c>
    </row>
    <row r="39" spans="1:6" x14ac:dyDescent="0.35">
      <c r="A39" s="9" t="s">
        <v>4</v>
      </c>
      <c r="B39">
        <f t="shared" si="0"/>
        <v>1333.3333333333333</v>
      </c>
      <c r="C39">
        <f t="shared" si="1"/>
        <v>571.42857142857144</v>
      </c>
      <c r="D39">
        <f t="shared" si="2"/>
        <v>375</v>
      </c>
      <c r="E39" s="1">
        <f t="shared" si="3"/>
        <v>759.92063492063482</v>
      </c>
      <c r="F39" s="1">
        <f t="shared" si="4"/>
        <v>506.20908520498381</v>
      </c>
    </row>
    <row r="40" spans="1:6" x14ac:dyDescent="0.35">
      <c r="A40" s="9" t="s">
        <v>16</v>
      </c>
      <c r="B40">
        <f t="shared" si="0"/>
        <v>0.82352941176470584</v>
      </c>
      <c r="C40">
        <f t="shared" si="1"/>
        <v>0.91666666666666663</v>
      </c>
      <c r="D40">
        <f t="shared" si="2"/>
        <v>0.625</v>
      </c>
      <c r="E40" s="1">
        <f t="shared" si="3"/>
        <v>0.78839869281045749</v>
      </c>
      <c r="F40" s="1">
        <f t="shared" si="4"/>
        <v>0.14897310720996865</v>
      </c>
    </row>
    <row r="41" spans="1:6" x14ac:dyDescent="0.35">
      <c r="A41" s="7"/>
    </row>
    <row r="42" spans="1:6" x14ac:dyDescent="0.35">
      <c r="A42" s="7"/>
    </row>
    <row r="43" spans="1:6" x14ac:dyDescent="0.35">
      <c r="A43" s="7"/>
    </row>
    <row r="44" spans="1:6" x14ac:dyDescent="0.35">
      <c r="A44" s="7"/>
    </row>
    <row r="45" spans="1:6" x14ac:dyDescent="0.35">
      <c r="A45" s="7"/>
    </row>
    <row r="46" spans="1:6" x14ac:dyDescent="0.35">
      <c r="A46" s="7"/>
    </row>
    <row r="47" spans="1:6" x14ac:dyDescent="0.35">
      <c r="A47" s="7"/>
    </row>
    <row r="48" spans="1:6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</sheetData>
  <phoneticPr fontId="3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63FB-1EF7-4652-8E90-CBD72F0AF5DB}">
  <dimension ref="A1:G40"/>
  <sheetViews>
    <sheetView zoomScale="70" zoomScaleNormal="70" workbookViewId="0">
      <selection activeCell="K12" sqref="K12"/>
    </sheetView>
  </sheetViews>
  <sheetFormatPr defaultRowHeight="14.5" x14ac:dyDescent="0.35"/>
  <sheetData>
    <row r="1" spans="1:7" s="3" customFormat="1" ht="38" customHeight="1" x14ac:dyDescent="0.35">
      <c r="A1" s="6" t="s">
        <v>49</v>
      </c>
      <c r="B1" s="4"/>
      <c r="C1" s="5"/>
    </row>
    <row r="4" spans="1:7" x14ac:dyDescent="0.35">
      <c r="B4" s="19" t="s">
        <v>77</v>
      </c>
      <c r="C4" s="17"/>
      <c r="D4" s="17"/>
      <c r="E4" s="17"/>
      <c r="F4" s="17"/>
      <c r="G4" s="17"/>
    </row>
    <row r="5" spans="1:7" x14ac:dyDescent="0.35">
      <c r="A5" s="1" t="s">
        <v>1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18</v>
      </c>
      <c r="G5" s="1" t="s">
        <v>19</v>
      </c>
    </row>
    <row r="6" spans="1:7" x14ac:dyDescent="0.35">
      <c r="A6" s="1" t="s">
        <v>55</v>
      </c>
      <c r="B6">
        <v>366667</v>
      </c>
      <c r="C6">
        <v>46667</v>
      </c>
      <c r="D6">
        <v>366667</v>
      </c>
      <c r="E6">
        <v>123333</v>
      </c>
      <c r="F6" s="1">
        <f>AVERAGE(B6:E6)</f>
        <v>225833.5</v>
      </c>
      <c r="G6" s="1">
        <f>STDEV(B6:E6)</f>
        <v>165605.08915992489</v>
      </c>
    </row>
    <row r="7" spans="1:7" x14ac:dyDescent="0.35">
      <c r="A7" s="1" t="s">
        <v>54</v>
      </c>
      <c r="B7">
        <v>66667</v>
      </c>
      <c r="C7">
        <v>46667</v>
      </c>
      <c r="D7">
        <v>100000</v>
      </c>
      <c r="E7">
        <v>6667</v>
      </c>
      <c r="F7" s="1">
        <f t="shared" ref="F7:F40" si="0">AVERAGE(B7:E7)</f>
        <v>55000.25</v>
      </c>
      <c r="G7" s="1">
        <f t="shared" ref="G7:G40" si="1">STDEV(B7:E7)</f>
        <v>39015.538215562272</v>
      </c>
    </row>
    <row r="8" spans="1:7" x14ac:dyDescent="0.35">
      <c r="A8" s="1" t="s">
        <v>53</v>
      </c>
      <c r="B8">
        <v>33333</v>
      </c>
      <c r="C8">
        <v>6667</v>
      </c>
      <c r="D8">
        <v>133333</v>
      </c>
      <c r="E8">
        <v>60000</v>
      </c>
      <c r="F8" s="1">
        <f t="shared" si="0"/>
        <v>58333.25</v>
      </c>
      <c r="G8" s="1">
        <f t="shared" si="1"/>
        <v>54534.864825938035</v>
      </c>
    </row>
    <row r="9" spans="1:7" x14ac:dyDescent="0.35">
      <c r="A9" s="1" t="s">
        <v>52</v>
      </c>
      <c r="B9">
        <v>33333</v>
      </c>
      <c r="C9">
        <v>26667</v>
      </c>
      <c r="D9">
        <v>133333</v>
      </c>
      <c r="E9">
        <v>93333</v>
      </c>
      <c r="F9" s="1">
        <f t="shared" si="0"/>
        <v>71666.5</v>
      </c>
      <c r="G9" s="1">
        <f t="shared" si="1"/>
        <v>50880.928539090164</v>
      </c>
    </row>
    <row r="10" spans="1:7" x14ac:dyDescent="0.35">
      <c r="A10" s="1" t="s">
        <v>51</v>
      </c>
      <c r="B10">
        <v>100000</v>
      </c>
      <c r="C10">
        <v>80000</v>
      </c>
      <c r="D10">
        <v>166667</v>
      </c>
      <c r="E10">
        <v>266667</v>
      </c>
      <c r="F10" s="1">
        <f t="shared" si="0"/>
        <v>153333.5</v>
      </c>
      <c r="G10" s="1">
        <f t="shared" si="1"/>
        <v>84151.70604133149</v>
      </c>
    </row>
    <row r="11" spans="1:7" x14ac:dyDescent="0.35">
      <c r="A11" s="1" t="s">
        <v>2</v>
      </c>
      <c r="B11">
        <v>66667</v>
      </c>
      <c r="C11">
        <v>3333</v>
      </c>
      <c r="D11">
        <v>100000</v>
      </c>
      <c r="E11">
        <v>200000</v>
      </c>
      <c r="F11" s="1">
        <f t="shared" si="0"/>
        <v>92500</v>
      </c>
      <c r="G11" s="1">
        <f t="shared" si="1"/>
        <v>82119.01480574804</v>
      </c>
    </row>
    <row r="12" spans="1:7" x14ac:dyDescent="0.35">
      <c r="A12" s="1" t="s">
        <v>56</v>
      </c>
      <c r="B12">
        <v>200000</v>
      </c>
      <c r="C12">
        <v>20000</v>
      </c>
      <c r="D12">
        <v>23333</v>
      </c>
      <c r="E12">
        <v>266667</v>
      </c>
      <c r="F12" s="1">
        <f t="shared" si="0"/>
        <v>127500</v>
      </c>
      <c r="G12" s="1">
        <f t="shared" si="1"/>
        <v>125207.451559402</v>
      </c>
    </row>
    <row r="13" spans="1:7" x14ac:dyDescent="0.35">
      <c r="A13" s="1" t="s">
        <v>57</v>
      </c>
      <c r="B13">
        <v>33333</v>
      </c>
      <c r="C13">
        <v>66667</v>
      </c>
      <c r="D13">
        <v>20000</v>
      </c>
      <c r="E13">
        <v>100000</v>
      </c>
      <c r="F13" s="1">
        <f t="shared" si="0"/>
        <v>55000</v>
      </c>
      <c r="G13" s="1">
        <f t="shared" si="1"/>
        <v>35849.582879953661</v>
      </c>
    </row>
    <row r="14" spans="1:7" x14ac:dyDescent="0.35">
      <c r="A14" s="1" t="s">
        <v>58</v>
      </c>
      <c r="B14">
        <v>333333</v>
      </c>
      <c r="C14">
        <v>3333</v>
      </c>
      <c r="D14">
        <v>500000</v>
      </c>
      <c r="E14">
        <v>666667</v>
      </c>
      <c r="F14" s="1">
        <f t="shared" si="0"/>
        <v>375833.25</v>
      </c>
      <c r="G14" s="1">
        <f t="shared" si="1"/>
        <v>283175.06919733714</v>
      </c>
    </row>
    <row r="15" spans="1:7" x14ac:dyDescent="0.35">
      <c r="A15" s="1" t="s">
        <v>59</v>
      </c>
      <c r="B15">
        <v>133333</v>
      </c>
      <c r="C15">
        <v>10000</v>
      </c>
      <c r="D15">
        <v>433333</v>
      </c>
      <c r="E15">
        <v>300000</v>
      </c>
      <c r="F15" s="1">
        <f t="shared" si="0"/>
        <v>219166.5</v>
      </c>
      <c r="G15" s="1">
        <f t="shared" si="1"/>
        <v>185759.12619034361</v>
      </c>
    </row>
    <row r="16" spans="1:7" x14ac:dyDescent="0.35">
      <c r="A16" s="1" t="s">
        <v>3</v>
      </c>
      <c r="B16">
        <v>433333</v>
      </c>
      <c r="C16">
        <v>10000</v>
      </c>
      <c r="D16">
        <v>333333</v>
      </c>
      <c r="E16">
        <v>233333</v>
      </c>
      <c r="F16" s="1">
        <f t="shared" si="0"/>
        <v>252499.75</v>
      </c>
      <c r="G16" s="1">
        <f t="shared" si="1"/>
        <v>181115.22268687596</v>
      </c>
    </row>
    <row r="17" spans="1:7" x14ac:dyDescent="0.35">
      <c r="A17" s="1" t="s">
        <v>60</v>
      </c>
      <c r="B17">
        <v>300000</v>
      </c>
      <c r="C17">
        <v>10000</v>
      </c>
      <c r="D17">
        <v>433333</v>
      </c>
      <c r="E17">
        <v>166667</v>
      </c>
      <c r="F17" s="1">
        <f t="shared" si="0"/>
        <v>227500</v>
      </c>
      <c r="G17" s="1">
        <f t="shared" si="1"/>
        <v>181319.5868974631</v>
      </c>
    </row>
    <row r="18" spans="1:7" x14ac:dyDescent="0.35">
      <c r="A18" s="1" t="s">
        <v>61</v>
      </c>
      <c r="B18">
        <v>66667</v>
      </c>
      <c r="C18">
        <v>20000</v>
      </c>
      <c r="D18">
        <v>73333</v>
      </c>
      <c r="E18">
        <v>33333</v>
      </c>
      <c r="F18" s="1">
        <f t="shared" si="0"/>
        <v>48333.25</v>
      </c>
      <c r="G18" s="1">
        <f t="shared" si="1"/>
        <v>25748.103132399221</v>
      </c>
    </row>
    <row r="19" spans="1:7" x14ac:dyDescent="0.35">
      <c r="A19" s="1" t="s">
        <v>4</v>
      </c>
      <c r="B19">
        <v>26667</v>
      </c>
      <c r="C19">
        <v>43333</v>
      </c>
      <c r="D19">
        <v>400000</v>
      </c>
      <c r="E19">
        <v>266667</v>
      </c>
      <c r="F19" s="1">
        <f t="shared" si="0"/>
        <v>184166.75</v>
      </c>
      <c r="G19" s="1">
        <f t="shared" si="1"/>
        <v>180767.43755882399</v>
      </c>
    </row>
    <row r="20" spans="1:7" x14ac:dyDescent="0.35">
      <c r="A20" s="1" t="s">
        <v>16</v>
      </c>
      <c r="B20">
        <v>136667</v>
      </c>
      <c r="C20">
        <v>36667</v>
      </c>
      <c r="D20">
        <v>133333</v>
      </c>
      <c r="E20">
        <v>300000</v>
      </c>
      <c r="F20" s="1">
        <f t="shared" si="0"/>
        <v>151666.75</v>
      </c>
      <c r="G20" s="1">
        <f t="shared" si="1"/>
        <v>109222.73030334238</v>
      </c>
    </row>
    <row r="24" spans="1:7" x14ac:dyDescent="0.35">
      <c r="B24" s="19" t="s">
        <v>78</v>
      </c>
      <c r="C24" s="17"/>
      <c r="D24" s="17"/>
      <c r="E24" s="17"/>
      <c r="F24" s="17"/>
      <c r="G24" s="17"/>
    </row>
    <row r="25" spans="1:7" x14ac:dyDescent="0.35">
      <c r="A25" s="1" t="s">
        <v>1</v>
      </c>
      <c r="B25" s="1" t="s">
        <v>7</v>
      </c>
      <c r="C25" s="1" t="s">
        <v>8</v>
      </c>
      <c r="D25" s="1" t="s">
        <v>9</v>
      </c>
      <c r="E25" s="1" t="s">
        <v>10</v>
      </c>
      <c r="F25" s="1" t="s">
        <v>18</v>
      </c>
      <c r="G25" s="1" t="s">
        <v>19</v>
      </c>
    </row>
    <row r="26" spans="1:7" x14ac:dyDescent="0.35">
      <c r="A26" s="1" t="s">
        <v>55</v>
      </c>
      <c r="B26">
        <v>333333</v>
      </c>
      <c r="C26">
        <v>50000</v>
      </c>
      <c r="D26">
        <v>100000</v>
      </c>
      <c r="E26">
        <v>66667</v>
      </c>
      <c r="F26" s="1">
        <f t="shared" si="0"/>
        <v>137500</v>
      </c>
      <c r="G26" s="1">
        <f t="shared" si="1"/>
        <v>132199.82069831513</v>
      </c>
    </row>
    <row r="27" spans="1:7" x14ac:dyDescent="0.35">
      <c r="A27" s="1" t="s">
        <v>54</v>
      </c>
      <c r="B27">
        <v>166667</v>
      </c>
      <c r="C27">
        <v>33333</v>
      </c>
      <c r="D27">
        <v>200000</v>
      </c>
      <c r="E27">
        <v>30000</v>
      </c>
      <c r="F27" s="1">
        <f t="shared" si="0"/>
        <v>107500</v>
      </c>
      <c r="G27" s="1">
        <f t="shared" si="1"/>
        <v>88626.51555450735</v>
      </c>
    </row>
    <row r="28" spans="1:7" x14ac:dyDescent="0.35">
      <c r="A28" s="1" t="s">
        <v>53</v>
      </c>
      <c r="B28">
        <v>266667</v>
      </c>
      <c r="C28">
        <v>3333</v>
      </c>
      <c r="D28">
        <v>133333</v>
      </c>
      <c r="E28">
        <v>73333</v>
      </c>
      <c r="F28" s="1">
        <f t="shared" si="0"/>
        <v>119166.5</v>
      </c>
      <c r="G28" s="1">
        <f t="shared" si="1"/>
        <v>111766.41813323594</v>
      </c>
    </row>
    <row r="29" spans="1:7" x14ac:dyDescent="0.35">
      <c r="A29" s="1" t="s">
        <v>52</v>
      </c>
      <c r="B29">
        <v>66667</v>
      </c>
      <c r="C29">
        <v>20000</v>
      </c>
      <c r="D29">
        <v>33333</v>
      </c>
      <c r="E29">
        <v>76667</v>
      </c>
      <c r="F29" s="1">
        <f t="shared" si="0"/>
        <v>49166.75</v>
      </c>
      <c r="G29" s="1">
        <f t="shared" si="1"/>
        <v>26857.211599804374</v>
      </c>
    </row>
    <row r="30" spans="1:7" x14ac:dyDescent="0.35">
      <c r="A30" s="1" t="s">
        <v>51</v>
      </c>
      <c r="B30">
        <v>16667</v>
      </c>
      <c r="C30">
        <v>33333</v>
      </c>
      <c r="D30">
        <v>100000</v>
      </c>
      <c r="E30">
        <v>200000</v>
      </c>
      <c r="F30" s="1">
        <f t="shared" si="0"/>
        <v>87500</v>
      </c>
      <c r="G30" s="1">
        <f t="shared" si="1"/>
        <v>83194.306251489747</v>
      </c>
    </row>
    <row r="31" spans="1:7" x14ac:dyDescent="0.35">
      <c r="A31" s="1" t="s">
        <v>2</v>
      </c>
      <c r="B31">
        <v>0</v>
      </c>
      <c r="C31">
        <v>0</v>
      </c>
      <c r="D31">
        <v>0</v>
      </c>
      <c r="E31">
        <v>0</v>
      </c>
      <c r="F31" s="1">
        <f t="shared" si="0"/>
        <v>0</v>
      </c>
      <c r="G31" s="1">
        <f t="shared" si="1"/>
        <v>0</v>
      </c>
    </row>
    <row r="32" spans="1:7" x14ac:dyDescent="0.35">
      <c r="A32" s="1" t="s">
        <v>56</v>
      </c>
      <c r="B32">
        <v>0</v>
      </c>
      <c r="C32">
        <v>0</v>
      </c>
      <c r="D32">
        <v>0</v>
      </c>
      <c r="E32">
        <v>0</v>
      </c>
      <c r="F32" s="1">
        <f t="shared" si="0"/>
        <v>0</v>
      </c>
      <c r="G32" s="1">
        <f t="shared" si="1"/>
        <v>0</v>
      </c>
    </row>
    <row r="33" spans="1:7" x14ac:dyDescent="0.35">
      <c r="A33" s="1" t="s">
        <v>57</v>
      </c>
      <c r="B33">
        <v>0</v>
      </c>
      <c r="C33">
        <v>0</v>
      </c>
      <c r="D33">
        <v>0</v>
      </c>
      <c r="E33">
        <v>0</v>
      </c>
      <c r="F33" s="1">
        <f t="shared" si="0"/>
        <v>0</v>
      </c>
      <c r="G33" s="1">
        <f t="shared" si="1"/>
        <v>0</v>
      </c>
    </row>
    <row r="34" spans="1:7" x14ac:dyDescent="0.35">
      <c r="A34" s="1" t="s">
        <v>58</v>
      </c>
      <c r="B34">
        <v>0</v>
      </c>
      <c r="C34">
        <v>0</v>
      </c>
      <c r="D34">
        <v>0</v>
      </c>
      <c r="E34">
        <v>0</v>
      </c>
      <c r="F34" s="1">
        <f t="shared" si="0"/>
        <v>0</v>
      </c>
      <c r="G34" s="1">
        <f t="shared" si="1"/>
        <v>0</v>
      </c>
    </row>
    <row r="35" spans="1:7" x14ac:dyDescent="0.35">
      <c r="A35" s="1" t="s">
        <v>59</v>
      </c>
      <c r="B35">
        <v>0</v>
      </c>
      <c r="C35">
        <v>0</v>
      </c>
      <c r="D35">
        <v>0</v>
      </c>
      <c r="E35">
        <v>0</v>
      </c>
      <c r="F35" s="1">
        <f t="shared" si="0"/>
        <v>0</v>
      </c>
      <c r="G35" s="1">
        <f t="shared" si="1"/>
        <v>0</v>
      </c>
    </row>
    <row r="36" spans="1:7" x14ac:dyDescent="0.35">
      <c r="A36" s="1" t="s">
        <v>3</v>
      </c>
      <c r="B36">
        <v>0</v>
      </c>
      <c r="C36">
        <v>0</v>
      </c>
      <c r="D36">
        <v>0</v>
      </c>
      <c r="E36">
        <v>0</v>
      </c>
      <c r="F36" s="1">
        <f t="shared" si="0"/>
        <v>0</v>
      </c>
      <c r="G36" s="1">
        <f t="shared" si="1"/>
        <v>0</v>
      </c>
    </row>
    <row r="37" spans="1:7" x14ac:dyDescent="0.35">
      <c r="A37" s="1" t="s">
        <v>60</v>
      </c>
      <c r="B37">
        <v>0</v>
      </c>
      <c r="C37">
        <v>0</v>
      </c>
      <c r="D37">
        <v>0</v>
      </c>
      <c r="E37">
        <v>0</v>
      </c>
      <c r="F37" s="1">
        <f t="shared" si="0"/>
        <v>0</v>
      </c>
      <c r="G37" s="1">
        <f t="shared" si="1"/>
        <v>0</v>
      </c>
    </row>
    <row r="38" spans="1:7" x14ac:dyDescent="0.35">
      <c r="A38" s="1" t="s">
        <v>61</v>
      </c>
      <c r="B38">
        <v>0</v>
      </c>
      <c r="C38">
        <v>0</v>
      </c>
      <c r="D38">
        <v>0</v>
      </c>
      <c r="E38">
        <v>0</v>
      </c>
      <c r="F38" s="1">
        <f t="shared" si="0"/>
        <v>0</v>
      </c>
      <c r="G38" s="1">
        <f t="shared" si="1"/>
        <v>0</v>
      </c>
    </row>
    <row r="39" spans="1:7" x14ac:dyDescent="0.35">
      <c r="A39" s="1" t="s">
        <v>4</v>
      </c>
      <c r="B39">
        <v>0</v>
      </c>
      <c r="C39">
        <v>0</v>
      </c>
      <c r="D39">
        <v>0</v>
      </c>
      <c r="E39">
        <v>0</v>
      </c>
      <c r="F39" s="1">
        <f t="shared" si="0"/>
        <v>0</v>
      </c>
      <c r="G39" s="1">
        <f t="shared" si="1"/>
        <v>0</v>
      </c>
    </row>
    <row r="40" spans="1:7" x14ac:dyDescent="0.35">
      <c r="A40" s="1" t="s">
        <v>16</v>
      </c>
      <c r="B40">
        <v>300000</v>
      </c>
      <c r="C40">
        <v>20000</v>
      </c>
      <c r="D40">
        <v>233333</v>
      </c>
      <c r="E40">
        <v>43333</v>
      </c>
      <c r="F40" s="1">
        <f t="shared" si="0"/>
        <v>149166.5</v>
      </c>
      <c r="G40" s="1">
        <f t="shared" si="1"/>
        <v>138707.6768952125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5EF8F-4116-473E-A8F0-8BF1D36B53CE}">
  <dimension ref="A1:H21"/>
  <sheetViews>
    <sheetView workbookViewId="0">
      <selection activeCell="B14" sqref="B14"/>
    </sheetView>
  </sheetViews>
  <sheetFormatPr defaultRowHeight="14.5" x14ac:dyDescent="0.35"/>
  <cols>
    <col min="7" max="7" width="14.26953125" customWidth="1"/>
    <col min="8" max="8" width="15.6328125" customWidth="1"/>
  </cols>
  <sheetData>
    <row r="1" spans="1:8" s="3" customFormat="1" ht="38" customHeight="1" x14ac:dyDescent="0.35">
      <c r="A1" s="6" t="s">
        <v>6</v>
      </c>
      <c r="B1" s="4"/>
      <c r="C1" s="5"/>
    </row>
    <row r="4" spans="1:8" x14ac:dyDescent="0.35">
      <c r="B4" s="10" t="s">
        <v>81</v>
      </c>
      <c r="C4" s="8"/>
      <c r="D4" s="8"/>
      <c r="E4" s="8"/>
      <c r="F4" s="8"/>
      <c r="G4" s="8"/>
      <c r="H4" s="8"/>
    </row>
    <row r="5" spans="1:8" x14ac:dyDescent="0.35">
      <c r="A5" s="9" t="s">
        <v>1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</row>
    <row r="6" spans="1:8" x14ac:dyDescent="0.35">
      <c r="A6" s="9">
        <v>-18</v>
      </c>
      <c r="B6">
        <v>1115.5999999999999</v>
      </c>
      <c r="C6">
        <v>3458.4</v>
      </c>
      <c r="D6">
        <v>2062.8502797180699</v>
      </c>
      <c r="E6">
        <v>1454.6071368325299</v>
      </c>
      <c r="G6" s="1">
        <f t="shared" ref="G6:G11" si="0">AVERAGE(B6:F6)</f>
        <v>2022.86435413765</v>
      </c>
      <c r="H6" s="1">
        <f t="shared" ref="H6:H11" si="1">STDEV(B6:F6)</f>
        <v>1034.1512362148528</v>
      </c>
    </row>
    <row r="7" spans="1:8" x14ac:dyDescent="0.35">
      <c r="A7" s="9">
        <v>-12</v>
      </c>
      <c r="B7">
        <v>244.67</v>
      </c>
      <c r="C7">
        <v>192.57033676419499</v>
      </c>
      <c r="D7">
        <v>132.365454025216</v>
      </c>
      <c r="G7" s="1">
        <f t="shared" si="0"/>
        <v>189.86859692980366</v>
      </c>
      <c r="H7" s="1">
        <f t="shared" si="1"/>
        <v>56.200999192631258</v>
      </c>
    </row>
    <row r="8" spans="1:8" x14ac:dyDescent="0.35">
      <c r="A8" s="9">
        <v>-6</v>
      </c>
      <c r="B8">
        <v>20.21</v>
      </c>
      <c r="C8">
        <v>35.639788777969997</v>
      </c>
      <c r="D8">
        <v>70.821732678003002</v>
      </c>
      <c r="E8">
        <v>17.117247156142501</v>
      </c>
      <c r="F8">
        <v>33.909643794800097</v>
      </c>
      <c r="G8" s="1">
        <f t="shared" si="0"/>
        <v>35.539682481383117</v>
      </c>
      <c r="H8" s="1">
        <f t="shared" si="1"/>
        <v>21.34171620184209</v>
      </c>
    </row>
    <row r="9" spans="1:8" x14ac:dyDescent="0.35">
      <c r="A9" s="9" t="s">
        <v>2</v>
      </c>
      <c r="B9">
        <v>16</v>
      </c>
      <c r="C9">
        <v>24.906584168147401</v>
      </c>
      <c r="D9">
        <v>18.530733322210001</v>
      </c>
      <c r="G9" s="1">
        <f t="shared" si="0"/>
        <v>19.812439163452467</v>
      </c>
      <c r="H9" s="1">
        <f t="shared" si="1"/>
        <v>4.5895411299692883</v>
      </c>
    </row>
    <row r="10" spans="1:8" x14ac:dyDescent="0.35">
      <c r="A10" s="9" t="s">
        <v>3</v>
      </c>
      <c r="B10">
        <v>17.559999999999999</v>
      </c>
      <c r="C10">
        <v>20.2158369504467</v>
      </c>
      <c r="D10">
        <v>11.3734134737572</v>
      </c>
      <c r="E10">
        <v>6.0801869188450999</v>
      </c>
      <c r="F10">
        <v>6.4546176502240602</v>
      </c>
      <c r="G10" s="1">
        <f t="shared" si="0"/>
        <v>12.336810998654611</v>
      </c>
      <c r="H10" s="1">
        <f t="shared" si="1"/>
        <v>6.4037963652067358</v>
      </c>
    </row>
    <row r="11" spans="1:8" x14ac:dyDescent="0.35">
      <c r="A11" s="9" t="s">
        <v>4</v>
      </c>
      <c r="B11">
        <v>18.57</v>
      </c>
      <c r="C11">
        <v>26.615591309631899</v>
      </c>
      <c r="D11">
        <v>60.676079887956</v>
      </c>
      <c r="E11">
        <v>20.550140247905599</v>
      </c>
      <c r="G11" s="1">
        <f t="shared" si="0"/>
        <v>31.602952861373375</v>
      </c>
      <c r="H11" s="1">
        <f t="shared" si="1"/>
        <v>19.681996996467017</v>
      </c>
    </row>
    <row r="12" spans="1:8" x14ac:dyDescent="0.35">
      <c r="A12" s="7"/>
    </row>
    <row r="13" spans="1:8" x14ac:dyDescent="0.35">
      <c r="A13" s="7"/>
    </row>
    <row r="14" spans="1:8" x14ac:dyDescent="0.35">
      <c r="B14" s="10" t="s">
        <v>82</v>
      </c>
      <c r="C14" s="8"/>
      <c r="D14" s="8"/>
      <c r="E14" s="8"/>
      <c r="F14" s="8"/>
      <c r="G14" s="8"/>
      <c r="H14" s="8"/>
    </row>
    <row r="15" spans="1:8" x14ac:dyDescent="0.35">
      <c r="A15" s="9" t="s">
        <v>5</v>
      </c>
      <c r="B15" s="1" t="s">
        <v>7</v>
      </c>
      <c r="C15" s="1" t="s">
        <v>8</v>
      </c>
      <c r="D15" s="1" t="s">
        <v>9</v>
      </c>
      <c r="E15" s="1" t="s">
        <v>10</v>
      </c>
      <c r="F15" s="1" t="s">
        <v>11</v>
      </c>
      <c r="G15" s="1" t="s">
        <v>12</v>
      </c>
      <c r="H15" s="1" t="s">
        <v>13</v>
      </c>
    </row>
    <row r="16" spans="1:8" x14ac:dyDescent="0.35">
      <c r="A16" s="9">
        <v>-18</v>
      </c>
      <c r="B16">
        <v>6873.9703655295198</v>
      </c>
      <c r="C16">
        <v>6920.9849310142099</v>
      </c>
      <c r="D16">
        <v>12448.485978118801</v>
      </c>
      <c r="E16">
        <v>8256.5812075007907</v>
      </c>
      <c r="F16">
        <v>5439.8778064815297</v>
      </c>
      <c r="G16" s="1">
        <f t="shared" ref="G16:G21" si="2">AVERAGE(B16:F16)</f>
        <v>7987.9800577289698</v>
      </c>
      <c r="H16" s="1">
        <f t="shared" ref="H16:H21" si="3">STDEV(B16:F16)</f>
        <v>2685.1713595714468</v>
      </c>
    </row>
    <row r="17" spans="1:8" x14ac:dyDescent="0.35">
      <c r="A17" s="9">
        <v>-12</v>
      </c>
      <c r="B17">
        <v>7091.0421086942897</v>
      </c>
      <c r="C17">
        <v>3794.6129837849899</v>
      </c>
      <c r="D17">
        <v>3012.12846178263</v>
      </c>
      <c r="E17">
        <v>3012.12846178263</v>
      </c>
      <c r="G17" s="1">
        <f t="shared" si="2"/>
        <v>4227.4780040111345</v>
      </c>
      <c r="H17" s="1">
        <f t="shared" si="3"/>
        <v>1944.3525509326839</v>
      </c>
    </row>
    <row r="18" spans="1:8" x14ac:dyDescent="0.35">
      <c r="A18" s="9">
        <v>-6</v>
      </c>
      <c r="B18">
        <v>1653.5848481897301</v>
      </c>
      <c r="C18">
        <v>4182.7374356019</v>
      </c>
      <c r="D18">
        <v>5750.9951886549998</v>
      </c>
      <c r="E18">
        <v>1462.6414778215001</v>
      </c>
      <c r="F18">
        <v>1509.9409759381499</v>
      </c>
      <c r="G18" s="1">
        <f t="shared" si="2"/>
        <v>2911.9799852412561</v>
      </c>
      <c r="H18" s="1">
        <f t="shared" si="3"/>
        <v>1957.3378372494715</v>
      </c>
    </row>
    <row r="19" spans="1:8" x14ac:dyDescent="0.35">
      <c r="A19" s="9" t="s">
        <v>2</v>
      </c>
      <c r="B19">
        <v>1852.5623249497901</v>
      </c>
      <c r="C19">
        <v>3565.1501536946998</v>
      </c>
      <c r="D19">
        <v>2038.45289192781</v>
      </c>
      <c r="G19" s="1">
        <f t="shared" si="2"/>
        <v>2485.3884568574335</v>
      </c>
      <c r="H19" s="1">
        <f t="shared" si="3"/>
        <v>939.70890024013318</v>
      </c>
    </row>
    <row r="20" spans="1:8" x14ac:dyDescent="0.35">
      <c r="A20" s="9" t="s">
        <v>3</v>
      </c>
      <c r="B20">
        <v>2193.2178758616501</v>
      </c>
      <c r="C20">
        <v>1882.91797877729</v>
      </c>
      <c r="D20">
        <v>9372.8464707743497</v>
      </c>
      <c r="E20">
        <v>6985.4916063855799</v>
      </c>
      <c r="F20">
        <v>1623.48782905852</v>
      </c>
      <c r="G20" s="1">
        <f t="shared" si="2"/>
        <v>4411.5923521714776</v>
      </c>
      <c r="H20" s="1">
        <f t="shared" si="3"/>
        <v>3547.1081896315272</v>
      </c>
    </row>
    <row r="21" spans="1:8" x14ac:dyDescent="0.35">
      <c r="A21" s="9" t="s">
        <v>4</v>
      </c>
      <c r="B21">
        <v>2109.5472103737202</v>
      </c>
      <c r="C21">
        <v>5112.5033181725703</v>
      </c>
      <c r="D21">
        <v>5183.4293469484101</v>
      </c>
      <c r="G21" s="1">
        <f t="shared" si="2"/>
        <v>4135.1599584982332</v>
      </c>
      <c r="H21" s="1">
        <f t="shared" si="3"/>
        <v>1754.5905161640667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774B3-F2D6-4089-B4EC-CCB349012B11}">
  <dimension ref="A1:G13"/>
  <sheetViews>
    <sheetView workbookViewId="0"/>
  </sheetViews>
  <sheetFormatPr defaultRowHeight="14.5" x14ac:dyDescent="0.35"/>
  <sheetData>
    <row r="1" spans="1:7" s="3" customFormat="1" ht="38" customHeight="1" x14ac:dyDescent="0.35">
      <c r="A1" s="6" t="s">
        <v>50</v>
      </c>
      <c r="B1" s="4"/>
      <c r="C1" s="5"/>
    </row>
    <row r="4" spans="1:7" x14ac:dyDescent="0.35">
      <c r="B4" s="19" t="s">
        <v>70</v>
      </c>
      <c r="C4" s="17"/>
      <c r="D4" s="17"/>
      <c r="E4" s="17"/>
      <c r="F4" s="17"/>
      <c r="G4" s="17"/>
    </row>
    <row r="5" spans="1:7" ht="15" thickBot="1" x14ac:dyDescent="0.4">
      <c r="A5" s="1" t="s">
        <v>1</v>
      </c>
      <c r="B5" s="1" t="s">
        <v>69</v>
      </c>
      <c r="C5" s="1" t="s">
        <v>7</v>
      </c>
      <c r="D5" s="1" t="s">
        <v>8</v>
      </c>
      <c r="E5" s="1" t="s">
        <v>9</v>
      </c>
      <c r="F5" s="1" t="s">
        <v>18</v>
      </c>
      <c r="G5" s="1" t="s">
        <v>19</v>
      </c>
    </row>
    <row r="6" spans="1:7" x14ac:dyDescent="0.35">
      <c r="A6" s="23" t="s">
        <v>2</v>
      </c>
      <c r="B6" s="24" t="s">
        <v>64</v>
      </c>
      <c r="C6" s="20">
        <v>11666667</v>
      </c>
      <c r="D6" s="20">
        <v>7666667</v>
      </c>
      <c r="E6" s="20">
        <v>9666667</v>
      </c>
      <c r="F6" s="31">
        <f>AVERAGE(C6:E6)</f>
        <v>9666667</v>
      </c>
      <c r="G6" s="32">
        <f>STDEV(C6:E6)</f>
        <v>2000000</v>
      </c>
    </row>
    <row r="7" spans="1:7" x14ac:dyDescent="0.35">
      <c r="A7" s="25"/>
      <c r="B7" s="2" t="s">
        <v>65</v>
      </c>
      <c r="C7" s="21">
        <v>0</v>
      </c>
      <c r="D7" s="21">
        <v>0</v>
      </c>
      <c r="E7" s="21">
        <v>0</v>
      </c>
      <c r="F7" s="33">
        <f t="shared" ref="F7:F13" si="0">AVERAGE(C7:E7)</f>
        <v>0</v>
      </c>
      <c r="G7" s="34">
        <f t="shared" ref="G7:G13" si="1">STDEV(C7:E7)</f>
        <v>0</v>
      </c>
    </row>
    <row r="8" spans="1:7" ht="15" thickBot="1" x14ac:dyDescent="0.4">
      <c r="A8" s="26"/>
      <c r="B8" s="27" t="s">
        <v>66</v>
      </c>
      <c r="C8" s="22">
        <v>9333333</v>
      </c>
      <c r="D8" s="22">
        <v>3333333</v>
      </c>
      <c r="E8" s="22">
        <v>13000000</v>
      </c>
      <c r="F8" s="35">
        <f t="shared" si="0"/>
        <v>8555555.333333334</v>
      </c>
      <c r="G8" s="36">
        <f t="shared" si="1"/>
        <v>4880042.6531226477</v>
      </c>
    </row>
    <row r="9" spans="1:7" x14ac:dyDescent="0.35">
      <c r="A9" s="28" t="s">
        <v>3</v>
      </c>
      <c r="B9" s="24" t="s">
        <v>64</v>
      </c>
      <c r="C9" s="20">
        <v>4000000</v>
      </c>
      <c r="D9" s="20">
        <v>11333333</v>
      </c>
      <c r="E9" s="20">
        <v>4666667</v>
      </c>
      <c r="F9" s="31">
        <f t="shared" si="0"/>
        <v>6666666.666666667</v>
      </c>
      <c r="G9" s="32">
        <f t="shared" si="1"/>
        <v>4055174.7462005056</v>
      </c>
    </row>
    <row r="10" spans="1:7" x14ac:dyDescent="0.35">
      <c r="A10" s="29"/>
      <c r="B10" s="2" t="s">
        <v>65</v>
      </c>
      <c r="C10" s="21">
        <v>0</v>
      </c>
      <c r="D10" s="21">
        <v>0</v>
      </c>
      <c r="E10" s="21">
        <v>0</v>
      </c>
      <c r="F10" s="33">
        <f t="shared" si="0"/>
        <v>0</v>
      </c>
      <c r="G10" s="34">
        <f t="shared" si="1"/>
        <v>0</v>
      </c>
    </row>
    <row r="11" spans="1:7" x14ac:dyDescent="0.35">
      <c r="A11" s="29"/>
      <c r="B11" s="2" t="s">
        <v>67</v>
      </c>
      <c r="C11" s="21">
        <v>0</v>
      </c>
      <c r="D11" s="21">
        <v>0</v>
      </c>
      <c r="E11" s="21">
        <v>0</v>
      </c>
      <c r="F11" s="33">
        <f t="shared" si="0"/>
        <v>0</v>
      </c>
      <c r="G11" s="34">
        <f t="shared" si="1"/>
        <v>0</v>
      </c>
    </row>
    <row r="12" spans="1:7" x14ac:dyDescent="0.35">
      <c r="A12" s="29"/>
      <c r="B12" s="2" t="s">
        <v>68</v>
      </c>
      <c r="C12" s="21">
        <v>0</v>
      </c>
      <c r="D12" s="21">
        <v>0</v>
      </c>
      <c r="E12" s="21">
        <v>0</v>
      </c>
      <c r="F12" s="33">
        <f t="shared" si="0"/>
        <v>0</v>
      </c>
      <c r="G12" s="34">
        <f t="shared" si="1"/>
        <v>0</v>
      </c>
    </row>
    <row r="13" spans="1:7" ht="15" thickBot="1" x14ac:dyDescent="0.4">
      <c r="A13" s="30"/>
      <c r="B13" s="27" t="s">
        <v>66</v>
      </c>
      <c r="C13" s="22">
        <v>1000000</v>
      </c>
      <c r="D13" s="22">
        <v>8666667</v>
      </c>
      <c r="E13" s="22">
        <v>7000000</v>
      </c>
      <c r="F13" s="35">
        <f t="shared" si="0"/>
        <v>5555555.666666667</v>
      </c>
      <c r="G13" s="36">
        <f t="shared" si="1"/>
        <v>4032277.3089528871</v>
      </c>
    </row>
  </sheetData>
  <phoneticPr fontId="3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CA6D8-D1A9-43D5-92B9-923AAA852052}">
  <dimension ref="A1:H13"/>
  <sheetViews>
    <sheetView workbookViewId="0">
      <selection activeCell="K6" sqref="K6"/>
    </sheetView>
  </sheetViews>
  <sheetFormatPr defaultRowHeight="14.5" x14ac:dyDescent="0.35"/>
  <cols>
    <col min="2" max="2" width="11" customWidth="1"/>
  </cols>
  <sheetData>
    <row r="1" spans="1:8" s="3" customFormat="1" ht="38" customHeight="1" x14ac:dyDescent="0.35">
      <c r="A1" s="6" t="s">
        <v>85</v>
      </c>
      <c r="B1" s="4"/>
      <c r="C1" s="5"/>
    </row>
    <row r="3" spans="1:8" x14ac:dyDescent="0.35">
      <c r="H3" s="15"/>
    </row>
    <row r="4" spans="1:8" x14ac:dyDescent="0.35">
      <c r="G4" s="15"/>
    </row>
    <row r="5" spans="1:8" x14ac:dyDescent="0.35">
      <c r="B5" s="10" t="s">
        <v>83</v>
      </c>
      <c r="C5" s="8"/>
      <c r="D5" s="8"/>
      <c r="E5" s="8"/>
      <c r="F5" s="8"/>
      <c r="G5" s="8"/>
    </row>
    <row r="6" spans="1:8" ht="15" thickBot="1" x14ac:dyDescent="0.4">
      <c r="A6" t="s">
        <v>1</v>
      </c>
      <c r="B6" s="1" t="s">
        <v>84</v>
      </c>
      <c r="C6" s="1" t="s">
        <v>7</v>
      </c>
      <c r="D6" s="1" t="s">
        <v>8</v>
      </c>
      <c r="E6" s="1" t="s">
        <v>9</v>
      </c>
      <c r="F6" s="1" t="s">
        <v>18</v>
      </c>
      <c r="G6" s="1" t="s">
        <v>19</v>
      </c>
    </row>
    <row r="7" spans="1:8" ht="15" thickTop="1" x14ac:dyDescent="0.35">
      <c r="A7" s="50" t="s">
        <v>2</v>
      </c>
      <c r="B7" s="40" t="s">
        <v>65</v>
      </c>
      <c r="C7" s="41">
        <v>3.024350906</v>
      </c>
      <c r="D7" s="41">
        <v>2.320435469</v>
      </c>
      <c r="E7" s="41">
        <v>3.8220888689999999</v>
      </c>
      <c r="F7" s="42">
        <f>AVERAGE(C7:E7)</f>
        <v>3.0556250813333334</v>
      </c>
      <c r="G7" s="43">
        <f>STDEV(C7:E7)</f>
        <v>0.75131503975694192</v>
      </c>
    </row>
    <row r="8" spans="1:8" ht="15" thickBot="1" x14ac:dyDescent="0.4">
      <c r="A8" s="51"/>
      <c r="B8" s="47" t="s">
        <v>66</v>
      </c>
      <c r="C8" s="38">
        <v>6.3523875209999998</v>
      </c>
      <c r="D8" s="38">
        <v>5.0790479660000001</v>
      </c>
      <c r="E8" s="38">
        <v>3.4071710820000001</v>
      </c>
      <c r="F8" s="48">
        <f t="shared" ref="F8:F12" si="0">AVERAGE(C8:E8)</f>
        <v>4.9462021896666668</v>
      </c>
      <c r="G8" s="49">
        <f t="shared" ref="G8:G12" si="1">STDEV(C8:E8)</f>
        <v>1.4770954499815374</v>
      </c>
    </row>
    <row r="9" spans="1:8" ht="15" thickTop="1" x14ac:dyDescent="0.35">
      <c r="A9" s="39" t="s">
        <v>3</v>
      </c>
      <c r="B9" s="40" t="s">
        <v>65</v>
      </c>
      <c r="C9" s="41">
        <v>3.558713139</v>
      </c>
      <c r="D9" s="41">
        <v>3.8172195040000001</v>
      </c>
      <c r="E9" s="41">
        <v>2.1386217780000001</v>
      </c>
      <c r="F9" s="42">
        <f t="shared" si="0"/>
        <v>3.1715181403333332</v>
      </c>
      <c r="G9" s="43">
        <f t="shared" si="1"/>
        <v>0.90380449029502674</v>
      </c>
    </row>
    <row r="10" spans="1:8" x14ac:dyDescent="0.35">
      <c r="A10" s="44"/>
      <c r="B10" s="2" t="s">
        <v>67</v>
      </c>
      <c r="C10" s="37">
        <v>3.400710235</v>
      </c>
      <c r="D10" s="37">
        <v>1.6596023009999998</v>
      </c>
      <c r="E10" s="37">
        <v>4.0037263860000003</v>
      </c>
      <c r="F10" s="33">
        <f t="shared" si="0"/>
        <v>3.0213463073333333</v>
      </c>
      <c r="G10" s="45">
        <f t="shared" si="1"/>
        <v>1.2172375173647434</v>
      </c>
    </row>
    <row r="11" spans="1:8" x14ac:dyDescent="0.35">
      <c r="A11" s="44"/>
      <c r="B11" s="2" t="s">
        <v>68</v>
      </c>
      <c r="C11" s="37">
        <v>1.3065628010000001</v>
      </c>
      <c r="D11" s="37">
        <v>2.566898482</v>
      </c>
      <c r="E11" s="37">
        <v>2.154872788</v>
      </c>
      <c r="F11" s="33">
        <f t="shared" si="0"/>
        <v>2.0094446903333334</v>
      </c>
      <c r="G11" s="45">
        <f t="shared" si="1"/>
        <v>0.64263014704699517</v>
      </c>
    </row>
    <row r="12" spans="1:8" ht="15" thickBot="1" x14ac:dyDescent="0.4">
      <c r="A12" s="46"/>
      <c r="B12" s="47" t="s">
        <v>66</v>
      </c>
      <c r="C12" s="38">
        <v>5.8863199589999997</v>
      </c>
      <c r="D12" s="38">
        <v>1.7069039830000001</v>
      </c>
      <c r="E12" s="38">
        <v>4.3088752650000002</v>
      </c>
      <c r="F12" s="48">
        <f t="shared" si="0"/>
        <v>3.967366402333333</v>
      </c>
      <c r="G12" s="49">
        <f t="shared" si="1"/>
        <v>2.1105332744524365</v>
      </c>
    </row>
    <row r="13" spans="1:8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1D</vt:lpstr>
      <vt:lpstr>Figure 1E</vt:lpstr>
      <vt:lpstr>Figure 2D</vt:lpstr>
      <vt:lpstr>Figure 3B</vt:lpstr>
      <vt:lpstr>Figure 3C</vt:lpstr>
      <vt:lpstr>Figure 3F</vt:lpstr>
      <vt:lpstr>Figure 4B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Jonita</dc:creator>
  <cp:lastModifiedBy>Tomas</cp:lastModifiedBy>
  <dcterms:created xsi:type="dcterms:W3CDTF">2020-04-01T11:02:00Z</dcterms:created>
  <dcterms:modified xsi:type="dcterms:W3CDTF">2020-04-09T18:33:54Z</dcterms:modified>
</cp:coreProperties>
</file>