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documents\180918\AnnoDB_paper\etc\health\"/>
    </mc:Choice>
  </mc:AlternateContent>
  <bookViews>
    <workbookView xWindow="0" yWindow="0" windowWidth="28770" windowHeight="12330"/>
  </bookViews>
  <sheets>
    <sheet name="Worms + Dead Eggs" sheetId="2" r:id="rId1"/>
  </sheets>
  <definedNames>
    <definedName name="_xlnm._FilterDatabase" localSheetId="0" hidden="1">'Worms + Dead Eggs'!$A$2:$AK$78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5" i="2" l="1"/>
  <c r="AM47" i="2"/>
  <c r="AM34" i="2"/>
  <c r="AM16" i="2"/>
  <c r="AM2" i="2"/>
  <c r="AQ78" i="2" l="1"/>
  <c r="AP78" i="2"/>
  <c r="AO78" i="2"/>
  <c r="AN78" i="2"/>
  <c r="AM78" i="2"/>
  <c r="AQ77" i="2"/>
  <c r="AP77" i="2"/>
  <c r="AO77" i="2"/>
  <c r="AN77" i="2"/>
  <c r="AM77" i="2"/>
  <c r="AQ76" i="2"/>
  <c r="AP76" i="2"/>
  <c r="AO76" i="2"/>
  <c r="AN76" i="2"/>
  <c r="AM76" i="2"/>
  <c r="AQ75" i="2"/>
  <c r="AP75" i="2"/>
  <c r="AO75" i="2"/>
  <c r="AN75" i="2"/>
  <c r="AM75" i="2"/>
  <c r="AQ74" i="2"/>
  <c r="AP74" i="2"/>
  <c r="AO74" i="2"/>
  <c r="AN74" i="2"/>
  <c r="AM74" i="2"/>
  <c r="AQ73" i="2"/>
  <c r="AP73" i="2"/>
  <c r="AO73" i="2"/>
  <c r="AN73" i="2"/>
  <c r="AM73" i="2"/>
  <c r="AQ72" i="2"/>
  <c r="AP72" i="2"/>
  <c r="AO72" i="2"/>
  <c r="AN72" i="2"/>
  <c r="AM72" i="2"/>
  <c r="AQ71" i="2"/>
  <c r="AP71" i="2"/>
  <c r="AO71" i="2"/>
  <c r="AN71" i="2"/>
  <c r="AM71" i="2"/>
  <c r="AQ70" i="2"/>
  <c r="AP70" i="2"/>
  <c r="AO70" i="2"/>
  <c r="AN70" i="2"/>
  <c r="AM70" i="2"/>
  <c r="AQ69" i="2"/>
  <c r="AP69" i="2"/>
  <c r="AO69" i="2"/>
  <c r="AN69" i="2"/>
  <c r="AM69" i="2"/>
  <c r="AQ68" i="2"/>
  <c r="AP68" i="2"/>
  <c r="AO68" i="2"/>
  <c r="AN68" i="2"/>
  <c r="AM68" i="2"/>
  <c r="AQ67" i="2"/>
  <c r="AP67" i="2"/>
  <c r="AO67" i="2"/>
  <c r="AN67" i="2"/>
  <c r="AM67" i="2"/>
  <c r="AQ63" i="2"/>
  <c r="AP63" i="2"/>
  <c r="AO63" i="2"/>
  <c r="AN63" i="2"/>
  <c r="AM63" i="2"/>
  <c r="AQ62" i="2"/>
  <c r="AP62" i="2"/>
  <c r="AO62" i="2"/>
  <c r="AN62" i="2"/>
  <c r="AM62" i="2"/>
  <c r="AQ61" i="2"/>
  <c r="AP61" i="2"/>
  <c r="AO61" i="2"/>
  <c r="AN61" i="2"/>
  <c r="AM61" i="2"/>
  <c r="AQ60" i="2"/>
  <c r="AP60" i="2"/>
  <c r="AO60" i="2"/>
  <c r="AN60" i="2"/>
  <c r="AM60" i="2"/>
  <c r="AQ59" i="2"/>
  <c r="AP59" i="2"/>
  <c r="AO59" i="2"/>
  <c r="AN59" i="2"/>
  <c r="AM59" i="2"/>
  <c r="AQ58" i="2"/>
  <c r="AP58" i="2"/>
  <c r="AO58" i="2"/>
  <c r="AN58" i="2"/>
  <c r="AM58" i="2"/>
  <c r="AQ57" i="2"/>
  <c r="AP57" i="2"/>
  <c r="AO57" i="2"/>
  <c r="AN57" i="2"/>
  <c r="AM57" i="2"/>
  <c r="AQ56" i="2"/>
  <c r="AP56" i="2"/>
  <c r="AO56" i="2"/>
  <c r="AN56" i="2"/>
  <c r="AM56" i="2"/>
  <c r="AQ55" i="2"/>
  <c r="AP55" i="2"/>
  <c r="AO55" i="2"/>
  <c r="AN55" i="2"/>
  <c r="AM55" i="2"/>
  <c r="AQ54" i="2"/>
  <c r="AP54" i="2"/>
  <c r="AO54" i="2"/>
  <c r="AN54" i="2"/>
  <c r="AM54" i="2"/>
  <c r="AQ53" i="2"/>
  <c r="AP53" i="2"/>
  <c r="AO53" i="2"/>
  <c r="AN53" i="2"/>
  <c r="AM53" i="2"/>
  <c r="AQ52" i="2"/>
  <c r="AP52" i="2"/>
  <c r="AO52" i="2"/>
  <c r="AN52" i="2"/>
  <c r="AM52" i="2"/>
  <c r="AQ51" i="2"/>
  <c r="AP51" i="2"/>
  <c r="AO51" i="2"/>
  <c r="AN51" i="2"/>
  <c r="AM51" i="2"/>
  <c r="AQ50" i="2"/>
  <c r="AP50" i="2"/>
  <c r="AO50" i="2"/>
  <c r="AN50" i="2"/>
  <c r="AM50" i="2"/>
  <c r="AQ49" i="2"/>
  <c r="AP49" i="2"/>
  <c r="AO49" i="2"/>
  <c r="AN49" i="2"/>
  <c r="AM49" i="2"/>
  <c r="AQ45" i="2"/>
  <c r="AP45" i="2"/>
  <c r="AO45" i="2"/>
  <c r="AN45" i="2"/>
  <c r="AM45" i="2"/>
  <c r="AQ44" i="2"/>
  <c r="AP44" i="2"/>
  <c r="AO44" i="2"/>
  <c r="AN44" i="2"/>
  <c r="AM44" i="2"/>
  <c r="AQ43" i="2"/>
  <c r="AP43" i="2"/>
  <c r="AO43" i="2"/>
  <c r="AN43" i="2"/>
  <c r="AM43" i="2"/>
  <c r="AQ42" i="2"/>
  <c r="AP42" i="2"/>
  <c r="AO42" i="2"/>
  <c r="AN42" i="2"/>
  <c r="AM42" i="2"/>
  <c r="AQ41" i="2"/>
  <c r="AP41" i="2"/>
  <c r="AO41" i="2"/>
  <c r="AN41" i="2"/>
  <c r="AM41" i="2"/>
  <c r="AQ40" i="2"/>
  <c r="AP40" i="2"/>
  <c r="AO40" i="2"/>
  <c r="AN40" i="2"/>
  <c r="AM40" i="2"/>
  <c r="AQ39" i="2"/>
  <c r="AP39" i="2"/>
  <c r="AO39" i="2"/>
  <c r="AN39" i="2"/>
  <c r="AM39" i="2"/>
  <c r="AQ38" i="2"/>
  <c r="AP38" i="2"/>
  <c r="AO38" i="2"/>
  <c r="AN38" i="2"/>
  <c r="AM38" i="2"/>
  <c r="AQ37" i="2"/>
  <c r="AP37" i="2"/>
  <c r="AO37" i="2"/>
  <c r="AN37" i="2"/>
  <c r="AM37" i="2"/>
  <c r="AQ36" i="2"/>
  <c r="AP36" i="2"/>
  <c r="AO36" i="2"/>
  <c r="AN36" i="2"/>
  <c r="AM36" i="2"/>
  <c r="AQ32" i="2"/>
  <c r="AP32" i="2"/>
  <c r="AO32" i="2"/>
  <c r="AN32" i="2"/>
  <c r="AM32" i="2"/>
  <c r="AQ31" i="2"/>
  <c r="AP31" i="2"/>
  <c r="AO31" i="2"/>
  <c r="AN31" i="2"/>
  <c r="AM31" i="2"/>
  <c r="AQ30" i="2"/>
  <c r="AP30" i="2"/>
  <c r="AO30" i="2"/>
  <c r="AN30" i="2"/>
  <c r="AM30" i="2"/>
  <c r="AQ29" i="2"/>
  <c r="AP29" i="2"/>
  <c r="AO29" i="2"/>
  <c r="AN29" i="2"/>
  <c r="AM29" i="2"/>
  <c r="AQ28" i="2"/>
  <c r="AP28" i="2"/>
  <c r="AO28" i="2"/>
  <c r="AN28" i="2"/>
  <c r="AM28" i="2"/>
  <c r="AQ27" i="2"/>
  <c r="AP27" i="2"/>
  <c r="AO27" i="2"/>
  <c r="AN27" i="2"/>
  <c r="AM27" i="2"/>
  <c r="AQ26" i="2"/>
  <c r="AP26" i="2"/>
  <c r="AO26" i="2"/>
  <c r="AN26" i="2"/>
  <c r="AM26" i="2"/>
  <c r="AQ25" i="2"/>
  <c r="AP25" i="2"/>
  <c r="AO25" i="2"/>
  <c r="AN25" i="2"/>
  <c r="AM25" i="2"/>
  <c r="AQ24" i="2"/>
  <c r="AP24" i="2"/>
  <c r="AO24" i="2"/>
  <c r="AN24" i="2"/>
  <c r="AM24" i="2"/>
  <c r="AQ23" i="2"/>
  <c r="AP23" i="2"/>
  <c r="AO23" i="2"/>
  <c r="AN23" i="2"/>
  <c r="AM23" i="2"/>
  <c r="AQ22" i="2"/>
  <c r="AP22" i="2"/>
  <c r="AO22" i="2"/>
  <c r="AN22" i="2"/>
  <c r="AM22" i="2"/>
  <c r="AQ21" i="2"/>
  <c r="AP21" i="2"/>
  <c r="AO21" i="2"/>
  <c r="AN21" i="2"/>
  <c r="AM21" i="2"/>
  <c r="AQ20" i="2"/>
  <c r="AP20" i="2"/>
  <c r="AO20" i="2"/>
  <c r="AN20" i="2"/>
  <c r="AM20" i="2"/>
  <c r="AQ19" i="2"/>
  <c r="AP19" i="2"/>
  <c r="AO19" i="2"/>
  <c r="AN19" i="2"/>
  <c r="AM19" i="2"/>
  <c r="AQ18" i="2"/>
  <c r="AP18" i="2"/>
  <c r="AO18" i="2"/>
  <c r="AN18" i="2"/>
  <c r="AM18" i="2"/>
  <c r="AQ14" i="2"/>
  <c r="AQ13" i="2"/>
  <c r="AQ12" i="2"/>
  <c r="AQ11" i="2"/>
  <c r="AQ10" i="2"/>
  <c r="AQ9" i="2"/>
  <c r="AQ8" i="2"/>
  <c r="AQ7" i="2"/>
  <c r="AQ6" i="2"/>
  <c r="AQ5" i="2"/>
  <c r="AQ4" i="2"/>
  <c r="AP14" i="2"/>
  <c r="AO14" i="2"/>
  <c r="AN14" i="2"/>
  <c r="AM14" i="2"/>
  <c r="AP13" i="2"/>
  <c r="AO13" i="2"/>
  <c r="AN13" i="2"/>
  <c r="AM13" i="2"/>
  <c r="AP12" i="2"/>
  <c r="AO12" i="2"/>
  <c r="AN12" i="2"/>
  <c r="AM12" i="2"/>
  <c r="AP11" i="2"/>
  <c r="AO11" i="2"/>
  <c r="AN11" i="2"/>
  <c r="AM11" i="2"/>
  <c r="AP10" i="2"/>
  <c r="AO10" i="2"/>
  <c r="AN10" i="2"/>
  <c r="AM10" i="2"/>
  <c r="AP9" i="2"/>
  <c r="AO9" i="2"/>
  <c r="AN9" i="2"/>
  <c r="AM9" i="2"/>
  <c r="AP8" i="2"/>
  <c r="AO8" i="2"/>
  <c r="AN8" i="2"/>
  <c r="AM8" i="2"/>
  <c r="AP7" i="2"/>
  <c r="AO7" i="2"/>
  <c r="AN7" i="2"/>
  <c r="AM7" i="2"/>
  <c r="AP6" i="2"/>
  <c r="AO6" i="2"/>
  <c r="AN6" i="2"/>
  <c r="AM6" i="2"/>
  <c r="AP5" i="2"/>
  <c r="AO5" i="2"/>
  <c r="AN5" i="2"/>
  <c r="AM5" i="2"/>
  <c r="AP4" i="2"/>
  <c r="AO4" i="2"/>
  <c r="AN4" i="2"/>
  <c r="AM4" i="2"/>
  <c r="AR14" i="2" l="1"/>
  <c r="AW14" i="2" s="1"/>
  <c r="AR5" i="2"/>
  <c r="AR19" i="2"/>
  <c r="AT19" i="2" s="1"/>
  <c r="AR31" i="2"/>
  <c r="AR56" i="2"/>
  <c r="AT56" i="2" s="1"/>
  <c r="AR71" i="2"/>
  <c r="AR20" i="2"/>
  <c r="AT20" i="2" s="1"/>
  <c r="AR32" i="2"/>
  <c r="AT32" i="2" s="1"/>
  <c r="AR57" i="2"/>
  <c r="AT57" i="2" s="1"/>
  <c r="AR6" i="2"/>
  <c r="AT6" i="2" s="1"/>
  <c r="AR13" i="2"/>
  <c r="AT13" i="2" s="1"/>
  <c r="AR24" i="2"/>
  <c r="AR39" i="2"/>
  <c r="AT39" i="2" s="1"/>
  <c r="AR49" i="2"/>
  <c r="AR61" i="2"/>
  <c r="AT61" i="2" s="1"/>
  <c r="AR72" i="2"/>
  <c r="AT72" i="2" s="1"/>
  <c r="AR76" i="2"/>
  <c r="AT76" i="2" s="1"/>
  <c r="AR9" i="2"/>
  <c r="AR12" i="2"/>
  <c r="AR25" i="2"/>
  <c r="AR40" i="2"/>
  <c r="AW40" i="2" s="1"/>
  <c r="AR50" i="2"/>
  <c r="AW50" i="2" s="1"/>
  <c r="AR62" i="2"/>
  <c r="AW62" i="2" s="1"/>
  <c r="AR77" i="2"/>
  <c r="AT77" i="2" s="1"/>
  <c r="AR10" i="2"/>
  <c r="AR4" i="2"/>
  <c r="AT4" i="2" s="1"/>
  <c r="AR23" i="2"/>
  <c r="AT23" i="2" s="1"/>
  <c r="AR38" i="2"/>
  <c r="AT38" i="2" s="1"/>
  <c r="AR60" i="2"/>
  <c r="AT60" i="2" s="1"/>
  <c r="AR75" i="2"/>
  <c r="AT75" i="2" s="1"/>
  <c r="AR8" i="2"/>
  <c r="AT8" i="2" s="1"/>
  <c r="AR7" i="2"/>
  <c r="AT7" i="2" s="1"/>
  <c r="AR28" i="2"/>
  <c r="AR43" i="2"/>
  <c r="AW43" i="2" s="1"/>
  <c r="AR53" i="2"/>
  <c r="AR68" i="2"/>
  <c r="AV14" i="2"/>
  <c r="AU14" i="2"/>
  <c r="AR11" i="2"/>
  <c r="AR18" i="2"/>
  <c r="AR26" i="2"/>
  <c r="AW26" i="2" s="1"/>
  <c r="AR30" i="2"/>
  <c r="AW30" i="2" s="1"/>
  <c r="AR41" i="2"/>
  <c r="AW41" i="2" s="1"/>
  <c r="AR45" i="2"/>
  <c r="AW45" i="2" s="1"/>
  <c r="AR51" i="2"/>
  <c r="AW51" i="2" s="1"/>
  <c r="AR55" i="2"/>
  <c r="AW55" i="2" s="1"/>
  <c r="AR63" i="2"/>
  <c r="AW63" i="2" s="1"/>
  <c r="AR70" i="2"/>
  <c r="AT70" i="2" s="1"/>
  <c r="AR78" i="2"/>
  <c r="AW78" i="2" s="1"/>
  <c r="AS14" i="2"/>
  <c r="AR27" i="2"/>
  <c r="AW27" i="2" s="1"/>
  <c r="AR42" i="2"/>
  <c r="AW42" i="2" s="1"/>
  <c r="AR52" i="2"/>
  <c r="AW52" i="2" s="1"/>
  <c r="AR21" i="2"/>
  <c r="AW21" i="2" s="1"/>
  <c r="AR29" i="2"/>
  <c r="AR36" i="2"/>
  <c r="AW36" i="2" s="1"/>
  <c r="AR44" i="2"/>
  <c r="AR54" i="2"/>
  <c r="AT54" i="2" s="1"/>
  <c r="AR58" i="2"/>
  <c r="AW58" i="2" s="1"/>
  <c r="AR69" i="2"/>
  <c r="AW69" i="2" s="1"/>
  <c r="AR73" i="2"/>
  <c r="AW73" i="2" s="1"/>
  <c r="AR22" i="2"/>
  <c r="AW22" i="2" s="1"/>
  <c r="AR37" i="2"/>
  <c r="AW37" i="2" s="1"/>
  <c r="AR59" i="2"/>
  <c r="AW59" i="2" s="1"/>
  <c r="AR74" i="2"/>
  <c r="AW74" i="2" s="1"/>
  <c r="AR67" i="2"/>
  <c r="AW67" i="2" s="1"/>
  <c r="AT26" i="2" l="1"/>
  <c r="AT62" i="2"/>
  <c r="AT42" i="2"/>
  <c r="AT21" i="2"/>
  <c r="AT69" i="2"/>
  <c r="AT50" i="2"/>
  <c r="AT22" i="2"/>
  <c r="AT27" i="2"/>
  <c r="AT14" i="2"/>
  <c r="AT37" i="2"/>
  <c r="AS28" i="2"/>
  <c r="AW28" i="2"/>
  <c r="AT40" i="2"/>
  <c r="AV49" i="2"/>
  <c r="AW49" i="2"/>
  <c r="AU5" i="2"/>
  <c r="AW5" i="2"/>
  <c r="AT73" i="2"/>
  <c r="AT52" i="2"/>
  <c r="AT55" i="2"/>
  <c r="AU71" i="2"/>
  <c r="AW71" i="2"/>
  <c r="AT45" i="2"/>
  <c r="AS60" i="2"/>
  <c r="AW60" i="2"/>
  <c r="AS18" i="2"/>
  <c r="AW18" i="2"/>
  <c r="AS23" i="2"/>
  <c r="AW23" i="2"/>
  <c r="AT74" i="2"/>
  <c r="AU10" i="2"/>
  <c r="AW10" i="2"/>
  <c r="AV39" i="2"/>
  <c r="AW39" i="2"/>
  <c r="AT78" i="2"/>
  <c r="AT58" i="2"/>
  <c r="AT59" i="2"/>
  <c r="AS44" i="2"/>
  <c r="AW44" i="2"/>
  <c r="AU7" i="2"/>
  <c r="AW7" i="2"/>
  <c r="AU20" i="2"/>
  <c r="AW20" i="2"/>
  <c r="AS75" i="2"/>
  <c r="AW75" i="2"/>
  <c r="AV76" i="2"/>
  <c r="AW76" i="2"/>
  <c r="AT30" i="2"/>
  <c r="AU72" i="2"/>
  <c r="AW72" i="2"/>
  <c r="AS11" i="2"/>
  <c r="AW11" i="2"/>
  <c r="AS4" i="2"/>
  <c r="AW4" i="2"/>
  <c r="AS70" i="2"/>
  <c r="AW70" i="2"/>
  <c r="AS68" i="2"/>
  <c r="AW68" i="2"/>
  <c r="AZ30" i="2" s="1"/>
  <c r="AS77" i="2"/>
  <c r="AW77" i="2"/>
  <c r="AV24" i="2"/>
  <c r="AW24" i="2"/>
  <c r="AT71" i="2"/>
  <c r="AT63" i="2"/>
  <c r="AT43" i="2"/>
  <c r="AT10" i="2"/>
  <c r="AT44" i="2"/>
  <c r="AU57" i="2"/>
  <c r="AW57" i="2"/>
  <c r="AS25" i="2"/>
  <c r="AW25" i="2"/>
  <c r="AS29" i="2"/>
  <c r="AW29" i="2"/>
  <c r="AS12" i="2"/>
  <c r="AW12" i="2"/>
  <c r="AV9" i="2"/>
  <c r="AW9" i="2"/>
  <c r="AT67" i="2"/>
  <c r="AU31" i="2"/>
  <c r="AW31" i="2"/>
  <c r="AV61" i="2"/>
  <c r="AW61" i="2"/>
  <c r="AT11" i="2"/>
  <c r="AS53" i="2"/>
  <c r="AW53" i="2"/>
  <c r="AV13" i="2"/>
  <c r="AW13" i="2"/>
  <c r="AT51" i="2"/>
  <c r="AT28" i="2"/>
  <c r="AT68" i="2"/>
  <c r="AT29" i="2"/>
  <c r="AT5" i="2"/>
  <c r="AV32" i="2"/>
  <c r="AW32" i="2"/>
  <c r="AS8" i="2"/>
  <c r="AW8" i="2"/>
  <c r="AT12" i="2"/>
  <c r="AT9" i="2"/>
  <c r="AU56" i="2"/>
  <c r="AW56" i="2"/>
  <c r="AS38" i="2"/>
  <c r="AW38" i="2"/>
  <c r="AZ28" i="2" s="1"/>
  <c r="AT31" i="2"/>
  <c r="AT18" i="2"/>
  <c r="AU19" i="2"/>
  <c r="AW19" i="2"/>
  <c r="AS54" i="2"/>
  <c r="AW54" i="2"/>
  <c r="AU6" i="2"/>
  <c r="AW6" i="2"/>
  <c r="AT41" i="2"/>
  <c r="AT36" i="2"/>
  <c r="AT25" i="2"/>
  <c r="AT53" i="2"/>
  <c r="AT24" i="2"/>
  <c r="AT49" i="2"/>
  <c r="AS19" i="2"/>
  <c r="AV19" i="2"/>
  <c r="AV5" i="2"/>
  <c r="AS5" i="2"/>
  <c r="AV31" i="2"/>
  <c r="AS56" i="2"/>
  <c r="AS71" i="2"/>
  <c r="AS31" i="2"/>
  <c r="AU61" i="2"/>
  <c r="AU32" i="2"/>
  <c r="AV71" i="2"/>
  <c r="AS57" i="2"/>
  <c r="AV57" i="2"/>
  <c r="AU9" i="2"/>
  <c r="AS32" i="2"/>
  <c r="AS9" i="2"/>
  <c r="AS20" i="2"/>
  <c r="AV72" i="2"/>
  <c r="AV20" i="2"/>
  <c r="AV56" i="2"/>
  <c r="AU12" i="2"/>
  <c r="AS6" i="2"/>
  <c r="AU8" i="2"/>
  <c r="AS13" i="2"/>
  <c r="AV12" i="2"/>
  <c r="AU49" i="2"/>
  <c r="AV8" i="2"/>
  <c r="AU24" i="2"/>
  <c r="AS49" i="2"/>
  <c r="AV6" i="2"/>
  <c r="AU13" i="2"/>
  <c r="AU76" i="2"/>
  <c r="AU77" i="2"/>
  <c r="AV77" i="2"/>
  <c r="AU43" i="2"/>
  <c r="AV43" i="2"/>
  <c r="AS72" i="2"/>
  <c r="AS61" i="2"/>
  <c r="AV60" i="2"/>
  <c r="AU60" i="2"/>
  <c r="AU50" i="2"/>
  <c r="AV50" i="2"/>
  <c r="AS76" i="2"/>
  <c r="AU62" i="2"/>
  <c r="AV62" i="2"/>
  <c r="AS62" i="2"/>
  <c r="AS50" i="2"/>
  <c r="AS39" i="2"/>
  <c r="AV38" i="2"/>
  <c r="AU38" i="2"/>
  <c r="AU25" i="2"/>
  <c r="AV25" i="2"/>
  <c r="AU4" i="2"/>
  <c r="AV4" i="2"/>
  <c r="AV75" i="2"/>
  <c r="AU75" i="2"/>
  <c r="AU40" i="2"/>
  <c r="AV40" i="2"/>
  <c r="AV10" i="2"/>
  <c r="AS40" i="2"/>
  <c r="AS24" i="2"/>
  <c r="AU68" i="2"/>
  <c r="AV68" i="2"/>
  <c r="AV23" i="2"/>
  <c r="AU23" i="2"/>
  <c r="AS7" i="2"/>
  <c r="AU28" i="2"/>
  <c r="AV28" i="2"/>
  <c r="AU39" i="2"/>
  <c r="AS43" i="2"/>
  <c r="AV7" i="2"/>
  <c r="AU53" i="2"/>
  <c r="AV53" i="2"/>
  <c r="AS10" i="2"/>
  <c r="AV74" i="2"/>
  <c r="AU74" i="2"/>
  <c r="AS74" i="2"/>
  <c r="AV29" i="2"/>
  <c r="AU29" i="2"/>
  <c r="AU55" i="2"/>
  <c r="AV55" i="2"/>
  <c r="AV52" i="2"/>
  <c r="AS52" i="2"/>
  <c r="AU52" i="2"/>
  <c r="AU26" i="2"/>
  <c r="AV26" i="2"/>
  <c r="AS26" i="2"/>
  <c r="AV69" i="2"/>
  <c r="AU69" i="2"/>
  <c r="AU21" i="2"/>
  <c r="AS21" i="2"/>
  <c r="AV21" i="2"/>
  <c r="AS51" i="2"/>
  <c r="AV51" i="2"/>
  <c r="AU51" i="2"/>
  <c r="AU58" i="2"/>
  <c r="AS58" i="2"/>
  <c r="AV58" i="2"/>
  <c r="AS78" i="2"/>
  <c r="AV78" i="2"/>
  <c r="AU78" i="2"/>
  <c r="AU45" i="2"/>
  <c r="AV45" i="2"/>
  <c r="AS55" i="2"/>
  <c r="AU18" i="2"/>
  <c r="AV18" i="2"/>
  <c r="AS69" i="2"/>
  <c r="AV11" i="2"/>
  <c r="AU11" i="2"/>
  <c r="AU54" i="2"/>
  <c r="AV54" i="2"/>
  <c r="AU44" i="2"/>
  <c r="AV44" i="2"/>
  <c r="AU70" i="2"/>
  <c r="AV70" i="2"/>
  <c r="AU63" i="2"/>
  <c r="AV63" i="2"/>
  <c r="AS63" i="2"/>
  <c r="AV67" i="2"/>
  <c r="AS67" i="2"/>
  <c r="AU67" i="2"/>
  <c r="AU37" i="2"/>
  <c r="AV37" i="2"/>
  <c r="AS37" i="2"/>
  <c r="AV41" i="2"/>
  <c r="AU41" i="2"/>
  <c r="AS41" i="2"/>
  <c r="AS45" i="2"/>
  <c r="AU73" i="2"/>
  <c r="AV73" i="2"/>
  <c r="AS73" i="2"/>
  <c r="AS42" i="2"/>
  <c r="AV42" i="2"/>
  <c r="AU42" i="2"/>
  <c r="AV27" i="2"/>
  <c r="AS27" i="2"/>
  <c r="AU27" i="2"/>
  <c r="AU36" i="2"/>
  <c r="AS36" i="2"/>
  <c r="AV36" i="2"/>
  <c r="AS59" i="2"/>
  <c r="AV59" i="2"/>
  <c r="AU59" i="2"/>
  <c r="AV22" i="2"/>
  <c r="AS22" i="2"/>
  <c r="AU22" i="2"/>
  <c r="AU30" i="2"/>
  <c r="AV30" i="2"/>
  <c r="AS30" i="2"/>
  <c r="AZ19" i="2" l="1"/>
  <c r="AZ26" i="2"/>
  <c r="AZ27" i="2"/>
  <c r="AZ29" i="2"/>
  <c r="AZ16" i="2"/>
  <c r="AZ15" i="2"/>
  <c r="AZ7" i="2"/>
  <c r="AZ5" i="2"/>
  <c r="AZ17" i="2"/>
  <c r="AZ6" i="2"/>
  <c r="AZ18" i="2"/>
  <c r="AZ4" i="2"/>
  <c r="AZ8" i="2"/>
  <c r="BA26" i="2"/>
  <c r="BA27" i="2"/>
  <c r="BA29" i="2"/>
  <c r="BA28" i="2"/>
  <c r="BA30" i="2"/>
  <c r="BA19" i="2"/>
  <c r="BA18" i="2"/>
  <c r="BA16" i="2"/>
  <c r="BA5" i="2"/>
  <c r="BA15" i="2"/>
  <c r="BA4" i="2"/>
  <c r="BA8" i="2"/>
  <c r="BA6" i="2"/>
  <c r="BA17" i="2"/>
  <c r="BA7" i="2"/>
</calcChain>
</file>

<file path=xl/sharedStrings.xml><?xml version="1.0" encoding="utf-8"?>
<sst xmlns="http://schemas.openxmlformats.org/spreadsheetml/2006/main" count="367" uniqueCount="52">
  <si>
    <t>Dead Eggs</t>
  </si>
  <si>
    <t>Day to L4</t>
  </si>
  <si>
    <t>Day 1</t>
  </si>
  <si>
    <t>Day 2</t>
  </si>
  <si>
    <t>Day 3</t>
  </si>
  <si>
    <t>Day 4</t>
  </si>
  <si>
    <t>Adult</t>
    <phoneticPr fontId="1"/>
  </si>
  <si>
    <t>L4</t>
    <phoneticPr fontId="1"/>
  </si>
  <si>
    <t>Male</t>
    <phoneticPr fontId="1"/>
  </si>
  <si>
    <t>L1-L3</t>
    <phoneticPr fontId="1"/>
  </si>
  <si>
    <t>Dead Egg</t>
    <phoneticPr fontId="1"/>
  </si>
  <si>
    <t>Brood size</t>
    <phoneticPr fontId="1"/>
  </si>
  <si>
    <t>Adult ratio</t>
    <phoneticPr fontId="1"/>
  </si>
  <si>
    <t>threshold</t>
    <phoneticPr fontId="1"/>
  </si>
  <si>
    <t>SEM</t>
    <phoneticPr fontId="1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</si>
  <si>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</si>
  <si>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</si>
  <si>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</si>
  <si>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</si>
  <si>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</si>
  <si>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</si>
  <si>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</si>
  <si>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</si>
  <si>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</si>
  <si>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</si>
  <si>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</si>
  <si>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</si>
  <si>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</si>
  <si>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</si>
  <si>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</si>
  <si>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Adult</t>
  </si>
  <si>
    <t>L4</t>
  </si>
  <si>
    <t>~L3</t>
  </si>
  <si>
    <t>Male</t>
  </si>
  <si>
    <t>ZIM1048</t>
  </si>
  <si>
    <t>ZIM945</t>
  </si>
  <si>
    <t>JN3039</t>
  </si>
  <si>
    <t>JN3038</t>
  </si>
  <si>
    <t>N2</t>
  </si>
  <si>
    <t>Single L4 worm was picked and put on a plate at day 0.</t>
    <phoneticPr fontId="1"/>
  </si>
  <si>
    <t>The worms was picked and moved to a new plate every day (every 24 hour).</t>
    <phoneticPr fontId="1"/>
  </si>
  <si>
    <t>All plates were obsereved every day in order to measure when L4 animals appear (=Day to L4).</t>
    <phoneticPr fontId="1"/>
  </si>
  <si>
    <t>Dead eggs in a plate were counted 48 hour after the parent worm was picked to the plate.</t>
    <phoneticPr fontId="1"/>
  </si>
  <si>
    <t>The age of worms (adult, L4, ~L3) and male adults were counted 96 hour after the parent worm was picked to the plate.</t>
    <phoneticPr fontId="1"/>
  </si>
  <si>
    <t>Male ratio</t>
    <phoneticPr fontId="1"/>
  </si>
  <si>
    <t>Adult ratio</t>
    <phoneticPr fontId="1"/>
  </si>
  <si>
    <t>Brood size</t>
    <phoneticPr fontId="1"/>
  </si>
  <si>
    <t>The empty cell means that there is no worms in the plate or that the experiment stopped because the parent worm died.</t>
    <phoneticPr fontId="1"/>
  </si>
  <si>
    <t>Day 0</t>
  </si>
  <si>
    <t>Day 5</t>
  </si>
  <si>
    <t>Median</t>
    <phoneticPr fontId="1"/>
  </si>
  <si>
    <t>p-value (Tukey)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</si>
</sst>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Brood size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'Worms + Dead Eggs'!$BA$4:$BA$8</c:f>
                <c:numCache>
                  <c:formatCode>General</c:formatCode>
                  <c:ptCount val="5"/>
                  <c:pt idx="0">
                    <c:v>26.738863043798251</c:v>
                  </c:pt>
                  <c:pt idx="1">
                    <c:v>17.567506480733609</c:v>
                  </c:pt>
                  <c:pt idx="2">
                    <c:v>7.7913413479323301</c:v>
                  </c:pt>
                  <c:pt idx="3">
                    <c:v>19.050803998328252</c:v>
                  </c:pt>
                  <c:pt idx="4">
                    <c:v>27.937143733746296</c:v>
                  </c:pt>
                </c:numCache>
              </c:numRef>
            </c:plus>
            <c:minus>
              <c:numRef>
                <c:f>'Worms + Dead Eggs'!$BA$4:$BA$8</c:f>
                <c:numCache>
                  <c:formatCode>General</c:formatCode>
                  <c:ptCount val="5"/>
                  <c:pt idx="0">
                    <c:v>26.738863043798251</c:v>
                  </c:pt>
                  <c:pt idx="1">
                    <c:v>17.567506480733609</c:v>
                  </c:pt>
                  <c:pt idx="2">
                    <c:v>7.7913413479323301</c:v>
                  </c:pt>
                  <c:pt idx="3">
                    <c:v>19.050803998328252</c:v>
                  </c:pt>
                  <c:pt idx="4">
                    <c:v>27.937143733746296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'Worms + Dead Eggs'!$AY$4:$AY$8</c:f>
              <c:strCache>
                <c:ptCount val="5"/>
                <c:pt idx="0">
                  <c:v>N2</c:v>
                </c:pt>
                <c:pt idx="1">
                  <c:v>JN3038</c:v>
                </c:pt>
                <c:pt idx="2">
                  <c:v>JN3039</c:v>
                </c:pt>
                <c:pt idx="3">
                  <c:v>ZIM945</c:v>
                </c:pt>
                <c:pt idx="4">
                  <c:v>ZIM1048</c:v>
                </c:pt>
              </c:strCache>
            </c:strRef>
          </c:cat>
          <c:val>
            <c:numRef>
              <c:f>'Worms + Dead Eggs'!$AZ$4:$AZ$8</c:f>
              <c:numCache>
                <c:formatCode>General</c:formatCode>
                <c:ptCount val="5"/>
                <c:pt idx="0">
                  <c:v>312.5</c:v>
                </c:pt>
                <c:pt idx="1">
                  <c:v>133</c:v>
                </c:pt>
                <c:pt idx="2">
                  <c:v>242</c:v>
                </c:pt>
                <c:pt idx="3">
                  <c:v>206</c:v>
                </c:pt>
                <c:pt idx="4">
                  <c:v>277.5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7054944"/>
        <c:axId val="575468240"/>
      </c:barChart>
      <c:catAx>
        <c:axId val="5770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5468240"/>
        <c:crosses val="autoZero"/>
        <c:auto val="1"/>
        <c:lblAlgn val="ctr"/>
        <c:lblOffset val="100"/>
        <c:noMultiLvlLbl val="0"/>
      </c:catAx>
      <c:valAx>
        <c:axId val="57546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7054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Adult ratio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'Worms + Dead Eggs'!$BA$15:$BA$19</c:f>
                <c:numCache>
                  <c:formatCode>General</c:formatCode>
                  <c:ptCount val="5"/>
                  <c:pt idx="0">
                    <c:v>3.7174096572365513E-2</c:v>
                  </c:pt>
                  <c:pt idx="1">
                    <c:v>3.3484014067074581E-2</c:v>
                  </c:pt>
                  <c:pt idx="2">
                    <c:v>2.4744214736891583E-2</c:v>
                  </c:pt>
                  <c:pt idx="3">
                    <c:v>4.9967049376721542E-2</c:v>
                  </c:pt>
                  <c:pt idx="4">
                    <c:v>4.8558841427606886E-2</c:v>
                  </c:pt>
                </c:numCache>
              </c:numRef>
            </c:plus>
            <c:minus>
              <c:numRef>
                <c:f>'Worms + Dead Eggs'!$BA$15:$BA$19</c:f>
                <c:numCache>
                  <c:formatCode>General</c:formatCode>
                  <c:ptCount val="5"/>
                  <c:pt idx="0">
                    <c:v>3.7174096572365513E-2</c:v>
                  </c:pt>
                  <c:pt idx="1">
                    <c:v>3.3484014067074581E-2</c:v>
                  </c:pt>
                  <c:pt idx="2">
                    <c:v>2.4744214736891583E-2</c:v>
                  </c:pt>
                  <c:pt idx="3">
                    <c:v>4.9967049376721542E-2</c:v>
                  </c:pt>
                  <c:pt idx="4">
                    <c:v>4.8558841427606886E-2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'Worms + Dead Eggs'!$AY$15:$AY$19</c:f>
              <c:strCache>
                <c:ptCount val="5"/>
                <c:pt idx="0">
                  <c:v>N2</c:v>
                </c:pt>
                <c:pt idx="1">
                  <c:v>JN3038</c:v>
                </c:pt>
                <c:pt idx="2">
                  <c:v>JN3039</c:v>
                </c:pt>
                <c:pt idx="3">
                  <c:v>ZIM945</c:v>
                </c:pt>
                <c:pt idx="4">
                  <c:v>ZIM1048</c:v>
                </c:pt>
              </c:strCache>
            </c:strRef>
          </c:cat>
          <c:val>
            <c:numRef>
              <c:f>'Worms + Dead Eggs'!$AZ$15:$AZ$19</c:f>
              <c:numCache>
                <c:formatCode>General</c:formatCode>
                <c:ptCount val="5"/>
                <c:pt idx="0">
                  <c:v>0.48082991620609739</c:v>
                </c:pt>
                <c:pt idx="1">
                  <c:v>0.39097744360902253</c:v>
                </c:pt>
                <c:pt idx="2">
                  <c:v>0.48752318509252468</c:v>
                </c:pt>
                <c:pt idx="3">
                  <c:v>0.40248962655601661</c:v>
                </c:pt>
                <c:pt idx="4">
                  <c:v>0.25267881611400383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6008752"/>
        <c:axId val="936008192"/>
      </c:barChart>
      <c:catAx>
        <c:axId val="93600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008192"/>
        <c:crosses val="autoZero"/>
        <c:auto val="1"/>
        <c:lblAlgn val="ctr"/>
        <c:lblOffset val="100"/>
        <c:noMultiLvlLbl val="0"/>
      </c:catAx>
      <c:valAx>
        <c:axId val="9360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00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Male ratio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'Worms + Dead Eggs'!$BA$26:$BA$30</c:f>
                <c:numCache>
                  <c:formatCode>General</c:formatCode>
                  <c:ptCount val="5"/>
                  <c:pt idx="0">
                    <c:v>4.9336199720120529E-4</c:v>
                  </c:pt>
                  <c:pt idx="1">
                    <c:v>5.6114266267628457E-3</c:v>
                  </c:pt>
                  <c:pt idx="2">
                    <c:v>4.8901200930438846E-4</c:v>
                  </c:pt>
                  <c:pt idx="3">
                    <c:v>9.5334464921383293E-3</c:v>
                  </c:pt>
                  <c:pt idx="4">
                    <c:v>4.0973540828293086E-3</c:v>
                  </c:pt>
                </c:numCache>
              </c:numRef>
            </c:plus>
            <c:minus>
              <c:numRef>
                <c:f>'Worms + Dead Eggs'!$BA$26:$BA$30</c:f>
                <c:numCache>
                  <c:formatCode>General</c:formatCode>
                  <c:ptCount val="5"/>
                  <c:pt idx="0">
                    <c:v>4.9336199720120529E-4</c:v>
                  </c:pt>
                  <c:pt idx="1">
                    <c:v>5.6114266267628457E-3</c:v>
                  </c:pt>
                  <c:pt idx="2">
                    <c:v>4.8901200930438846E-4</c:v>
                  </c:pt>
                  <c:pt idx="3">
                    <c:v>9.5334464921383293E-3</c:v>
                  </c:pt>
                  <c:pt idx="4">
                    <c:v>4.0973540828293086E-3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'Worms + Dead Eggs'!$AY$26:$AY$30</c:f>
              <c:strCache>
                <c:ptCount val="5"/>
                <c:pt idx="0">
                  <c:v>N2</c:v>
                </c:pt>
                <c:pt idx="1">
                  <c:v>JN3038</c:v>
                </c:pt>
                <c:pt idx="2">
                  <c:v>JN3039</c:v>
                </c:pt>
                <c:pt idx="3">
                  <c:v>ZIM945</c:v>
                </c:pt>
                <c:pt idx="4">
                  <c:v>ZIM1048</c:v>
                </c:pt>
              </c:strCache>
            </c:strRef>
          </c:cat>
          <c:val>
            <c:numRef>
              <c:f>'Worms + Dead Eggs'!$AZ$26:$AZ$30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3.9130434782608699E-2</c:v>
                </c:pt>
                <c:pt idx="4">
                  <c:v>3.9521014767133655E-2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7148912"/>
        <c:axId val="947139952"/>
      </c:barChart>
      <c:catAx>
        <c:axId val="94714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47139952"/>
        <c:crosses val="autoZero"/>
        <c:auto val="1"/>
        <c:lblAlgn val="ctr"/>
        <c:lblOffset val="100"/>
        <c:noMultiLvlLbl val="0"/>
      </c:catAx>
      <c:valAx>
        <c:axId val="94713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4714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0</xdr:colOff>
      <xdr:row>1</xdr:row>
      <xdr:rowOff>0</xdr:rowOff>
    </xdr:from>
    <xdr:to>
      <xdr:col>58</xdr:col>
      <xdr:colOff>0</xdr:colOff>
      <xdr:row>12</xdr:row>
      <xdr:rowOff>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55</xdr:col>
      <xdr:colOff>0</xdr:colOff>
      <xdr:row>12</xdr:row>
      <xdr:rowOff>0</xdr:rowOff>
    </xdr:from>
    <xdr:to>
      <xdr:col>58</xdr:col>
      <xdr:colOff>0</xdr:colOff>
      <xdr:row>23</xdr:row>
      <xdr:rowOff>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23</xdr:row>
      <xdr:rowOff>0</xdr:rowOff>
    </xdr:from>
    <xdr:to>
      <xdr:col>58</xdr:col>
      <xdr:colOff>0</xdr:colOff>
      <xdr:row>34</xdr:row>
      <xdr:rowOff>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99"/>
  <sheetViews>
    <sheetView tabSelected="1" topLeftCell="T1" zoomScale="70" zoomScaleNormal="70" workbookViewId="0">
      <selection activeCell="AY34" sqref="AY34"/>
    </sheetView>
  </sheetViews>
  <sheetFormatPr defaultColWidth="11.5" defaultRowHeight="15" customHeight="1"/>
  <cols>
    <col min="1" max="1" width="8.25" style="6" bestFit="1" customWidth="1"/>
    <col min="2" max="2" width="6.125" style="6" bestFit="1" customWidth="1"/>
    <col min="3" max="3" width="3.625" style="6" bestFit="1" customWidth="1"/>
    <col min="4" max="4" width="4.625" style="6" bestFit="1" customWidth="1"/>
    <col min="5" max="5" width="5.375" style="6" bestFit="1" customWidth="1"/>
    <col min="6" max="6" width="10.125" style="6" bestFit="1" customWidth="1"/>
    <col min="7" max="7" width="9.125" style="6" bestFit="1" customWidth="1"/>
    <col min="8" max="8" width="6.125" style="6" bestFit="1" customWidth="1"/>
    <col min="9" max="9" width="3.625" style="6" bestFit="1" customWidth="1"/>
    <col min="10" max="10" width="4.625" style="6" bestFit="1" customWidth="1"/>
    <col min="11" max="11" width="5.375" style="6" bestFit="1" customWidth="1"/>
    <col min="12" max="12" width="10.125" style="6" bestFit="1" customWidth="1"/>
    <col min="13" max="13" width="9.125" style="6" bestFit="1" customWidth="1"/>
    <col min="14" max="14" width="6.125" style="6" bestFit="1" customWidth="1"/>
    <col min="15" max="15" width="3.625" style="6" bestFit="1" customWidth="1"/>
    <col min="16" max="16" width="4.625" style="6" bestFit="1" customWidth="1"/>
    <col min="17" max="17" width="5.375" style="6" bestFit="1" customWidth="1"/>
    <col min="18" max="18" width="10.125" style="6" bestFit="1" customWidth="1"/>
    <col min="19" max="19" width="9.125" style="6" bestFit="1" customWidth="1"/>
    <col min="20" max="20" width="6.125" style="6" bestFit="1" customWidth="1"/>
    <col min="21" max="21" width="3.625" style="6" bestFit="1" customWidth="1"/>
    <col min="22" max="22" width="4.625" style="6" bestFit="1" customWidth="1"/>
    <col min="23" max="23" width="5.375" style="6" bestFit="1" customWidth="1"/>
    <col min="24" max="24" width="10.125" style="6" bestFit="1" customWidth="1"/>
    <col min="25" max="25" width="9.125" style="6" bestFit="1" customWidth="1"/>
    <col min="26" max="26" width="6.125" style="6" bestFit="1" customWidth="1"/>
    <col min="27" max="27" width="3.625" style="6" bestFit="1" customWidth="1"/>
    <col min="28" max="28" width="4.625" style="6" bestFit="1" customWidth="1"/>
    <col min="29" max="29" width="5.375" style="6" bestFit="1" customWidth="1"/>
    <col min="30" max="30" width="10.125" style="6" bestFit="1" customWidth="1"/>
    <col min="31" max="31" width="9.125" style="6" bestFit="1" customWidth="1"/>
    <col min="32" max="32" width="6.125" style="6" bestFit="1" customWidth="1"/>
    <col min="33" max="33" width="3.625" style="6" bestFit="1" customWidth="1"/>
    <col min="34" max="34" width="4.625" style="6" bestFit="1" customWidth="1"/>
    <col min="35" max="35" width="5.375" style="6" bestFit="1" customWidth="1"/>
    <col min="36" max="36" width="10.125" style="6" bestFit="1" customWidth="1"/>
    <col min="37" max="37" width="9.125" style="6" bestFit="1" customWidth="1"/>
    <col min="38" max="38" width="11.5" style="6"/>
    <col min="39" max="39" width="5.25" style="6" bestFit="1" customWidth="1"/>
    <col min="40" max="40" width="4.375" style="6" bestFit="1" customWidth="1"/>
    <col min="41" max="41" width="5.875" style="6" bestFit="1" customWidth="1"/>
    <col min="42" max="42" width="5.375" style="6" bestFit="1" customWidth="1"/>
    <col min="43" max="43" width="9.125" style="6" bestFit="1" customWidth="1"/>
    <col min="44" max="44" width="9.75" style="6" bestFit="1" customWidth="1"/>
    <col min="45" max="45" width="11.625" style="6" bestFit="1" customWidth="1"/>
    <col min="46" max="46" width="11.625" style="6" customWidth="1"/>
    <col min="47" max="47" width="9.75" style="6" bestFit="1" customWidth="1"/>
    <col min="48" max="48" width="11.625" style="6" bestFit="1" customWidth="1"/>
    <col min="49" max="50" width="11.5" style="6"/>
    <col min="51" max="51" width="5.25" style="6" bestFit="1" customWidth="1"/>
    <col min="52" max="56" width="11.625" style="6" bestFit="1" customWidth="1"/>
    <col min="57" max="57" width="11.5" style="6"/>
    <col min="58" max="59" width="11.625" style="6" bestFit="1" customWidth="1"/>
    <col min="60" max="16384" width="11.5" style="6"/>
  </cols>
  <sheetData>
    <row r="1" spans="1:58" ht="15" customHeight="1" thickBot="1">
      <c r="AT1" s="6" t="s">
        <v>13</v>
      </c>
      <c r="AU1" s="6">
        <v>30</v>
      </c>
      <c r="AV1" s="6">
        <v>30</v>
      </c>
      <c r="AW1" s="6">
        <v>30</v>
      </c>
    </row>
    <row r="2" spans="1:58" ht="15" customHeight="1">
      <c r="A2" s="1" t="s">
        <v>38</v>
      </c>
      <c r="B2" s="2" t="s">
        <v>48</v>
      </c>
      <c r="C2" s="3"/>
      <c r="D2" s="3"/>
      <c r="E2" s="3"/>
      <c r="F2" s="3"/>
      <c r="G2" s="4"/>
      <c r="H2" s="2" t="s">
        <v>2</v>
      </c>
      <c r="I2" s="3"/>
      <c r="J2" s="3"/>
      <c r="K2" s="3"/>
      <c r="L2" s="3"/>
      <c r="M2" s="4"/>
      <c r="N2" s="2" t="s">
        <v>3</v>
      </c>
      <c r="O2" s="3"/>
      <c r="P2" s="3"/>
      <c r="Q2" s="3"/>
      <c r="R2" s="3"/>
      <c r="S2" s="4"/>
      <c r="T2" s="2" t="s">
        <v>4</v>
      </c>
      <c r="U2" s="3"/>
      <c r="V2" s="3"/>
      <c r="W2" s="3"/>
      <c r="X2" s="3"/>
      <c r="Y2" s="4"/>
      <c r="Z2" s="2" t="s">
        <v>5</v>
      </c>
      <c r="AA2" s="3"/>
      <c r="AB2" s="3"/>
      <c r="AC2" s="3"/>
      <c r="AD2" s="3"/>
      <c r="AE2" s="4"/>
      <c r="AF2" s="2" t="s">
        <v>49</v>
      </c>
      <c r="AG2" s="5"/>
      <c r="AH2" s="5"/>
      <c r="AI2" s="5"/>
      <c r="AJ2" s="5"/>
      <c r="AK2" s="4"/>
      <c r="AM2" s="6" t="str">
        <f>A2</f>
        <v>N2</v>
      </c>
      <c r="AY2" s="6" t="s">
        <v>46</v>
      </c>
    </row>
    <row r="3" spans="1:58" ht="15" customHeight="1" thickBot="1">
      <c r="A3" s="7"/>
      <c r="B3" s="8" t="s">
        <v>30</v>
      </c>
      <c r="C3" s="9" t="s">
        <v>31</v>
      </c>
      <c r="D3" s="9" t="s">
        <v>32</v>
      </c>
      <c r="E3" s="9" t="s">
        <v>33</v>
      </c>
      <c r="F3" s="10" t="s">
        <v>0</v>
      </c>
      <c r="G3" s="11" t="s">
        <v>1</v>
      </c>
      <c r="H3" s="8" t="s">
        <v>30</v>
      </c>
      <c r="I3" s="9" t="s">
        <v>31</v>
      </c>
      <c r="J3" s="9" t="s">
        <v>32</v>
      </c>
      <c r="K3" s="9" t="s">
        <v>33</v>
      </c>
      <c r="L3" s="10" t="s">
        <v>0</v>
      </c>
      <c r="M3" s="11" t="s">
        <v>1</v>
      </c>
      <c r="N3" s="8" t="s">
        <v>30</v>
      </c>
      <c r="O3" s="9" t="s">
        <v>31</v>
      </c>
      <c r="P3" s="9" t="s">
        <v>32</v>
      </c>
      <c r="Q3" s="9" t="s">
        <v>33</v>
      </c>
      <c r="R3" s="10" t="s">
        <v>0</v>
      </c>
      <c r="S3" s="11" t="s">
        <v>1</v>
      </c>
      <c r="T3" s="8" t="s">
        <v>30</v>
      </c>
      <c r="U3" s="9" t="s">
        <v>31</v>
      </c>
      <c r="V3" s="9" t="s">
        <v>32</v>
      </c>
      <c r="W3" s="9" t="s">
        <v>33</v>
      </c>
      <c r="X3" s="10" t="s">
        <v>0</v>
      </c>
      <c r="Y3" s="11" t="s">
        <v>1</v>
      </c>
      <c r="Z3" s="8" t="s">
        <v>30</v>
      </c>
      <c r="AA3" s="9" t="s">
        <v>31</v>
      </c>
      <c r="AB3" s="9" t="s">
        <v>32</v>
      </c>
      <c r="AC3" s="9" t="s">
        <v>33</v>
      </c>
      <c r="AD3" s="10" t="s">
        <v>0</v>
      </c>
      <c r="AE3" s="11" t="s">
        <v>1</v>
      </c>
      <c r="AF3" s="8" t="s">
        <v>30</v>
      </c>
      <c r="AG3" s="9" t="s">
        <v>31</v>
      </c>
      <c r="AH3" s="9" t="s">
        <v>32</v>
      </c>
      <c r="AI3" s="9" t="s">
        <v>33</v>
      </c>
      <c r="AJ3" s="10" t="s">
        <v>0</v>
      </c>
      <c r="AK3" s="11" t="s">
        <v>1</v>
      </c>
      <c r="AM3" s="6" t="s">
        <v>6</v>
      </c>
      <c r="AN3" s="6" t="s">
        <v>7</v>
      </c>
      <c r="AO3" s="6" t="s">
        <v>9</v>
      </c>
      <c r="AP3" s="6" t="s">
        <v>8</v>
      </c>
      <c r="AQ3" s="6" t="s">
        <v>10</v>
      </c>
      <c r="AR3" s="6" t="s">
        <v>11</v>
      </c>
      <c r="AS3" s="6" t="s">
        <v>12</v>
      </c>
      <c r="AT3" s="6" t="s">
        <v>44</v>
      </c>
      <c r="AU3" s="6" t="s">
        <v>11</v>
      </c>
      <c r="AV3" s="6" t="s">
        <v>12</v>
      </c>
      <c r="AW3" s="6" t="s">
        <v>44</v>
      </c>
      <c r="AZ3" s="6" t="s">
        <v>50</v>
      </c>
      <c r="BA3" s="6" t="s">
        <v>14</v>
      </c>
      <c r="BB3" s="6" t="s">
        <v>51</v>
      </c>
    </row>
    <row r="4" spans="1:58" ht="15" customHeight="1">
      <c r="A4" s="12" t="s">
        <v>15</v>
      </c>
      <c r="B4" s="13">
        <v>0</v>
      </c>
      <c r="C4" s="14">
        <v>0</v>
      </c>
      <c r="D4" s="14">
        <v>0</v>
      </c>
      <c r="E4" s="14">
        <v>0</v>
      </c>
      <c r="F4" s="14">
        <v>0</v>
      </c>
      <c r="G4" s="15"/>
      <c r="H4" s="13"/>
      <c r="I4" s="14"/>
      <c r="J4" s="14"/>
      <c r="K4" s="14"/>
      <c r="L4" s="14"/>
      <c r="M4" s="15"/>
      <c r="N4" s="13"/>
      <c r="O4" s="14"/>
      <c r="P4" s="14"/>
      <c r="Q4" s="14"/>
      <c r="R4" s="14"/>
      <c r="S4" s="15"/>
      <c r="T4" s="13"/>
      <c r="U4" s="14"/>
      <c r="V4" s="14"/>
      <c r="W4" s="14"/>
      <c r="X4" s="14"/>
      <c r="Y4" s="15"/>
      <c r="Z4" s="13"/>
      <c r="AA4" s="14"/>
      <c r="AB4" s="14"/>
      <c r="AC4" s="14"/>
      <c r="AD4" s="14"/>
      <c r="AE4" s="16"/>
      <c r="AF4" s="13"/>
      <c r="AG4" s="14"/>
      <c r="AH4" s="14"/>
      <c r="AI4" s="14"/>
      <c r="AJ4" s="14"/>
      <c r="AK4" s="16"/>
      <c r="AM4" s="6">
        <f>B4+H4+N4+T4+Z4+AF4</f>
        <v>0</v>
      </c>
      <c r="AN4" s="6">
        <f>C4+I4+O4+U4+AA4+AG4</f>
        <v>0</v>
      </c>
      <c r="AO4" s="6">
        <f>D4+J4+P4+V4+AB4+AH4</f>
        <v>0</v>
      </c>
      <c r="AP4" s="6">
        <f>E4+K4+Q4+W4+AC4+AI4</f>
        <v>0</v>
      </c>
      <c r="AQ4" s="6">
        <f>F4+L4+R4+X4+AD4+AJ4</f>
        <v>0</v>
      </c>
      <c r="AR4" s="6">
        <f>SUM(AM4:AQ4)</f>
        <v>0</v>
      </c>
      <c r="AS4" s="6" t="e">
        <f>AM4/AR4</f>
        <v>#DIV/0!</v>
      </c>
      <c r="AT4" s="6" t="e">
        <f>AP4/AR4</f>
        <v>#DIV/0!</v>
      </c>
      <c r="AU4" s="6" t="str">
        <f>IF(AR4&lt;$AU$1,"",AR4)</f>
        <v/>
      </c>
      <c r="AV4" s="6" t="str">
        <f>IF(AR4&lt;$AV$1,"",AM4/AR4)</f>
        <v/>
      </c>
      <c r="AW4" s="6" t="str">
        <f>IF(AR4&lt;$AW$1,"",AP4/AR4)</f>
        <v/>
      </c>
      <c r="AY4" s="6" t="s">
        <v>38</v>
      </c>
      <c r="AZ4" s="6">
        <f>MEDIAN(AU4:AU14)</f>
        <v>312.5</v>
      </c>
      <c r="BA4" s="6">
        <f>_xlfn.STDEV.P(AU4:AU14)/SQRT(COUNT(AU4:AU14))</f>
        <v>26.738863043798251</v>
      </c>
    </row>
    <row r="5" spans="1:58" ht="15" customHeight="1">
      <c r="A5" s="17" t="s">
        <v>16</v>
      </c>
      <c r="B5" s="18">
        <v>0</v>
      </c>
      <c r="C5" s="19">
        <v>0</v>
      </c>
      <c r="D5" s="19">
        <v>0</v>
      </c>
      <c r="E5" s="19">
        <v>0</v>
      </c>
      <c r="F5" s="19">
        <v>0</v>
      </c>
      <c r="G5" s="20"/>
      <c r="H5" s="18"/>
      <c r="I5" s="19"/>
      <c r="J5" s="19"/>
      <c r="K5" s="19"/>
      <c r="L5" s="19"/>
      <c r="M5" s="20"/>
      <c r="N5" s="18"/>
      <c r="O5" s="19"/>
      <c r="P5" s="19"/>
      <c r="Q5" s="19"/>
      <c r="R5" s="19"/>
      <c r="S5" s="20"/>
      <c r="T5" s="18"/>
      <c r="U5" s="19"/>
      <c r="V5" s="19"/>
      <c r="W5" s="19"/>
      <c r="X5" s="19"/>
      <c r="Y5" s="21"/>
      <c r="Z5" s="18"/>
      <c r="AA5" s="19"/>
      <c r="AB5" s="19"/>
      <c r="AC5" s="19"/>
      <c r="AD5" s="19"/>
      <c r="AE5" s="20"/>
      <c r="AF5" s="18"/>
      <c r="AG5" s="19"/>
      <c r="AH5" s="19"/>
      <c r="AI5" s="19"/>
      <c r="AJ5" s="19"/>
      <c r="AK5" s="20"/>
      <c r="AM5" s="6">
        <f>B5+H5+N5+T5+Z5+AF5</f>
        <v>0</v>
      </c>
      <c r="AN5" s="6">
        <f>C5+I5+O5+U5+AA5+AG5</f>
        <v>0</v>
      </c>
      <c r="AO5" s="6">
        <f>D5+J5+P5+V5+AB5+AH5</f>
        <v>0</v>
      </c>
      <c r="AP5" s="6">
        <f>E5+K5+Q5+W5+AC5+AI5</f>
        <v>0</v>
      </c>
      <c r="AQ5" s="6">
        <f>F5+L5+R5+X5+AD5+AJ5</f>
        <v>0</v>
      </c>
      <c r="AR5" s="6">
        <f t="shared" ref="AR5:AR14" si="0">SUM(AM5:AQ5)</f>
        <v>0</v>
      </c>
      <c r="AS5" s="6" t="e">
        <f t="shared" ref="AS5:AS14" si="1">AM5/AR5</f>
        <v>#DIV/0!</v>
      </c>
      <c r="AT5" s="6" t="e">
        <f t="shared" ref="AT5:AT14" si="2">AP5/AR5</f>
        <v>#DIV/0!</v>
      </c>
      <c r="AU5" s="6" t="str">
        <f>IF(AR5&lt;$AU$1,"",AR5)</f>
        <v/>
      </c>
      <c r="AV5" s="6" t="str">
        <f>IF(AR5&lt;$AV$1,"",AM5/AR5)</f>
        <v/>
      </c>
      <c r="AW5" s="6" t="str">
        <f t="shared" ref="AW5:AW14" si="3">IF(AR5&lt;$AW$1,"",AP5/AR5)</f>
        <v/>
      </c>
      <c r="AY5" s="6" t="s">
        <v>37</v>
      </c>
      <c r="AZ5" s="6">
        <f>MEDIAN(AU18:AU32)</f>
        <v>133</v>
      </c>
      <c r="BA5" s="6">
        <f>_xlfn.STDEV.P(AU18:AU32)/SQRT(COUNT(AU18:AU32))</f>
        <v>17.567506480733609</v>
      </c>
      <c r="BB5" s="22">
        <v>2.6357151598932499E-5</v>
      </c>
      <c r="BF5" s="22"/>
    </row>
    <row r="6" spans="1:58" ht="15" customHeight="1">
      <c r="A6" s="17" t="s">
        <v>17</v>
      </c>
      <c r="B6" s="18">
        <v>49</v>
      </c>
      <c r="C6" s="19">
        <v>0</v>
      </c>
      <c r="D6" s="19">
        <v>0</v>
      </c>
      <c r="E6" s="19">
        <v>0</v>
      </c>
      <c r="F6" s="19">
        <v>0</v>
      </c>
      <c r="G6" s="20">
        <v>2</v>
      </c>
      <c r="H6" s="18">
        <v>60</v>
      </c>
      <c r="I6" s="19">
        <v>61</v>
      </c>
      <c r="J6" s="19">
        <v>56</v>
      </c>
      <c r="K6" s="19">
        <v>0</v>
      </c>
      <c r="L6" s="19">
        <v>0</v>
      </c>
      <c r="M6" s="20">
        <v>2</v>
      </c>
      <c r="N6" s="18">
        <v>46</v>
      </c>
      <c r="O6" s="19">
        <v>14</v>
      </c>
      <c r="P6" s="19">
        <v>0</v>
      </c>
      <c r="Q6" s="19">
        <v>0</v>
      </c>
      <c r="R6" s="19">
        <v>17</v>
      </c>
      <c r="S6" s="20">
        <v>2</v>
      </c>
      <c r="T6" s="18">
        <v>1</v>
      </c>
      <c r="U6" s="19">
        <v>3</v>
      </c>
      <c r="V6" s="19">
        <v>2</v>
      </c>
      <c r="W6" s="19">
        <v>0</v>
      </c>
      <c r="X6" s="19">
        <v>0</v>
      </c>
      <c r="Y6" s="21">
        <v>1</v>
      </c>
      <c r="Z6" s="18">
        <v>0</v>
      </c>
      <c r="AA6" s="19">
        <v>0</v>
      </c>
      <c r="AB6" s="19">
        <v>0</v>
      </c>
      <c r="AC6" s="19">
        <v>0</v>
      </c>
      <c r="AD6" s="19">
        <v>0</v>
      </c>
      <c r="AE6" s="20"/>
      <c r="AF6" s="18"/>
      <c r="AG6" s="19"/>
      <c r="AH6" s="19"/>
      <c r="AI6" s="19"/>
      <c r="AJ6" s="19"/>
      <c r="AK6" s="20"/>
      <c r="AM6" s="6">
        <f>B6+H6+N6+T6+Z6+AF6</f>
        <v>156</v>
      </c>
      <c r="AN6" s="6">
        <f>C6+I6+O6+U6+AA6+AG6</f>
        <v>78</v>
      </c>
      <c r="AO6" s="6">
        <f>D6+J6+P6+V6+AB6+AH6</f>
        <v>58</v>
      </c>
      <c r="AP6" s="6">
        <f>E6+K6+Q6+W6+AC6+AI6</f>
        <v>0</v>
      </c>
      <c r="AQ6" s="6">
        <f>F6+L6+R6+X6+AD6+AJ6</f>
        <v>17</v>
      </c>
      <c r="AR6" s="6">
        <f t="shared" si="0"/>
        <v>309</v>
      </c>
      <c r="AS6" s="6">
        <f t="shared" si="1"/>
        <v>0.50485436893203883</v>
      </c>
      <c r="AT6" s="6">
        <f t="shared" si="2"/>
        <v>0</v>
      </c>
      <c r="AU6" s="6">
        <f>IF(AR6&lt;$AU$1,"",AR6)</f>
        <v>309</v>
      </c>
      <c r="AV6" s="6">
        <f>IF(AR6&lt;$AV$1,"",AM6/AR6)</f>
        <v>0.50485436893203883</v>
      </c>
      <c r="AW6" s="6">
        <f t="shared" si="3"/>
        <v>0</v>
      </c>
      <c r="AY6" s="6" t="s">
        <v>36</v>
      </c>
      <c r="AZ6" s="6">
        <f>MEDIAN(AU36:AU45)</f>
        <v>242</v>
      </c>
      <c r="BA6" s="6">
        <f>_xlfn.STDEV.P(AU36:AU45)/SQRT(COUNT(AU36:AU45))</f>
        <v>7.7913413479323301</v>
      </c>
      <c r="BB6" s="6">
        <v>0.19310441966737901</v>
      </c>
    </row>
    <row r="7" spans="1:58" ht="15" customHeight="1">
      <c r="A7" s="17" t="s">
        <v>18</v>
      </c>
      <c r="B7" s="18">
        <v>0</v>
      </c>
      <c r="C7" s="19">
        <v>0</v>
      </c>
      <c r="D7" s="19">
        <v>0</v>
      </c>
      <c r="E7" s="19">
        <v>0</v>
      </c>
      <c r="F7" s="19">
        <v>0</v>
      </c>
      <c r="G7" s="20"/>
      <c r="H7" s="18"/>
      <c r="I7" s="19"/>
      <c r="J7" s="19"/>
      <c r="K7" s="19"/>
      <c r="L7" s="19"/>
      <c r="M7" s="20"/>
      <c r="N7" s="18"/>
      <c r="O7" s="19"/>
      <c r="P7" s="19"/>
      <c r="Q7" s="19"/>
      <c r="R7" s="19"/>
      <c r="S7" s="20"/>
      <c r="T7" s="18"/>
      <c r="U7" s="19"/>
      <c r="V7" s="19"/>
      <c r="W7" s="19"/>
      <c r="X7" s="19"/>
      <c r="Y7" s="21"/>
      <c r="Z7" s="18"/>
      <c r="AA7" s="19"/>
      <c r="AB7" s="19"/>
      <c r="AC7" s="19"/>
      <c r="AD7" s="19"/>
      <c r="AE7" s="20"/>
      <c r="AF7" s="18"/>
      <c r="AG7" s="19"/>
      <c r="AH7" s="19"/>
      <c r="AI7" s="19"/>
      <c r="AJ7" s="19"/>
      <c r="AK7" s="20"/>
      <c r="AM7" s="6">
        <f>B7+H7+N7+T7+Z7+AF7</f>
        <v>0</v>
      </c>
      <c r="AN7" s="6">
        <f>C7+I7+O7+U7+AA7+AG7</f>
        <v>0</v>
      </c>
      <c r="AO7" s="6">
        <f>D7+J7+P7+V7+AB7+AH7</f>
        <v>0</v>
      </c>
      <c r="AP7" s="6">
        <f>E7+K7+Q7+W7+AC7+AI7</f>
        <v>0</v>
      </c>
      <c r="AQ7" s="6">
        <f>F7+L7+R7+X7+AD7+AJ7</f>
        <v>0</v>
      </c>
      <c r="AR7" s="6">
        <f t="shared" si="0"/>
        <v>0</v>
      </c>
      <c r="AS7" s="6" t="e">
        <f t="shared" si="1"/>
        <v>#DIV/0!</v>
      </c>
      <c r="AT7" s="6" t="e">
        <f t="shared" si="2"/>
        <v>#DIV/0!</v>
      </c>
      <c r="AU7" s="6" t="str">
        <f>IF(AR7&lt;$AU$1,"",AR7)</f>
        <v/>
      </c>
      <c r="AV7" s="6" t="str">
        <f>IF(AR7&lt;$AV$1,"",AM7/AR7)</f>
        <v/>
      </c>
      <c r="AW7" s="6" t="str">
        <f t="shared" si="3"/>
        <v/>
      </c>
      <c r="AY7" s="6" t="s">
        <v>35</v>
      </c>
      <c r="AZ7" s="6">
        <f>MEDIAN(AU49:AU63)</f>
        <v>206</v>
      </c>
      <c r="BA7" s="6">
        <f>_xlfn.STDEV.P(AU49:AU63)/SQRT(COUNT(AU49:AU63))</f>
        <v>19.050803998328252</v>
      </c>
      <c r="BB7" s="6">
        <v>1.8657918008734498E-2</v>
      </c>
    </row>
    <row r="8" spans="1:58" ht="15" customHeight="1">
      <c r="A8" s="17" t="s">
        <v>19</v>
      </c>
      <c r="B8" s="18">
        <v>14</v>
      </c>
      <c r="C8" s="19">
        <v>0</v>
      </c>
      <c r="D8" s="19">
        <v>0</v>
      </c>
      <c r="E8" s="19">
        <v>1</v>
      </c>
      <c r="F8" s="19">
        <v>0</v>
      </c>
      <c r="G8" s="20">
        <v>2</v>
      </c>
      <c r="H8" s="18">
        <v>42</v>
      </c>
      <c r="I8" s="19">
        <v>58</v>
      </c>
      <c r="J8" s="19">
        <v>33</v>
      </c>
      <c r="K8" s="19">
        <v>0</v>
      </c>
      <c r="L8" s="19">
        <v>0</v>
      </c>
      <c r="M8" s="20">
        <v>2</v>
      </c>
      <c r="N8" s="18">
        <v>44</v>
      </c>
      <c r="O8" s="19">
        <v>26</v>
      </c>
      <c r="P8" s="19">
        <v>0</v>
      </c>
      <c r="Q8" s="19">
        <v>0</v>
      </c>
      <c r="R8" s="19">
        <v>7</v>
      </c>
      <c r="S8" s="20">
        <v>2</v>
      </c>
      <c r="T8" s="18">
        <v>2</v>
      </c>
      <c r="U8" s="19">
        <v>0</v>
      </c>
      <c r="V8" s="19">
        <v>0</v>
      </c>
      <c r="W8" s="19">
        <v>0</v>
      </c>
      <c r="X8" s="19">
        <v>0</v>
      </c>
      <c r="Y8" s="21">
        <v>1</v>
      </c>
      <c r="Z8" s="18">
        <v>0</v>
      </c>
      <c r="AA8" s="19">
        <v>0</v>
      </c>
      <c r="AB8" s="19">
        <v>0</v>
      </c>
      <c r="AC8" s="19">
        <v>0</v>
      </c>
      <c r="AD8" s="19">
        <v>0</v>
      </c>
      <c r="AE8" s="20"/>
      <c r="AF8" s="18">
        <v>0</v>
      </c>
      <c r="AG8" s="19">
        <v>0</v>
      </c>
      <c r="AH8" s="19">
        <v>0</v>
      </c>
      <c r="AI8" s="19">
        <v>0</v>
      </c>
      <c r="AJ8" s="19">
        <v>10</v>
      </c>
      <c r="AK8" s="20"/>
      <c r="AM8" s="6">
        <f>B8+H8+N8+T8+Z8+AF8</f>
        <v>102</v>
      </c>
      <c r="AN8" s="6">
        <f>C8+I8+O8+U8+AA8+AG8</f>
        <v>84</v>
      </c>
      <c r="AO8" s="6">
        <f>D8+J8+P8+V8+AB8+AH8</f>
        <v>33</v>
      </c>
      <c r="AP8" s="6">
        <f>E8+K8+Q8+W8+AC8+AI8</f>
        <v>1</v>
      </c>
      <c r="AQ8" s="6">
        <f>F8+L8+R8+X8+AD8+AJ8</f>
        <v>17</v>
      </c>
      <c r="AR8" s="6">
        <f t="shared" si="0"/>
        <v>237</v>
      </c>
      <c r="AS8" s="6">
        <f t="shared" si="1"/>
        <v>0.43037974683544306</v>
      </c>
      <c r="AT8" s="6">
        <f t="shared" si="2"/>
        <v>4.2194092827004216E-3</v>
      </c>
      <c r="AU8" s="6">
        <f>IF(AR8&lt;$AU$1,"",AR8)</f>
        <v>237</v>
      </c>
      <c r="AV8" s="6">
        <f>IF(AR8&lt;$AV$1,"",AM8/AR8)</f>
        <v>0.43037974683544306</v>
      </c>
      <c r="AW8" s="6">
        <f t="shared" si="3"/>
        <v>4.2194092827004216E-3</v>
      </c>
      <c r="AY8" s="6" t="s">
        <v>34</v>
      </c>
      <c r="AZ8" s="6">
        <f>MEDIAN(AU67:AU78)</f>
        <v>277.5</v>
      </c>
      <c r="BA8" s="6">
        <f>_xlfn.STDEV.P(AU67:AU78)/SQRT(COUNT(AU67:AU78))</f>
        <v>27.937143733746296</v>
      </c>
      <c r="BB8" s="6">
        <v>0.97532755331934395</v>
      </c>
    </row>
    <row r="9" spans="1:58" ht="15" customHeight="1">
      <c r="A9" s="17" t="s">
        <v>20</v>
      </c>
      <c r="B9" s="23">
        <v>44</v>
      </c>
      <c r="C9" s="24">
        <v>0</v>
      </c>
      <c r="D9" s="24">
        <v>0</v>
      </c>
      <c r="E9" s="24">
        <v>0</v>
      </c>
      <c r="F9" s="19">
        <v>0</v>
      </c>
      <c r="G9" s="20">
        <v>2</v>
      </c>
      <c r="H9" s="23">
        <v>60</v>
      </c>
      <c r="I9" s="24">
        <v>66</v>
      </c>
      <c r="J9" s="24">
        <v>41</v>
      </c>
      <c r="K9" s="24">
        <v>0</v>
      </c>
      <c r="L9" s="19">
        <v>0</v>
      </c>
      <c r="M9" s="20">
        <v>2</v>
      </c>
      <c r="N9" s="23">
        <v>79</v>
      </c>
      <c r="O9" s="24">
        <v>42</v>
      </c>
      <c r="P9" s="24">
        <v>4</v>
      </c>
      <c r="Q9" s="24">
        <v>0</v>
      </c>
      <c r="R9" s="19">
        <v>25</v>
      </c>
      <c r="S9" s="20">
        <v>2</v>
      </c>
      <c r="T9" s="23">
        <v>14</v>
      </c>
      <c r="U9" s="24">
        <v>0</v>
      </c>
      <c r="V9" s="24">
        <v>0</v>
      </c>
      <c r="W9" s="24">
        <v>0</v>
      </c>
      <c r="X9" s="19">
        <v>15</v>
      </c>
      <c r="Y9" s="21">
        <v>2</v>
      </c>
      <c r="Z9" s="23">
        <v>0</v>
      </c>
      <c r="AA9" s="24">
        <v>0</v>
      </c>
      <c r="AB9" s="24">
        <v>0</v>
      </c>
      <c r="AC9" s="24">
        <v>0</v>
      </c>
      <c r="AD9" s="19">
        <v>36</v>
      </c>
      <c r="AE9" s="21"/>
      <c r="AF9" s="23">
        <v>0</v>
      </c>
      <c r="AG9" s="24">
        <v>0</v>
      </c>
      <c r="AH9" s="24">
        <v>0</v>
      </c>
      <c r="AI9" s="24">
        <v>0</v>
      </c>
      <c r="AJ9" s="19">
        <v>54</v>
      </c>
      <c r="AK9" s="21"/>
      <c r="AM9" s="6">
        <f>B9+H9+N9+T9+Z9+AF9</f>
        <v>197</v>
      </c>
      <c r="AN9" s="6">
        <f>C9+I9+O9+U9+AA9+AG9</f>
        <v>108</v>
      </c>
      <c r="AO9" s="6">
        <f>D9+J9+P9+V9+AB9+AH9</f>
        <v>45</v>
      </c>
      <c r="AP9" s="6">
        <f>E9+K9+Q9+W9+AC9+AI9</f>
        <v>0</v>
      </c>
      <c r="AQ9" s="6">
        <f>F9+L9+R9+X9+AD9+AJ9</f>
        <v>130</v>
      </c>
      <c r="AR9" s="6">
        <f t="shared" si="0"/>
        <v>480</v>
      </c>
      <c r="AS9" s="6">
        <f t="shared" si="1"/>
        <v>0.41041666666666665</v>
      </c>
      <c r="AT9" s="6">
        <f t="shared" si="2"/>
        <v>0</v>
      </c>
      <c r="AU9" s="6">
        <f>IF(AR9&lt;$AU$1,"",AR9)</f>
        <v>480</v>
      </c>
      <c r="AV9" s="6">
        <f>IF(AR9&lt;$AV$1,"",AM9/AR9)</f>
        <v>0.41041666666666665</v>
      </c>
      <c r="AW9" s="6">
        <f t="shared" si="3"/>
        <v>0</v>
      </c>
    </row>
    <row r="10" spans="1:58" ht="15" customHeight="1">
      <c r="A10" s="17" t="s">
        <v>21</v>
      </c>
      <c r="B10" s="23">
        <v>26</v>
      </c>
      <c r="C10" s="24">
        <v>0</v>
      </c>
      <c r="D10" s="24">
        <v>0</v>
      </c>
      <c r="E10" s="24">
        <v>0</v>
      </c>
      <c r="F10" s="19">
        <v>0</v>
      </c>
      <c r="G10" s="20">
        <v>2</v>
      </c>
      <c r="H10" s="23">
        <v>61</v>
      </c>
      <c r="I10" s="24">
        <v>68</v>
      </c>
      <c r="J10" s="24">
        <v>66</v>
      </c>
      <c r="K10" s="24">
        <v>0</v>
      </c>
      <c r="L10" s="19">
        <v>0</v>
      </c>
      <c r="M10" s="20">
        <v>2</v>
      </c>
      <c r="N10" s="23">
        <v>62</v>
      </c>
      <c r="O10" s="24">
        <v>16</v>
      </c>
      <c r="P10" s="24">
        <v>1</v>
      </c>
      <c r="Q10" s="24">
        <v>0</v>
      </c>
      <c r="R10" s="19">
        <v>4</v>
      </c>
      <c r="S10" s="20">
        <v>2</v>
      </c>
      <c r="T10" s="18">
        <v>0</v>
      </c>
      <c r="U10" s="19">
        <v>0</v>
      </c>
      <c r="V10" s="19">
        <v>0</v>
      </c>
      <c r="W10" s="19">
        <v>0</v>
      </c>
      <c r="X10" s="19">
        <v>2</v>
      </c>
      <c r="Y10" s="21"/>
      <c r="Z10" s="23">
        <v>0</v>
      </c>
      <c r="AA10" s="24">
        <v>0</v>
      </c>
      <c r="AB10" s="24">
        <v>0</v>
      </c>
      <c r="AC10" s="24">
        <v>0</v>
      </c>
      <c r="AD10" s="19">
        <v>0</v>
      </c>
      <c r="AE10" s="21"/>
      <c r="AF10" s="23">
        <v>0</v>
      </c>
      <c r="AG10" s="24">
        <v>0</v>
      </c>
      <c r="AH10" s="24">
        <v>0</v>
      </c>
      <c r="AI10" s="24">
        <v>0</v>
      </c>
      <c r="AJ10" s="19">
        <v>10</v>
      </c>
      <c r="AK10" s="21"/>
      <c r="AM10" s="6">
        <f>B10+H10+N10+T10+Z10+AF10</f>
        <v>149</v>
      </c>
      <c r="AN10" s="6">
        <f>C10+I10+O10+U10+AA10+AG10</f>
        <v>84</v>
      </c>
      <c r="AO10" s="6">
        <f>D10+J10+P10+V10+AB10+AH10</f>
        <v>67</v>
      </c>
      <c r="AP10" s="6">
        <f>E10+K10+Q10+W10+AC10+AI10</f>
        <v>0</v>
      </c>
      <c r="AQ10" s="6">
        <f>F10+L10+R10+X10+AD10+AJ10</f>
        <v>16</v>
      </c>
      <c r="AR10" s="6">
        <f t="shared" si="0"/>
        <v>316</v>
      </c>
      <c r="AS10" s="6">
        <f t="shared" si="1"/>
        <v>0.47151898734177217</v>
      </c>
      <c r="AT10" s="6">
        <f t="shared" si="2"/>
        <v>0</v>
      </c>
      <c r="AU10" s="6">
        <f>IF(AR10&lt;$AU$1,"",AR10)</f>
        <v>316</v>
      </c>
      <c r="AV10" s="6">
        <f>IF(AR10&lt;$AV$1,"",AM10/AR10)</f>
        <v>0.47151898734177217</v>
      </c>
      <c r="AW10" s="6">
        <f t="shared" si="3"/>
        <v>0</v>
      </c>
    </row>
    <row r="11" spans="1:58" ht="15" customHeight="1">
      <c r="A11" s="17" t="s">
        <v>22</v>
      </c>
      <c r="B11" s="23">
        <v>22</v>
      </c>
      <c r="C11" s="24">
        <v>0</v>
      </c>
      <c r="D11" s="24">
        <v>0</v>
      </c>
      <c r="E11" s="24">
        <v>0</v>
      </c>
      <c r="F11" s="19">
        <v>0</v>
      </c>
      <c r="G11" s="20">
        <v>2</v>
      </c>
      <c r="H11" s="23">
        <v>78</v>
      </c>
      <c r="I11" s="24">
        <v>92</v>
      </c>
      <c r="J11" s="24">
        <v>39</v>
      </c>
      <c r="K11" s="24">
        <v>0</v>
      </c>
      <c r="L11" s="19">
        <v>0</v>
      </c>
      <c r="M11" s="20">
        <v>2</v>
      </c>
      <c r="N11" s="23">
        <v>68</v>
      </c>
      <c r="O11" s="24">
        <v>0</v>
      </c>
      <c r="P11" s="24">
        <v>0</v>
      </c>
      <c r="Q11" s="24">
        <v>0</v>
      </c>
      <c r="R11" s="19">
        <v>5</v>
      </c>
      <c r="S11" s="20">
        <v>2</v>
      </c>
      <c r="T11" s="23">
        <v>1</v>
      </c>
      <c r="U11" s="24">
        <v>0</v>
      </c>
      <c r="V11" s="24">
        <v>0</v>
      </c>
      <c r="W11" s="24">
        <v>0</v>
      </c>
      <c r="X11" s="19">
        <v>2</v>
      </c>
      <c r="Y11" s="21">
        <v>1</v>
      </c>
      <c r="Z11" s="23">
        <v>0</v>
      </c>
      <c r="AA11" s="24">
        <v>0</v>
      </c>
      <c r="AB11" s="24">
        <v>0</v>
      </c>
      <c r="AC11" s="24">
        <v>0</v>
      </c>
      <c r="AD11" s="19">
        <v>0</v>
      </c>
      <c r="AE11" s="21"/>
      <c r="AF11" s="23">
        <v>1</v>
      </c>
      <c r="AG11" s="24">
        <v>0</v>
      </c>
      <c r="AH11" s="24">
        <v>0</v>
      </c>
      <c r="AI11" s="24">
        <v>0</v>
      </c>
      <c r="AJ11" s="19">
        <v>0</v>
      </c>
      <c r="AK11" s="21">
        <v>2</v>
      </c>
      <c r="AM11" s="6">
        <f>B11+H11+N11+T11+Z11+AF11</f>
        <v>170</v>
      </c>
      <c r="AN11" s="6">
        <f>C11+I11+O11+U11+AA11+AG11</f>
        <v>92</v>
      </c>
      <c r="AO11" s="6">
        <f>D11+J11+P11+V11+AB11+AH11</f>
        <v>39</v>
      </c>
      <c r="AP11" s="6">
        <f>E11+K11+Q11+W11+AC11+AI11</f>
        <v>0</v>
      </c>
      <c r="AQ11" s="6">
        <f>F11+L11+R11+X11+AD11+AJ11</f>
        <v>7</v>
      </c>
      <c r="AR11" s="6">
        <f t="shared" si="0"/>
        <v>308</v>
      </c>
      <c r="AS11" s="6">
        <f t="shared" si="1"/>
        <v>0.55194805194805197</v>
      </c>
      <c r="AT11" s="6">
        <f t="shared" si="2"/>
        <v>0</v>
      </c>
      <c r="AU11" s="6">
        <f>IF(AR11&lt;$AU$1,"",AR11)</f>
        <v>308</v>
      </c>
      <c r="AV11" s="6">
        <f>IF(AR11&lt;$AV$1,"",AM11/AR11)</f>
        <v>0.55194805194805197</v>
      </c>
      <c r="AW11" s="6">
        <f t="shared" si="3"/>
        <v>0</v>
      </c>
    </row>
    <row r="12" spans="1:58" ht="15" customHeight="1">
      <c r="A12" s="17" t="s">
        <v>23</v>
      </c>
      <c r="B12" s="23">
        <v>43</v>
      </c>
      <c r="C12" s="24">
        <v>0</v>
      </c>
      <c r="D12" s="24">
        <v>0</v>
      </c>
      <c r="E12" s="24">
        <v>0</v>
      </c>
      <c r="F12" s="19">
        <v>0</v>
      </c>
      <c r="G12" s="20">
        <v>2</v>
      </c>
      <c r="H12" s="23">
        <v>42</v>
      </c>
      <c r="I12" s="24">
        <v>54</v>
      </c>
      <c r="J12" s="24">
        <v>40</v>
      </c>
      <c r="K12" s="24">
        <v>0</v>
      </c>
      <c r="L12" s="19">
        <v>0</v>
      </c>
      <c r="M12" s="20">
        <v>2</v>
      </c>
      <c r="N12" s="23">
        <v>48</v>
      </c>
      <c r="O12" s="24">
        <v>31</v>
      </c>
      <c r="P12" s="24">
        <v>5</v>
      </c>
      <c r="Q12" s="24">
        <v>0</v>
      </c>
      <c r="R12" s="19">
        <v>27</v>
      </c>
      <c r="S12" s="20">
        <v>2</v>
      </c>
      <c r="T12" s="23">
        <v>14</v>
      </c>
      <c r="U12" s="24">
        <v>1</v>
      </c>
      <c r="V12" s="24">
        <v>0</v>
      </c>
      <c r="W12" s="24">
        <v>0</v>
      </c>
      <c r="X12" s="19">
        <v>54</v>
      </c>
      <c r="Y12" s="21">
        <v>2</v>
      </c>
      <c r="Z12" s="23">
        <v>1</v>
      </c>
      <c r="AA12" s="24">
        <v>0</v>
      </c>
      <c r="AB12" s="24">
        <v>0</v>
      </c>
      <c r="AC12" s="24">
        <v>0</v>
      </c>
      <c r="AD12" s="19">
        <v>54</v>
      </c>
      <c r="AE12" s="21">
        <v>2</v>
      </c>
      <c r="AF12" s="23">
        <v>0</v>
      </c>
      <c r="AG12" s="24">
        <v>0</v>
      </c>
      <c r="AH12" s="24">
        <v>0</v>
      </c>
      <c r="AI12" s="24">
        <v>0</v>
      </c>
      <c r="AJ12" s="19">
        <v>29</v>
      </c>
      <c r="AK12" s="21"/>
      <c r="AM12" s="6">
        <f>B12+H12+N12+T12+Z12+AF12</f>
        <v>148</v>
      </c>
      <c r="AN12" s="6">
        <f>C12+I12+O12+U12+AA12+AG12</f>
        <v>86</v>
      </c>
      <c r="AO12" s="6">
        <f>D12+J12+P12+V12+AB12+AH12</f>
        <v>45</v>
      </c>
      <c r="AP12" s="6">
        <f>E12+K12+Q12+W12+AC12+AI12</f>
        <v>0</v>
      </c>
      <c r="AQ12" s="6">
        <f>F12+L12+R12+X12+AD12+AJ12</f>
        <v>164</v>
      </c>
      <c r="AR12" s="6">
        <f t="shared" si="0"/>
        <v>443</v>
      </c>
      <c r="AS12" s="6">
        <f t="shared" si="1"/>
        <v>0.3340857787810384</v>
      </c>
      <c r="AT12" s="6">
        <f t="shared" si="2"/>
        <v>0</v>
      </c>
      <c r="AU12" s="6">
        <f>IF(AR12&lt;$AU$1,"",AR12)</f>
        <v>443</v>
      </c>
      <c r="AV12" s="6">
        <f>IF(AR12&lt;$AV$1,"",AM12/AR12)</f>
        <v>0.3340857787810384</v>
      </c>
      <c r="AW12" s="6">
        <f t="shared" si="3"/>
        <v>0</v>
      </c>
    </row>
    <row r="13" spans="1:58" ht="15" customHeight="1">
      <c r="A13" s="17" t="s">
        <v>24</v>
      </c>
      <c r="B13" s="18">
        <v>26</v>
      </c>
      <c r="C13" s="19">
        <v>0</v>
      </c>
      <c r="D13" s="19">
        <v>0</v>
      </c>
      <c r="E13" s="19">
        <v>0</v>
      </c>
      <c r="F13" s="19">
        <v>0</v>
      </c>
      <c r="G13" s="20">
        <v>2</v>
      </c>
      <c r="H13" s="18">
        <v>45</v>
      </c>
      <c r="I13" s="19">
        <v>45</v>
      </c>
      <c r="J13" s="19">
        <v>46</v>
      </c>
      <c r="K13" s="19">
        <v>0</v>
      </c>
      <c r="L13" s="19">
        <v>0</v>
      </c>
      <c r="M13" s="20">
        <v>2</v>
      </c>
      <c r="N13" s="18">
        <v>102</v>
      </c>
      <c r="O13" s="19">
        <v>60</v>
      </c>
      <c r="P13" s="19">
        <v>16</v>
      </c>
      <c r="Q13" s="19">
        <v>0</v>
      </c>
      <c r="R13" s="19">
        <v>0</v>
      </c>
      <c r="S13" s="20">
        <v>2</v>
      </c>
      <c r="T13" s="18">
        <v>1</v>
      </c>
      <c r="U13" s="19">
        <v>4</v>
      </c>
      <c r="V13" s="19">
        <v>10</v>
      </c>
      <c r="W13" s="19">
        <v>0</v>
      </c>
      <c r="X13" s="19">
        <v>0</v>
      </c>
      <c r="Y13" s="21">
        <v>1</v>
      </c>
      <c r="Z13" s="18">
        <v>0</v>
      </c>
      <c r="AA13" s="19">
        <v>0</v>
      </c>
      <c r="AB13" s="19">
        <v>0</v>
      </c>
      <c r="AC13" s="19">
        <v>0</v>
      </c>
      <c r="AD13" s="19">
        <v>0</v>
      </c>
      <c r="AE13" s="20"/>
      <c r="AF13" s="18"/>
      <c r="AG13" s="19"/>
      <c r="AH13" s="19"/>
      <c r="AI13" s="19"/>
      <c r="AJ13" s="19"/>
      <c r="AK13" s="20"/>
      <c r="AM13" s="6">
        <f>B13+H13+N13+T13+Z13+AF13</f>
        <v>174</v>
      </c>
      <c r="AN13" s="6">
        <f>C13+I13+O13+U13+AA13+AG13</f>
        <v>109</v>
      </c>
      <c r="AO13" s="6">
        <f>D13+J13+P13+V13+AB13+AH13</f>
        <v>72</v>
      </c>
      <c r="AP13" s="6">
        <f>E13+K13+Q13+W13+AC13+AI13</f>
        <v>0</v>
      </c>
      <c r="AQ13" s="6">
        <f>F13+L13+R13+X13+AD13+AJ13</f>
        <v>0</v>
      </c>
      <c r="AR13" s="6">
        <f t="shared" si="0"/>
        <v>355</v>
      </c>
      <c r="AS13" s="6">
        <f t="shared" si="1"/>
        <v>0.49014084507042255</v>
      </c>
      <c r="AT13" s="6">
        <f t="shared" si="2"/>
        <v>0</v>
      </c>
      <c r="AU13" s="6">
        <f>IF(AR13&lt;$AU$1,"",AR13)</f>
        <v>355</v>
      </c>
      <c r="AV13" s="6">
        <f>IF(AR13&lt;$AV$1,"",AM13/AR13)</f>
        <v>0.49014084507042255</v>
      </c>
      <c r="AW13" s="6">
        <f t="shared" si="3"/>
        <v>0</v>
      </c>
      <c r="AY13" s="6" t="s">
        <v>45</v>
      </c>
    </row>
    <row r="14" spans="1:58" ht="15" customHeight="1" thickBot="1">
      <c r="A14" s="7" t="s">
        <v>25</v>
      </c>
      <c r="B14" s="25">
        <v>48</v>
      </c>
      <c r="C14" s="26">
        <v>0</v>
      </c>
      <c r="D14" s="26">
        <v>0</v>
      </c>
      <c r="E14" s="26">
        <v>0</v>
      </c>
      <c r="F14" s="26">
        <v>0</v>
      </c>
      <c r="G14" s="27">
        <v>2</v>
      </c>
      <c r="H14" s="25">
        <v>80</v>
      </c>
      <c r="I14" s="26">
        <v>61</v>
      </c>
      <c r="J14" s="26">
        <v>5</v>
      </c>
      <c r="K14" s="26">
        <v>0</v>
      </c>
      <c r="L14" s="26">
        <v>0</v>
      </c>
      <c r="M14" s="27">
        <v>2</v>
      </c>
      <c r="N14" s="25">
        <v>79</v>
      </c>
      <c r="O14" s="26">
        <v>18</v>
      </c>
      <c r="P14" s="26">
        <v>0</v>
      </c>
      <c r="Q14" s="26">
        <v>0</v>
      </c>
      <c r="R14" s="26">
        <v>0</v>
      </c>
      <c r="S14" s="27">
        <v>2</v>
      </c>
      <c r="T14" s="25">
        <v>2</v>
      </c>
      <c r="U14" s="26">
        <v>0</v>
      </c>
      <c r="V14" s="26">
        <v>0</v>
      </c>
      <c r="W14" s="26">
        <v>0</v>
      </c>
      <c r="X14" s="26">
        <v>0</v>
      </c>
      <c r="Y14" s="28">
        <v>3</v>
      </c>
      <c r="Z14" s="25">
        <v>0</v>
      </c>
      <c r="AA14" s="26">
        <v>0</v>
      </c>
      <c r="AB14" s="26">
        <v>0</v>
      </c>
      <c r="AC14" s="26">
        <v>0</v>
      </c>
      <c r="AD14" s="26">
        <v>0</v>
      </c>
      <c r="AE14" s="27"/>
      <c r="AF14" s="25"/>
      <c r="AG14" s="26"/>
      <c r="AH14" s="26"/>
      <c r="AI14" s="26"/>
      <c r="AJ14" s="26"/>
      <c r="AK14" s="27"/>
      <c r="AM14" s="6">
        <f>B14+H14+N14+T14+Z14+AF14</f>
        <v>209</v>
      </c>
      <c r="AN14" s="6">
        <f>C14+I14+O14+U14+AA14+AG14</f>
        <v>79</v>
      </c>
      <c r="AO14" s="6">
        <f>D14+J14+P14+V14+AB14+AH14</f>
        <v>5</v>
      </c>
      <c r="AP14" s="6">
        <f>E14+K14+Q14+W14+AC14+AI14</f>
        <v>0</v>
      </c>
      <c r="AQ14" s="6">
        <f>F14+L14+R14+X14+AD14+AJ14</f>
        <v>0</v>
      </c>
      <c r="AR14" s="6">
        <f t="shared" si="0"/>
        <v>293</v>
      </c>
      <c r="AS14" s="6">
        <f t="shared" si="1"/>
        <v>0.71331058020477811</v>
      </c>
      <c r="AT14" s="6">
        <f t="shared" si="2"/>
        <v>0</v>
      </c>
      <c r="AU14" s="6">
        <f>IF(AR14&lt;$AU$1,"",AR14)</f>
        <v>293</v>
      </c>
      <c r="AV14" s="6">
        <f>IF(AR14&lt;$AV$1,"",AM14/AR14)</f>
        <v>0.71331058020477811</v>
      </c>
      <c r="AW14" s="6">
        <f t="shared" si="3"/>
        <v>0</v>
      </c>
      <c r="AZ14" s="6" t="s">
        <v>50</v>
      </c>
      <c r="BA14" s="6" t="s">
        <v>14</v>
      </c>
      <c r="BB14" s="6" t="s">
        <v>51</v>
      </c>
    </row>
    <row r="15" spans="1:58" ht="15" customHeight="1" thickBot="1">
      <c r="T15" s="29"/>
      <c r="U15" s="30"/>
      <c r="V15" s="30"/>
      <c r="W15" s="30"/>
      <c r="X15" s="30"/>
      <c r="Y15" s="31"/>
      <c r="AY15" s="6" t="s">
        <v>38</v>
      </c>
      <c r="AZ15" s="6">
        <f>MEDIAN(AV4:AV14)</f>
        <v>0.48082991620609739</v>
      </c>
      <c r="BA15" s="6">
        <f>_xlfn.STDEV.P(AV4:AV14)/SQRT(COUNT(AV4:AV14))</f>
        <v>3.7174096572365513E-2</v>
      </c>
    </row>
    <row r="16" spans="1:58" ht="15" customHeight="1">
      <c r="A16" s="1" t="s">
        <v>37</v>
      </c>
      <c r="B16" s="2" t="s">
        <v>48</v>
      </c>
      <c r="C16" s="3"/>
      <c r="D16" s="3"/>
      <c r="E16" s="3"/>
      <c r="F16" s="3"/>
      <c r="G16" s="4"/>
      <c r="H16" s="2" t="s">
        <v>2</v>
      </c>
      <c r="I16" s="3"/>
      <c r="J16" s="3"/>
      <c r="K16" s="3"/>
      <c r="L16" s="3"/>
      <c r="M16" s="4"/>
      <c r="N16" s="2" t="s">
        <v>3</v>
      </c>
      <c r="O16" s="3"/>
      <c r="P16" s="3"/>
      <c r="Q16" s="3"/>
      <c r="R16" s="3"/>
      <c r="S16" s="32"/>
      <c r="T16" s="2" t="s">
        <v>4</v>
      </c>
      <c r="U16" s="3"/>
      <c r="V16" s="3"/>
      <c r="W16" s="3"/>
      <c r="X16" s="3"/>
      <c r="Y16" s="4"/>
      <c r="Z16" s="2" t="s">
        <v>5</v>
      </c>
      <c r="AA16" s="3"/>
      <c r="AB16" s="3"/>
      <c r="AC16" s="3"/>
      <c r="AD16" s="3"/>
      <c r="AE16" s="4"/>
      <c r="AF16" s="2" t="s">
        <v>49</v>
      </c>
      <c r="AG16" s="5"/>
      <c r="AH16" s="5"/>
      <c r="AI16" s="5"/>
      <c r="AJ16" s="5"/>
      <c r="AK16" s="4"/>
      <c r="AM16" s="6" t="str">
        <f>A16</f>
        <v>JN3038</v>
      </c>
      <c r="AY16" s="6" t="s">
        <v>37</v>
      </c>
      <c r="AZ16" s="6">
        <f>MEDIAN(AV18:AV32)</f>
        <v>0.39097744360902253</v>
      </c>
      <c r="BA16" s="6">
        <f>_xlfn.STDEV.P(AV18:AV32)/SQRT(COUNT(AV18:AV32))</f>
        <v>3.3484014067074581E-2</v>
      </c>
      <c r="BB16" s="6">
        <v>0.70852916337682303</v>
      </c>
    </row>
    <row r="17" spans="1:54" ht="15" customHeight="1" thickBot="1">
      <c r="A17" s="7"/>
      <c r="B17" s="8" t="s">
        <v>30</v>
      </c>
      <c r="C17" s="9" t="s">
        <v>31</v>
      </c>
      <c r="D17" s="9" t="s">
        <v>32</v>
      </c>
      <c r="E17" s="9" t="s">
        <v>33</v>
      </c>
      <c r="F17" s="10" t="s">
        <v>0</v>
      </c>
      <c r="G17" s="11" t="s">
        <v>1</v>
      </c>
      <c r="H17" s="8" t="s">
        <v>30</v>
      </c>
      <c r="I17" s="9" t="s">
        <v>31</v>
      </c>
      <c r="J17" s="9" t="s">
        <v>32</v>
      </c>
      <c r="K17" s="9" t="s">
        <v>33</v>
      </c>
      <c r="L17" s="10" t="s">
        <v>0</v>
      </c>
      <c r="M17" s="11" t="s">
        <v>1</v>
      </c>
      <c r="N17" s="8" t="s">
        <v>30</v>
      </c>
      <c r="O17" s="9" t="s">
        <v>31</v>
      </c>
      <c r="P17" s="9" t="s">
        <v>32</v>
      </c>
      <c r="Q17" s="9" t="s">
        <v>33</v>
      </c>
      <c r="R17" s="10" t="s">
        <v>0</v>
      </c>
      <c r="S17" s="33" t="s">
        <v>1</v>
      </c>
      <c r="T17" s="8" t="s">
        <v>30</v>
      </c>
      <c r="U17" s="9" t="s">
        <v>31</v>
      </c>
      <c r="V17" s="9" t="s">
        <v>32</v>
      </c>
      <c r="W17" s="9" t="s">
        <v>33</v>
      </c>
      <c r="X17" s="10" t="s">
        <v>0</v>
      </c>
      <c r="Y17" s="11" t="s">
        <v>1</v>
      </c>
      <c r="Z17" s="8" t="s">
        <v>30</v>
      </c>
      <c r="AA17" s="9" t="s">
        <v>31</v>
      </c>
      <c r="AB17" s="9" t="s">
        <v>32</v>
      </c>
      <c r="AC17" s="9" t="s">
        <v>33</v>
      </c>
      <c r="AD17" s="10" t="s">
        <v>0</v>
      </c>
      <c r="AE17" s="11" t="s">
        <v>1</v>
      </c>
      <c r="AF17" s="8" t="s">
        <v>30</v>
      </c>
      <c r="AG17" s="9" t="s">
        <v>31</v>
      </c>
      <c r="AH17" s="9" t="s">
        <v>32</v>
      </c>
      <c r="AI17" s="9" t="s">
        <v>33</v>
      </c>
      <c r="AJ17" s="10" t="s">
        <v>0</v>
      </c>
      <c r="AK17" s="11" t="s">
        <v>1</v>
      </c>
      <c r="AM17" s="6" t="s">
        <v>6</v>
      </c>
      <c r="AN17" s="6" t="s">
        <v>7</v>
      </c>
      <c r="AO17" s="6" t="s">
        <v>9</v>
      </c>
      <c r="AP17" s="6" t="s">
        <v>8</v>
      </c>
      <c r="AQ17" s="6" t="s">
        <v>10</v>
      </c>
      <c r="AR17" s="6" t="s">
        <v>11</v>
      </c>
      <c r="AS17" s="6" t="s">
        <v>12</v>
      </c>
      <c r="AT17" s="6" t="s">
        <v>44</v>
      </c>
      <c r="AU17" s="6" t="s">
        <v>11</v>
      </c>
      <c r="AV17" s="6" t="s">
        <v>12</v>
      </c>
      <c r="AW17" s="6" t="s">
        <v>44</v>
      </c>
      <c r="AY17" s="6" t="s">
        <v>36</v>
      </c>
      <c r="AZ17" s="6">
        <f>MEDIAN(AV36:AV45)</f>
        <v>0.48752318509252468</v>
      </c>
      <c r="BA17" s="6">
        <f>_xlfn.STDEV.P(AV36:AV45)/SQRT(COUNT(AV36:AV45))</f>
        <v>2.4744214736891583E-2</v>
      </c>
      <c r="BB17" s="6">
        <v>0.99999933428042898</v>
      </c>
    </row>
    <row r="18" spans="1:54" ht="15" customHeight="1">
      <c r="A18" s="12" t="s">
        <v>15</v>
      </c>
      <c r="B18" s="13">
        <v>3</v>
      </c>
      <c r="C18" s="14">
        <v>2</v>
      </c>
      <c r="D18" s="14">
        <v>0</v>
      </c>
      <c r="E18" s="14">
        <v>0</v>
      </c>
      <c r="F18" s="14">
        <v>0</v>
      </c>
      <c r="G18" s="15">
        <v>2</v>
      </c>
      <c r="H18" s="13">
        <v>30</v>
      </c>
      <c r="I18" s="14">
        <v>20</v>
      </c>
      <c r="J18" s="14">
        <v>9</v>
      </c>
      <c r="K18" s="14">
        <v>0</v>
      </c>
      <c r="L18" s="14">
        <v>0</v>
      </c>
      <c r="M18" s="15">
        <v>2</v>
      </c>
      <c r="N18" s="13">
        <v>45</v>
      </c>
      <c r="O18" s="14">
        <v>8</v>
      </c>
      <c r="P18" s="14">
        <v>2</v>
      </c>
      <c r="Q18" s="14">
        <v>0</v>
      </c>
      <c r="R18" s="14">
        <v>0</v>
      </c>
      <c r="S18" s="34">
        <v>2</v>
      </c>
      <c r="T18" s="13">
        <v>4</v>
      </c>
      <c r="U18" s="14">
        <v>18</v>
      </c>
      <c r="V18" s="14">
        <v>24</v>
      </c>
      <c r="W18" s="14">
        <v>0</v>
      </c>
      <c r="X18" s="14">
        <v>0</v>
      </c>
      <c r="Y18" s="15">
        <v>1</v>
      </c>
      <c r="Z18" s="13">
        <v>18</v>
      </c>
      <c r="AA18" s="14">
        <v>0</v>
      </c>
      <c r="AB18" s="14">
        <v>0</v>
      </c>
      <c r="AC18" s="14">
        <v>0</v>
      </c>
      <c r="AD18" s="14">
        <v>0</v>
      </c>
      <c r="AE18" s="16">
        <v>2</v>
      </c>
      <c r="AF18" s="13">
        <v>1</v>
      </c>
      <c r="AG18" s="14">
        <v>3</v>
      </c>
      <c r="AH18" s="14">
        <v>7</v>
      </c>
      <c r="AI18" s="14">
        <v>0</v>
      </c>
      <c r="AJ18" s="14">
        <v>2</v>
      </c>
      <c r="AK18" s="16">
        <v>1</v>
      </c>
      <c r="AM18" s="6">
        <f>B18+H18+N18+T18+Z18+AF18</f>
        <v>101</v>
      </c>
      <c r="AN18" s="6">
        <f>C18+I18+O18+U18+AA18+AG18</f>
        <v>51</v>
      </c>
      <c r="AO18" s="6">
        <f>D18+J18+P18+V18+AB18+AH18</f>
        <v>42</v>
      </c>
      <c r="AP18" s="6">
        <f>E18+K18+Q18+W18+AC18+AI18</f>
        <v>0</v>
      </c>
      <c r="AQ18" s="6">
        <f>F18+L18+R18+X18+AD18+AJ18</f>
        <v>2</v>
      </c>
      <c r="AR18" s="6">
        <f>SUM(AM18:AQ18)</f>
        <v>196</v>
      </c>
      <c r="AS18" s="6">
        <f t="shared" ref="AS18:AS63" si="4">AM18/AR18</f>
        <v>0.51530612244897955</v>
      </c>
      <c r="AT18" s="6">
        <f>AP18/AR18</f>
        <v>0</v>
      </c>
      <c r="AU18" s="6">
        <f>IF(AR18&lt;$AU$1,"",AR18)</f>
        <v>196</v>
      </c>
      <c r="AV18" s="6">
        <f>IF(AR18&lt;$AV$1,"",AM18/AR18)</f>
        <v>0.51530612244897955</v>
      </c>
      <c r="AW18" s="6">
        <f>IF(AR18&lt;$AW$1,"",AP18/AR18)</f>
        <v>0</v>
      </c>
      <c r="AY18" s="6" t="s">
        <v>35</v>
      </c>
      <c r="AZ18" s="6">
        <f>MEDIAN(AV49:AV63)</f>
        <v>0.40248962655601661</v>
      </c>
      <c r="BA18" s="6">
        <f>_xlfn.STDEV.P(AV49:AV63)/SQRT(COUNT(AV49:AV63))</f>
        <v>4.9967049376721542E-2</v>
      </c>
      <c r="BB18" s="6">
        <v>0.54153278714918596</v>
      </c>
    </row>
    <row r="19" spans="1:54" ht="15" customHeight="1">
      <c r="A19" s="17" t="s">
        <v>16</v>
      </c>
      <c r="B19" s="18">
        <v>0</v>
      </c>
      <c r="C19" s="19">
        <v>0</v>
      </c>
      <c r="D19" s="19">
        <v>0</v>
      </c>
      <c r="E19" s="19">
        <v>0</v>
      </c>
      <c r="F19" s="19">
        <v>0</v>
      </c>
      <c r="G19" s="20"/>
      <c r="H19" s="18"/>
      <c r="I19" s="19"/>
      <c r="J19" s="19"/>
      <c r="K19" s="19"/>
      <c r="L19" s="19"/>
      <c r="M19" s="20"/>
      <c r="N19" s="18"/>
      <c r="O19" s="19"/>
      <c r="P19" s="19"/>
      <c r="Q19" s="19"/>
      <c r="R19" s="19"/>
      <c r="S19" s="35"/>
      <c r="T19" s="18"/>
      <c r="U19" s="19"/>
      <c r="V19" s="19"/>
      <c r="W19" s="19"/>
      <c r="X19" s="19"/>
      <c r="Y19" s="21"/>
      <c r="Z19" s="18"/>
      <c r="AA19" s="19"/>
      <c r="AB19" s="19"/>
      <c r="AC19" s="19"/>
      <c r="AD19" s="19"/>
      <c r="AE19" s="20"/>
      <c r="AF19" s="18"/>
      <c r="AG19" s="19"/>
      <c r="AH19" s="19"/>
      <c r="AI19" s="19"/>
      <c r="AJ19" s="19"/>
      <c r="AK19" s="20"/>
      <c r="AM19" s="6">
        <f>B19+H19+N19+T19+Z19+AF19</f>
        <v>0</v>
      </c>
      <c r="AN19" s="6">
        <f>C19+I19+O19+U19+AA19+AG19</f>
        <v>0</v>
      </c>
      <c r="AO19" s="6">
        <f>D19+J19+P19+V19+AB19+AH19</f>
        <v>0</v>
      </c>
      <c r="AP19" s="6">
        <f>E19+K19+Q19+W19+AC19+AI19</f>
        <v>0</v>
      </c>
      <c r="AQ19" s="6">
        <f>F19+L19+R19+X19+AD19+AJ19</f>
        <v>0</v>
      </c>
      <c r="AR19" s="6">
        <f t="shared" ref="AR19:AR32" si="5">SUM(AM19:AQ19)</f>
        <v>0</v>
      </c>
      <c r="AS19" s="6" t="e">
        <f t="shared" si="4"/>
        <v>#DIV/0!</v>
      </c>
      <c r="AT19" s="6" t="e">
        <f t="shared" ref="AT19:AT32" si="6">AP19/AR19</f>
        <v>#DIV/0!</v>
      </c>
      <c r="AU19" s="6" t="str">
        <f>IF(AR19&lt;$AU$1,"",AR19)</f>
        <v/>
      </c>
      <c r="AV19" s="6" t="str">
        <f>IF(AR19&lt;$AV$1,"",AM19/AR19)</f>
        <v/>
      </c>
      <c r="AW19" s="6" t="str">
        <f t="shared" ref="AW19:AW32" si="7">IF(AR19&lt;$AW$1,"",AP19/AR19)</f>
        <v/>
      </c>
      <c r="AY19" s="6" t="s">
        <v>34</v>
      </c>
      <c r="AZ19" s="6">
        <f>MEDIAN(AV67:AV78)</f>
        <v>0.25267881611400383</v>
      </c>
      <c r="BA19" s="6">
        <f>_xlfn.STDEV.P(AV67:AV78)/SQRT(COUNT(AV67:AV78))</f>
        <v>4.8558841427606886E-2</v>
      </c>
      <c r="BB19" s="6">
        <v>9.8483059868442996E-2</v>
      </c>
    </row>
    <row r="20" spans="1:54" ht="15" customHeight="1">
      <c r="A20" s="17" t="s">
        <v>17</v>
      </c>
      <c r="B20" s="18">
        <v>3</v>
      </c>
      <c r="C20" s="19">
        <v>2</v>
      </c>
      <c r="D20" s="19">
        <v>1</v>
      </c>
      <c r="E20" s="19">
        <v>0</v>
      </c>
      <c r="F20" s="19">
        <v>3</v>
      </c>
      <c r="G20" s="20">
        <v>2</v>
      </c>
      <c r="H20" s="18">
        <v>29</v>
      </c>
      <c r="I20" s="19">
        <v>8</v>
      </c>
      <c r="J20" s="19">
        <v>3</v>
      </c>
      <c r="K20" s="19">
        <v>6</v>
      </c>
      <c r="L20" s="19">
        <v>4</v>
      </c>
      <c r="M20" s="20">
        <v>2</v>
      </c>
      <c r="N20" s="18">
        <v>8</v>
      </c>
      <c r="O20" s="19">
        <v>4</v>
      </c>
      <c r="P20" s="19">
        <v>2</v>
      </c>
      <c r="Q20" s="19">
        <v>1</v>
      </c>
      <c r="R20" s="19">
        <v>17</v>
      </c>
      <c r="S20" s="35">
        <v>2</v>
      </c>
      <c r="T20" s="18">
        <v>6</v>
      </c>
      <c r="U20" s="19">
        <v>4</v>
      </c>
      <c r="V20" s="19">
        <v>0</v>
      </c>
      <c r="W20" s="19">
        <v>0</v>
      </c>
      <c r="X20" s="19">
        <v>3</v>
      </c>
      <c r="Y20" s="21">
        <v>2</v>
      </c>
      <c r="Z20" s="18">
        <v>6</v>
      </c>
      <c r="AA20" s="19">
        <v>1</v>
      </c>
      <c r="AB20" s="19">
        <v>0</v>
      </c>
      <c r="AC20" s="19">
        <v>0</v>
      </c>
      <c r="AD20" s="19">
        <v>12</v>
      </c>
      <c r="AE20" s="20">
        <v>2</v>
      </c>
      <c r="AF20" s="18">
        <v>0</v>
      </c>
      <c r="AG20" s="19">
        <v>1</v>
      </c>
      <c r="AH20" s="19">
        <v>0</v>
      </c>
      <c r="AI20" s="19">
        <v>0</v>
      </c>
      <c r="AJ20" s="19">
        <v>9</v>
      </c>
      <c r="AK20" s="20">
        <v>2</v>
      </c>
      <c r="AM20" s="6">
        <f>B20+H20+N20+T20+Z20+AF20</f>
        <v>52</v>
      </c>
      <c r="AN20" s="6">
        <f>C20+I20+O20+U20+AA20+AG20</f>
        <v>20</v>
      </c>
      <c r="AO20" s="6">
        <f>D20+J20+P20+V20+AB20+AH20</f>
        <v>6</v>
      </c>
      <c r="AP20" s="6">
        <f>E20+K20+Q20+W20+AC20+AI20</f>
        <v>7</v>
      </c>
      <c r="AQ20" s="6">
        <f>F20+L20+R20+X20+AD20+AJ20</f>
        <v>48</v>
      </c>
      <c r="AR20" s="6">
        <f t="shared" si="5"/>
        <v>133</v>
      </c>
      <c r="AS20" s="6">
        <f t="shared" si="4"/>
        <v>0.39097744360902253</v>
      </c>
      <c r="AT20" s="6">
        <f t="shared" si="6"/>
        <v>5.2631578947368418E-2</v>
      </c>
      <c r="AU20" s="6">
        <f>IF(AR20&lt;$AU$1,"",AR20)</f>
        <v>133</v>
      </c>
      <c r="AV20" s="6">
        <f>IF(AR20&lt;$AV$1,"",AM20/AR20)</f>
        <v>0.39097744360902253</v>
      </c>
      <c r="AW20" s="6">
        <f t="shared" si="7"/>
        <v>5.2631578947368418E-2</v>
      </c>
    </row>
    <row r="21" spans="1:54" ht="15" customHeight="1">
      <c r="A21" s="17" t="s">
        <v>18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/>
      <c r="H21" s="18"/>
      <c r="I21" s="19"/>
      <c r="J21" s="19"/>
      <c r="K21" s="19"/>
      <c r="L21" s="19"/>
      <c r="M21" s="20"/>
      <c r="N21" s="18"/>
      <c r="O21" s="19"/>
      <c r="P21" s="19"/>
      <c r="Q21" s="19"/>
      <c r="R21" s="19"/>
      <c r="S21" s="35"/>
      <c r="T21" s="18"/>
      <c r="U21" s="19"/>
      <c r="V21" s="19"/>
      <c r="W21" s="19"/>
      <c r="X21" s="19"/>
      <c r="Y21" s="21"/>
      <c r="Z21" s="18"/>
      <c r="AA21" s="19"/>
      <c r="AB21" s="19"/>
      <c r="AC21" s="19"/>
      <c r="AD21" s="19"/>
      <c r="AE21" s="20"/>
      <c r="AF21" s="18"/>
      <c r="AG21" s="19"/>
      <c r="AH21" s="19"/>
      <c r="AI21" s="19"/>
      <c r="AJ21" s="19"/>
      <c r="AK21" s="20"/>
      <c r="AM21" s="6">
        <f>B21+H21+N21+T21+Z21+AF21</f>
        <v>0</v>
      </c>
      <c r="AN21" s="6">
        <f>C21+I21+O21+U21+AA21+AG21</f>
        <v>0</v>
      </c>
      <c r="AO21" s="6">
        <f>D21+J21+P21+V21+AB21+AH21</f>
        <v>0</v>
      </c>
      <c r="AP21" s="6">
        <f>E21+K21+Q21+W21+AC21+AI21</f>
        <v>0</v>
      </c>
      <c r="AQ21" s="6">
        <f>F21+L21+R21+X21+AD21+AJ21</f>
        <v>0</v>
      </c>
      <c r="AR21" s="6">
        <f t="shared" si="5"/>
        <v>0</v>
      </c>
      <c r="AS21" s="6" t="e">
        <f t="shared" si="4"/>
        <v>#DIV/0!</v>
      </c>
      <c r="AT21" s="6" t="e">
        <f t="shared" si="6"/>
        <v>#DIV/0!</v>
      </c>
      <c r="AU21" s="6" t="str">
        <f>IF(AR21&lt;$AU$1,"",AR21)</f>
        <v/>
      </c>
      <c r="AV21" s="6" t="str">
        <f>IF(AR21&lt;$AV$1,"",AM21/AR21)</f>
        <v/>
      </c>
      <c r="AW21" s="6" t="str">
        <f t="shared" si="7"/>
        <v/>
      </c>
    </row>
    <row r="22" spans="1:54" ht="15" customHeight="1">
      <c r="A22" s="17" t="s">
        <v>19</v>
      </c>
      <c r="B22" s="18">
        <v>11</v>
      </c>
      <c r="C22" s="19">
        <v>1</v>
      </c>
      <c r="D22" s="19">
        <v>0</v>
      </c>
      <c r="E22" s="19">
        <v>0</v>
      </c>
      <c r="F22" s="19">
        <v>0</v>
      </c>
      <c r="G22" s="20">
        <v>2</v>
      </c>
      <c r="H22" s="18">
        <v>32</v>
      </c>
      <c r="I22" s="19">
        <v>34</v>
      </c>
      <c r="J22" s="19">
        <v>4</v>
      </c>
      <c r="K22" s="19">
        <v>0</v>
      </c>
      <c r="L22" s="19">
        <v>0</v>
      </c>
      <c r="M22" s="20">
        <v>2</v>
      </c>
      <c r="N22" s="18">
        <v>43</v>
      </c>
      <c r="O22" s="19">
        <v>14</v>
      </c>
      <c r="P22" s="19">
        <v>7</v>
      </c>
      <c r="Q22" s="19">
        <v>0</v>
      </c>
      <c r="R22" s="19">
        <v>2</v>
      </c>
      <c r="S22" s="35">
        <v>2</v>
      </c>
      <c r="T22" s="18">
        <v>12</v>
      </c>
      <c r="U22" s="19">
        <v>9</v>
      </c>
      <c r="V22" s="19">
        <v>18</v>
      </c>
      <c r="W22" s="19">
        <v>0</v>
      </c>
      <c r="X22" s="19">
        <v>1</v>
      </c>
      <c r="Y22" s="21">
        <v>1</v>
      </c>
      <c r="Z22" s="18">
        <v>6</v>
      </c>
      <c r="AA22" s="19">
        <v>1</v>
      </c>
      <c r="AB22" s="19">
        <v>0</v>
      </c>
      <c r="AC22" s="19">
        <v>0</v>
      </c>
      <c r="AD22" s="19">
        <v>0</v>
      </c>
      <c r="AE22" s="20">
        <v>2</v>
      </c>
      <c r="AF22" s="18">
        <v>0</v>
      </c>
      <c r="AG22" s="19">
        <v>0</v>
      </c>
      <c r="AH22" s="19">
        <v>0</v>
      </c>
      <c r="AI22" s="19">
        <v>0</v>
      </c>
      <c r="AJ22" s="19">
        <v>5</v>
      </c>
      <c r="AK22" s="20"/>
      <c r="AM22" s="6">
        <f>B22+H22+N22+T22+Z22+AF22</f>
        <v>104</v>
      </c>
      <c r="AN22" s="6">
        <f>C22+I22+O22+U22+AA22+AG22</f>
        <v>59</v>
      </c>
      <c r="AO22" s="6">
        <f>D22+J22+P22+V22+AB22+AH22</f>
        <v>29</v>
      </c>
      <c r="AP22" s="6">
        <f>E22+K22+Q22+W22+AC22+AI22</f>
        <v>0</v>
      </c>
      <c r="AQ22" s="6">
        <f>F22+L22+R22+X22+AD22+AJ22</f>
        <v>8</v>
      </c>
      <c r="AR22" s="6">
        <f t="shared" si="5"/>
        <v>200</v>
      </c>
      <c r="AS22" s="6">
        <f t="shared" si="4"/>
        <v>0.52</v>
      </c>
      <c r="AT22" s="6">
        <f t="shared" si="6"/>
        <v>0</v>
      </c>
      <c r="AU22" s="6">
        <f>IF(AR22&lt;$AU$1,"",AR22)</f>
        <v>200</v>
      </c>
      <c r="AV22" s="6">
        <f>IF(AR22&lt;$AV$1,"",AM22/AR22)</f>
        <v>0.52</v>
      </c>
      <c r="AW22" s="6">
        <f t="shared" si="7"/>
        <v>0</v>
      </c>
    </row>
    <row r="23" spans="1:54" ht="15" customHeight="1">
      <c r="A23" s="17" t="s">
        <v>20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/>
      <c r="H23" s="23"/>
      <c r="I23" s="24"/>
      <c r="J23" s="24"/>
      <c r="K23" s="24"/>
      <c r="L23" s="19"/>
      <c r="M23" s="20"/>
      <c r="N23" s="23"/>
      <c r="O23" s="24"/>
      <c r="P23" s="24"/>
      <c r="Q23" s="24"/>
      <c r="R23" s="19"/>
      <c r="S23" s="35"/>
      <c r="T23" s="23"/>
      <c r="U23" s="24"/>
      <c r="V23" s="24"/>
      <c r="W23" s="24"/>
      <c r="X23" s="19"/>
      <c r="Y23" s="21"/>
      <c r="Z23" s="23"/>
      <c r="AA23" s="24"/>
      <c r="AB23" s="24"/>
      <c r="AC23" s="24"/>
      <c r="AD23" s="19"/>
      <c r="AE23" s="21"/>
      <c r="AF23" s="23"/>
      <c r="AG23" s="24"/>
      <c r="AH23" s="24"/>
      <c r="AI23" s="24"/>
      <c r="AJ23" s="19"/>
      <c r="AK23" s="21"/>
      <c r="AM23" s="6">
        <f>B23+H23+N23+T23+Z23+AF23</f>
        <v>0</v>
      </c>
      <c r="AN23" s="6">
        <f>C23+I23+O23+U23+AA23+AG23</f>
        <v>0</v>
      </c>
      <c r="AO23" s="6">
        <f>D23+J23+P23+V23+AB23+AH23</f>
        <v>0</v>
      </c>
      <c r="AP23" s="6">
        <f>E23+K23+Q23+W23+AC23+AI23</f>
        <v>0</v>
      </c>
      <c r="AQ23" s="6">
        <f>F23+L23+R23+X23+AD23+AJ23</f>
        <v>0</v>
      </c>
      <c r="AR23" s="6">
        <f t="shared" si="5"/>
        <v>0</v>
      </c>
      <c r="AS23" s="6" t="e">
        <f t="shared" si="4"/>
        <v>#DIV/0!</v>
      </c>
      <c r="AT23" s="6" t="e">
        <f t="shared" si="6"/>
        <v>#DIV/0!</v>
      </c>
      <c r="AU23" s="6" t="str">
        <f>IF(AR23&lt;$AU$1,"",AR23)</f>
        <v/>
      </c>
      <c r="AV23" s="6" t="str">
        <f>IF(AR23&lt;$AV$1,"",AM23/AR23)</f>
        <v/>
      </c>
      <c r="AW23" s="6" t="str">
        <f t="shared" si="7"/>
        <v/>
      </c>
    </row>
    <row r="24" spans="1:54" ht="15" customHeight="1">
      <c r="A24" s="17" t="s">
        <v>21</v>
      </c>
      <c r="B24" s="18">
        <v>5</v>
      </c>
      <c r="C24" s="19">
        <v>1</v>
      </c>
      <c r="D24" s="19">
        <v>1</v>
      </c>
      <c r="E24" s="19">
        <v>0</v>
      </c>
      <c r="F24" s="19">
        <v>0</v>
      </c>
      <c r="G24" s="20">
        <v>2</v>
      </c>
      <c r="H24" s="23"/>
      <c r="I24" s="24"/>
      <c r="J24" s="24"/>
      <c r="K24" s="24"/>
      <c r="L24" s="19"/>
      <c r="M24" s="20"/>
      <c r="N24" s="23"/>
      <c r="O24" s="24"/>
      <c r="P24" s="24"/>
      <c r="Q24" s="24"/>
      <c r="R24" s="19"/>
      <c r="S24" s="35"/>
      <c r="T24" s="18"/>
      <c r="U24" s="19"/>
      <c r="V24" s="19"/>
      <c r="W24" s="19"/>
      <c r="X24" s="19"/>
      <c r="Y24" s="21"/>
      <c r="Z24" s="23"/>
      <c r="AA24" s="24"/>
      <c r="AB24" s="24"/>
      <c r="AC24" s="24"/>
      <c r="AD24" s="19"/>
      <c r="AE24" s="21"/>
      <c r="AF24" s="23"/>
      <c r="AG24" s="24"/>
      <c r="AH24" s="24"/>
      <c r="AI24" s="24"/>
      <c r="AJ24" s="19"/>
      <c r="AK24" s="21"/>
      <c r="AM24" s="6">
        <f>B24+H24+N24+T24+Z24+AF24</f>
        <v>5</v>
      </c>
      <c r="AN24" s="6">
        <f>C24+I24+O24+U24+AA24+AG24</f>
        <v>1</v>
      </c>
      <c r="AO24" s="6">
        <f>D24+J24+P24+V24+AB24+AH24</f>
        <v>1</v>
      </c>
      <c r="AP24" s="6">
        <f>E24+K24+Q24+W24+AC24+AI24</f>
        <v>0</v>
      </c>
      <c r="AQ24" s="6">
        <f>F24+L24+R24+X24+AD24+AJ24</f>
        <v>0</v>
      </c>
      <c r="AR24" s="6">
        <f t="shared" si="5"/>
        <v>7</v>
      </c>
      <c r="AS24" s="6">
        <f t="shared" si="4"/>
        <v>0.7142857142857143</v>
      </c>
      <c r="AT24" s="6">
        <f t="shared" si="6"/>
        <v>0</v>
      </c>
      <c r="AU24" s="6" t="str">
        <f>IF(AR24&lt;$AU$1,"",AR24)</f>
        <v/>
      </c>
      <c r="AV24" s="6" t="str">
        <f>IF(AR24&lt;$AV$1,"",AM24/AR24)</f>
        <v/>
      </c>
      <c r="AW24" s="6" t="str">
        <f t="shared" si="7"/>
        <v/>
      </c>
      <c r="AY24" s="6" t="s">
        <v>44</v>
      </c>
    </row>
    <row r="25" spans="1:54" ht="15" customHeight="1">
      <c r="A25" s="17" t="s">
        <v>22</v>
      </c>
      <c r="B25" s="18">
        <v>0</v>
      </c>
      <c r="C25" s="19">
        <v>0</v>
      </c>
      <c r="D25" s="19">
        <v>0</v>
      </c>
      <c r="E25" s="19">
        <v>0</v>
      </c>
      <c r="F25" s="19">
        <v>0</v>
      </c>
      <c r="G25" s="20"/>
      <c r="H25" s="23"/>
      <c r="I25" s="24"/>
      <c r="J25" s="24"/>
      <c r="K25" s="24"/>
      <c r="L25" s="19"/>
      <c r="M25" s="20"/>
      <c r="N25" s="23"/>
      <c r="O25" s="24"/>
      <c r="P25" s="24"/>
      <c r="Q25" s="24"/>
      <c r="R25" s="19"/>
      <c r="S25" s="35"/>
      <c r="T25" s="23"/>
      <c r="U25" s="24"/>
      <c r="V25" s="24"/>
      <c r="W25" s="24"/>
      <c r="X25" s="19"/>
      <c r="Y25" s="21"/>
      <c r="Z25" s="23"/>
      <c r="AA25" s="24"/>
      <c r="AB25" s="24"/>
      <c r="AC25" s="24"/>
      <c r="AD25" s="19"/>
      <c r="AE25" s="21"/>
      <c r="AF25" s="23"/>
      <c r="AG25" s="24"/>
      <c r="AH25" s="24"/>
      <c r="AI25" s="24"/>
      <c r="AJ25" s="19"/>
      <c r="AK25" s="21"/>
      <c r="AM25" s="6">
        <f>B25+H25+N25+T25+Z25+AF25</f>
        <v>0</v>
      </c>
      <c r="AN25" s="6">
        <f>C25+I25+O25+U25+AA25+AG25</f>
        <v>0</v>
      </c>
      <c r="AO25" s="6">
        <f>D25+J25+P25+V25+AB25+AH25</f>
        <v>0</v>
      </c>
      <c r="AP25" s="6">
        <f>E25+K25+Q25+W25+AC25+AI25</f>
        <v>0</v>
      </c>
      <c r="AQ25" s="6">
        <f>F25+L25+R25+X25+AD25+AJ25</f>
        <v>0</v>
      </c>
      <c r="AR25" s="6">
        <f t="shared" si="5"/>
        <v>0</v>
      </c>
      <c r="AS25" s="6" t="e">
        <f t="shared" si="4"/>
        <v>#DIV/0!</v>
      </c>
      <c r="AT25" s="6" t="e">
        <f t="shared" si="6"/>
        <v>#DIV/0!</v>
      </c>
      <c r="AU25" s="6" t="str">
        <f>IF(AR25&lt;$AU$1,"",AR25)</f>
        <v/>
      </c>
      <c r="AV25" s="6" t="str">
        <f>IF(AR25&lt;$AV$1,"",AM25/AR25)</f>
        <v/>
      </c>
      <c r="AW25" s="6" t="str">
        <f t="shared" si="7"/>
        <v/>
      </c>
      <c r="AZ25" s="6" t="s">
        <v>50</v>
      </c>
      <c r="BA25" s="6" t="s">
        <v>14</v>
      </c>
      <c r="BB25" s="6" t="s">
        <v>51</v>
      </c>
    </row>
    <row r="26" spans="1:54" ht="15" customHeight="1">
      <c r="A26" s="17" t="s">
        <v>23</v>
      </c>
      <c r="B26" s="23">
        <v>7</v>
      </c>
      <c r="C26" s="24">
        <v>5</v>
      </c>
      <c r="D26" s="24">
        <v>1</v>
      </c>
      <c r="E26" s="24">
        <v>2</v>
      </c>
      <c r="F26" s="19">
        <v>8</v>
      </c>
      <c r="G26" s="20">
        <v>2</v>
      </c>
      <c r="H26" s="23">
        <v>9</v>
      </c>
      <c r="I26" s="24">
        <v>3</v>
      </c>
      <c r="J26" s="24">
        <v>3</v>
      </c>
      <c r="K26" s="24">
        <v>0</v>
      </c>
      <c r="L26" s="19">
        <v>15</v>
      </c>
      <c r="M26" s="20">
        <v>2</v>
      </c>
      <c r="N26" s="23">
        <v>9</v>
      </c>
      <c r="O26" s="24">
        <v>5</v>
      </c>
      <c r="P26" s="24">
        <v>3</v>
      </c>
      <c r="Q26" s="24">
        <v>0</v>
      </c>
      <c r="R26" s="19">
        <v>28</v>
      </c>
      <c r="S26" s="35">
        <v>2</v>
      </c>
      <c r="T26" s="23">
        <v>1</v>
      </c>
      <c r="U26" s="24">
        <v>0</v>
      </c>
      <c r="V26" s="24">
        <v>0</v>
      </c>
      <c r="W26" s="24">
        <v>0</v>
      </c>
      <c r="X26" s="19">
        <v>0</v>
      </c>
      <c r="Y26" s="21">
        <v>2</v>
      </c>
      <c r="Z26" s="23">
        <v>0</v>
      </c>
      <c r="AA26" s="24">
        <v>0</v>
      </c>
      <c r="AB26" s="24">
        <v>0</v>
      </c>
      <c r="AC26" s="24">
        <v>0</v>
      </c>
      <c r="AD26" s="19">
        <v>9</v>
      </c>
      <c r="AE26" s="21"/>
      <c r="AF26" s="23">
        <v>0</v>
      </c>
      <c r="AG26" s="24">
        <v>0</v>
      </c>
      <c r="AH26" s="24">
        <v>0</v>
      </c>
      <c r="AI26" s="24">
        <v>0</v>
      </c>
      <c r="AJ26" s="19">
        <v>0</v>
      </c>
      <c r="AK26" s="21"/>
      <c r="AM26" s="6">
        <f>B26+H26+N26+T26+Z26+AF26</f>
        <v>26</v>
      </c>
      <c r="AN26" s="6">
        <f>C26+I26+O26+U26+AA26+AG26</f>
        <v>13</v>
      </c>
      <c r="AO26" s="6">
        <f>D26+J26+P26+V26+AB26+AH26</f>
        <v>7</v>
      </c>
      <c r="AP26" s="6">
        <f>E26+K26+Q26+W26+AC26+AI26</f>
        <v>2</v>
      </c>
      <c r="AQ26" s="6">
        <f>F26+L26+R26+X26+AD26+AJ26</f>
        <v>60</v>
      </c>
      <c r="AR26" s="6">
        <f t="shared" si="5"/>
        <v>108</v>
      </c>
      <c r="AS26" s="6">
        <f t="shared" si="4"/>
        <v>0.24074074074074073</v>
      </c>
      <c r="AT26" s="6">
        <f t="shared" si="6"/>
        <v>1.8518518518518517E-2</v>
      </c>
      <c r="AU26" s="6">
        <f>IF(AR26&lt;$AU$1,"",AR26)</f>
        <v>108</v>
      </c>
      <c r="AV26" s="6">
        <f>IF(AR26&lt;$AV$1,"",AM26/AR26)</f>
        <v>0.24074074074074073</v>
      </c>
      <c r="AW26" s="6">
        <f t="shared" si="7"/>
        <v>1.8518518518518517E-2</v>
      </c>
      <c r="AY26" s="6" t="s">
        <v>38</v>
      </c>
      <c r="AZ26" s="6">
        <f>MEDIAN(AW4:AW14)</f>
        <v>0</v>
      </c>
      <c r="BA26" s="6">
        <f>_xlfn.STDEV.P(AW4:AW14)/SQRT(COUNT(AW4:AW14))</f>
        <v>4.9336199720120529E-4</v>
      </c>
    </row>
    <row r="27" spans="1:54" ht="15" customHeight="1">
      <c r="A27" s="17" t="s">
        <v>24</v>
      </c>
      <c r="B27" s="18">
        <v>0</v>
      </c>
      <c r="C27" s="19">
        <v>0</v>
      </c>
      <c r="D27" s="19">
        <v>0</v>
      </c>
      <c r="E27" s="19">
        <v>0</v>
      </c>
      <c r="F27" s="19">
        <v>0</v>
      </c>
      <c r="G27" s="20"/>
      <c r="H27" s="18"/>
      <c r="I27" s="19"/>
      <c r="J27" s="19"/>
      <c r="K27" s="19"/>
      <c r="L27" s="19"/>
      <c r="M27" s="20"/>
      <c r="N27" s="18"/>
      <c r="O27" s="19"/>
      <c r="P27" s="19"/>
      <c r="Q27" s="19"/>
      <c r="R27" s="19"/>
      <c r="S27" s="35"/>
      <c r="T27" s="18"/>
      <c r="U27" s="19"/>
      <c r="V27" s="19"/>
      <c r="W27" s="19"/>
      <c r="X27" s="19"/>
      <c r="Y27" s="21"/>
      <c r="Z27" s="18"/>
      <c r="AA27" s="19"/>
      <c r="AB27" s="19"/>
      <c r="AC27" s="19"/>
      <c r="AD27" s="19"/>
      <c r="AE27" s="20"/>
      <c r="AF27" s="18"/>
      <c r="AG27" s="19"/>
      <c r="AH27" s="19"/>
      <c r="AI27" s="19"/>
      <c r="AJ27" s="19"/>
      <c r="AK27" s="20"/>
      <c r="AM27" s="6">
        <f>B27+H27+N27+T27+Z27+AF27</f>
        <v>0</v>
      </c>
      <c r="AN27" s="6">
        <f>C27+I27+O27+U27+AA27+AG27</f>
        <v>0</v>
      </c>
      <c r="AO27" s="6">
        <f>D27+J27+P27+V27+AB27+AH27</f>
        <v>0</v>
      </c>
      <c r="AP27" s="6">
        <f>E27+K27+Q27+W27+AC27+AI27</f>
        <v>0</v>
      </c>
      <c r="AQ27" s="6">
        <f>F27+L27+R27+X27+AD27+AJ27</f>
        <v>0</v>
      </c>
      <c r="AR27" s="6">
        <f t="shared" si="5"/>
        <v>0</v>
      </c>
      <c r="AS27" s="6" t="e">
        <f t="shared" si="4"/>
        <v>#DIV/0!</v>
      </c>
      <c r="AT27" s="6" t="e">
        <f t="shared" si="6"/>
        <v>#DIV/0!</v>
      </c>
      <c r="AU27" s="6" t="str">
        <f>IF(AR27&lt;$AU$1,"",AR27)</f>
        <v/>
      </c>
      <c r="AV27" s="6" t="str">
        <f>IF(AR27&lt;$AV$1,"",AM27/AR27)</f>
        <v/>
      </c>
      <c r="AW27" s="6" t="str">
        <f t="shared" si="7"/>
        <v/>
      </c>
      <c r="AY27" s="6" t="s">
        <v>37</v>
      </c>
      <c r="AZ27" s="6">
        <f>MEDIAN(AW18:AW32)</f>
        <v>0</v>
      </c>
      <c r="BA27" s="6">
        <f>_xlfn.STDEV.P(AW18:AW32)/SQRT(COUNT(AW18:AW32))</f>
        <v>5.6114266267628457E-3</v>
      </c>
      <c r="BB27" s="6">
        <v>0.97137548216762104</v>
      </c>
    </row>
    <row r="28" spans="1:54" ht="15" customHeight="1">
      <c r="A28" s="17" t="s">
        <v>25</v>
      </c>
      <c r="B28" s="23">
        <v>1</v>
      </c>
      <c r="C28" s="24">
        <v>1</v>
      </c>
      <c r="D28" s="24">
        <v>2</v>
      </c>
      <c r="E28" s="24">
        <v>0</v>
      </c>
      <c r="F28" s="19">
        <v>0</v>
      </c>
      <c r="G28" s="20">
        <v>2</v>
      </c>
      <c r="H28" s="18">
        <v>23</v>
      </c>
      <c r="I28" s="19">
        <v>13</v>
      </c>
      <c r="J28" s="19">
        <v>14</v>
      </c>
      <c r="K28" s="19">
        <v>0</v>
      </c>
      <c r="L28" s="19">
        <v>0</v>
      </c>
      <c r="M28" s="20">
        <v>2</v>
      </c>
      <c r="N28" s="18">
        <v>2</v>
      </c>
      <c r="O28" s="19">
        <v>12</v>
      </c>
      <c r="P28" s="19">
        <v>7</v>
      </c>
      <c r="Q28" s="19">
        <v>0</v>
      </c>
      <c r="R28" s="19">
        <v>0</v>
      </c>
      <c r="S28" s="35">
        <v>2</v>
      </c>
      <c r="T28" s="18">
        <v>14</v>
      </c>
      <c r="U28" s="19">
        <v>2</v>
      </c>
      <c r="V28" s="19">
        <v>1</v>
      </c>
      <c r="W28" s="19">
        <v>0</v>
      </c>
      <c r="X28" s="19">
        <v>3</v>
      </c>
      <c r="Y28" s="21">
        <v>2</v>
      </c>
      <c r="Z28" s="18">
        <v>0</v>
      </c>
      <c r="AA28" s="19">
        <v>0</v>
      </c>
      <c r="AB28" s="19">
        <v>0</v>
      </c>
      <c r="AC28" s="19">
        <v>0</v>
      </c>
      <c r="AD28" s="19">
        <v>0</v>
      </c>
      <c r="AE28" s="20"/>
      <c r="AF28" s="18">
        <v>0</v>
      </c>
      <c r="AG28" s="19">
        <v>1</v>
      </c>
      <c r="AH28" s="19">
        <v>7</v>
      </c>
      <c r="AI28" s="19">
        <v>0</v>
      </c>
      <c r="AJ28" s="19">
        <v>0</v>
      </c>
      <c r="AK28" s="20">
        <v>2</v>
      </c>
      <c r="AM28" s="6">
        <f>B28+H28+N28+T28+Z28+AF28</f>
        <v>40</v>
      </c>
      <c r="AN28" s="6">
        <f>C28+I28+O28+U28+AA28+AG28</f>
        <v>29</v>
      </c>
      <c r="AO28" s="6">
        <f>D28+J28+P28+V28+AB28+AH28</f>
        <v>31</v>
      </c>
      <c r="AP28" s="6">
        <f>E28+K28+Q28+W28+AC28+AI28</f>
        <v>0</v>
      </c>
      <c r="AQ28" s="6">
        <f>F28+L28+R28+X28+AD28+AJ28</f>
        <v>3</v>
      </c>
      <c r="AR28" s="6">
        <f t="shared" si="5"/>
        <v>103</v>
      </c>
      <c r="AS28" s="6">
        <f t="shared" si="4"/>
        <v>0.38834951456310679</v>
      </c>
      <c r="AT28" s="6">
        <f t="shared" si="6"/>
        <v>0</v>
      </c>
      <c r="AU28" s="6">
        <f>IF(AR28&lt;$AU$1,"",AR28)</f>
        <v>103</v>
      </c>
      <c r="AV28" s="6">
        <f>IF(AR28&lt;$AV$1,"",AM28/AR28)</f>
        <v>0.38834951456310679</v>
      </c>
      <c r="AW28" s="6">
        <f t="shared" si="7"/>
        <v>0</v>
      </c>
      <c r="AY28" s="6" t="s">
        <v>36</v>
      </c>
      <c r="AZ28" s="6">
        <f>MEDIAN(AW36:AW45)</f>
        <v>0</v>
      </c>
      <c r="BA28" s="6">
        <f>_xlfn.STDEV.P(AW36:AW45)/SQRT(COUNT(AW36:AW45))</f>
        <v>4.8901200930438846E-4</v>
      </c>
      <c r="BB28" s="6">
        <v>0.99999959551485196</v>
      </c>
    </row>
    <row r="29" spans="1:54" ht="15" customHeight="1">
      <c r="A29" s="17" t="s">
        <v>26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/>
      <c r="H29" s="18">
        <v>4</v>
      </c>
      <c r="I29" s="19">
        <v>1</v>
      </c>
      <c r="J29" s="19">
        <v>2</v>
      </c>
      <c r="K29" s="19">
        <v>0</v>
      </c>
      <c r="L29" s="19">
        <v>0</v>
      </c>
      <c r="M29" s="21">
        <v>2</v>
      </c>
      <c r="N29" s="18">
        <v>13</v>
      </c>
      <c r="O29" s="19">
        <v>6</v>
      </c>
      <c r="P29" s="19">
        <v>0</v>
      </c>
      <c r="Q29" s="19">
        <v>0</v>
      </c>
      <c r="R29" s="19">
        <v>9</v>
      </c>
      <c r="S29" s="36">
        <v>3</v>
      </c>
      <c r="T29" s="18">
        <v>0</v>
      </c>
      <c r="U29" s="19">
        <v>0</v>
      </c>
      <c r="V29" s="19">
        <v>0</v>
      </c>
      <c r="W29" s="19">
        <v>0</v>
      </c>
      <c r="X29" s="19">
        <v>0</v>
      </c>
      <c r="Y29" s="21"/>
      <c r="Z29" s="18">
        <v>0</v>
      </c>
      <c r="AA29" s="19">
        <v>3</v>
      </c>
      <c r="AB29" s="19">
        <v>0</v>
      </c>
      <c r="AC29" s="19">
        <v>0</v>
      </c>
      <c r="AD29" s="19">
        <v>0</v>
      </c>
      <c r="AE29" s="20">
        <v>3</v>
      </c>
      <c r="AF29" s="18">
        <v>0</v>
      </c>
      <c r="AG29" s="19">
        <v>0</v>
      </c>
      <c r="AH29" s="19">
        <v>0</v>
      </c>
      <c r="AI29" s="19">
        <v>0</v>
      </c>
      <c r="AJ29" s="19">
        <v>0</v>
      </c>
      <c r="AK29" s="20"/>
      <c r="AM29" s="6">
        <f>B29+H29+N29+T29+Z29+AF29</f>
        <v>17</v>
      </c>
      <c r="AN29" s="6">
        <f>C29+I29+O29+U29+AA29+AG29</f>
        <v>10</v>
      </c>
      <c r="AO29" s="6">
        <f>D29+J29+P29+V29+AB29+AH29</f>
        <v>2</v>
      </c>
      <c r="AP29" s="6">
        <f>E29+K29+Q29+W29+AC29+AI29</f>
        <v>0</v>
      </c>
      <c r="AQ29" s="6">
        <f>F29+L29+R29+X29+AD29+AJ29</f>
        <v>9</v>
      </c>
      <c r="AR29" s="6">
        <f t="shared" si="5"/>
        <v>38</v>
      </c>
      <c r="AS29" s="6">
        <f t="shared" si="4"/>
        <v>0.44736842105263158</v>
      </c>
      <c r="AT29" s="6">
        <f t="shared" si="6"/>
        <v>0</v>
      </c>
      <c r="AU29" s="6">
        <f>IF(AR29&lt;$AU$1,"",AR29)</f>
        <v>38</v>
      </c>
      <c r="AV29" s="6">
        <f>IF(AR29&lt;$AV$1,"",AM29/AR29)</f>
        <v>0.44736842105263158</v>
      </c>
      <c r="AW29" s="6">
        <f t="shared" si="7"/>
        <v>0</v>
      </c>
      <c r="AY29" s="6" t="s">
        <v>35</v>
      </c>
      <c r="AZ29" s="6">
        <f>MEDIAN(AW49:AW63)</f>
        <v>3.9130434782608699E-2</v>
      </c>
      <c r="BA29" s="6">
        <f>_xlfn.STDEV.P(AW49:AW63)/SQRT(COUNT(AW49:AW63))</f>
        <v>9.5334464921383293E-3</v>
      </c>
      <c r="BB29" s="6">
        <v>1.6152718703501399E-2</v>
      </c>
    </row>
    <row r="30" spans="1:54" ht="15" customHeight="1">
      <c r="A30" s="17" t="s">
        <v>27</v>
      </c>
      <c r="B30" s="18">
        <v>0</v>
      </c>
      <c r="C30" s="19">
        <v>0</v>
      </c>
      <c r="D30" s="19">
        <v>0</v>
      </c>
      <c r="E30" s="19">
        <v>0</v>
      </c>
      <c r="F30" s="19">
        <v>0</v>
      </c>
      <c r="G30" s="21"/>
      <c r="H30" s="18">
        <v>35</v>
      </c>
      <c r="I30" s="19">
        <v>11</v>
      </c>
      <c r="J30" s="19">
        <v>9</v>
      </c>
      <c r="K30" s="19">
        <v>0</v>
      </c>
      <c r="L30" s="19">
        <v>0</v>
      </c>
      <c r="M30" s="21">
        <v>2</v>
      </c>
      <c r="N30" s="18">
        <v>32</v>
      </c>
      <c r="O30" s="19">
        <v>22</v>
      </c>
      <c r="P30" s="19">
        <v>18</v>
      </c>
      <c r="Q30" s="19">
        <v>0</v>
      </c>
      <c r="R30" s="19">
        <v>2</v>
      </c>
      <c r="S30" s="36">
        <v>3</v>
      </c>
      <c r="T30" s="18">
        <v>5</v>
      </c>
      <c r="U30" s="19">
        <v>4</v>
      </c>
      <c r="V30" s="19">
        <v>2</v>
      </c>
      <c r="W30" s="19">
        <v>0</v>
      </c>
      <c r="X30" s="19">
        <v>5</v>
      </c>
      <c r="Y30" s="21">
        <v>2</v>
      </c>
      <c r="Z30" s="18">
        <v>3</v>
      </c>
      <c r="AA30" s="19">
        <v>6</v>
      </c>
      <c r="AB30" s="19">
        <v>1</v>
      </c>
      <c r="AC30" s="19">
        <v>0</v>
      </c>
      <c r="AD30" s="19">
        <v>1</v>
      </c>
      <c r="AE30" s="20">
        <v>1</v>
      </c>
      <c r="AF30" s="18">
        <v>0</v>
      </c>
      <c r="AG30" s="19">
        <v>0</v>
      </c>
      <c r="AH30" s="19">
        <v>0</v>
      </c>
      <c r="AI30" s="19">
        <v>0</v>
      </c>
      <c r="AJ30" s="19">
        <v>0</v>
      </c>
      <c r="AK30" s="20"/>
      <c r="AM30" s="6">
        <f>B30+H30+N30+T30+Z30+AF30</f>
        <v>75</v>
      </c>
      <c r="AN30" s="6">
        <f>C30+I30+O30+U30+AA30+AG30</f>
        <v>43</v>
      </c>
      <c r="AO30" s="6">
        <f>D30+J30+P30+V30+AB30+AH30</f>
        <v>30</v>
      </c>
      <c r="AP30" s="6">
        <f>E30+K30+Q30+W30+AC30+AI30</f>
        <v>0</v>
      </c>
      <c r="AQ30" s="6">
        <f>F30+L30+R30+X30+AD30+AJ30</f>
        <v>8</v>
      </c>
      <c r="AR30" s="6">
        <f t="shared" si="5"/>
        <v>156</v>
      </c>
      <c r="AS30" s="6">
        <f t="shared" si="4"/>
        <v>0.48076923076923078</v>
      </c>
      <c r="AT30" s="6">
        <f t="shared" si="6"/>
        <v>0</v>
      </c>
      <c r="AU30" s="6">
        <f>IF(AR30&lt;$AU$1,"",AR30)</f>
        <v>156</v>
      </c>
      <c r="AV30" s="6">
        <f>IF(AR30&lt;$AV$1,"",AM30/AR30)</f>
        <v>0.48076923076923078</v>
      </c>
      <c r="AW30" s="6">
        <f t="shared" si="7"/>
        <v>0</v>
      </c>
      <c r="AY30" s="6" t="s">
        <v>34</v>
      </c>
      <c r="AZ30" s="6">
        <f>MEDIAN(AW67:AW78)</f>
        <v>3.9521014767133655E-2</v>
      </c>
      <c r="BA30" s="6">
        <f>_xlfn.STDEV.P(AW67:AW78)/SQRT(COUNT(AW67:AW78))</f>
        <v>4.0973540828293086E-3</v>
      </c>
      <c r="BB30" s="6">
        <v>1.2876518812571199E-3</v>
      </c>
    </row>
    <row r="31" spans="1:54" ht="15" customHeight="1">
      <c r="A31" s="17" t="s">
        <v>28</v>
      </c>
      <c r="B31" s="18">
        <v>0</v>
      </c>
      <c r="C31" s="19">
        <v>0</v>
      </c>
      <c r="D31" s="19">
        <v>0</v>
      </c>
      <c r="E31" s="19">
        <v>0</v>
      </c>
      <c r="F31" s="19">
        <v>0</v>
      </c>
      <c r="G31" s="21"/>
      <c r="H31" s="23">
        <v>3</v>
      </c>
      <c r="I31" s="24">
        <v>1</v>
      </c>
      <c r="J31" s="24">
        <v>1</v>
      </c>
      <c r="K31" s="24">
        <v>0</v>
      </c>
      <c r="L31" s="19">
        <v>0</v>
      </c>
      <c r="M31" s="21">
        <v>2</v>
      </c>
      <c r="N31" s="23">
        <v>15</v>
      </c>
      <c r="O31" s="24">
        <v>12</v>
      </c>
      <c r="P31" s="24">
        <v>3</v>
      </c>
      <c r="Q31" s="24">
        <v>0</v>
      </c>
      <c r="R31" s="19">
        <v>5</v>
      </c>
      <c r="S31" s="36">
        <v>3</v>
      </c>
      <c r="T31" s="23">
        <v>8</v>
      </c>
      <c r="U31" s="24">
        <v>9</v>
      </c>
      <c r="V31" s="24">
        <v>2</v>
      </c>
      <c r="W31" s="24">
        <v>0</v>
      </c>
      <c r="X31" s="19">
        <v>8</v>
      </c>
      <c r="Y31" s="21">
        <v>2</v>
      </c>
      <c r="Z31" s="23">
        <v>1</v>
      </c>
      <c r="AA31" s="24">
        <v>14</v>
      </c>
      <c r="AB31" s="24">
        <v>0</v>
      </c>
      <c r="AC31" s="24">
        <v>0</v>
      </c>
      <c r="AD31" s="19">
        <v>10</v>
      </c>
      <c r="AE31" s="21">
        <v>2</v>
      </c>
      <c r="AF31" s="23">
        <v>0</v>
      </c>
      <c r="AG31" s="24">
        <v>0</v>
      </c>
      <c r="AH31" s="24">
        <v>0</v>
      </c>
      <c r="AI31" s="24">
        <v>0</v>
      </c>
      <c r="AJ31" s="19">
        <v>0</v>
      </c>
      <c r="AK31" s="21"/>
      <c r="AM31" s="6">
        <f>B31+H31+N31+T31+Z31+AF31</f>
        <v>27</v>
      </c>
      <c r="AN31" s="6">
        <f>C31+I31+O31+U31+AA31+AG31</f>
        <v>36</v>
      </c>
      <c r="AO31" s="6">
        <f>D31+J31+P31+V31+AB31+AH31</f>
        <v>6</v>
      </c>
      <c r="AP31" s="6">
        <f>E31+K31+Q31+W31+AC31+AI31</f>
        <v>0</v>
      </c>
      <c r="AQ31" s="6">
        <f>F31+L31+R31+X31+AD31+AJ31</f>
        <v>23</v>
      </c>
      <c r="AR31" s="6">
        <f t="shared" si="5"/>
        <v>92</v>
      </c>
      <c r="AS31" s="6">
        <f t="shared" si="4"/>
        <v>0.29347826086956524</v>
      </c>
      <c r="AT31" s="6">
        <f t="shared" si="6"/>
        <v>0</v>
      </c>
      <c r="AU31" s="6">
        <f>IF(AR31&lt;$AU$1,"",AR31)</f>
        <v>92</v>
      </c>
      <c r="AV31" s="6">
        <f>IF(AR31&lt;$AV$1,"",AM31/AR31)</f>
        <v>0.29347826086956524</v>
      </c>
      <c r="AW31" s="6">
        <f t="shared" si="7"/>
        <v>0</v>
      </c>
    </row>
    <row r="32" spans="1:54" ht="15" customHeight="1" thickBot="1">
      <c r="A32" s="7" t="s">
        <v>29</v>
      </c>
      <c r="B32" s="25">
        <v>0</v>
      </c>
      <c r="C32" s="26">
        <v>0</v>
      </c>
      <c r="D32" s="26">
        <v>0</v>
      </c>
      <c r="E32" s="26">
        <v>0</v>
      </c>
      <c r="F32" s="26">
        <v>0</v>
      </c>
      <c r="G32" s="28"/>
      <c r="H32" s="37">
        <v>16</v>
      </c>
      <c r="I32" s="38">
        <v>23</v>
      </c>
      <c r="J32" s="38">
        <v>6</v>
      </c>
      <c r="K32" s="38">
        <v>0</v>
      </c>
      <c r="L32" s="26">
        <v>0</v>
      </c>
      <c r="M32" s="28">
        <v>2</v>
      </c>
      <c r="N32" s="37">
        <v>6</v>
      </c>
      <c r="O32" s="38">
        <v>19</v>
      </c>
      <c r="P32" s="38">
        <v>26</v>
      </c>
      <c r="Q32" s="38">
        <v>0</v>
      </c>
      <c r="R32" s="26">
        <v>2</v>
      </c>
      <c r="S32" s="39">
        <v>2</v>
      </c>
      <c r="T32" s="37">
        <v>30</v>
      </c>
      <c r="U32" s="38">
        <v>22</v>
      </c>
      <c r="V32" s="38">
        <v>13</v>
      </c>
      <c r="W32" s="38">
        <v>0</v>
      </c>
      <c r="X32" s="26">
        <v>0</v>
      </c>
      <c r="Y32" s="28">
        <v>2</v>
      </c>
      <c r="Z32" s="37">
        <v>0</v>
      </c>
      <c r="AA32" s="38">
        <v>32</v>
      </c>
      <c r="AB32" s="38">
        <v>0</v>
      </c>
      <c r="AC32" s="38">
        <v>0</v>
      </c>
      <c r="AD32" s="26">
        <v>0</v>
      </c>
      <c r="AE32" s="28">
        <v>3</v>
      </c>
      <c r="AF32" s="37">
        <v>0</v>
      </c>
      <c r="AG32" s="38">
        <v>0</v>
      </c>
      <c r="AH32" s="38">
        <v>0</v>
      </c>
      <c r="AI32" s="38">
        <v>0</v>
      </c>
      <c r="AJ32" s="26">
        <v>0</v>
      </c>
      <c r="AK32" s="28"/>
      <c r="AM32" s="6">
        <f>B32+H32+N32+T32+Z32+AF32</f>
        <v>52</v>
      </c>
      <c r="AN32" s="6">
        <f>C32+I32+O32+U32+AA32+AG32</f>
        <v>96</v>
      </c>
      <c r="AO32" s="6">
        <f>D32+J32+P32+V32+AB32+AH32</f>
        <v>45</v>
      </c>
      <c r="AP32" s="6">
        <f>E32+K32+Q32+W32+AC32+AI32</f>
        <v>0</v>
      </c>
      <c r="AQ32" s="6">
        <f>F32+L32+R32+X32+AD32+AJ32</f>
        <v>2</v>
      </c>
      <c r="AR32" s="6">
        <f t="shared" si="5"/>
        <v>195</v>
      </c>
      <c r="AS32" s="6">
        <f t="shared" si="4"/>
        <v>0.26666666666666666</v>
      </c>
      <c r="AT32" s="6">
        <f t="shared" si="6"/>
        <v>0</v>
      </c>
      <c r="AU32" s="6">
        <f>IF(AR32&lt;$AU$1,"",AR32)</f>
        <v>195</v>
      </c>
      <c r="AV32" s="6">
        <f>IF(AR32&lt;$AV$1,"",AM32/AR32)</f>
        <v>0.26666666666666666</v>
      </c>
      <c r="AW32" s="6">
        <f t="shared" si="7"/>
        <v>0</v>
      </c>
    </row>
    <row r="33" spans="1:49" ht="15" customHeight="1" thickBot="1"/>
    <row r="34" spans="1:49" ht="15" customHeight="1">
      <c r="A34" s="40" t="s">
        <v>36</v>
      </c>
      <c r="B34" s="2" t="s">
        <v>48</v>
      </c>
      <c r="C34" s="3"/>
      <c r="D34" s="3"/>
      <c r="E34" s="3"/>
      <c r="F34" s="3"/>
      <c r="G34" s="4"/>
      <c r="H34" s="2" t="s">
        <v>2</v>
      </c>
      <c r="I34" s="3"/>
      <c r="J34" s="3"/>
      <c r="K34" s="3"/>
      <c r="L34" s="3"/>
      <c r="M34" s="4"/>
      <c r="N34" s="2" t="s">
        <v>3</v>
      </c>
      <c r="O34" s="3"/>
      <c r="P34" s="3"/>
      <c r="Q34" s="3"/>
      <c r="R34" s="3"/>
      <c r="S34" s="4"/>
      <c r="T34" s="2" t="s">
        <v>4</v>
      </c>
      <c r="U34" s="3"/>
      <c r="V34" s="3"/>
      <c r="W34" s="3"/>
      <c r="X34" s="3"/>
      <c r="Y34" s="4"/>
      <c r="Z34" s="2" t="s">
        <v>5</v>
      </c>
      <c r="AA34" s="3"/>
      <c r="AB34" s="3"/>
      <c r="AC34" s="3"/>
      <c r="AD34" s="3"/>
      <c r="AE34" s="4"/>
      <c r="AF34" s="2" t="s">
        <v>49</v>
      </c>
      <c r="AG34" s="5"/>
      <c r="AH34" s="5"/>
      <c r="AI34" s="5"/>
      <c r="AJ34" s="5"/>
      <c r="AK34" s="4"/>
      <c r="AM34" s="6" t="str">
        <f>A34</f>
        <v>JN3039</v>
      </c>
    </row>
    <row r="35" spans="1:49" ht="15" customHeight="1" thickBot="1">
      <c r="A35" s="41"/>
      <c r="B35" s="8" t="s">
        <v>30</v>
      </c>
      <c r="C35" s="9" t="s">
        <v>31</v>
      </c>
      <c r="D35" s="9" t="s">
        <v>32</v>
      </c>
      <c r="E35" s="9" t="s">
        <v>33</v>
      </c>
      <c r="F35" s="10" t="s">
        <v>0</v>
      </c>
      <c r="G35" s="11" t="s">
        <v>1</v>
      </c>
      <c r="H35" s="8" t="s">
        <v>30</v>
      </c>
      <c r="I35" s="9" t="s">
        <v>31</v>
      </c>
      <c r="J35" s="9" t="s">
        <v>32</v>
      </c>
      <c r="K35" s="9" t="s">
        <v>33</v>
      </c>
      <c r="L35" s="10" t="s">
        <v>0</v>
      </c>
      <c r="M35" s="11" t="s">
        <v>1</v>
      </c>
      <c r="N35" s="8" t="s">
        <v>30</v>
      </c>
      <c r="O35" s="9" t="s">
        <v>31</v>
      </c>
      <c r="P35" s="9" t="s">
        <v>32</v>
      </c>
      <c r="Q35" s="9" t="s">
        <v>33</v>
      </c>
      <c r="R35" s="10" t="s">
        <v>0</v>
      </c>
      <c r="S35" s="11" t="s">
        <v>1</v>
      </c>
      <c r="T35" s="8" t="s">
        <v>30</v>
      </c>
      <c r="U35" s="9" t="s">
        <v>31</v>
      </c>
      <c r="V35" s="9" t="s">
        <v>32</v>
      </c>
      <c r="W35" s="9" t="s">
        <v>33</v>
      </c>
      <c r="X35" s="10" t="s">
        <v>0</v>
      </c>
      <c r="Y35" s="11" t="s">
        <v>1</v>
      </c>
      <c r="Z35" s="8" t="s">
        <v>30</v>
      </c>
      <c r="AA35" s="9" t="s">
        <v>31</v>
      </c>
      <c r="AB35" s="9" t="s">
        <v>32</v>
      </c>
      <c r="AC35" s="9" t="s">
        <v>33</v>
      </c>
      <c r="AD35" s="10" t="s">
        <v>0</v>
      </c>
      <c r="AE35" s="11" t="s">
        <v>1</v>
      </c>
      <c r="AF35" s="8" t="s">
        <v>30</v>
      </c>
      <c r="AG35" s="9" t="s">
        <v>31</v>
      </c>
      <c r="AH35" s="9" t="s">
        <v>32</v>
      </c>
      <c r="AI35" s="9" t="s">
        <v>33</v>
      </c>
      <c r="AJ35" s="10" t="s">
        <v>0</v>
      </c>
      <c r="AK35" s="11" t="s">
        <v>1</v>
      </c>
      <c r="AM35" s="6" t="s">
        <v>6</v>
      </c>
      <c r="AN35" s="6" t="s">
        <v>7</v>
      </c>
      <c r="AO35" s="6" t="s">
        <v>9</v>
      </c>
      <c r="AP35" s="6" t="s">
        <v>8</v>
      </c>
      <c r="AQ35" s="6" t="s">
        <v>10</v>
      </c>
      <c r="AR35" s="6" t="s">
        <v>11</v>
      </c>
      <c r="AS35" s="6" t="s">
        <v>12</v>
      </c>
      <c r="AT35" s="6" t="s">
        <v>44</v>
      </c>
      <c r="AU35" s="6" t="s">
        <v>11</v>
      </c>
      <c r="AV35" s="6" t="s">
        <v>12</v>
      </c>
      <c r="AW35" s="6" t="s">
        <v>44</v>
      </c>
    </row>
    <row r="36" spans="1:49" ht="15" customHeight="1">
      <c r="A36" s="42" t="s">
        <v>15</v>
      </c>
      <c r="B36" s="13">
        <v>7</v>
      </c>
      <c r="C36" s="14">
        <v>13</v>
      </c>
      <c r="D36" s="14">
        <v>8</v>
      </c>
      <c r="E36" s="14">
        <v>0</v>
      </c>
      <c r="F36" s="14">
        <v>0</v>
      </c>
      <c r="G36" s="15">
        <v>2</v>
      </c>
      <c r="H36" s="13">
        <v>43</v>
      </c>
      <c r="I36" s="14">
        <v>17</v>
      </c>
      <c r="J36" s="14">
        <v>0</v>
      </c>
      <c r="K36" s="14">
        <v>0</v>
      </c>
      <c r="L36" s="14">
        <v>0</v>
      </c>
      <c r="M36" s="15">
        <v>2</v>
      </c>
      <c r="N36" s="13">
        <v>7</v>
      </c>
      <c r="O36" s="14">
        <v>32</v>
      </c>
      <c r="P36" s="14">
        <v>24</v>
      </c>
      <c r="Q36" s="14">
        <v>0</v>
      </c>
      <c r="R36" s="14">
        <v>0</v>
      </c>
      <c r="S36" s="15">
        <v>2</v>
      </c>
      <c r="T36" s="13">
        <v>31</v>
      </c>
      <c r="U36" s="14">
        <v>6</v>
      </c>
      <c r="V36" s="14">
        <v>8</v>
      </c>
      <c r="W36" s="14">
        <v>0</v>
      </c>
      <c r="X36" s="14">
        <v>0</v>
      </c>
      <c r="Y36" s="15">
        <v>2</v>
      </c>
      <c r="Z36" s="13">
        <v>31</v>
      </c>
      <c r="AA36" s="14">
        <v>16</v>
      </c>
      <c r="AB36" s="14">
        <v>8</v>
      </c>
      <c r="AC36" s="14">
        <v>0</v>
      </c>
      <c r="AD36" s="14">
        <v>0</v>
      </c>
      <c r="AE36" s="16">
        <v>2</v>
      </c>
      <c r="AF36" s="13">
        <v>1</v>
      </c>
      <c r="AG36" s="14">
        <v>0</v>
      </c>
      <c r="AH36" s="14">
        <v>0</v>
      </c>
      <c r="AI36" s="14">
        <v>0</v>
      </c>
      <c r="AJ36" s="14">
        <v>15</v>
      </c>
      <c r="AK36" s="16">
        <v>2</v>
      </c>
      <c r="AM36" s="6">
        <f>B36+H36+N36+T36+Z36+AF36</f>
        <v>120</v>
      </c>
      <c r="AN36" s="6">
        <f>C36+I36+O36+U36+AA36+AG36</f>
        <v>84</v>
      </c>
      <c r="AO36" s="6">
        <f>D36+J36+P36+V36+AB36+AH36</f>
        <v>48</v>
      </c>
      <c r="AP36" s="6">
        <f>E36+K36+Q36+W36+AC36+AI36</f>
        <v>0</v>
      </c>
      <c r="AQ36" s="6">
        <f>F36+L36+R36+X36+AD36+AJ36</f>
        <v>15</v>
      </c>
      <c r="AR36" s="6">
        <f>SUM(AM36:AQ36)</f>
        <v>267</v>
      </c>
      <c r="AS36" s="6">
        <f t="shared" ref="AS36" si="8">AM36/AR36</f>
        <v>0.449438202247191</v>
      </c>
      <c r="AT36" s="6">
        <f>AP36/AR36</f>
        <v>0</v>
      </c>
      <c r="AU36" s="6">
        <f>IF(AR36&lt;$AU$1,"",AR36)</f>
        <v>267</v>
      </c>
      <c r="AV36" s="6">
        <f>IF(AR36&lt;$AV$1,"",AM36/AR36)</f>
        <v>0.449438202247191</v>
      </c>
      <c r="AW36" s="6">
        <f>IF(AR36&lt;$AW$1,"",AP36/AR36)</f>
        <v>0</v>
      </c>
    </row>
    <row r="37" spans="1:49" ht="15" customHeight="1">
      <c r="A37" s="43" t="s">
        <v>16</v>
      </c>
      <c r="B37" s="18">
        <v>1</v>
      </c>
      <c r="C37" s="19">
        <v>4</v>
      </c>
      <c r="D37" s="19">
        <v>8</v>
      </c>
      <c r="E37" s="19">
        <v>0</v>
      </c>
      <c r="F37" s="19">
        <v>0</v>
      </c>
      <c r="G37" s="20">
        <v>2</v>
      </c>
      <c r="H37" s="18">
        <v>32</v>
      </c>
      <c r="I37" s="19">
        <v>22</v>
      </c>
      <c r="J37" s="19">
        <v>10</v>
      </c>
      <c r="K37" s="19">
        <v>0</v>
      </c>
      <c r="L37" s="19">
        <v>2</v>
      </c>
      <c r="M37" s="20">
        <v>2</v>
      </c>
      <c r="N37" s="18">
        <v>3</v>
      </c>
      <c r="O37" s="19">
        <v>23</v>
      </c>
      <c r="P37" s="19">
        <v>52</v>
      </c>
      <c r="Q37" s="19">
        <v>0</v>
      </c>
      <c r="R37" s="19">
        <v>1</v>
      </c>
      <c r="S37" s="20">
        <v>2</v>
      </c>
      <c r="T37" s="18">
        <v>14</v>
      </c>
      <c r="U37" s="19">
        <v>8</v>
      </c>
      <c r="V37" s="19">
        <v>2</v>
      </c>
      <c r="W37" s="19">
        <v>0</v>
      </c>
      <c r="X37" s="19">
        <v>2</v>
      </c>
      <c r="Y37" s="21">
        <v>2</v>
      </c>
      <c r="Z37" s="18">
        <v>14</v>
      </c>
      <c r="AA37" s="19">
        <v>8</v>
      </c>
      <c r="AB37" s="19">
        <v>2</v>
      </c>
      <c r="AC37" s="19">
        <v>0</v>
      </c>
      <c r="AD37" s="19">
        <v>1</v>
      </c>
      <c r="AE37" s="20">
        <v>3</v>
      </c>
      <c r="AF37" s="18">
        <v>0</v>
      </c>
      <c r="AG37" s="19">
        <v>0</v>
      </c>
      <c r="AH37" s="19">
        <v>0</v>
      </c>
      <c r="AI37" s="19">
        <v>0</v>
      </c>
      <c r="AJ37" s="19">
        <v>8</v>
      </c>
      <c r="AK37" s="20"/>
      <c r="AM37" s="6">
        <f>B37+H37+N37+T37+Z37+AF37</f>
        <v>64</v>
      </c>
      <c r="AN37" s="6">
        <f>C37+I37+O37+U37+AA37+AG37</f>
        <v>65</v>
      </c>
      <c r="AO37" s="6">
        <f>D37+J37+P37+V37+AB37+AH37</f>
        <v>74</v>
      </c>
      <c r="AP37" s="6">
        <f>E37+K37+Q37+W37+AC37+AI37</f>
        <v>0</v>
      </c>
      <c r="AQ37" s="6">
        <f>F37+L37+R37+X37+AD37+AJ37</f>
        <v>14</v>
      </c>
      <c r="AR37" s="6">
        <f t="shared" ref="AR37:AR45" si="9">SUM(AM37:AQ37)</f>
        <v>217</v>
      </c>
      <c r="AS37" s="6">
        <f t="shared" si="4"/>
        <v>0.29493087557603687</v>
      </c>
      <c r="AT37" s="6">
        <f t="shared" ref="AT37:AT45" si="10">AP37/AR37</f>
        <v>0</v>
      </c>
      <c r="AU37" s="6">
        <f>IF(AR37&lt;$AU$1,"",AR37)</f>
        <v>217</v>
      </c>
      <c r="AV37" s="6">
        <f>IF(AR37&lt;$AV$1,"",AM37/AR37)</f>
        <v>0.29493087557603687</v>
      </c>
      <c r="AW37" s="6">
        <f t="shared" ref="AW37:AW45" si="11">IF(AR37&lt;$AW$1,"",AP37/AR37)</f>
        <v>0</v>
      </c>
    </row>
    <row r="38" spans="1:49" ht="15" customHeight="1">
      <c r="A38" s="43" t="s">
        <v>17</v>
      </c>
      <c r="B38" s="18">
        <v>7</v>
      </c>
      <c r="C38" s="19">
        <v>12</v>
      </c>
      <c r="D38" s="19">
        <v>3</v>
      </c>
      <c r="E38" s="19">
        <v>0</v>
      </c>
      <c r="F38" s="19">
        <v>0</v>
      </c>
      <c r="G38" s="20">
        <v>2</v>
      </c>
      <c r="H38" s="18">
        <v>66</v>
      </c>
      <c r="I38" s="19">
        <v>13</v>
      </c>
      <c r="J38" s="19">
        <v>0</v>
      </c>
      <c r="K38" s="19">
        <v>1</v>
      </c>
      <c r="L38" s="19">
        <v>0</v>
      </c>
      <c r="M38" s="20">
        <v>2</v>
      </c>
      <c r="N38" s="18">
        <v>14</v>
      </c>
      <c r="O38" s="19">
        <v>28</v>
      </c>
      <c r="P38" s="19">
        <v>39</v>
      </c>
      <c r="Q38" s="19">
        <v>0</v>
      </c>
      <c r="R38" s="19">
        <v>0</v>
      </c>
      <c r="S38" s="20">
        <v>2</v>
      </c>
      <c r="T38" s="18">
        <v>4</v>
      </c>
      <c r="U38" s="19">
        <v>1</v>
      </c>
      <c r="V38" s="19">
        <v>0</v>
      </c>
      <c r="W38" s="19">
        <v>0</v>
      </c>
      <c r="X38" s="19">
        <v>0</v>
      </c>
      <c r="Y38" s="21">
        <v>2</v>
      </c>
      <c r="Z38" s="18">
        <v>4</v>
      </c>
      <c r="AA38" s="19">
        <v>1</v>
      </c>
      <c r="AB38" s="19">
        <v>0</v>
      </c>
      <c r="AC38" s="19">
        <v>0</v>
      </c>
      <c r="AD38" s="19">
        <v>0</v>
      </c>
      <c r="AE38" s="20">
        <v>3</v>
      </c>
      <c r="AF38" s="18">
        <v>0</v>
      </c>
      <c r="AG38" s="19">
        <v>1</v>
      </c>
      <c r="AH38" s="19">
        <v>0</v>
      </c>
      <c r="AI38" s="19">
        <v>0</v>
      </c>
      <c r="AJ38" s="19">
        <v>0</v>
      </c>
      <c r="AK38" s="20">
        <v>2</v>
      </c>
      <c r="AM38" s="6">
        <f>B38+H38+N38+T38+Z38+AF38</f>
        <v>95</v>
      </c>
      <c r="AN38" s="6">
        <f>C38+I38+O38+U38+AA38+AG38</f>
        <v>56</v>
      </c>
      <c r="AO38" s="6">
        <f>D38+J38+P38+V38+AB38+AH38</f>
        <v>42</v>
      </c>
      <c r="AP38" s="6">
        <f>E38+K38+Q38+W38+AC38+AI38</f>
        <v>1</v>
      </c>
      <c r="AQ38" s="6">
        <f>F38+L38+R38+X38+AD38+AJ38</f>
        <v>0</v>
      </c>
      <c r="AR38" s="6">
        <f t="shared" si="9"/>
        <v>194</v>
      </c>
      <c r="AS38" s="6">
        <f t="shared" si="4"/>
        <v>0.48969072164948452</v>
      </c>
      <c r="AT38" s="6">
        <f t="shared" si="10"/>
        <v>5.1546391752577319E-3</v>
      </c>
      <c r="AU38" s="6">
        <f>IF(AR38&lt;$AU$1,"",AR38)</f>
        <v>194</v>
      </c>
      <c r="AV38" s="6">
        <f>IF(AR38&lt;$AV$1,"",AM38/AR38)</f>
        <v>0.48969072164948452</v>
      </c>
      <c r="AW38" s="6">
        <f t="shared" si="11"/>
        <v>5.1546391752577319E-3</v>
      </c>
    </row>
    <row r="39" spans="1:49" ht="15" customHeight="1">
      <c r="A39" s="43" t="s">
        <v>18</v>
      </c>
      <c r="B39" s="18">
        <v>7</v>
      </c>
      <c r="C39" s="19">
        <v>12</v>
      </c>
      <c r="D39" s="19">
        <v>3</v>
      </c>
      <c r="E39" s="19">
        <v>0</v>
      </c>
      <c r="F39" s="19">
        <v>0</v>
      </c>
      <c r="G39" s="20">
        <v>2</v>
      </c>
      <c r="H39" s="18">
        <v>46</v>
      </c>
      <c r="I39" s="19">
        <v>7</v>
      </c>
      <c r="J39" s="19">
        <v>0</v>
      </c>
      <c r="K39" s="19">
        <v>0</v>
      </c>
      <c r="L39" s="19">
        <v>0</v>
      </c>
      <c r="M39" s="20">
        <v>2</v>
      </c>
      <c r="N39" s="18">
        <v>4</v>
      </c>
      <c r="O39" s="19">
        <v>18</v>
      </c>
      <c r="P39" s="19">
        <v>27</v>
      </c>
      <c r="Q39" s="19">
        <v>0</v>
      </c>
      <c r="R39" s="19">
        <v>0</v>
      </c>
      <c r="S39" s="20">
        <v>2</v>
      </c>
      <c r="T39" s="18">
        <v>34</v>
      </c>
      <c r="U39" s="19">
        <v>17</v>
      </c>
      <c r="V39" s="19">
        <v>5</v>
      </c>
      <c r="W39" s="19">
        <v>0</v>
      </c>
      <c r="X39" s="19">
        <v>0</v>
      </c>
      <c r="Y39" s="21">
        <v>2</v>
      </c>
      <c r="Z39" s="18">
        <v>34</v>
      </c>
      <c r="AA39" s="19">
        <v>17</v>
      </c>
      <c r="AB39" s="19">
        <v>5</v>
      </c>
      <c r="AC39" s="19">
        <v>0</v>
      </c>
      <c r="AD39" s="19">
        <v>0</v>
      </c>
      <c r="AE39" s="20">
        <v>2</v>
      </c>
      <c r="AF39" s="18">
        <v>0</v>
      </c>
      <c r="AG39" s="19">
        <v>1</v>
      </c>
      <c r="AH39" s="19">
        <v>0</v>
      </c>
      <c r="AI39" s="19">
        <v>0</v>
      </c>
      <c r="AJ39" s="19">
        <v>1</v>
      </c>
      <c r="AK39" s="20">
        <v>2</v>
      </c>
      <c r="AM39" s="6">
        <f>B39+H39+N39+T39+Z39+AF39</f>
        <v>125</v>
      </c>
      <c r="AN39" s="6">
        <f>C39+I39+O39+U39+AA39+AG39</f>
        <v>72</v>
      </c>
      <c r="AO39" s="6">
        <f>D39+J39+P39+V39+AB39+AH39</f>
        <v>40</v>
      </c>
      <c r="AP39" s="6">
        <f>E39+K39+Q39+W39+AC39+AI39</f>
        <v>0</v>
      </c>
      <c r="AQ39" s="6">
        <f>F39+L39+R39+X39+AD39+AJ39</f>
        <v>1</v>
      </c>
      <c r="AR39" s="6">
        <f t="shared" si="9"/>
        <v>238</v>
      </c>
      <c r="AS39" s="6">
        <f t="shared" si="4"/>
        <v>0.52521008403361347</v>
      </c>
      <c r="AT39" s="6">
        <f t="shared" si="10"/>
        <v>0</v>
      </c>
      <c r="AU39" s="6">
        <f>IF(AR39&lt;$AU$1,"",AR39)</f>
        <v>238</v>
      </c>
      <c r="AV39" s="6">
        <f>IF(AR39&lt;$AV$1,"",AM39/AR39)</f>
        <v>0.52521008403361347</v>
      </c>
      <c r="AW39" s="6">
        <f t="shared" si="11"/>
        <v>0</v>
      </c>
    </row>
    <row r="40" spans="1:49" ht="15" customHeight="1">
      <c r="A40" s="43" t="s">
        <v>19</v>
      </c>
      <c r="B40" s="18">
        <v>9</v>
      </c>
      <c r="C40" s="19">
        <v>15</v>
      </c>
      <c r="D40" s="19">
        <v>6</v>
      </c>
      <c r="E40" s="19">
        <v>0</v>
      </c>
      <c r="F40" s="19">
        <v>0</v>
      </c>
      <c r="G40" s="20">
        <v>2</v>
      </c>
      <c r="H40" s="18">
        <v>74</v>
      </c>
      <c r="I40" s="19">
        <v>8</v>
      </c>
      <c r="J40" s="19">
        <v>1</v>
      </c>
      <c r="K40" s="19">
        <v>0</v>
      </c>
      <c r="L40" s="19">
        <v>0</v>
      </c>
      <c r="M40" s="20">
        <v>2</v>
      </c>
      <c r="N40" s="18">
        <v>3</v>
      </c>
      <c r="O40" s="19">
        <v>34</v>
      </c>
      <c r="P40" s="19">
        <v>37</v>
      </c>
      <c r="Q40" s="19">
        <v>0</v>
      </c>
      <c r="R40" s="19">
        <v>1</v>
      </c>
      <c r="S40" s="20">
        <v>2</v>
      </c>
      <c r="T40" s="18">
        <v>15</v>
      </c>
      <c r="U40" s="19">
        <v>4</v>
      </c>
      <c r="V40" s="19">
        <v>0</v>
      </c>
      <c r="W40" s="19">
        <v>0</v>
      </c>
      <c r="X40" s="19">
        <v>0</v>
      </c>
      <c r="Y40" s="21">
        <v>2</v>
      </c>
      <c r="Z40" s="18">
        <v>15</v>
      </c>
      <c r="AA40" s="19">
        <v>4</v>
      </c>
      <c r="AB40" s="19">
        <v>0</v>
      </c>
      <c r="AC40" s="19">
        <v>0</v>
      </c>
      <c r="AD40" s="19">
        <v>1</v>
      </c>
      <c r="AE40" s="20">
        <v>3</v>
      </c>
      <c r="AF40" s="18">
        <v>0</v>
      </c>
      <c r="AG40" s="19">
        <v>0</v>
      </c>
      <c r="AH40" s="19">
        <v>0</v>
      </c>
      <c r="AI40" s="19">
        <v>0</v>
      </c>
      <c r="AJ40" s="19">
        <v>12</v>
      </c>
      <c r="AK40" s="20"/>
      <c r="AM40" s="6">
        <f>B40+H40+N40+T40+Z40+AF40</f>
        <v>116</v>
      </c>
      <c r="AN40" s="6">
        <f>C40+I40+O40+U40+AA40+AG40</f>
        <v>65</v>
      </c>
      <c r="AO40" s="6">
        <f>D40+J40+P40+V40+AB40+AH40</f>
        <v>44</v>
      </c>
      <c r="AP40" s="6">
        <f>E40+K40+Q40+W40+AC40+AI40</f>
        <v>0</v>
      </c>
      <c r="AQ40" s="6">
        <f>F40+L40+R40+X40+AD40+AJ40</f>
        <v>14</v>
      </c>
      <c r="AR40" s="6">
        <f t="shared" si="9"/>
        <v>239</v>
      </c>
      <c r="AS40" s="6">
        <f t="shared" si="4"/>
        <v>0.48535564853556484</v>
      </c>
      <c r="AT40" s="6">
        <f t="shared" si="10"/>
        <v>0</v>
      </c>
      <c r="AU40" s="6">
        <f>IF(AR40&lt;$AU$1,"",AR40)</f>
        <v>239</v>
      </c>
      <c r="AV40" s="6">
        <f>IF(AR40&lt;$AV$1,"",AM40/AR40)</f>
        <v>0.48535564853556484</v>
      </c>
      <c r="AW40" s="6">
        <f t="shared" si="11"/>
        <v>0</v>
      </c>
    </row>
    <row r="41" spans="1:49" ht="15" customHeight="1">
      <c r="A41" s="43" t="s">
        <v>20</v>
      </c>
      <c r="B41" s="23">
        <v>14</v>
      </c>
      <c r="C41" s="24">
        <v>12</v>
      </c>
      <c r="D41" s="24">
        <v>6</v>
      </c>
      <c r="E41" s="24">
        <v>0</v>
      </c>
      <c r="F41" s="19">
        <v>0</v>
      </c>
      <c r="G41" s="20">
        <v>2</v>
      </c>
      <c r="H41" s="23">
        <v>75</v>
      </c>
      <c r="I41" s="24">
        <v>6</v>
      </c>
      <c r="J41" s="24">
        <v>0</v>
      </c>
      <c r="K41" s="24">
        <v>0</v>
      </c>
      <c r="L41" s="19">
        <v>0</v>
      </c>
      <c r="M41" s="20">
        <v>2</v>
      </c>
      <c r="N41" s="23">
        <v>6</v>
      </c>
      <c r="O41" s="24">
        <v>26</v>
      </c>
      <c r="P41" s="24">
        <v>25</v>
      </c>
      <c r="Q41" s="24">
        <v>0</v>
      </c>
      <c r="R41" s="19">
        <v>0</v>
      </c>
      <c r="S41" s="20">
        <v>2</v>
      </c>
      <c r="T41" s="23">
        <v>24</v>
      </c>
      <c r="U41" s="24">
        <v>8</v>
      </c>
      <c r="V41" s="24">
        <v>1</v>
      </c>
      <c r="W41" s="24">
        <v>0</v>
      </c>
      <c r="X41" s="19">
        <v>1</v>
      </c>
      <c r="Y41" s="21">
        <v>2</v>
      </c>
      <c r="Z41" s="23">
        <v>24</v>
      </c>
      <c r="AA41" s="24">
        <v>8</v>
      </c>
      <c r="AB41" s="24">
        <v>1</v>
      </c>
      <c r="AC41" s="24">
        <v>0</v>
      </c>
      <c r="AD41" s="19">
        <v>0</v>
      </c>
      <c r="AE41" s="21">
        <v>2</v>
      </c>
      <c r="AF41" s="23">
        <v>0</v>
      </c>
      <c r="AG41" s="24">
        <v>5</v>
      </c>
      <c r="AH41" s="24">
        <v>1</v>
      </c>
      <c r="AI41" s="24">
        <v>0</v>
      </c>
      <c r="AJ41" s="19">
        <v>11</v>
      </c>
      <c r="AK41" s="21">
        <v>2</v>
      </c>
      <c r="AM41" s="6">
        <f>B41+H41+N41+T41+Z41+AF41</f>
        <v>143</v>
      </c>
      <c r="AN41" s="6">
        <f>C41+I41+O41+U41+AA41+AG41</f>
        <v>65</v>
      </c>
      <c r="AO41" s="6">
        <f>D41+J41+P41+V41+AB41+AH41</f>
        <v>34</v>
      </c>
      <c r="AP41" s="6">
        <f>E41+K41+Q41+W41+AC41+AI41</f>
        <v>0</v>
      </c>
      <c r="AQ41" s="6">
        <f>F41+L41+R41+X41+AD41+AJ41</f>
        <v>12</v>
      </c>
      <c r="AR41" s="6">
        <f t="shared" si="9"/>
        <v>254</v>
      </c>
      <c r="AS41" s="6">
        <f t="shared" si="4"/>
        <v>0.56299212598425197</v>
      </c>
      <c r="AT41" s="6">
        <f t="shared" si="10"/>
        <v>0</v>
      </c>
      <c r="AU41" s="6">
        <f>IF(AR41&lt;$AU$1,"",AR41)</f>
        <v>254</v>
      </c>
      <c r="AV41" s="6">
        <f>IF(AR41&lt;$AV$1,"",AM41/AR41)</f>
        <v>0.56299212598425197</v>
      </c>
      <c r="AW41" s="6">
        <f t="shared" si="11"/>
        <v>0</v>
      </c>
    </row>
    <row r="42" spans="1:49" ht="15" customHeight="1">
      <c r="A42" s="43" t="s">
        <v>21</v>
      </c>
      <c r="B42" s="23">
        <v>10</v>
      </c>
      <c r="C42" s="24">
        <v>20</v>
      </c>
      <c r="D42" s="24">
        <v>7</v>
      </c>
      <c r="E42" s="24">
        <v>0</v>
      </c>
      <c r="F42" s="19">
        <v>0</v>
      </c>
      <c r="G42" s="20">
        <v>2</v>
      </c>
      <c r="H42" s="23">
        <v>82</v>
      </c>
      <c r="I42" s="24">
        <v>9</v>
      </c>
      <c r="J42" s="24">
        <v>0</v>
      </c>
      <c r="K42" s="24">
        <v>0</v>
      </c>
      <c r="L42" s="19">
        <v>0</v>
      </c>
      <c r="M42" s="20">
        <v>2</v>
      </c>
      <c r="N42" s="23">
        <v>12</v>
      </c>
      <c r="O42" s="24">
        <v>20</v>
      </c>
      <c r="P42" s="24">
        <v>30</v>
      </c>
      <c r="Q42" s="24">
        <v>0</v>
      </c>
      <c r="R42" s="19">
        <v>9</v>
      </c>
      <c r="S42" s="20">
        <v>2</v>
      </c>
      <c r="T42" s="18">
        <v>19</v>
      </c>
      <c r="U42" s="19">
        <v>14</v>
      </c>
      <c r="V42" s="19">
        <v>4</v>
      </c>
      <c r="W42" s="19">
        <v>0</v>
      </c>
      <c r="X42" s="19">
        <v>4</v>
      </c>
      <c r="Y42" s="21">
        <v>2</v>
      </c>
      <c r="Z42" s="23">
        <v>19</v>
      </c>
      <c r="AA42" s="24">
        <v>14</v>
      </c>
      <c r="AB42" s="24">
        <v>4</v>
      </c>
      <c r="AC42" s="24">
        <v>0</v>
      </c>
      <c r="AD42" s="19">
        <v>9</v>
      </c>
      <c r="AE42" s="21">
        <v>3</v>
      </c>
      <c r="AF42" s="23">
        <v>0</v>
      </c>
      <c r="AG42" s="24">
        <v>0</v>
      </c>
      <c r="AH42" s="24">
        <v>0</v>
      </c>
      <c r="AI42" s="24">
        <v>0</v>
      </c>
      <c r="AJ42" s="19">
        <v>0</v>
      </c>
      <c r="AK42" s="21"/>
      <c r="AM42" s="6">
        <f>B42+H42+N42+T42+Z42+AF42</f>
        <v>142</v>
      </c>
      <c r="AN42" s="6">
        <f>C42+I42+O42+U42+AA42+AG42</f>
        <v>77</v>
      </c>
      <c r="AO42" s="6">
        <f>D42+J42+P42+V42+AB42+AH42</f>
        <v>45</v>
      </c>
      <c r="AP42" s="6">
        <f>E42+K42+Q42+W42+AC42+AI42</f>
        <v>0</v>
      </c>
      <c r="AQ42" s="6">
        <f>F42+L42+R42+X42+AD42+AJ42</f>
        <v>22</v>
      </c>
      <c r="AR42" s="6">
        <f t="shared" si="9"/>
        <v>286</v>
      </c>
      <c r="AS42" s="6">
        <f t="shared" si="4"/>
        <v>0.49650349650349651</v>
      </c>
      <c r="AT42" s="6">
        <f t="shared" si="10"/>
        <v>0</v>
      </c>
      <c r="AU42" s="6">
        <f>IF(AR42&lt;$AU$1,"",AR42)</f>
        <v>286</v>
      </c>
      <c r="AV42" s="6">
        <f>IF(AR42&lt;$AV$1,"",AM42/AR42)</f>
        <v>0.49650349650349651</v>
      </c>
      <c r="AW42" s="6">
        <f t="shared" si="11"/>
        <v>0</v>
      </c>
    </row>
    <row r="43" spans="1:49" ht="15" customHeight="1">
      <c r="A43" s="43" t="s">
        <v>22</v>
      </c>
      <c r="B43" s="23">
        <v>10</v>
      </c>
      <c r="C43" s="24">
        <v>12</v>
      </c>
      <c r="D43" s="24">
        <v>2</v>
      </c>
      <c r="E43" s="24">
        <v>0</v>
      </c>
      <c r="F43" s="19">
        <v>0</v>
      </c>
      <c r="G43" s="20">
        <v>2</v>
      </c>
      <c r="H43" s="23">
        <v>68</v>
      </c>
      <c r="I43" s="24">
        <v>9</v>
      </c>
      <c r="J43" s="24">
        <v>0</v>
      </c>
      <c r="K43" s="24">
        <v>0</v>
      </c>
      <c r="L43" s="19">
        <v>0</v>
      </c>
      <c r="M43" s="20">
        <v>2</v>
      </c>
      <c r="N43" s="23">
        <v>9</v>
      </c>
      <c r="O43" s="24">
        <v>28</v>
      </c>
      <c r="P43" s="24">
        <v>37</v>
      </c>
      <c r="Q43" s="24">
        <v>0</v>
      </c>
      <c r="R43" s="19">
        <v>1</v>
      </c>
      <c r="S43" s="20">
        <v>2</v>
      </c>
      <c r="T43" s="23">
        <v>26</v>
      </c>
      <c r="U43" s="24">
        <v>10</v>
      </c>
      <c r="V43" s="24">
        <v>0</v>
      </c>
      <c r="W43" s="24">
        <v>0</v>
      </c>
      <c r="X43" s="19">
        <v>2</v>
      </c>
      <c r="Y43" s="21">
        <v>2</v>
      </c>
      <c r="Z43" s="23">
        <v>26</v>
      </c>
      <c r="AA43" s="24">
        <v>10</v>
      </c>
      <c r="AB43" s="24">
        <v>0</v>
      </c>
      <c r="AC43" s="24">
        <v>0</v>
      </c>
      <c r="AD43" s="19">
        <v>1</v>
      </c>
      <c r="AE43" s="21">
        <v>2</v>
      </c>
      <c r="AF43" s="23">
        <v>0</v>
      </c>
      <c r="AG43" s="24">
        <v>0</v>
      </c>
      <c r="AH43" s="24">
        <v>0</v>
      </c>
      <c r="AI43" s="24">
        <v>0</v>
      </c>
      <c r="AJ43" s="19">
        <v>0</v>
      </c>
      <c r="AK43" s="21"/>
      <c r="AM43" s="6">
        <f>B43+H43+N43+T43+Z43+AF43</f>
        <v>139</v>
      </c>
      <c r="AN43" s="6">
        <f>C43+I43+O43+U43+AA43+AG43</f>
        <v>69</v>
      </c>
      <c r="AO43" s="6">
        <f>D43+J43+P43+V43+AB43+AH43</f>
        <v>39</v>
      </c>
      <c r="AP43" s="6">
        <f>E43+K43+Q43+W43+AC43+AI43</f>
        <v>0</v>
      </c>
      <c r="AQ43" s="6">
        <f>F43+L43+R43+X43+AD43+AJ43</f>
        <v>4</v>
      </c>
      <c r="AR43" s="6">
        <f t="shared" si="9"/>
        <v>251</v>
      </c>
      <c r="AS43" s="6">
        <f t="shared" si="4"/>
        <v>0.55378486055776888</v>
      </c>
      <c r="AT43" s="6">
        <f t="shared" si="10"/>
        <v>0</v>
      </c>
      <c r="AU43" s="6">
        <f>IF(AR43&lt;$AU$1,"",AR43)</f>
        <v>251</v>
      </c>
      <c r="AV43" s="6">
        <f>IF(AR43&lt;$AV$1,"",AM43/AR43)</f>
        <v>0.55378486055776888</v>
      </c>
      <c r="AW43" s="6">
        <f t="shared" si="11"/>
        <v>0</v>
      </c>
    </row>
    <row r="44" spans="1:49" ht="15" customHeight="1">
      <c r="A44" s="43" t="s">
        <v>23</v>
      </c>
      <c r="B44" s="23">
        <v>5</v>
      </c>
      <c r="C44" s="24">
        <v>9</v>
      </c>
      <c r="D44" s="24">
        <v>7</v>
      </c>
      <c r="E44" s="24">
        <v>0</v>
      </c>
      <c r="F44" s="19">
        <v>0</v>
      </c>
      <c r="G44" s="20">
        <v>2</v>
      </c>
      <c r="H44" s="23">
        <v>59</v>
      </c>
      <c r="I44" s="24">
        <v>11</v>
      </c>
      <c r="J44" s="24">
        <v>1</v>
      </c>
      <c r="K44" s="24">
        <v>0</v>
      </c>
      <c r="L44" s="19">
        <v>0</v>
      </c>
      <c r="M44" s="20">
        <v>2</v>
      </c>
      <c r="N44" s="23">
        <v>19</v>
      </c>
      <c r="O44" s="24">
        <v>41</v>
      </c>
      <c r="P44" s="24">
        <v>58</v>
      </c>
      <c r="Q44" s="24">
        <v>0</v>
      </c>
      <c r="R44" s="19">
        <v>4</v>
      </c>
      <c r="S44" s="20">
        <v>2</v>
      </c>
      <c r="T44" s="23">
        <v>3</v>
      </c>
      <c r="U44" s="24">
        <v>0</v>
      </c>
      <c r="V44" s="24">
        <v>4</v>
      </c>
      <c r="W44" s="24">
        <v>0</v>
      </c>
      <c r="X44" s="19">
        <v>3</v>
      </c>
      <c r="Y44" s="21">
        <v>2</v>
      </c>
      <c r="Z44" s="23">
        <v>0</v>
      </c>
      <c r="AA44" s="24">
        <v>0</v>
      </c>
      <c r="AB44" s="24">
        <v>0</v>
      </c>
      <c r="AC44" s="24">
        <v>0</v>
      </c>
      <c r="AD44" s="19">
        <v>0</v>
      </c>
      <c r="AE44" s="21"/>
      <c r="AF44" s="23"/>
      <c r="AG44" s="24"/>
      <c r="AH44" s="24"/>
      <c r="AI44" s="24"/>
      <c r="AJ44" s="19"/>
      <c r="AK44" s="21"/>
      <c r="AM44" s="6">
        <f>B44+H44+N44+T44+Z44+AF44</f>
        <v>86</v>
      </c>
      <c r="AN44" s="6">
        <f>C44+I44+O44+U44+AA44+AG44</f>
        <v>61</v>
      </c>
      <c r="AO44" s="6">
        <f>D44+J44+P44+V44+AB44+AH44</f>
        <v>70</v>
      </c>
      <c r="AP44" s="6">
        <f>E44+K44+Q44+W44+AC44+AI44</f>
        <v>0</v>
      </c>
      <c r="AQ44" s="6">
        <f>F44+L44+R44+X44+AD44+AJ44</f>
        <v>7</v>
      </c>
      <c r="AR44" s="6">
        <f t="shared" si="9"/>
        <v>224</v>
      </c>
      <c r="AS44" s="6">
        <f t="shared" si="4"/>
        <v>0.38392857142857145</v>
      </c>
      <c r="AT44" s="6">
        <f t="shared" si="10"/>
        <v>0</v>
      </c>
      <c r="AU44" s="6">
        <f>IF(AR44&lt;$AU$1,"",AR44)</f>
        <v>224</v>
      </c>
      <c r="AV44" s="6">
        <f>IF(AR44&lt;$AV$1,"",AM44/AR44)</f>
        <v>0.38392857142857145</v>
      </c>
      <c r="AW44" s="6">
        <f t="shared" si="11"/>
        <v>0</v>
      </c>
    </row>
    <row r="45" spans="1:49" ht="15" customHeight="1" thickBot="1">
      <c r="A45" s="41" t="s">
        <v>24</v>
      </c>
      <c r="B45" s="25">
        <v>3</v>
      </c>
      <c r="C45" s="26">
        <v>5</v>
      </c>
      <c r="D45" s="26">
        <v>6</v>
      </c>
      <c r="E45" s="26">
        <v>0</v>
      </c>
      <c r="F45" s="26">
        <v>0</v>
      </c>
      <c r="G45" s="27">
        <v>2</v>
      </c>
      <c r="H45" s="25">
        <v>46</v>
      </c>
      <c r="I45" s="26">
        <v>8</v>
      </c>
      <c r="J45" s="26">
        <v>1</v>
      </c>
      <c r="K45" s="26">
        <v>0</v>
      </c>
      <c r="L45" s="26">
        <v>0</v>
      </c>
      <c r="M45" s="27">
        <v>2</v>
      </c>
      <c r="N45" s="25">
        <v>11</v>
      </c>
      <c r="O45" s="26">
        <v>41</v>
      </c>
      <c r="P45" s="26">
        <v>44</v>
      </c>
      <c r="Q45" s="26">
        <v>0</v>
      </c>
      <c r="R45" s="26">
        <v>1</v>
      </c>
      <c r="S45" s="27">
        <v>2</v>
      </c>
      <c r="T45" s="25">
        <v>21</v>
      </c>
      <c r="U45" s="26">
        <v>6</v>
      </c>
      <c r="V45" s="26">
        <v>5</v>
      </c>
      <c r="W45" s="26">
        <v>0</v>
      </c>
      <c r="X45" s="26">
        <v>6</v>
      </c>
      <c r="Y45" s="28">
        <v>2</v>
      </c>
      <c r="Z45" s="25">
        <v>21</v>
      </c>
      <c r="AA45" s="26">
        <v>6</v>
      </c>
      <c r="AB45" s="26">
        <v>5</v>
      </c>
      <c r="AC45" s="26">
        <v>0</v>
      </c>
      <c r="AD45" s="26">
        <v>1</v>
      </c>
      <c r="AE45" s="27">
        <v>2</v>
      </c>
      <c r="AF45" s="25">
        <v>0</v>
      </c>
      <c r="AG45" s="26">
        <v>0</v>
      </c>
      <c r="AH45" s="26">
        <v>4</v>
      </c>
      <c r="AI45" s="26">
        <v>0</v>
      </c>
      <c r="AJ45" s="26">
        <v>4</v>
      </c>
      <c r="AK45" s="27">
        <v>3</v>
      </c>
      <c r="AM45" s="6">
        <f>B45+H45+N45+T45+Z45+AF45</f>
        <v>102</v>
      </c>
      <c r="AN45" s="6">
        <f>C45+I45+O45+U45+AA45+AG45</f>
        <v>66</v>
      </c>
      <c r="AO45" s="6">
        <f>D45+J45+P45+V45+AB45+AH45</f>
        <v>65</v>
      </c>
      <c r="AP45" s="6">
        <f>E45+K45+Q45+W45+AC45+AI45</f>
        <v>0</v>
      </c>
      <c r="AQ45" s="6">
        <f>F45+L45+R45+X45+AD45+AJ45</f>
        <v>12</v>
      </c>
      <c r="AR45" s="6">
        <f t="shared" si="9"/>
        <v>245</v>
      </c>
      <c r="AS45" s="6">
        <f t="shared" si="4"/>
        <v>0.41632653061224489</v>
      </c>
      <c r="AT45" s="6">
        <f t="shared" si="10"/>
        <v>0</v>
      </c>
      <c r="AU45" s="6">
        <f>IF(AR45&lt;$AU$1,"",AR45)</f>
        <v>245</v>
      </c>
      <c r="AV45" s="6">
        <f>IF(AR45&lt;$AV$1,"",AM45/AR45)</f>
        <v>0.41632653061224489</v>
      </c>
      <c r="AW45" s="6">
        <f t="shared" si="11"/>
        <v>0</v>
      </c>
    </row>
    <row r="46" spans="1:49" ht="15" customHeight="1" thickBot="1"/>
    <row r="47" spans="1:49" ht="15" customHeight="1">
      <c r="A47" s="1" t="s">
        <v>35</v>
      </c>
      <c r="B47" s="2" t="s">
        <v>48</v>
      </c>
      <c r="C47" s="3"/>
      <c r="D47" s="3"/>
      <c r="E47" s="3"/>
      <c r="F47" s="3"/>
      <c r="G47" s="4"/>
      <c r="H47" s="2" t="s">
        <v>2</v>
      </c>
      <c r="I47" s="3"/>
      <c r="J47" s="3"/>
      <c r="K47" s="3"/>
      <c r="L47" s="3"/>
      <c r="M47" s="4"/>
      <c r="N47" s="2" t="s">
        <v>3</v>
      </c>
      <c r="O47" s="3"/>
      <c r="P47" s="3"/>
      <c r="Q47" s="3"/>
      <c r="R47" s="3"/>
      <c r="S47" s="4"/>
      <c r="T47" s="2" t="s">
        <v>4</v>
      </c>
      <c r="U47" s="3"/>
      <c r="V47" s="3"/>
      <c r="W47" s="3"/>
      <c r="X47" s="3"/>
      <c r="Y47" s="4"/>
      <c r="Z47" s="2" t="s">
        <v>5</v>
      </c>
      <c r="AA47" s="3"/>
      <c r="AB47" s="3"/>
      <c r="AC47" s="3"/>
      <c r="AD47" s="3"/>
      <c r="AE47" s="4"/>
      <c r="AF47" s="2" t="s">
        <v>49</v>
      </c>
      <c r="AG47" s="5"/>
      <c r="AH47" s="5"/>
      <c r="AI47" s="5"/>
      <c r="AJ47" s="5"/>
      <c r="AK47" s="4"/>
      <c r="AM47" s="6" t="str">
        <f>A47</f>
        <v>ZIM945</v>
      </c>
    </row>
    <row r="48" spans="1:49" ht="15" customHeight="1" thickBot="1">
      <c r="A48" s="7"/>
      <c r="B48" s="8" t="s">
        <v>30</v>
      </c>
      <c r="C48" s="9" t="s">
        <v>31</v>
      </c>
      <c r="D48" s="9" t="s">
        <v>32</v>
      </c>
      <c r="E48" s="9" t="s">
        <v>33</v>
      </c>
      <c r="F48" s="10" t="s">
        <v>0</v>
      </c>
      <c r="G48" s="11" t="s">
        <v>1</v>
      </c>
      <c r="H48" s="8" t="s">
        <v>30</v>
      </c>
      <c r="I48" s="9" t="s">
        <v>31</v>
      </c>
      <c r="J48" s="9" t="s">
        <v>32</v>
      </c>
      <c r="K48" s="9" t="s">
        <v>33</v>
      </c>
      <c r="L48" s="10" t="s">
        <v>0</v>
      </c>
      <c r="M48" s="11" t="s">
        <v>1</v>
      </c>
      <c r="N48" s="8" t="s">
        <v>30</v>
      </c>
      <c r="O48" s="9" t="s">
        <v>31</v>
      </c>
      <c r="P48" s="9" t="s">
        <v>32</v>
      </c>
      <c r="Q48" s="9" t="s">
        <v>33</v>
      </c>
      <c r="R48" s="10" t="s">
        <v>0</v>
      </c>
      <c r="S48" s="11" t="s">
        <v>1</v>
      </c>
      <c r="T48" s="8" t="s">
        <v>30</v>
      </c>
      <c r="U48" s="9" t="s">
        <v>31</v>
      </c>
      <c r="V48" s="9" t="s">
        <v>32</v>
      </c>
      <c r="W48" s="9" t="s">
        <v>33</v>
      </c>
      <c r="X48" s="10" t="s">
        <v>0</v>
      </c>
      <c r="Y48" s="11" t="s">
        <v>1</v>
      </c>
      <c r="Z48" s="8" t="s">
        <v>30</v>
      </c>
      <c r="AA48" s="9" t="s">
        <v>31</v>
      </c>
      <c r="AB48" s="9" t="s">
        <v>32</v>
      </c>
      <c r="AC48" s="9" t="s">
        <v>33</v>
      </c>
      <c r="AD48" s="10" t="s">
        <v>0</v>
      </c>
      <c r="AE48" s="11" t="s">
        <v>1</v>
      </c>
      <c r="AF48" s="44" t="s">
        <v>30</v>
      </c>
      <c r="AG48" s="9" t="s">
        <v>31</v>
      </c>
      <c r="AH48" s="9" t="s">
        <v>32</v>
      </c>
      <c r="AI48" s="9" t="s">
        <v>33</v>
      </c>
      <c r="AJ48" s="10" t="s">
        <v>0</v>
      </c>
      <c r="AK48" s="11" t="s">
        <v>1</v>
      </c>
      <c r="AM48" s="6" t="s">
        <v>6</v>
      </c>
      <c r="AN48" s="6" t="s">
        <v>7</v>
      </c>
      <c r="AO48" s="6" t="s">
        <v>9</v>
      </c>
      <c r="AP48" s="6" t="s">
        <v>8</v>
      </c>
      <c r="AQ48" s="6" t="s">
        <v>10</v>
      </c>
      <c r="AR48" s="6" t="s">
        <v>11</v>
      </c>
      <c r="AS48" s="6" t="s">
        <v>12</v>
      </c>
      <c r="AT48" s="6" t="s">
        <v>44</v>
      </c>
      <c r="AU48" s="6" t="s">
        <v>11</v>
      </c>
      <c r="AV48" s="6" t="s">
        <v>12</v>
      </c>
      <c r="AW48" s="6" t="s">
        <v>44</v>
      </c>
    </row>
    <row r="49" spans="1:49" ht="15" customHeight="1">
      <c r="A49" s="12" t="s">
        <v>15</v>
      </c>
      <c r="B49" s="13">
        <v>12</v>
      </c>
      <c r="C49" s="14">
        <v>2</v>
      </c>
      <c r="D49" s="14">
        <v>0</v>
      </c>
      <c r="E49" s="14">
        <v>0</v>
      </c>
      <c r="F49" s="14">
        <v>0</v>
      </c>
      <c r="G49" s="15">
        <v>2</v>
      </c>
      <c r="H49" s="13">
        <v>22</v>
      </c>
      <c r="I49" s="14">
        <v>20</v>
      </c>
      <c r="J49" s="14">
        <v>46</v>
      </c>
      <c r="K49" s="14">
        <v>0</v>
      </c>
      <c r="L49" s="14">
        <v>0</v>
      </c>
      <c r="M49" s="15">
        <v>2</v>
      </c>
      <c r="N49" s="13">
        <v>64</v>
      </c>
      <c r="O49" s="14">
        <v>0</v>
      </c>
      <c r="P49" s="14">
        <v>0</v>
      </c>
      <c r="Q49" s="14">
        <v>8</v>
      </c>
      <c r="R49" s="14">
        <v>0</v>
      </c>
      <c r="S49" s="15">
        <v>2</v>
      </c>
      <c r="T49" s="13">
        <v>5</v>
      </c>
      <c r="U49" s="14">
        <v>2</v>
      </c>
      <c r="V49" s="14">
        <v>0</v>
      </c>
      <c r="W49" s="14">
        <v>1</v>
      </c>
      <c r="X49" s="14">
        <v>13</v>
      </c>
      <c r="Y49" s="15">
        <v>1</v>
      </c>
      <c r="Z49" s="13">
        <v>0</v>
      </c>
      <c r="AA49" s="14">
        <v>0</v>
      </c>
      <c r="AB49" s="14">
        <v>0</v>
      </c>
      <c r="AC49" s="14">
        <v>0</v>
      </c>
      <c r="AD49" s="14">
        <v>17</v>
      </c>
      <c r="AE49" s="16"/>
      <c r="AF49" s="45">
        <v>0</v>
      </c>
      <c r="AG49" s="14">
        <v>0</v>
      </c>
      <c r="AH49" s="14">
        <v>0</v>
      </c>
      <c r="AI49" s="14">
        <v>0</v>
      </c>
      <c r="AJ49" s="14">
        <v>18</v>
      </c>
      <c r="AK49" s="16"/>
      <c r="AM49" s="6">
        <f>B49+H49+N49+T49+Z49+AF49</f>
        <v>103</v>
      </c>
      <c r="AN49" s="6">
        <f>C49+I49+O49+U49+AA49+AG49</f>
        <v>24</v>
      </c>
      <c r="AO49" s="6">
        <f>D49+J49+P49+V49+AB49+AH49</f>
        <v>46</v>
      </c>
      <c r="AP49" s="6">
        <f>E49+K49+Q49+W49+AC49+AI49</f>
        <v>9</v>
      </c>
      <c r="AQ49" s="6">
        <f>F49+L49+R49+X49+AD49+AJ49</f>
        <v>48</v>
      </c>
      <c r="AR49" s="6">
        <f>SUM(AM49:AQ49)</f>
        <v>230</v>
      </c>
      <c r="AS49" s="6">
        <f t="shared" ref="AS49" si="12">AM49/AR49</f>
        <v>0.44782608695652176</v>
      </c>
      <c r="AT49" s="6">
        <f>AP49/AR49</f>
        <v>3.9130434782608699E-2</v>
      </c>
      <c r="AU49" s="6">
        <f>IF(AR49&lt;$AU$1,"",AR49)</f>
        <v>230</v>
      </c>
      <c r="AV49" s="6">
        <f>IF(AR49&lt;$AV$1,"",AM49/AR49)</f>
        <v>0.44782608695652176</v>
      </c>
      <c r="AW49" s="6">
        <f>IF(AR49&lt;$AW$1,"",AP49/AR49)</f>
        <v>3.9130434782608699E-2</v>
      </c>
    </row>
    <row r="50" spans="1:49" ht="15" customHeight="1">
      <c r="A50" s="17" t="s">
        <v>16</v>
      </c>
      <c r="B50" s="18">
        <v>0</v>
      </c>
      <c r="C50" s="19">
        <v>0</v>
      </c>
      <c r="D50" s="19">
        <v>0</v>
      </c>
      <c r="E50" s="19">
        <v>0</v>
      </c>
      <c r="F50" s="19">
        <v>0</v>
      </c>
      <c r="G50" s="20"/>
      <c r="H50" s="18">
        <v>10</v>
      </c>
      <c r="I50" s="19">
        <v>18</v>
      </c>
      <c r="J50" s="19">
        <v>42</v>
      </c>
      <c r="K50" s="19">
        <v>9</v>
      </c>
      <c r="L50" s="19">
        <v>0</v>
      </c>
      <c r="M50" s="20">
        <v>2</v>
      </c>
      <c r="N50" s="18">
        <v>70</v>
      </c>
      <c r="O50" s="19">
        <v>0</v>
      </c>
      <c r="P50" s="19">
        <v>0</v>
      </c>
      <c r="Q50" s="19">
        <v>11</v>
      </c>
      <c r="R50" s="19">
        <v>3</v>
      </c>
      <c r="S50" s="20">
        <v>1</v>
      </c>
      <c r="T50" s="18">
        <v>0</v>
      </c>
      <c r="U50" s="19">
        <v>0</v>
      </c>
      <c r="V50" s="19">
        <v>0</v>
      </c>
      <c r="W50" s="19">
        <v>0</v>
      </c>
      <c r="X50" s="19">
        <v>5</v>
      </c>
      <c r="Y50" s="21"/>
      <c r="Z50" s="18"/>
      <c r="AA50" s="19"/>
      <c r="AB50" s="19"/>
      <c r="AC50" s="19"/>
      <c r="AD50" s="19"/>
      <c r="AE50" s="20"/>
      <c r="AF50" s="46"/>
      <c r="AG50" s="19"/>
      <c r="AH50" s="19"/>
      <c r="AI50" s="19"/>
      <c r="AJ50" s="19"/>
      <c r="AK50" s="20"/>
      <c r="AM50" s="6">
        <f>B50+H50+N50+T50+Z50+AF50</f>
        <v>80</v>
      </c>
      <c r="AN50" s="6">
        <f>C50+I50+O50+U50+AA50+AG50</f>
        <v>18</v>
      </c>
      <c r="AO50" s="6">
        <f>D50+J50+P50+V50+AB50+AH50</f>
        <v>42</v>
      </c>
      <c r="AP50" s="6">
        <f>E50+K50+Q50+W50+AC50+AI50</f>
        <v>20</v>
      </c>
      <c r="AQ50" s="6">
        <f>F50+L50+R50+X50+AD50+AJ50</f>
        <v>8</v>
      </c>
      <c r="AR50" s="6">
        <f t="shared" ref="AR50:AR63" si="13">SUM(AM50:AQ50)</f>
        <v>168</v>
      </c>
      <c r="AS50" s="6">
        <f t="shared" si="4"/>
        <v>0.47619047619047616</v>
      </c>
      <c r="AT50" s="6">
        <f t="shared" ref="AT50:AT63" si="14">AP50/AR50</f>
        <v>0.11904761904761904</v>
      </c>
      <c r="AU50" s="6">
        <f>IF(AR50&lt;$AU$1,"",AR50)</f>
        <v>168</v>
      </c>
      <c r="AV50" s="6">
        <f>IF(AR50&lt;$AV$1,"",AM50/AR50)</f>
        <v>0.47619047619047616</v>
      </c>
      <c r="AW50" s="6">
        <f t="shared" ref="AW50:AW63" si="15">IF(AR50&lt;$AW$1,"",AP50/AR50)</f>
        <v>0.11904761904761904</v>
      </c>
    </row>
    <row r="51" spans="1:49" ht="15" customHeight="1">
      <c r="A51" s="17" t="s">
        <v>17</v>
      </c>
      <c r="B51" s="18">
        <v>0</v>
      </c>
      <c r="C51" s="19">
        <v>2</v>
      </c>
      <c r="D51" s="19">
        <v>0</v>
      </c>
      <c r="E51" s="19">
        <v>1</v>
      </c>
      <c r="F51" s="19">
        <v>0</v>
      </c>
      <c r="G51" s="20">
        <v>2</v>
      </c>
      <c r="H51" s="18">
        <v>6</v>
      </c>
      <c r="I51" s="19">
        <v>1</v>
      </c>
      <c r="J51" s="19">
        <v>0</v>
      </c>
      <c r="K51" s="19">
        <v>0</v>
      </c>
      <c r="L51" s="19">
        <v>0</v>
      </c>
      <c r="M51" s="20">
        <v>2</v>
      </c>
      <c r="N51" s="18">
        <v>8</v>
      </c>
      <c r="O51" s="19">
        <v>22</v>
      </c>
      <c r="P51" s="19">
        <v>8</v>
      </c>
      <c r="Q51" s="19">
        <v>1</v>
      </c>
      <c r="R51" s="19">
        <v>0</v>
      </c>
      <c r="S51" s="20">
        <v>1</v>
      </c>
      <c r="T51" s="18">
        <v>2</v>
      </c>
      <c r="U51" s="19">
        <v>0</v>
      </c>
      <c r="V51" s="19">
        <v>0</v>
      </c>
      <c r="W51" s="19">
        <v>1</v>
      </c>
      <c r="X51" s="19">
        <v>12</v>
      </c>
      <c r="Y51" s="21">
        <v>1</v>
      </c>
      <c r="Z51" s="18">
        <v>0</v>
      </c>
      <c r="AA51" s="19">
        <v>0</v>
      </c>
      <c r="AB51" s="19">
        <v>0</v>
      </c>
      <c r="AC51" s="19">
        <v>0</v>
      </c>
      <c r="AD51" s="19">
        <v>2</v>
      </c>
      <c r="AE51" s="20"/>
      <c r="AF51" s="46">
        <v>0</v>
      </c>
      <c r="AG51" s="19">
        <v>0</v>
      </c>
      <c r="AH51" s="19">
        <v>0</v>
      </c>
      <c r="AI51" s="19">
        <v>0</v>
      </c>
      <c r="AJ51" s="19">
        <v>8</v>
      </c>
      <c r="AK51" s="20"/>
      <c r="AM51" s="6">
        <f>B51+H51+N51+T51+Z51+AF51</f>
        <v>16</v>
      </c>
      <c r="AN51" s="6">
        <f>C51+I51+O51+U51+AA51+AG51</f>
        <v>25</v>
      </c>
      <c r="AO51" s="6">
        <f>D51+J51+P51+V51+AB51+AH51</f>
        <v>8</v>
      </c>
      <c r="AP51" s="6">
        <f>E51+K51+Q51+W51+AC51+AI51</f>
        <v>3</v>
      </c>
      <c r="AQ51" s="6">
        <f>F51+L51+R51+X51+AD51+AJ51</f>
        <v>22</v>
      </c>
      <c r="AR51" s="6">
        <f t="shared" si="13"/>
        <v>74</v>
      </c>
      <c r="AS51" s="6">
        <f t="shared" si="4"/>
        <v>0.21621621621621623</v>
      </c>
      <c r="AT51" s="6">
        <f t="shared" si="14"/>
        <v>4.0540540540540543E-2</v>
      </c>
      <c r="AU51" s="6">
        <f>IF(AR51&lt;$AU$1,"",AR51)</f>
        <v>74</v>
      </c>
      <c r="AV51" s="6">
        <f>IF(AR51&lt;$AV$1,"",AM51/AR51)</f>
        <v>0.21621621621621623</v>
      </c>
      <c r="AW51" s="6">
        <f t="shared" si="15"/>
        <v>4.0540540540540543E-2</v>
      </c>
    </row>
    <row r="52" spans="1:49" ht="15" customHeight="1">
      <c r="A52" s="17" t="s">
        <v>18</v>
      </c>
      <c r="B52" s="18">
        <v>0</v>
      </c>
      <c r="C52" s="19">
        <v>0</v>
      </c>
      <c r="D52" s="19">
        <v>0</v>
      </c>
      <c r="E52" s="19">
        <v>0</v>
      </c>
      <c r="F52" s="19">
        <v>0</v>
      </c>
      <c r="G52" s="20"/>
      <c r="H52" s="18"/>
      <c r="I52" s="19"/>
      <c r="J52" s="19"/>
      <c r="K52" s="19"/>
      <c r="L52" s="19"/>
      <c r="M52" s="20"/>
      <c r="N52" s="18"/>
      <c r="O52" s="19"/>
      <c r="P52" s="19"/>
      <c r="Q52" s="19"/>
      <c r="R52" s="19"/>
      <c r="S52" s="20"/>
      <c r="T52" s="18"/>
      <c r="U52" s="19"/>
      <c r="V52" s="19"/>
      <c r="W52" s="19"/>
      <c r="X52" s="19"/>
      <c r="Y52" s="21"/>
      <c r="Z52" s="18"/>
      <c r="AA52" s="19"/>
      <c r="AB52" s="19"/>
      <c r="AC52" s="19"/>
      <c r="AD52" s="19"/>
      <c r="AE52" s="20"/>
      <c r="AF52" s="46"/>
      <c r="AG52" s="19"/>
      <c r="AH52" s="19"/>
      <c r="AI52" s="19"/>
      <c r="AJ52" s="19"/>
      <c r="AK52" s="20"/>
      <c r="AM52" s="6">
        <f>B52+H52+N52+T52+Z52+AF52</f>
        <v>0</v>
      </c>
      <c r="AN52" s="6">
        <f>C52+I52+O52+U52+AA52+AG52</f>
        <v>0</v>
      </c>
      <c r="AO52" s="6">
        <f>D52+J52+P52+V52+AB52+AH52</f>
        <v>0</v>
      </c>
      <c r="AP52" s="6">
        <f>E52+K52+Q52+W52+AC52+AI52</f>
        <v>0</v>
      </c>
      <c r="AQ52" s="6">
        <f>F52+L52+R52+X52+AD52+AJ52</f>
        <v>0</v>
      </c>
      <c r="AR52" s="6">
        <f t="shared" si="13"/>
        <v>0</v>
      </c>
      <c r="AS52" s="6" t="e">
        <f t="shared" si="4"/>
        <v>#DIV/0!</v>
      </c>
      <c r="AT52" s="6" t="e">
        <f t="shared" si="14"/>
        <v>#DIV/0!</v>
      </c>
      <c r="AU52" s="6" t="str">
        <f>IF(AR52&lt;$AU$1,"",AR52)</f>
        <v/>
      </c>
      <c r="AV52" s="6" t="str">
        <f>IF(AR52&lt;$AV$1,"",AM52/AR52)</f>
        <v/>
      </c>
      <c r="AW52" s="6" t="str">
        <f t="shared" si="15"/>
        <v/>
      </c>
    </row>
    <row r="53" spans="1:49" ht="15" customHeight="1">
      <c r="A53" s="17" t="s">
        <v>19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20"/>
      <c r="H53" s="18"/>
      <c r="I53" s="19"/>
      <c r="J53" s="19"/>
      <c r="K53" s="19"/>
      <c r="L53" s="19"/>
      <c r="M53" s="20"/>
      <c r="N53" s="18"/>
      <c r="O53" s="19"/>
      <c r="P53" s="19"/>
      <c r="Q53" s="19"/>
      <c r="R53" s="19"/>
      <c r="S53" s="20"/>
      <c r="T53" s="18"/>
      <c r="U53" s="19"/>
      <c r="V53" s="19"/>
      <c r="W53" s="19"/>
      <c r="X53" s="19"/>
      <c r="Y53" s="21"/>
      <c r="Z53" s="18"/>
      <c r="AA53" s="19"/>
      <c r="AB53" s="19"/>
      <c r="AC53" s="19"/>
      <c r="AD53" s="19"/>
      <c r="AE53" s="20"/>
      <c r="AF53" s="46"/>
      <c r="AG53" s="19"/>
      <c r="AH53" s="19"/>
      <c r="AI53" s="19"/>
      <c r="AJ53" s="19"/>
      <c r="AK53" s="20"/>
      <c r="AM53" s="6">
        <f>B53+H53+N53+T53+Z53+AF53</f>
        <v>0</v>
      </c>
      <c r="AN53" s="6">
        <f>C53+I53+O53+U53+AA53+AG53</f>
        <v>0</v>
      </c>
      <c r="AO53" s="6">
        <f>D53+J53+P53+V53+AB53+AH53</f>
        <v>0</v>
      </c>
      <c r="AP53" s="6">
        <f>E53+K53+Q53+W53+AC53+AI53</f>
        <v>0</v>
      </c>
      <c r="AQ53" s="6">
        <f>F53+L53+R53+X53+AD53+AJ53</f>
        <v>0</v>
      </c>
      <c r="AR53" s="6">
        <f t="shared" si="13"/>
        <v>0</v>
      </c>
      <c r="AS53" s="6" t="e">
        <f t="shared" si="4"/>
        <v>#DIV/0!</v>
      </c>
      <c r="AT53" s="6" t="e">
        <f t="shared" si="14"/>
        <v>#DIV/0!</v>
      </c>
      <c r="AU53" s="6" t="str">
        <f>IF(AR53&lt;$AU$1,"",AR53)</f>
        <v/>
      </c>
      <c r="AV53" s="6" t="str">
        <f>IF(AR53&lt;$AV$1,"",AM53/AR53)</f>
        <v/>
      </c>
      <c r="AW53" s="6" t="str">
        <f t="shared" si="15"/>
        <v/>
      </c>
    </row>
    <row r="54" spans="1:49" ht="15" customHeight="1">
      <c r="A54" s="17" t="s">
        <v>20</v>
      </c>
      <c r="B54" s="23">
        <v>9</v>
      </c>
      <c r="C54" s="24">
        <v>4</v>
      </c>
      <c r="D54" s="24">
        <v>9</v>
      </c>
      <c r="E54" s="24">
        <v>1</v>
      </c>
      <c r="F54" s="19">
        <v>0</v>
      </c>
      <c r="G54" s="20">
        <v>2</v>
      </c>
      <c r="H54" s="23">
        <v>12</v>
      </c>
      <c r="I54" s="24">
        <v>26</v>
      </c>
      <c r="J54" s="24">
        <v>44</v>
      </c>
      <c r="K54" s="24">
        <v>0</v>
      </c>
      <c r="L54" s="19">
        <v>0</v>
      </c>
      <c r="M54" s="20">
        <v>2</v>
      </c>
      <c r="N54" s="23">
        <v>2</v>
      </c>
      <c r="O54" s="24">
        <v>27</v>
      </c>
      <c r="P54" s="24">
        <v>18</v>
      </c>
      <c r="Q54" s="24">
        <v>9</v>
      </c>
      <c r="R54" s="19">
        <v>14</v>
      </c>
      <c r="S54" s="20">
        <v>1</v>
      </c>
      <c r="T54" s="23">
        <v>0</v>
      </c>
      <c r="U54" s="24">
        <v>0</v>
      </c>
      <c r="V54" s="24">
        <v>0</v>
      </c>
      <c r="W54" s="24">
        <v>0</v>
      </c>
      <c r="X54" s="19">
        <v>6</v>
      </c>
      <c r="Y54" s="21"/>
      <c r="Z54" s="23">
        <v>0</v>
      </c>
      <c r="AA54" s="24">
        <v>0</v>
      </c>
      <c r="AB54" s="24">
        <v>0</v>
      </c>
      <c r="AC54" s="24">
        <v>0</v>
      </c>
      <c r="AD54" s="19">
        <v>16</v>
      </c>
      <c r="AE54" s="21"/>
      <c r="AF54" s="47">
        <v>0</v>
      </c>
      <c r="AG54" s="24">
        <v>0</v>
      </c>
      <c r="AH54" s="24">
        <v>0</v>
      </c>
      <c r="AI54" s="24">
        <v>0</v>
      </c>
      <c r="AJ54" s="19">
        <v>54</v>
      </c>
      <c r="AK54" s="21"/>
      <c r="AM54" s="6">
        <f>B54+H54+N54+T54+Z54+AF54</f>
        <v>23</v>
      </c>
      <c r="AN54" s="6">
        <f>C54+I54+O54+U54+AA54+AG54</f>
        <v>57</v>
      </c>
      <c r="AO54" s="6">
        <f>D54+J54+P54+V54+AB54+AH54</f>
        <v>71</v>
      </c>
      <c r="AP54" s="6">
        <f>E54+K54+Q54+W54+AC54+AI54</f>
        <v>10</v>
      </c>
      <c r="AQ54" s="6">
        <f>F54+L54+R54+X54+AD54+AJ54</f>
        <v>90</v>
      </c>
      <c r="AR54" s="6">
        <f t="shared" si="13"/>
        <v>251</v>
      </c>
      <c r="AS54" s="6">
        <f t="shared" si="4"/>
        <v>9.1633466135458169E-2</v>
      </c>
      <c r="AT54" s="6">
        <f t="shared" si="14"/>
        <v>3.9840637450199202E-2</v>
      </c>
      <c r="AU54" s="6">
        <f>IF(AR54&lt;$AU$1,"",AR54)</f>
        <v>251</v>
      </c>
      <c r="AV54" s="6">
        <f>IF(AR54&lt;$AV$1,"",AM54/AR54)</f>
        <v>9.1633466135458169E-2</v>
      </c>
      <c r="AW54" s="6">
        <f t="shared" si="15"/>
        <v>3.9840637450199202E-2</v>
      </c>
    </row>
    <row r="55" spans="1:49" ht="15" customHeight="1">
      <c r="A55" s="17" t="s">
        <v>21</v>
      </c>
      <c r="B55" s="23">
        <v>4</v>
      </c>
      <c r="C55" s="24">
        <v>3</v>
      </c>
      <c r="D55" s="24">
        <v>1</v>
      </c>
      <c r="E55" s="24">
        <v>0</v>
      </c>
      <c r="F55" s="19">
        <v>0</v>
      </c>
      <c r="G55" s="20">
        <v>2</v>
      </c>
      <c r="H55" s="23">
        <v>0</v>
      </c>
      <c r="I55" s="24">
        <v>0</v>
      </c>
      <c r="J55" s="24">
        <v>0</v>
      </c>
      <c r="K55" s="24">
        <v>0</v>
      </c>
      <c r="L55" s="19">
        <v>0</v>
      </c>
      <c r="M55" s="20"/>
      <c r="N55" s="23"/>
      <c r="O55" s="24"/>
      <c r="P55" s="24"/>
      <c r="Q55" s="24"/>
      <c r="R55" s="19"/>
      <c r="S55" s="20"/>
      <c r="T55" s="18"/>
      <c r="U55" s="19"/>
      <c r="V55" s="19"/>
      <c r="W55" s="19"/>
      <c r="X55" s="19"/>
      <c r="Y55" s="21"/>
      <c r="Z55" s="23"/>
      <c r="AA55" s="24"/>
      <c r="AB55" s="24"/>
      <c r="AC55" s="24"/>
      <c r="AD55" s="19"/>
      <c r="AE55" s="21"/>
      <c r="AF55" s="47"/>
      <c r="AG55" s="24"/>
      <c r="AH55" s="24"/>
      <c r="AI55" s="24"/>
      <c r="AJ55" s="19"/>
      <c r="AK55" s="21"/>
      <c r="AM55" s="6">
        <f>B55+H55+N55+T55+Z55+AF55</f>
        <v>4</v>
      </c>
      <c r="AN55" s="6">
        <f>C55+I55+O55+U55+AA55+AG55</f>
        <v>3</v>
      </c>
      <c r="AO55" s="6">
        <f>D55+J55+P55+V55+AB55+AH55</f>
        <v>1</v>
      </c>
      <c r="AP55" s="6">
        <f>E55+K55+Q55+W55+AC55+AI55</f>
        <v>0</v>
      </c>
      <c r="AQ55" s="6">
        <f>F55+L55+R55+X55+AD55+AJ55</f>
        <v>0</v>
      </c>
      <c r="AR55" s="6">
        <f t="shared" si="13"/>
        <v>8</v>
      </c>
      <c r="AS55" s="6">
        <f t="shared" si="4"/>
        <v>0.5</v>
      </c>
      <c r="AT55" s="6">
        <f t="shared" si="14"/>
        <v>0</v>
      </c>
      <c r="AU55" s="6" t="str">
        <f>IF(AR55&lt;$AU$1,"",AR55)</f>
        <v/>
      </c>
      <c r="AV55" s="6" t="str">
        <f>IF(AR55&lt;$AV$1,"",AM55/AR55)</f>
        <v/>
      </c>
      <c r="AW55" s="6" t="str">
        <f t="shared" si="15"/>
        <v/>
      </c>
    </row>
    <row r="56" spans="1:49" ht="15" customHeight="1">
      <c r="A56" s="17" t="s">
        <v>22</v>
      </c>
      <c r="B56" s="23">
        <v>2</v>
      </c>
      <c r="C56" s="24">
        <v>0</v>
      </c>
      <c r="D56" s="24">
        <v>0</v>
      </c>
      <c r="E56" s="24">
        <v>0</v>
      </c>
      <c r="F56" s="19">
        <v>0</v>
      </c>
      <c r="G56" s="20">
        <v>2</v>
      </c>
      <c r="H56" s="23">
        <v>26</v>
      </c>
      <c r="I56" s="24">
        <v>36</v>
      </c>
      <c r="J56" s="24">
        <v>44</v>
      </c>
      <c r="K56" s="24">
        <v>1</v>
      </c>
      <c r="L56" s="19">
        <v>0</v>
      </c>
      <c r="M56" s="20">
        <v>1</v>
      </c>
      <c r="N56" s="23">
        <v>32</v>
      </c>
      <c r="O56" s="24">
        <v>36</v>
      </c>
      <c r="P56" s="24">
        <v>5</v>
      </c>
      <c r="Q56" s="24">
        <v>2</v>
      </c>
      <c r="R56" s="19">
        <v>0</v>
      </c>
      <c r="S56" s="20">
        <v>1</v>
      </c>
      <c r="T56" s="23">
        <v>0</v>
      </c>
      <c r="U56" s="24">
        <v>0</v>
      </c>
      <c r="V56" s="24">
        <v>0</v>
      </c>
      <c r="W56" s="24">
        <v>0</v>
      </c>
      <c r="X56" s="19">
        <v>1</v>
      </c>
      <c r="Y56" s="21"/>
      <c r="Z56" s="23">
        <v>0</v>
      </c>
      <c r="AA56" s="24">
        <v>0</v>
      </c>
      <c r="AB56" s="24">
        <v>0</v>
      </c>
      <c r="AC56" s="24">
        <v>0</v>
      </c>
      <c r="AD56" s="19">
        <v>0</v>
      </c>
      <c r="AE56" s="21"/>
      <c r="AF56" s="47">
        <v>0</v>
      </c>
      <c r="AG56" s="24">
        <v>0</v>
      </c>
      <c r="AH56" s="24">
        <v>0</v>
      </c>
      <c r="AI56" s="24">
        <v>0</v>
      </c>
      <c r="AJ56" s="19">
        <v>6</v>
      </c>
      <c r="AK56" s="21"/>
      <c r="AM56" s="6">
        <f>B56+H56+N56+T56+Z56+AF56</f>
        <v>60</v>
      </c>
      <c r="AN56" s="6">
        <f>C56+I56+O56+U56+AA56+AG56</f>
        <v>72</v>
      </c>
      <c r="AO56" s="6">
        <f>D56+J56+P56+V56+AB56+AH56</f>
        <v>49</v>
      </c>
      <c r="AP56" s="6">
        <f>E56+K56+Q56+W56+AC56+AI56</f>
        <v>3</v>
      </c>
      <c r="AQ56" s="6">
        <f>F56+L56+R56+X56+AD56+AJ56</f>
        <v>7</v>
      </c>
      <c r="AR56" s="6">
        <f t="shared" si="13"/>
        <v>191</v>
      </c>
      <c r="AS56" s="6">
        <f t="shared" si="4"/>
        <v>0.31413612565445026</v>
      </c>
      <c r="AT56" s="6">
        <f t="shared" si="14"/>
        <v>1.5706806282722512E-2</v>
      </c>
      <c r="AU56" s="6">
        <f>IF(AR56&lt;$AU$1,"",AR56)</f>
        <v>191</v>
      </c>
      <c r="AV56" s="6">
        <f>IF(AR56&lt;$AV$1,"",AM56/AR56)</f>
        <v>0.31413612565445026</v>
      </c>
      <c r="AW56" s="6">
        <f t="shared" si="15"/>
        <v>1.5706806282722512E-2</v>
      </c>
    </row>
    <row r="57" spans="1:49" ht="15" customHeight="1">
      <c r="A57" s="17" t="s">
        <v>23</v>
      </c>
      <c r="B57" s="23">
        <v>5</v>
      </c>
      <c r="C57" s="24">
        <v>0</v>
      </c>
      <c r="D57" s="24">
        <v>0</v>
      </c>
      <c r="E57" s="24">
        <v>0</v>
      </c>
      <c r="F57" s="19">
        <v>0</v>
      </c>
      <c r="G57" s="20">
        <v>2</v>
      </c>
      <c r="H57" s="23">
        <v>5</v>
      </c>
      <c r="I57" s="24">
        <v>20</v>
      </c>
      <c r="J57" s="24">
        <v>71</v>
      </c>
      <c r="K57" s="24">
        <v>0</v>
      </c>
      <c r="L57" s="19">
        <v>4</v>
      </c>
      <c r="M57" s="20">
        <v>1</v>
      </c>
      <c r="N57" s="23">
        <v>13</v>
      </c>
      <c r="O57" s="24">
        <v>26</v>
      </c>
      <c r="P57" s="24">
        <v>1</v>
      </c>
      <c r="Q57" s="24">
        <v>0</v>
      </c>
      <c r="R57" s="19">
        <v>12</v>
      </c>
      <c r="S57" s="20">
        <v>1</v>
      </c>
      <c r="T57" s="23">
        <v>1</v>
      </c>
      <c r="U57" s="24">
        <v>0</v>
      </c>
      <c r="V57" s="24">
        <v>0</v>
      </c>
      <c r="W57" s="24">
        <v>0</v>
      </c>
      <c r="X57" s="19">
        <v>31</v>
      </c>
      <c r="Y57" s="21">
        <v>1</v>
      </c>
      <c r="Z57" s="23">
        <v>0</v>
      </c>
      <c r="AA57" s="24">
        <v>0</v>
      </c>
      <c r="AB57" s="24">
        <v>0</v>
      </c>
      <c r="AC57" s="24">
        <v>0</v>
      </c>
      <c r="AD57" s="19">
        <v>11</v>
      </c>
      <c r="AE57" s="21"/>
      <c r="AF57" s="47"/>
      <c r="AG57" s="24"/>
      <c r="AH57" s="24"/>
      <c r="AI57" s="24"/>
      <c r="AJ57" s="19"/>
      <c r="AK57" s="21"/>
      <c r="AM57" s="6">
        <f>B57+H57+N57+T57+Z57+AF57</f>
        <v>24</v>
      </c>
      <c r="AN57" s="6">
        <f>C57+I57+O57+U57+AA57+AG57</f>
        <v>46</v>
      </c>
      <c r="AO57" s="6">
        <f>D57+J57+P57+V57+AB57+AH57</f>
        <v>72</v>
      </c>
      <c r="AP57" s="6">
        <f>E57+K57+Q57+W57+AC57+AI57</f>
        <v>0</v>
      </c>
      <c r="AQ57" s="6">
        <f>F57+L57+R57+X57+AD57+AJ57</f>
        <v>58</v>
      </c>
      <c r="AR57" s="6">
        <f t="shared" si="13"/>
        <v>200</v>
      </c>
      <c r="AS57" s="6">
        <f t="shared" si="4"/>
        <v>0.12</v>
      </c>
      <c r="AT57" s="6">
        <f t="shared" si="14"/>
        <v>0</v>
      </c>
      <c r="AU57" s="6">
        <f>IF(AR57&lt;$AU$1,"",AR57)</f>
        <v>200</v>
      </c>
      <c r="AV57" s="6">
        <f>IF(AR57&lt;$AV$1,"",AM57/AR57)</f>
        <v>0.12</v>
      </c>
      <c r="AW57" s="6">
        <f t="shared" si="15"/>
        <v>0</v>
      </c>
    </row>
    <row r="58" spans="1:49" ht="15" customHeight="1">
      <c r="A58" s="17" t="s">
        <v>24</v>
      </c>
      <c r="B58" s="18">
        <v>17</v>
      </c>
      <c r="C58" s="19">
        <v>6</v>
      </c>
      <c r="D58" s="19">
        <v>2</v>
      </c>
      <c r="E58" s="19">
        <v>0</v>
      </c>
      <c r="F58" s="19">
        <v>0</v>
      </c>
      <c r="G58" s="20">
        <v>2</v>
      </c>
      <c r="H58" s="18">
        <v>0</v>
      </c>
      <c r="I58" s="19">
        <v>0</v>
      </c>
      <c r="J58" s="19">
        <v>0</v>
      </c>
      <c r="K58" s="19">
        <v>0</v>
      </c>
      <c r="L58" s="19">
        <v>0</v>
      </c>
      <c r="M58" s="20"/>
      <c r="N58" s="18"/>
      <c r="O58" s="19"/>
      <c r="P58" s="19"/>
      <c r="Q58" s="19"/>
      <c r="R58" s="19"/>
      <c r="S58" s="20"/>
      <c r="T58" s="18"/>
      <c r="U58" s="19"/>
      <c r="V58" s="19"/>
      <c r="W58" s="19"/>
      <c r="X58" s="19"/>
      <c r="Y58" s="21"/>
      <c r="Z58" s="18"/>
      <c r="AA58" s="19"/>
      <c r="AB58" s="19"/>
      <c r="AC58" s="19"/>
      <c r="AD58" s="19"/>
      <c r="AE58" s="20"/>
      <c r="AF58" s="46"/>
      <c r="AG58" s="19"/>
      <c r="AH58" s="19"/>
      <c r="AI58" s="19"/>
      <c r="AJ58" s="19"/>
      <c r="AK58" s="20"/>
      <c r="AM58" s="6">
        <f>B58+H58+N58+T58+Z58+AF58</f>
        <v>17</v>
      </c>
      <c r="AN58" s="6">
        <f>C58+I58+O58+U58+AA58+AG58</f>
        <v>6</v>
      </c>
      <c r="AO58" s="6">
        <f>D58+J58+P58+V58+AB58+AH58</f>
        <v>2</v>
      </c>
      <c r="AP58" s="6">
        <f>E58+K58+Q58+W58+AC58+AI58</f>
        <v>0</v>
      </c>
      <c r="AQ58" s="6">
        <f>F58+L58+R58+X58+AD58+AJ58</f>
        <v>0</v>
      </c>
      <c r="AR58" s="6">
        <f t="shared" si="13"/>
        <v>25</v>
      </c>
      <c r="AS58" s="6">
        <f t="shared" si="4"/>
        <v>0.68</v>
      </c>
      <c r="AT58" s="6">
        <f t="shared" si="14"/>
        <v>0</v>
      </c>
      <c r="AU58" s="6" t="str">
        <f>IF(AR58&lt;$AU$1,"",AR58)</f>
        <v/>
      </c>
      <c r="AV58" s="6" t="str">
        <f>IF(AR58&lt;$AV$1,"",AM58/AR58)</f>
        <v/>
      </c>
      <c r="AW58" s="6" t="str">
        <f t="shared" si="15"/>
        <v/>
      </c>
    </row>
    <row r="59" spans="1:49" ht="15" customHeight="1">
      <c r="A59" s="17" t="s">
        <v>25</v>
      </c>
      <c r="B59" s="18">
        <v>8</v>
      </c>
      <c r="C59" s="19">
        <v>15</v>
      </c>
      <c r="D59" s="19">
        <v>5</v>
      </c>
      <c r="E59" s="19">
        <v>0</v>
      </c>
      <c r="F59" s="19">
        <v>0</v>
      </c>
      <c r="G59" s="20">
        <v>2</v>
      </c>
      <c r="H59" s="18">
        <v>90</v>
      </c>
      <c r="I59" s="19">
        <v>15</v>
      </c>
      <c r="J59" s="19">
        <v>11</v>
      </c>
      <c r="K59" s="19">
        <v>7</v>
      </c>
      <c r="L59" s="19">
        <v>0</v>
      </c>
      <c r="M59" s="20">
        <v>2</v>
      </c>
      <c r="N59" s="18">
        <v>10</v>
      </c>
      <c r="O59" s="19">
        <v>25</v>
      </c>
      <c r="P59" s="19">
        <v>5</v>
      </c>
      <c r="Q59" s="19">
        <v>2</v>
      </c>
      <c r="R59" s="19">
        <v>7</v>
      </c>
      <c r="S59" s="20">
        <v>1</v>
      </c>
      <c r="T59" s="18">
        <v>0</v>
      </c>
      <c r="U59" s="19">
        <v>0</v>
      </c>
      <c r="V59" s="19">
        <v>0</v>
      </c>
      <c r="W59" s="19">
        <v>0</v>
      </c>
      <c r="X59" s="19">
        <v>2</v>
      </c>
      <c r="Y59" s="21"/>
      <c r="Z59" s="18">
        <v>0</v>
      </c>
      <c r="AA59" s="19">
        <v>0</v>
      </c>
      <c r="AB59" s="19">
        <v>0</v>
      </c>
      <c r="AC59" s="19">
        <v>0</v>
      </c>
      <c r="AD59" s="19">
        <v>0</v>
      </c>
      <c r="AE59" s="20"/>
      <c r="AF59" s="46">
        <v>0</v>
      </c>
      <c r="AG59" s="19">
        <v>0</v>
      </c>
      <c r="AH59" s="19">
        <v>0</v>
      </c>
      <c r="AI59" s="19">
        <v>0</v>
      </c>
      <c r="AJ59" s="19">
        <v>0</v>
      </c>
      <c r="AK59" s="20"/>
      <c r="AM59" s="6">
        <f>B59+H59+N59+T59+Z59+AF59</f>
        <v>108</v>
      </c>
      <c r="AN59" s="6">
        <f>C59+I59+O59+U59+AA59+AG59</f>
        <v>55</v>
      </c>
      <c r="AO59" s="6">
        <f>D59+J59+P59+V59+AB59+AH59</f>
        <v>21</v>
      </c>
      <c r="AP59" s="6">
        <f>E59+K59+Q59+W59+AC59+AI59</f>
        <v>9</v>
      </c>
      <c r="AQ59" s="6">
        <f>F59+L59+R59+X59+AD59+AJ59</f>
        <v>9</v>
      </c>
      <c r="AR59" s="6">
        <f t="shared" si="13"/>
        <v>202</v>
      </c>
      <c r="AS59" s="6">
        <f t="shared" si="4"/>
        <v>0.53465346534653468</v>
      </c>
      <c r="AT59" s="6">
        <f t="shared" si="14"/>
        <v>4.4554455445544552E-2</v>
      </c>
      <c r="AU59" s="6">
        <f>IF(AR59&lt;$AU$1,"",AR59)</f>
        <v>202</v>
      </c>
      <c r="AV59" s="6">
        <f>IF(AR59&lt;$AV$1,"",AM59/AR59)</f>
        <v>0.53465346534653468</v>
      </c>
      <c r="AW59" s="6">
        <f t="shared" si="15"/>
        <v>4.4554455445544552E-2</v>
      </c>
    </row>
    <row r="60" spans="1:49" ht="15" customHeight="1">
      <c r="A60" s="17" t="s">
        <v>26</v>
      </c>
      <c r="B60" s="18">
        <v>5</v>
      </c>
      <c r="C60" s="19">
        <v>5</v>
      </c>
      <c r="D60" s="19">
        <v>1</v>
      </c>
      <c r="E60" s="19">
        <v>0</v>
      </c>
      <c r="F60" s="19">
        <v>0</v>
      </c>
      <c r="G60" s="20">
        <v>2</v>
      </c>
      <c r="H60" s="18">
        <v>93</v>
      </c>
      <c r="I60" s="19">
        <v>23</v>
      </c>
      <c r="J60" s="19">
        <v>5</v>
      </c>
      <c r="K60" s="19">
        <v>1</v>
      </c>
      <c r="L60" s="19">
        <v>0</v>
      </c>
      <c r="M60" s="21">
        <v>2</v>
      </c>
      <c r="N60" s="18">
        <v>6</v>
      </c>
      <c r="O60" s="19">
        <v>28</v>
      </c>
      <c r="P60" s="19">
        <v>6</v>
      </c>
      <c r="Q60" s="19">
        <v>1</v>
      </c>
      <c r="R60" s="19">
        <v>15</v>
      </c>
      <c r="S60" s="21">
        <v>1</v>
      </c>
      <c r="T60" s="18">
        <v>1</v>
      </c>
      <c r="U60" s="19">
        <v>0</v>
      </c>
      <c r="V60" s="19">
        <v>0</v>
      </c>
      <c r="W60" s="19">
        <v>0</v>
      </c>
      <c r="X60" s="19">
        <v>2</v>
      </c>
      <c r="Y60" s="21">
        <v>1</v>
      </c>
      <c r="Z60" s="18">
        <v>0</v>
      </c>
      <c r="AA60" s="19">
        <v>0</v>
      </c>
      <c r="AB60" s="19">
        <v>0</v>
      </c>
      <c r="AC60" s="19">
        <v>0</v>
      </c>
      <c r="AD60" s="19">
        <v>0</v>
      </c>
      <c r="AE60" s="20"/>
      <c r="AF60" s="46">
        <v>0</v>
      </c>
      <c r="AG60" s="19">
        <v>0</v>
      </c>
      <c r="AH60" s="19">
        <v>0</v>
      </c>
      <c r="AI60" s="19">
        <v>0</v>
      </c>
      <c r="AJ60" s="19">
        <v>14</v>
      </c>
      <c r="AK60" s="20"/>
      <c r="AM60" s="6">
        <f>B60+H60+N60+T60+Z60+AF60</f>
        <v>105</v>
      </c>
      <c r="AN60" s="6">
        <f>C60+I60+O60+U60+AA60+AG60</f>
        <v>56</v>
      </c>
      <c r="AO60" s="6">
        <f>D60+J60+P60+V60+AB60+AH60</f>
        <v>12</v>
      </c>
      <c r="AP60" s="6">
        <f>E60+K60+Q60+W60+AC60+AI60</f>
        <v>2</v>
      </c>
      <c r="AQ60" s="6">
        <f>F60+L60+R60+X60+AD60+AJ60</f>
        <v>31</v>
      </c>
      <c r="AR60" s="6">
        <f t="shared" si="13"/>
        <v>206</v>
      </c>
      <c r="AS60" s="6">
        <f t="shared" si="4"/>
        <v>0.50970873786407767</v>
      </c>
      <c r="AT60" s="6">
        <f t="shared" si="14"/>
        <v>9.7087378640776691E-3</v>
      </c>
      <c r="AU60" s="6">
        <f>IF(AR60&lt;$AU$1,"",AR60)</f>
        <v>206</v>
      </c>
      <c r="AV60" s="6">
        <f>IF(AR60&lt;$AV$1,"",AM60/AR60)</f>
        <v>0.50970873786407767</v>
      </c>
      <c r="AW60" s="6">
        <f t="shared" si="15"/>
        <v>9.7087378640776691E-3</v>
      </c>
    </row>
    <row r="61" spans="1:49" ht="15" customHeight="1">
      <c r="A61" s="17" t="s">
        <v>27</v>
      </c>
      <c r="B61" s="18">
        <v>12</v>
      </c>
      <c r="C61" s="19">
        <v>14</v>
      </c>
      <c r="D61" s="19">
        <v>0</v>
      </c>
      <c r="E61" s="19">
        <v>1</v>
      </c>
      <c r="F61" s="19">
        <v>0</v>
      </c>
      <c r="G61" s="21">
        <v>2</v>
      </c>
      <c r="H61" s="18">
        <v>59</v>
      </c>
      <c r="I61" s="19">
        <v>3</v>
      </c>
      <c r="J61" s="19">
        <v>3</v>
      </c>
      <c r="K61" s="19">
        <v>6</v>
      </c>
      <c r="L61" s="19">
        <v>4</v>
      </c>
      <c r="M61" s="21">
        <v>2</v>
      </c>
      <c r="N61" s="18">
        <v>27</v>
      </c>
      <c r="O61" s="19">
        <v>64</v>
      </c>
      <c r="P61" s="19">
        <v>6</v>
      </c>
      <c r="Q61" s="19">
        <v>2</v>
      </c>
      <c r="R61" s="19">
        <v>2</v>
      </c>
      <c r="S61" s="21">
        <v>1</v>
      </c>
      <c r="T61" s="18">
        <v>0</v>
      </c>
      <c r="U61" s="19">
        <v>0</v>
      </c>
      <c r="V61" s="19">
        <v>0</v>
      </c>
      <c r="W61" s="19">
        <v>0</v>
      </c>
      <c r="X61" s="19">
        <v>0</v>
      </c>
      <c r="Y61" s="21"/>
      <c r="Z61" s="18">
        <v>0</v>
      </c>
      <c r="AA61" s="19">
        <v>0</v>
      </c>
      <c r="AB61" s="19">
        <v>0</v>
      </c>
      <c r="AC61" s="19">
        <v>0</v>
      </c>
      <c r="AD61" s="19">
        <v>141</v>
      </c>
      <c r="AE61" s="20"/>
      <c r="AF61" s="46">
        <v>0</v>
      </c>
      <c r="AG61" s="19">
        <v>0</v>
      </c>
      <c r="AH61" s="19">
        <v>0</v>
      </c>
      <c r="AI61" s="19">
        <v>0</v>
      </c>
      <c r="AJ61" s="19">
        <v>0</v>
      </c>
      <c r="AK61" s="20"/>
      <c r="AM61" s="6">
        <f>B61+H61+N61+T61+Z61+AF61</f>
        <v>98</v>
      </c>
      <c r="AN61" s="6">
        <f>C61+I61+O61+U61+AA61+AG61</f>
        <v>81</v>
      </c>
      <c r="AO61" s="6">
        <f>D61+J61+P61+V61+AB61+AH61</f>
        <v>9</v>
      </c>
      <c r="AP61" s="6">
        <f>E61+K61+Q61+W61+AC61+AI61</f>
        <v>9</v>
      </c>
      <c r="AQ61" s="6">
        <f>F61+L61+R61+X61+AD61+AJ61</f>
        <v>147</v>
      </c>
      <c r="AR61" s="6">
        <f t="shared" si="13"/>
        <v>344</v>
      </c>
      <c r="AS61" s="6">
        <f t="shared" si="4"/>
        <v>0.28488372093023256</v>
      </c>
      <c r="AT61" s="6">
        <f t="shared" si="14"/>
        <v>2.616279069767442E-2</v>
      </c>
      <c r="AU61" s="6">
        <f>IF(AR61&lt;$AU$1,"",AR61)</f>
        <v>344</v>
      </c>
      <c r="AV61" s="6">
        <f>IF(AR61&lt;$AV$1,"",AM61/AR61)</f>
        <v>0.28488372093023256</v>
      </c>
      <c r="AW61" s="6">
        <f t="shared" si="15"/>
        <v>2.616279069767442E-2</v>
      </c>
    </row>
    <row r="62" spans="1:49" ht="15" customHeight="1">
      <c r="A62" s="17" t="s">
        <v>28</v>
      </c>
      <c r="B62" s="23">
        <v>18</v>
      </c>
      <c r="C62" s="24">
        <v>6</v>
      </c>
      <c r="D62" s="24">
        <v>0</v>
      </c>
      <c r="E62" s="24">
        <v>0</v>
      </c>
      <c r="F62" s="19">
        <v>0</v>
      </c>
      <c r="G62" s="21">
        <v>2</v>
      </c>
      <c r="H62" s="23">
        <v>12</v>
      </c>
      <c r="I62" s="24">
        <v>55</v>
      </c>
      <c r="J62" s="24">
        <v>68</v>
      </c>
      <c r="K62" s="24">
        <v>0</v>
      </c>
      <c r="L62" s="19">
        <v>0</v>
      </c>
      <c r="M62" s="21">
        <v>1</v>
      </c>
      <c r="N62" s="23">
        <v>65</v>
      </c>
      <c r="O62" s="24">
        <v>12</v>
      </c>
      <c r="P62" s="24">
        <v>0</v>
      </c>
      <c r="Q62" s="24">
        <v>0</v>
      </c>
      <c r="R62" s="19">
        <v>0</v>
      </c>
      <c r="S62" s="21">
        <v>1</v>
      </c>
      <c r="T62" s="23">
        <v>2</v>
      </c>
      <c r="U62" s="24">
        <v>0</v>
      </c>
      <c r="V62" s="24">
        <v>0</v>
      </c>
      <c r="W62" s="24">
        <v>0</v>
      </c>
      <c r="X62" s="19">
        <v>3</v>
      </c>
      <c r="Y62" s="21">
        <v>1</v>
      </c>
      <c r="Z62" s="23">
        <v>0</v>
      </c>
      <c r="AA62" s="24">
        <v>0</v>
      </c>
      <c r="AB62" s="24">
        <v>0</v>
      </c>
      <c r="AC62" s="24">
        <v>0</v>
      </c>
      <c r="AD62" s="19">
        <v>0</v>
      </c>
      <c r="AE62" s="21"/>
      <c r="AF62" s="47"/>
      <c r="AG62" s="24"/>
      <c r="AH62" s="24"/>
      <c r="AI62" s="24"/>
      <c r="AJ62" s="19"/>
      <c r="AK62" s="21"/>
      <c r="AM62" s="6">
        <f>B62+H62+N62+T62+Z62+AF62</f>
        <v>97</v>
      </c>
      <c r="AN62" s="6">
        <f>C62+I62+O62+U62+AA62+AG62</f>
        <v>73</v>
      </c>
      <c r="AO62" s="6">
        <f>D62+J62+P62+V62+AB62+AH62</f>
        <v>68</v>
      </c>
      <c r="AP62" s="6">
        <f>E62+K62+Q62+W62+AC62+AI62</f>
        <v>0</v>
      </c>
      <c r="AQ62" s="6">
        <f>F62+L62+R62+X62+AD62+AJ62</f>
        <v>3</v>
      </c>
      <c r="AR62" s="6">
        <f t="shared" si="13"/>
        <v>241</v>
      </c>
      <c r="AS62" s="6">
        <f t="shared" si="4"/>
        <v>0.40248962655601661</v>
      </c>
      <c r="AT62" s="6">
        <f t="shared" si="14"/>
        <v>0</v>
      </c>
      <c r="AU62" s="6">
        <f>IF(AR62&lt;$AU$1,"",AR62)</f>
        <v>241</v>
      </c>
      <c r="AV62" s="6">
        <f>IF(AR62&lt;$AV$1,"",AM62/AR62)</f>
        <v>0.40248962655601661</v>
      </c>
      <c r="AW62" s="6">
        <f t="shared" si="15"/>
        <v>0</v>
      </c>
    </row>
    <row r="63" spans="1:49" ht="15" customHeight="1" thickBot="1">
      <c r="A63" s="7" t="s">
        <v>29</v>
      </c>
      <c r="B63" s="37">
        <v>15</v>
      </c>
      <c r="C63" s="38">
        <v>11</v>
      </c>
      <c r="D63" s="38">
        <v>5</v>
      </c>
      <c r="E63" s="38">
        <v>3</v>
      </c>
      <c r="F63" s="26">
        <v>0</v>
      </c>
      <c r="G63" s="28">
        <v>2</v>
      </c>
      <c r="H63" s="37">
        <v>131</v>
      </c>
      <c r="I63" s="38">
        <v>5</v>
      </c>
      <c r="J63" s="38">
        <v>2</v>
      </c>
      <c r="K63" s="38">
        <v>8</v>
      </c>
      <c r="L63" s="26">
        <v>0</v>
      </c>
      <c r="M63" s="28">
        <v>2</v>
      </c>
      <c r="N63" s="37">
        <v>15</v>
      </c>
      <c r="O63" s="38">
        <v>44</v>
      </c>
      <c r="P63" s="38">
        <v>12</v>
      </c>
      <c r="Q63" s="38">
        <v>2</v>
      </c>
      <c r="R63" s="26">
        <v>6</v>
      </c>
      <c r="S63" s="28">
        <v>1</v>
      </c>
      <c r="T63" s="37">
        <v>0</v>
      </c>
      <c r="U63" s="38">
        <v>0</v>
      </c>
      <c r="V63" s="38">
        <v>0</v>
      </c>
      <c r="W63" s="38">
        <v>0</v>
      </c>
      <c r="X63" s="26">
        <v>0</v>
      </c>
      <c r="Y63" s="28"/>
      <c r="Z63" s="37">
        <v>0</v>
      </c>
      <c r="AA63" s="38">
        <v>0</v>
      </c>
      <c r="AB63" s="38">
        <v>0</v>
      </c>
      <c r="AC63" s="38">
        <v>0</v>
      </c>
      <c r="AD63" s="26">
        <v>0</v>
      </c>
      <c r="AE63" s="28"/>
      <c r="AF63" s="48">
        <v>0</v>
      </c>
      <c r="AG63" s="38">
        <v>0</v>
      </c>
      <c r="AH63" s="38">
        <v>0</v>
      </c>
      <c r="AI63" s="38">
        <v>0</v>
      </c>
      <c r="AJ63" s="26">
        <v>0</v>
      </c>
      <c r="AK63" s="28"/>
      <c r="AM63" s="6">
        <f>B63+H63+N63+T63+Z63+AF63</f>
        <v>161</v>
      </c>
      <c r="AN63" s="6">
        <f>C63+I63+O63+U63+AA63+AG63</f>
        <v>60</v>
      </c>
      <c r="AO63" s="6">
        <f>D63+J63+P63+V63+AB63+AH63</f>
        <v>19</v>
      </c>
      <c r="AP63" s="6">
        <f>E63+K63+Q63+W63+AC63+AI63</f>
        <v>13</v>
      </c>
      <c r="AQ63" s="6">
        <f>F63+L63+R63+X63+AD63+AJ63</f>
        <v>6</v>
      </c>
      <c r="AR63" s="6">
        <f t="shared" si="13"/>
        <v>259</v>
      </c>
      <c r="AS63" s="6">
        <f t="shared" si="4"/>
        <v>0.6216216216216216</v>
      </c>
      <c r="AT63" s="6">
        <f t="shared" si="14"/>
        <v>5.019305019305019E-2</v>
      </c>
      <c r="AU63" s="6">
        <f>IF(AR63&lt;$AU$1,"",AR63)</f>
        <v>259</v>
      </c>
      <c r="AV63" s="6">
        <f>IF(AR63&lt;$AV$1,"",AM63/AR63)</f>
        <v>0.6216216216216216</v>
      </c>
      <c r="AW63" s="6">
        <f t="shared" si="15"/>
        <v>5.019305019305019E-2</v>
      </c>
    </row>
    <row r="64" spans="1:49" ht="15" customHeight="1" thickBot="1"/>
    <row r="65" spans="1:49" ht="15" customHeight="1">
      <c r="A65" s="1" t="s">
        <v>34</v>
      </c>
      <c r="B65" s="2" t="s">
        <v>48</v>
      </c>
      <c r="C65" s="3"/>
      <c r="D65" s="3"/>
      <c r="E65" s="3"/>
      <c r="F65" s="3"/>
      <c r="G65" s="4"/>
      <c r="H65" s="2" t="s">
        <v>2</v>
      </c>
      <c r="I65" s="3"/>
      <c r="J65" s="3"/>
      <c r="K65" s="3"/>
      <c r="L65" s="3"/>
      <c r="M65" s="4"/>
      <c r="N65" s="2" t="s">
        <v>3</v>
      </c>
      <c r="O65" s="3"/>
      <c r="P65" s="3"/>
      <c r="Q65" s="3"/>
      <c r="R65" s="3"/>
      <c r="S65" s="4"/>
      <c r="T65" s="2" t="s">
        <v>4</v>
      </c>
      <c r="U65" s="3"/>
      <c r="V65" s="3"/>
      <c r="W65" s="3"/>
      <c r="X65" s="3"/>
      <c r="Y65" s="4"/>
      <c r="Z65" s="2" t="s">
        <v>5</v>
      </c>
      <c r="AA65" s="3"/>
      <c r="AB65" s="3"/>
      <c r="AC65" s="3"/>
      <c r="AD65" s="3"/>
      <c r="AE65" s="4"/>
      <c r="AF65" s="2" t="s">
        <v>49</v>
      </c>
      <c r="AG65" s="5"/>
      <c r="AH65" s="5"/>
      <c r="AI65" s="5"/>
      <c r="AJ65" s="5"/>
      <c r="AK65" s="4"/>
      <c r="AM65" s="6" t="str">
        <f>A65</f>
        <v>ZIM1048</v>
      </c>
    </row>
    <row r="66" spans="1:49" ht="15" customHeight="1" thickBot="1">
      <c r="A66" s="7"/>
      <c r="B66" s="8" t="s">
        <v>30</v>
      </c>
      <c r="C66" s="9" t="s">
        <v>31</v>
      </c>
      <c r="D66" s="9" t="s">
        <v>32</v>
      </c>
      <c r="E66" s="9" t="s">
        <v>33</v>
      </c>
      <c r="F66" s="10" t="s">
        <v>0</v>
      </c>
      <c r="G66" s="11" t="s">
        <v>1</v>
      </c>
      <c r="H66" s="8" t="s">
        <v>30</v>
      </c>
      <c r="I66" s="9" t="s">
        <v>31</v>
      </c>
      <c r="J66" s="9" t="s">
        <v>32</v>
      </c>
      <c r="K66" s="9" t="s">
        <v>33</v>
      </c>
      <c r="L66" s="10" t="s">
        <v>0</v>
      </c>
      <c r="M66" s="11" t="s">
        <v>1</v>
      </c>
      <c r="N66" s="8" t="s">
        <v>30</v>
      </c>
      <c r="O66" s="9" t="s">
        <v>31</v>
      </c>
      <c r="P66" s="9" t="s">
        <v>32</v>
      </c>
      <c r="Q66" s="9" t="s">
        <v>33</v>
      </c>
      <c r="R66" s="10" t="s">
        <v>0</v>
      </c>
      <c r="S66" s="11" t="s">
        <v>1</v>
      </c>
      <c r="T66" s="8" t="s">
        <v>30</v>
      </c>
      <c r="U66" s="9" t="s">
        <v>31</v>
      </c>
      <c r="V66" s="9" t="s">
        <v>32</v>
      </c>
      <c r="W66" s="9" t="s">
        <v>33</v>
      </c>
      <c r="X66" s="10" t="s">
        <v>0</v>
      </c>
      <c r="Y66" s="11" t="s">
        <v>1</v>
      </c>
      <c r="Z66" s="8" t="s">
        <v>30</v>
      </c>
      <c r="AA66" s="9" t="s">
        <v>31</v>
      </c>
      <c r="AB66" s="9" t="s">
        <v>32</v>
      </c>
      <c r="AC66" s="9" t="s">
        <v>33</v>
      </c>
      <c r="AD66" s="10" t="s">
        <v>0</v>
      </c>
      <c r="AE66" s="11" t="s">
        <v>1</v>
      </c>
      <c r="AF66" s="8" t="s">
        <v>30</v>
      </c>
      <c r="AG66" s="9" t="s">
        <v>31</v>
      </c>
      <c r="AH66" s="9" t="s">
        <v>32</v>
      </c>
      <c r="AI66" s="9" t="s">
        <v>33</v>
      </c>
      <c r="AJ66" s="10" t="s">
        <v>0</v>
      </c>
      <c r="AK66" s="11" t="s">
        <v>1</v>
      </c>
      <c r="AM66" s="6" t="s">
        <v>6</v>
      </c>
      <c r="AN66" s="6" t="s">
        <v>7</v>
      </c>
      <c r="AO66" s="6" t="s">
        <v>9</v>
      </c>
      <c r="AP66" s="6" t="s">
        <v>8</v>
      </c>
      <c r="AQ66" s="6" t="s">
        <v>10</v>
      </c>
      <c r="AR66" s="6" t="s">
        <v>11</v>
      </c>
      <c r="AS66" s="6" t="s">
        <v>12</v>
      </c>
      <c r="AT66" s="6" t="s">
        <v>44</v>
      </c>
      <c r="AU66" s="6" t="s">
        <v>11</v>
      </c>
      <c r="AV66" s="6" t="s">
        <v>12</v>
      </c>
      <c r="AW66" s="6" t="s">
        <v>44</v>
      </c>
    </row>
    <row r="67" spans="1:49" ht="15" customHeight="1">
      <c r="A67" s="12" t="s">
        <v>15</v>
      </c>
      <c r="B67" s="13">
        <v>11</v>
      </c>
      <c r="C67" s="14">
        <v>0</v>
      </c>
      <c r="D67" s="14">
        <v>0</v>
      </c>
      <c r="E67" s="14">
        <v>0</v>
      </c>
      <c r="F67" s="14">
        <v>0</v>
      </c>
      <c r="G67" s="15">
        <v>2</v>
      </c>
      <c r="H67" s="13">
        <v>105</v>
      </c>
      <c r="I67" s="14">
        <v>11</v>
      </c>
      <c r="J67" s="14">
        <v>0</v>
      </c>
      <c r="K67" s="14">
        <v>7</v>
      </c>
      <c r="L67" s="14">
        <v>0</v>
      </c>
      <c r="M67" s="15">
        <v>2</v>
      </c>
      <c r="N67" s="13">
        <v>35</v>
      </c>
      <c r="O67" s="14">
        <v>32</v>
      </c>
      <c r="P67" s="14">
        <v>12</v>
      </c>
      <c r="Q67" s="14">
        <v>2</v>
      </c>
      <c r="R67" s="14">
        <v>1</v>
      </c>
      <c r="S67" s="15">
        <v>1</v>
      </c>
      <c r="T67" s="13">
        <v>7</v>
      </c>
      <c r="U67" s="14">
        <v>0</v>
      </c>
      <c r="V67" s="14">
        <v>1</v>
      </c>
      <c r="W67" s="14">
        <v>0</v>
      </c>
      <c r="X67" s="14">
        <v>3</v>
      </c>
      <c r="Y67" s="15">
        <v>2</v>
      </c>
      <c r="Z67" s="13">
        <v>0</v>
      </c>
      <c r="AA67" s="14">
        <v>0</v>
      </c>
      <c r="AB67" s="14">
        <v>0</v>
      </c>
      <c r="AC67" s="14">
        <v>0</v>
      </c>
      <c r="AD67" s="14">
        <v>0</v>
      </c>
      <c r="AE67" s="16"/>
      <c r="AF67" s="13">
        <v>0</v>
      </c>
      <c r="AG67" s="14">
        <v>0</v>
      </c>
      <c r="AH67" s="14">
        <v>0</v>
      </c>
      <c r="AI67" s="14">
        <v>0</v>
      </c>
      <c r="AJ67" s="14">
        <v>1</v>
      </c>
      <c r="AK67" s="16"/>
      <c r="AM67" s="6">
        <f>B67+H67+N67+T67+Z67+AF67</f>
        <v>158</v>
      </c>
      <c r="AN67" s="6">
        <f>C67+I67+O67+U67+AA67+AG67</f>
        <v>43</v>
      </c>
      <c r="AO67" s="6">
        <f>D67+J67+P67+V67+AB67+AH67</f>
        <v>13</v>
      </c>
      <c r="AP67" s="6">
        <f>E67+K67+Q67+W67+AC67+AI67</f>
        <v>9</v>
      </c>
      <c r="AQ67" s="6">
        <f>F67+L67+R67+X67+AD67+AJ67</f>
        <v>5</v>
      </c>
      <c r="AR67" s="6">
        <f>SUM(AM67:AQ67)</f>
        <v>228</v>
      </c>
      <c r="AS67" s="6">
        <f t="shared" ref="AS67:AS78" si="16">AM67/AR67</f>
        <v>0.69298245614035092</v>
      </c>
      <c r="AT67" s="6">
        <f>AP67/AR67</f>
        <v>3.9473684210526314E-2</v>
      </c>
      <c r="AU67" s="6">
        <f>IF(AR67&lt;$AU$1,"",AR67)</f>
        <v>228</v>
      </c>
      <c r="AV67" s="6">
        <f>IF(AR67&lt;$AV$1,"",AM67/AR67)</f>
        <v>0.69298245614035092</v>
      </c>
      <c r="AW67" s="6">
        <f>IF(AR67&lt;$AW$1,"",AP67/AR67)</f>
        <v>3.9473684210526314E-2</v>
      </c>
    </row>
    <row r="68" spans="1:49" ht="15" customHeight="1">
      <c r="A68" s="17" t="s">
        <v>16</v>
      </c>
      <c r="B68" s="18">
        <v>22</v>
      </c>
      <c r="C68" s="19">
        <v>0</v>
      </c>
      <c r="D68" s="19">
        <v>0</v>
      </c>
      <c r="E68" s="19">
        <v>0</v>
      </c>
      <c r="F68" s="19">
        <v>0</v>
      </c>
      <c r="G68" s="20">
        <v>2</v>
      </c>
      <c r="H68" s="18">
        <v>0</v>
      </c>
      <c r="I68" s="19">
        <v>0</v>
      </c>
      <c r="J68" s="19">
        <v>0</v>
      </c>
      <c r="K68" s="19">
        <v>0</v>
      </c>
      <c r="L68" s="19">
        <v>0</v>
      </c>
      <c r="M68" s="20"/>
      <c r="N68" s="18"/>
      <c r="O68" s="19"/>
      <c r="P68" s="19"/>
      <c r="Q68" s="19"/>
      <c r="R68" s="19"/>
      <c r="S68" s="20"/>
      <c r="T68" s="18"/>
      <c r="U68" s="19"/>
      <c r="V68" s="19"/>
      <c r="W68" s="19"/>
      <c r="X68" s="19"/>
      <c r="Y68" s="21"/>
      <c r="Z68" s="18"/>
      <c r="AA68" s="19"/>
      <c r="AB68" s="19"/>
      <c r="AC68" s="19"/>
      <c r="AD68" s="19"/>
      <c r="AE68" s="20"/>
      <c r="AF68" s="18"/>
      <c r="AG68" s="19"/>
      <c r="AH68" s="19"/>
      <c r="AI68" s="19"/>
      <c r="AJ68" s="19"/>
      <c r="AK68" s="20"/>
      <c r="AM68" s="6">
        <f>B68+H68+N68+T68+Z68+AF68</f>
        <v>22</v>
      </c>
      <c r="AN68" s="6">
        <f>C68+I68+O68+U68+AA68+AG68</f>
        <v>0</v>
      </c>
      <c r="AO68" s="6">
        <f>D68+J68+P68+V68+AB68+AH68</f>
        <v>0</v>
      </c>
      <c r="AP68" s="6">
        <f>E68+K68+Q68+W68+AC68+AI68</f>
        <v>0</v>
      </c>
      <c r="AQ68" s="6">
        <f>F68+L68+R68+X68+AD68+AJ68</f>
        <v>0</v>
      </c>
      <c r="AR68" s="6">
        <f t="shared" ref="AR68:AR78" si="17">SUM(AM68:AQ68)</f>
        <v>22</v>
      </c>
      <c r="AS68" s="6">
        <f t="shared" si="16"/>
        <v>1</v>
      </c>
      <c r="AT68" s="6">
        <f t="shared" ref="AT68:AT78" si="18">AP68/AR68</f>
        <v>0</v>
      </c>
      <c r="AU68" s="6" t="str">
        <f>IF(AR68&lt;$AU$1,"",AR68)</f>
        <v/>
      </c>
      <c r="AV68" s="6" t="str">
        <f>IF(AR68&lt;$AV$1,"",AM68/AR68)</f>
        <v/>
      </c>
      <c r="AW68" s="6" t="str">
        <f t="shared" ref="AW68:AW78" si="19">IF(AR68&lt;$AW$1,"",AP68/AR68)</f>
        <v/>
      </c>
    </row>
    <row r="69" spans="1:49" ht="15" customHeight="1">
      <c r="A69" s="17" t="s">
        <v>17</v>
      </c>
      <c r="B69" s="18">
        <v>1</v>
      </c>
      <c r="C69" s="19">
        <v>0</v>
      </c>
      <c r="D69" s="19">
        <v>0</v>
      </c>
      <c r="E69" s="19">
        <v>0</v>
      </c>
      <c r="F69" s="19">
        <v>0</v>
      </c>
      <c r="G69" s="20">
        <v>3</v>
      </c>
      <c r="H69" s="18">
        <v>0</v>
      </c>
      <c r="I69" s="19">
        <v>0</v>
      </c>
      <c r="J69" s="19">
        <v>0</v>
      </c>
      <c r="K69" s="19">
        <v>0</v>
      </c>
      <c r="L69" s="19">
        <v>0</v>
      </c>
      <c r="M69" s="20"/>
      <c r="N69" s="18"/>
      <c r="O69" s="19"/>
      <c r="P69" s="19"/>
      <c r="Q69" s="19"/>
      <c r="R69" s="19"/>
      <c r="S69" s="20"/>
      <c r="T69" s="18"/>
      <c r="U69" s="19"/>
      <c r="V69" s="19"/>
      <c r="W69" s="19"/>
      <c r="X69" s="19"/>
      <c r="Y69" s="21"/>
      <c r="Z69" s="18"/>
      <c r="AA69" s="19"/>
      <c r="AB69" s="19"/>
      <c r="AC69" s="19"/>
      <c r="AD69" s="19"/>
      <c r="AE69" s="20"/>
      <c r="AF69" s="18"/>
      <c r="AG69" s="19"/>
      <c r="AH69" s="19"/>
      <c r="AI69" s="19"/>
      <c r="AJ69" s="19"/>
      <c r="AK69" s="20"/>
      <c r="AM69" s="6">
        <f>B69+H69+N69+T69+Z69+AF69</f>
        <v>1</v>
      </c>
      <c r="AN69" s="6">
        <f>C69+I69+O69+U69+AA69+AG69</f>
        <v>0</v>
      </c>
      <c r="AO69" s="6">
        <f>D69+J69+P69+V69+AB69+AH69</f>
        <v>0</v>
      </c>
      <c r="AP69" s="6">
        <f>E69+K69+Q69+W69+AC69+AI69</f>
        <v>0</v>
      </c>
      <c r="AQ69" s="6">
        <f>F69+L69+R69+X69+AD69+AJ69</f>
        <v>0</v>
      </c>
      <c r="AR69" s="6">
        <f t="shared" si="17"/>
        <v>1</v>
      </c>
      <c r="AS69" s="6">
        <f t="shared" si="16"/>
        <v>1</v>
      </c>
      <c r="AT69" s="6">
        <f t="shared" si="18"/>
        <v>0</v>
      </c>
      <c r="AU69" s="6" t="str">
        <f>IF(AR69&lt;$AU$1,"",AR69)</f>
        <v/>
      </c>
      <c r="AV69" s="6" t="str">
        <f>IF(AR69&lt;$AV$1,"",AM69/AR69)</f>
        <v/>
      </c>
      <c r="AW69" s="6" t="str">
        <f t="shared" si="19"/>
        <v/>
      </c>
    </row>
    <row r="70" spans="1:49" ht="15" customHeight="1">
      <c r="A70" s="17" t="s">
        <v>18</v>
      </c>
      <c r="B70" s="18">
        <v>22</v>
      </c>
      <c r="C70" s="19">
        <v>0</v>
      </c>
      <c r="D70" s="19">
        <v>0</v>
      </c>
      <c r="E70" s="19">
        <v>0</v>
      </c>
      <c r="F70" s="19">
        <v>0</v>
      </c>
      <c r="G70" s="20">
        <v>2</v>
      </c>
      <c r="H70" s="18">
        <v>34</v>
      </c>
      <c r="I70" s="19">
        <v>32</v>
      </c>
      <c r="J70" s="19">
        <v>53</v>
      </c>
      <c r="K70" s="19">
        <v>7</v>
      </c>
      <c r="L70" s="19">
        <v>0</v>
      </c>
      <c r="M70" s="20">
        <v>1</v>
      </c>
      <c r="N70" s="18">
        <v>29</v>
      </c>
      <c r="O70" s="19">
        <v>38</v>
      </c>
      <c r="P70" s="19">
        <v>22</v>
      </c>
      <c r="Q70" s="19">
        <v>13</v>
      </c>
      <c r="R70" s="19">
        <v>17</v>
      </c>
      <c r="S70" s="20">
        <v>1</v>
      </c>
      <c r="T70" s="18">
        <v>2</v>
      </c>
      <c r="U70" s="19">
        <v>1</v>
      </c>
      <c r="V70" s="19">
        <v>0</v>
      </c>
      <c r="W70" s="19">
        <v>0</v>
      </c>
      <c r="X70" s="19">
        <v>46</v>
      </c>
      <c r="Y70" s="21">
        <v>2</v>
      </c>
      <c r="Z70" s="18">
        <v>0</v>
      </c>
      <c r="AA70" s="19">
        <v>0</v>
      </c>
      <c r="AB70" s="19">
        <v>0</v>
      </c>
      <c r="AC70" s="19">
        <v>0</v>
      </c>
      <c r="AD70" s="19">
        <v>36</v>
      </c>
      <c r="AE70" s="20"/>
      <c r="AF70" s="18">
        <v>0</v>
      </c>
      <c r="AG70" s="19">
        <v>0</v>
      </c>
      <c r="AH70" s="19">
        <v>0</v>
      </c>
      <c r="AI70" s="19">
        <v>0</v>
      </c>
      <c r="AJ70" s="19">
        <v>4</v>
      </c>
      <c r="AK70" s="20"/>
      <c r="AM70" s="6">
        <f>B70+H70+N70+T70+Z70+AF70</f>
        <v>87</v>
      </c>
      <c r="AN70" s="6">
        <f>C70+I70+O70+U70+AA70+AG70</f>
        <v>71</v>
      </c>
      <c r="AO70" s="6">
        <f>D70+J70+P70+V70+AB70+AH70</f>
        <v>75</v>
      </c>
      <c r="AP70" s="6">
        <f>E70+K70+Q70+W70+AC70+AI70</f>
        <v>20</v>
      </c>
      <c r="AQ70" s="6">
        <f>F70+L70+R70+X70+AD70+AJ70</f>
        <v>103</v>
      </c>
      <c r="AR70" s="6">
        <f t="shared" si="17"/>
        <v>356</v>
      </c>
      <c r="AS70" s="6">
        <f t="shared" si="16"/>
        <v>0.2443820224719101</v>
      </c>
      <c r="AT70" s="6">
        <f t="shared" si="18"/>
        <v>5.6179775280898875E-2</v>
      </c>
      <c r="AU70" s="6">
        <f>IF(AR70&lt;$AU$1,"",AR70)</f>
        <v>356</v>
      </c>
      <c r="AV70" s="6">
        <f>IF(AR70&lt;$AV$1,"",AM70/AR70)</f>
        <v>0.2443820224719101</v>
      </c>
      <c r="AW70" s="6">
        <f t="shared" si="19"/>
        <v>5.6179775280898875E-2</v>
      </c>
    </row>
    <row r="71" spans="1:49" ht="15" customHeight="1">
      <c r="A71" s="17" t="s">
        <v>19</v>
      </c>
      <c r="B71" s="18">
        <v>15</v>
      </c>
      <c r="C71" s="19">
        <v>0</v>
      </c>
      <c r="D71" s="19">
        <v>2</v>
      </c>
      <c r="E71" s="19">
        <v>0</v>
      </c>
      <c r="F71" s="19">
        <v>0</v>
      </c>
      <c r="G71" s="20">
        <v>2</v>
      </c>
      <c r="H71" s="18">
        <v>57</v>
      </c>
      <c r="I71" s="19">
        <v>20</v>
      </c>
      <c r="J71" s="19">
        <v>15</v>
      </c>
      <c r="K71" s="19">
        <v>6</v>
      </c>
      <c r="L71" s="19">
        <v>0</v>
      </c>
      <c r="M71" s="20">
        <v>1</v>
      </c>
      <c r="N71" s="18">
        <v>38</v>
      </c>
      <c r="O71" s="19">
        <v>59</v>
      </c>
      <c r="P71" s="19">
        <v>6</v>
      </c>
      <c r="Q71" s="19">
        <v>6</v>
      </c>
      <c r="R71" s="19">
        <v>0</v>
      </c>
      <c r="S71" s="20">
        <v>1</v>
      </c>
      <c r="T71" s="18">
        <v>5</v>
      </c>
      <c r="U71" s="19">
        <v>0</v>
      </c>
      <c r="V71" s="19">
        <v>0</v>
      </c>
      <c r="W71" s="19">
        <v>1</v>
      </c>
      <c r="X71" s="19">
        <v>3</v>
      </c>
      <c r="Y71" s="21">
        <v>2</v>
      </c>
      <c r="Z71" s="18">
        <v>0</v>
      </c>
      <c r="AA71" s="19">
        <v>0</v>
      </c>
      <c r="AB71" s="19">
        <v>0</v>
      </c>
      <c r="AC71" s="19">
        <v>0</v>
      </c>
      <c r="AD71" s="19">
        <v>0</v>
      </c>
      <c r="AE71" s="20"/>
      <c r="AF71" s="18">
        <v>0</v>
      </c>
      <c r="AG71" s="19">
        <v>0</v>
      </c>
      <c r="AH71" s="19">
        <v>0</v>
      </c>
      <c r="AI71" s="19">
        <v>0</v>
      </c>
      <c r="AJ71" s="19">
        <v>1</v>
      </c>
      <c r="AK71" s="20"/>
      <c r="AM71" s="6">
        <f>B71+H71+N71+T71+Z71+AF71</f>
        <v>115</v>
      </c>
      <c r="AN71" s="6">
        <f>C71+I71+O71+U71+AA71+AG71</f>
        <v>79</v>
      </c>
      <c r="AO71" s="6">
        <f>D71+J71+P71+V71+AB71+AH71</f>
        <v>23</v>
      </c>
      <c r="AP71" s="6">
        <f>E71+K71+Q71+W71+AC71+AI71</f>
        <v>13</v>
      </c>
      <c r="AQ71" s="6">
        <f>F71+L71+R71+X71+AD71+AJ71</f>
        <v>4</v>
      </c>
      <c r="AR71" s="6">
        <f t="shared" si="17"/>
        <v>234</v>
      </c>
      <c r="AS71" s="6">
        <f t="shared" si="16"/>
        <v>0.49145299145299143</v>
      </c>
      <c r="AT71" s="6">
        <f t="shared" si="18"/>
        <v>5.5555555555555552E-2</v>
      </c>
      <c r="AU71" s="6">
        <f>IF(AR71&lt;$AU$1,"",AR71)</f>
        <v>234</v>
      </c>
      <c r="AV71" s="6">
        <f>IF(AR71&lt;$AV$1,"",AM71/AR71)</f>
        <v>0.49145299145299143</v>
      </c>
      <c r="AW71" s="6">
        <f t="shared" si="19"/>
        <v>5.5555555555555552E-2</v>
      </c>
    </row>
    <row r="72" spans="1:49" ht="15" customHeight="1">
      <c r="A72" s="17" t="s">
        <v>20</v>
      </c>
      <c r="B72" s="23">
        <v>20</v>
      </c>
      <c r="C72" s="24">
        <v>1</v>
      </c>
      <c r="D72" s="24">
        <v>2</v>
      </c>
      <c r="E72" s="24">
        <v>1</v>
      </c>
      <c r="F72" s="19">
        <v>0</v>
      </c>
      <c r="G72" s="20">
        <v>2</v>
      </c>
      <c r="H72" s="23">
        <v>53</v>
      </c>
      <c r="I72" s="24">
        <v>38</v>
      </c>
      <c r="J72" s="24">
        <v>29</v>
      </c>
      <c r="K72" s="24">
        <v>3</v>
      </c>
      <c r="L72" s="19">
        <v>0</v>
      </c>
      <c r="M72" s="20">
        <v>1</v>
      </c>
      <c r="N72" s="23">
        <v>29</v>
      </c>
      <c r="O72" s="24">
        <v>50</v>
      </c>
      <c r="P72" s="24">
        <v>7</v>
      </c>
      <c r="Q72" s="24">
        <v>7</v>
      </c>
      <c r="R72" s="19">
        <v>9</v>
      </c>
      <c r="S72" s="20">
        <v>1</v>
      </c>
      <c r="T72" s="23">
        <v>2</v>
      </c>
      <c r="U72" s="24">
        <v>0</v>
      </c>
      <c r="V72" s="24">
        <v>0</v>
      </c>
      <c r="W72" s="24">
        <v>0</v>
      </c>
      <c r="X72" s="19">
        <v>13</v>
      </c>
      <c r="Y72" s="21">
        <v>2</v>
      </c>
      <c r="Z72" s="23">
        <v>0</v>
      </c>
      <c r="AA72" s="24">
        <v>0</v>
      </c>
      <c r="AB72" s="24">
        <v>0</v>
      </c>
      <c r="AC72" s="24">
        <v>0</v>
      </c>
      <c r="AD72" s="19">
        <v>0</v>
      </c>
      <c r="AE72" s="21"/>
      <c r="AF72" s="23">
        <v>0</v>
      </c>
      <c r="AG72" s="24">
        <v>0</v>
      </c>
      <c r="AH72" s="24">
        <v>0</v>
      </c>
      <c r="AI72" s="24">
        <v>0</v>
      </c>
      <c r="AJ72" s="19">
        <v>14</v>
      </c>
      <c r="AK72" s="21"/>
      <c r="AM72" s="6">
        <f>B72+H72+N72+T72+Z72+AF72</f>
        <v>104</v>
      </c>
      <c r="AN72" s="6">
        <f>C72+I72+O72+U72+AA72+AG72</f>
        <v>89</v>
      </c>
      <c r="AO72" s="6">
        <f>D72+J72+P72+V72+AB72+AH72</f>
        <v>38</v>
      </c>
      <c r="AP72" s="6">
        <f>E72+K72+Q72+W72+AC72+AI72</f>
        <v>11</v>
      </c>
      <c r="AQ72" s="6">
        <f>F72+L72+R72+X72+AD72+AJ72</f>
        <v>36</v>
      </c>
      <c r="AR72" s="6">
        <f t="shared" si="17"/>
        <v>278</v>
      </c>
      <c r="AS72" s="6">
        <f t="shared" si="16"/>
        <v>0.37410071942446044</v>
      </c>
      <c r="AT72" s="6">
        <f t="shared" si="18"/>
        <v>3.9568345323741004E-2</v>
      </c>
      <c r="AU72" s="6">
        <f>IF(AR72&lt;$AU$1,"",AR72)</f>
        <v>278</v>
      </c>
      <c r="AV72" s="6">
        <f>IF(AR72&lt;$AV$1,"",AM72/AR72)</f>
        <v>0.37410071942446044</v>
      </c>
      <c r="AW72" s="6">
        <f t="shared" si="19"/>
        <v>3.9568345323741004E-2</v>
      </c>
    </row>
    <row r="73" spans="1:49" ht="15" customHeight="1">
      <c r="A73" s="17" t="s">
        <v>21</v>
      </c>
      <c r="B73" s="23">
        <v>40</v>
      </c>
      <c r="C73" s="24">
        <v>1</v>
      </c>
      <c r="D73" s="24">
        <v>0</v>
      </c>
      <c r="E73" s="24">
        <v>1</v>
      </c>
      <c r="F73" s="19">
        <v>0</v>
      </c>
      <c r="G73" s="20">
        <v>2</v>
      </c>
      <c r="H73" s="23">
        <v>36</v>
      </c>
      <c r="I73" s="24">
        <v>61</v>
      </c>
      <c r="J73" s="24">
        <v>63</v>
      </c>
      <c r="K73" s="24">
        <v>3</v>
      </c>
      <c r="L73" s="19">
        <v>0</v>
      </c>
      <c r="M73" s="20">
        <v>1</v>
      </c>
      <c r="N73" s="23">
        <v>19</v>
      </c>
      <c r="O73" s="24">
        <v>60</v>
      </c>
      <c r="P73" s="24">
        <v>21</v>
      </c>
      <c r="Q73" s="24">
        <v>12</v>
      </c>
      <c r="R73" s="19">
        <v>4</v>
      </c>
      <c r="S73" s="20">
        <v>1</v>
      </c>
      <c r="T73" s="18">
        <v>1</v>
      </c>
      <c r="U73" s="19">
        <v>0</v>
      </c>
      <c r="V73" s="19">
        <v>0</v>
      </c>
      <c r="W73" s="19">
        <v>0</v>
      </c>
      <c r="X73" s="19">
        <v>44</v>
      </c>
      <c r="Y73" s="21">
        <v>2</v>
      </c>
      <c r="Z73" s="23">
        <v>0</v>
      </c>
      <c r="AA73" s="24">
        <v>0</v>
      </c>
      <c r="AB73" s="24">
        <v>0</v>
      </c>
      <c r="AC73" s="24">
        <v>0</v>
      </c>
      <c r="AD73" s="19">
        <v>94</v>
      </c>
      <c r="AE73" s="21"/>
      <c r="AF73" s="23">
        <v>0</v>
      </c>
      <c r="AG73" s="24">
        <v>0</v>
      </c>
      <c r="AH73" s="24">
        <v>0</v>
      </c>
      <c r="AI73" s="24">
        <v>0</v>
      </c>
      <c r="AJ73" s="19">
        <v>43</v>
      </c>
      <c r="AK73" s="21"/>
      <c r="AM73" s="6">
        <f>B73+H73+N73+T73+Z73+AF73</f>
        <v>96</v>
      </c>
      <c r="AN73" s="6">
        <f>C73+I73+O73+U73+AA73+AG73</f>
        <v>122</v>
      </c>
      <c r="AO73" s="6">
        <f>D73+J73+P73+V73+AB73+AH73</f>
        <v>84</v>
      </c>
      <c r="AP73" s="6">
        <f>E73+K73+Q73+W73+AC73+AI73</f>
        <v>16</v>
      </c>
      <c r="AQ73" s="6">
        <f>F73+L73+R73+X73+AD73+AJ73</f>
        <v>185</v>
      </c>
      <c r="AR73" s="6">
        <f t="shared" si="17"/>
        <v>503</v>
      </c>
      <c r="AS73" s="6">
        <f t="shared" si="16"/>
        <v>0.19085487077534791</v>
      </c>
      <c r="AT73" s="6">
        <f t="shared" si="18"/>
        <v>3.1809145129224649E-2</v>
      </c>
      <c r="AU73" s="6">
        <f>IF(AR73&lt;$AU$1,"",AR73)</f>
        <v>503</v>
      </c>
      <c r="AV73" s="6">
        <f>IF(AR73&lt;$AV$1,"",AM73/AR73)</f>
        <v>0.19085487077534791</v>
      </c>
      <c r="AW73" s="6">
        <f t="shared" si="19"/>
        <v>3.1809145129224649E-2</v>
      </c>
    </row>
    <row r="74" spans="1:49" ht="15" customHeight="1">
      <c r="A74" s="17" t="s">
        <v>22</v>
      </c>
      <c r="B74" s="23">
        <v>37</v>
      </c>
      <c r="C74" s="24">
        <v>2</v>
      </c>
      <c r="D74" s="24">
        <v>0</v>
      </c>
      <c r="E74" s="24">
        <v>0</v>
      </c>
      <c r="F74" s="19">
        <v>0</v>
      </c>
      <c r="G74" s="20">
        <v>2</v>
      </c>
      <c r="H74" s="23">
        <v>41</v>
      </c>
      <c r="I74" s="24">
        <v>44</v>
      </c>
      <c r="J74" s="24">
        <v>50</v>
      </c>
      <c r="K74" s="24">
        <v>8</v>
      </c>
      <c r="L74" s="19">
        <v>0</v>
      </c>
      <c r="M74" s="20">
        <v>1</v>
      </c>
      <c r="N74" s="23">
        <v>21</v>
      </c>
      <c r="O74" s="24">
        <v>57</v>
      </c>
      <c r="P74" s="24">
        <v>25</v>
      </c>
      <c r="Q74" s="24">
        <v>8</v>
      </c>
      <c r="R74" s="19">
        <v>20</v>
      </c>
      <c r="S74" s="20">
        <v>1</v>
      </c>
      <c r="T74" s="23">
        <v>5</v>
      </c>
      <c r="U74" s="24">
        <v>2</v>
      </c>
      <c r="V74" s="24">
        <v>0</v>
      </c>
      <c r="W74" s="24">
        <v>0</v>
      </c>
      <c r="X74" s="19">
        <v>65</v>
      </c>
      <c r="Y74" s="21">
        <v>2</v>
      </c>
      <c r="Z74" s="23">
        <v>1</v>
      </c>
      <c r="AA74" s="24">
        <v>0</v>
      </c>
      <c r="AB74" s="24">
        <v>0</v>
      </c>
      <c r="AC74" s="24">
        <v>1</v>
      </c>
      <c r="AD74" s="19">
        <v>21</v>
      </c>
      <c r="AE74" s="21">
        <v>2</v>
      </c>
      <c r="AF74" s="23">
        <v>2</v>
      </c>
      <c r="AG74" s="24">
        <v>0</v>
      </c>
      <c r="AH74" s="24">
        <v>0</v>
      </c>
      <c r="AI74" s="24">
        <v>0</v>
      </c>
      <c r="AJ74" s="19">
        <v>0</v>
      </c>
      <c r="AK74" s="21">
        <v>2</v>
      </c>
      <c r="AM74" s="6">
        <f>B74+H74+N74+T74+Z74+AF74</f>
        <v>107</v>
      </c>
      <c r="AN74" s="6">
        <f>C74+I74+O74+U74+AA74+AG74</f>
        <v>105</v>
      </c>
      <c r="AO74" s="6">
        <f>D74+J74+P74+V74+AB74+AH74</f>
        <v>75</v>
      </c>
      <c r="AP74" s="6">
        <f>E74+K74+Q74+W74+AC74+AI74</f>
        <v>17</v>
      </c>
      <c r="AQ74" s="6">
        <f>F74+L74+R74+X74+AD74+AJ74</f>
        <v>106</v>
      </c>
      <c r="AR74" s="6">
        <f t="shared" si="17"/>
        <v>410</v>
      </c>
      <c r="AS74" s="6">
        <f t="shared" si="16"/>
        <v>0.26097560975609757</v>
      </c>
      <c r="AT74" s="6">
        <f t="shared" si="18"/>
        <v>4.1463414634146344E-2</v>
      </c>
      <c r="AU74" s="6">
        <f>IF(AR74&lt;$AU$1,"",AR74)</f>
        <v>410</v>
      </c>
      <c r="AV74" s="6">
        <f>IF(AR74&lt;$AV$1,"",AM74/AR74)</f>
        <v>0.26097560975609757</v>
      </c>
      <c r="AW74" s="6">
        <f t="shared" si="19"/>
        <v>4.1463414634146344E-2</v>
      </c>
    </row>
    <row r="75" spans="1:49" ht="15" customHeight="1">
      <c r="A75" s="17" t="s">
        <v>23</v>
      </c>
      <c r="B75" s="23">
        <v>41</v>
      </c>
      <c r="C75" s="24">
        <v>2</v>
      </c>
      <c r="D75" s="24">
        <v>0</v>
      </c>
      <c r="E75" s="24">
        <v>1</v>
      </c>
      <c r="F75" s="19">
        <v>0</v>
      </c>
      <c r="G75" s="20">
        <v>2</v>
      </c>
      <c r="H75" s="23">
        <v>32</v>
      </c>
      <c r="I75" s="24">
        <v>48</v>
      </c>
      <c r="J75" s="24">
        <v>42</v>
      </c>
      <c r="K75" s="24">
        <v>2</v>
      </c>
      <c r="L75" s="19">
        <v>0</v>
      </c>
      <c r="M75" s="20">
        <v>1</v>
      </c>
      <c r="N75" s="23">
        <v>15</v>
      </c>
      <c r="O75" s="24">
        <v>23</v>
      </c>
      <c r="P75" s="24">
        <v>2</v>
      </c>
      <c r="Q75" s="24">
        <v>5</v>
      </c>
      <c r="R75" s="19">
        <v>17</v>
      </c>
      <c r="S75" s="20">
        <v>1</v>
      </c>
      <c r="T75" s="23">
        <v>0</v>
      </c>
      <c r="U75" s="24">
        <v>0</v>
      </c>
      <c r="V75" s="24">
        <v>0</v>
      </c>
      <c r="W75" s="24">
        <v>0</v>
      </c>
      <c r="X75" s="19">
        <v>2</v>
      </c>
      <c r="Y75" s="21"/>
      <c r="Z75" s="23">
        <v>0</v>
      </c>
      <c r="AA75" s="24">
        <v>0</v>
      </c>
      <c r="AB75" s="24">
        <v>0</v>
      </c>
      <c r="AC75" s="24">
        <v>0</v>
      </c>
      <c r="AD75" s="19">
        <v>2</v>
      </c>
      <c r="AE75" s="21"/>
      <c r="AF75" s="23">
        <v>0</v>
      </c>
      <c r="AG75" s="24">
        <v>0</v>
      </c>
      <c r="AH75" s="24">
        <v>0</v>
      </c>
      <c r="AI75" s="24">
        <v>0</v>
      </c>
      <c r="AJ75" s="19">
        <v>17</v>
      </c>
      <c r="AK75" s="21"/>
      <c r="AM75" s="6">
        <f>B75+H75+N75+T75+Z75+AF75</f>
        <v>88</v>
      </c>
      <c r="AN75" s="6">
        <f>C75+I75+O75+U75+AA75+AG75</f>
        <v>73</v>
      </c>
      <c r="AO75" s="6">
        <f>D75+J75+P75+V75+AB75+AH75</f>
        <v>44</v>
      </c>
      <c r="AP75" s="6">
        <f>E75+K75+Q75+W75+AC75+AI75</f>
        <v>8</v>
      </c>
      <c r="AQ75" s="6">
        <f>F75+L75+R75+X75+AD75+AJ75</f>
        <v>38</v>
      </c>
      <c r="AR75" s="6">
        <f t="shared" si="17"/>
        <v>251</v>
      </c>
      <c r="AS75" s="6">
        <f t="shared" si="16"/>
        <v>0.35059760956175301</v>
      </c>
      <c r="AT75" s="6">
        <f t="shared" si="18"/>
        <v>3.1872509960159362E-2</v>
      </c>
      <c r="AU75" s="6">
        <f>IF(AR75&lt;$AU$1,"",AR75)</f>
        <v>251</v>
      </c>
      <c r="AV75" s="6">
        <f>IF(AR75&lt;$AV$1,"",AM75/AR75)</f>
        <v>0.35059760956175301</v>
      </c>
      <c r="AW75" s="6">
        <f t="shared" si="19"/>
        <v>3.1872509960159362E-2</v>
      </c>
    </row>
    <row r="76" spans="1:49" ht="15" customHeight="1">
      <c r="A76" s="17" t="s">
        <v>24</v>
      </c>
      <c r="B76" s="18">
        <v>20</v>
      </c>
      <c r="C76" s="19">
        <v>1</v>
      </c>
      <c r="D76" s="19">
        <v>0</v>
      </c>
      <c r="E76" s="19">
        <v>2</v>
      </c>
      <c r="F76" s="19">
        <v>0</v>
      </c>
      <c r="G76" s="20">
        <v>2</v>
      </c>
      <c r="H76" s="18">
        <v>33</v>
      </c>
      <c r="I76" s="19">
        <v>44</v>
      </c>
      <c r="J76" s="19">
        <v>43</v>
      </c>
      <c r="K76" s="19">
        <v>5</v>
      </c>
      <c r="L76" s="19">
        <v>0</v>
      </c>
      <c r="M76" s="20">
        <v>1</v>
      </c>
      <c r="N76" s="18">
        <v>28</v>
      </c>
      <c r="O76" s="19">
        <v>18</v>
      </c>
      <c r="P76" s="19">
        <v>23</v>
      </c>
      <c r="Q76" s="19">
        <v>11</v>
      </c>
      <c r="R76" s="19">
        <v>8</v>
      </c>
      <c r="S76" s="20">
        <v>1</v>
      </c>
      <c r="T76" s="18">
        <v>2</v>
      </c>
      <c r="U76" s="19">
        <v>1</v>
      </c>
      <c r="V76" s="19">
        <v>0</v>
      </c>
      <c r="W76" s="19">
        <v>0</v>
      </c>
      <c r="X76" s="19">
        <v>49</v>
      </c>
      <c r="Y76" s="21">
        <v>2</v>
      </c>
      <c r="Z76" s="18">
        <v>0</v>
      </c>
      <c r="AA76" s="19">
        <v>0</v>
      </c>
      <c r="AB76" s="19">
        <v>0</v>
      </c>
      <c r="AC76" s="19">
        <v>0</v>
      </c>
      <c r="AD76" s="19">
        <v>42</v>
      </c>
      <c r="AE76" s="20"/>
      <c r="AF76" s="18">
        <v>1</v>
      </c>
      <c r="AG76" s="19">
        <v>0</v>
      </c>
      <c r="AH76" s="19">
        <v>0</v>
      </c>
      <c r="AI76" s="19">
        <v>0</v>
      </c>
      <c r="AJ76" s="19">
        <v>76</v>
      </c>
      <c r="AK76" s="20">
        <v>4</v>
      </c>
      <c r="AM76" s="6">
        <f>B76+H76+N76+T76+Z76+AF76</f>
        <v>84</v>
      </c>
      <c r="AN76" s="6">
        <f>C76+I76+O76+U76+AA76+AG76</f>
        <v>64</v>
      </c>
      <c r="AO76" s="6">
        <f>D76+J76+P76+V76+AB76+AH76</f>
        <v>66</v>
      </c>
      <c r="AP76" s="6">
        <f>E76+K76+Q76+W76+AC76+AI76</f>
        <v>18</v>
      </c>
      <c r="AQ76" s="6">
        <f>F76+L76+R76+X76+AD76+AJ76</f>
        <v>175</v>
      </c>
      <c r="AR76" s="6">
        <f t="shared" si="17"/>
        <v>407</v>
      </c>
      <c r="AS76" s="6">
        <f t="shared" si="16"/>
        <v>0.20638820638820637</v>
      </c>
      <c r="AT76" s="6">
        <f t="shared" si="18"/>
        <v>4.4226044226044224E-2</v>
      </c>
      <c r="AU76" s="6">
        <f>IF(AR76&lt;$AU$1,"",AR76)</f>
        <v>407</v>
      </c>
      <c r="AV76" s="6">
        <f>IF(AR76&lt;$AV$1,"",AM76/AR76)</f>
        <v>0.20638820638820637</v>
      </c>
      <c r="AW76" s="6">
        <f t="shared" si="19"/>
        <v>4.4226044226044224E-2</v>
      </c>
    </row>
    <row r="77" spans="1:49" ht="15" customHeight="1">
      <c r="A77" s="17" t="s">
        <v>25</v>
      </c>
      <c r="B77" s="18">
        <v>19</v>
      </c>
      <c r="C77" s="19">
        <v>4</v>
      </c>
      <c r="D77" s="19">
        <v>0</v>
      </c>
      <c r="E77" s="19">
        <v>2</v>
      </c>
      <c r="F77" s="19">
        <v>0</v>
      </c>
      <c r="G77" s="20">
        <v>2</v>
      </c>
      <c r="H77" s="18">
        <v>4</v>
      </c>
      <c r="I77" s="19">
        <v>37</v>
      </c>
      <c r="J77" s="19">
        <v>70</v>
      </c>
      <c r="K77" s="19">
        <v>0</v>
      </c>
      <c r="L77" s="19">
        <v>0</v>
      </c>
      <c r="M77" s="20">
        <v>2</v>
      </c>
      <c r="N77" s="18">
        <v>28</v>
      </c>
      <c r="O77" s="19">
        <v>44</v>
      </c>
      <c r="P77" s="19">
        <v>8</v>
      </c>
      <c r="Q77" s="19">
        <v>3</v>
      </c>
      <c r="R77" s="19">
        <v>0</v>
      </c>
      <c r="S77" s="20">
        <v>2</v>
      </c>
      <c r="T77" s="18">
        <v>1</v>
      </c>
      <c r="U77" s="19">
        <v>0</v>
      </c>
      <c r="V77" s="19">
        <v>0</v>
      </c>
      <c r="W77" s="19">
        <v>0</v>
      </c>
      <c r="X77" s="19">
        <v>4</v>
      </c>
      <c r="Y77" s="21">
        <v>2</v>
      </c>
      <c r="Z77" s="18">
        <v>0</v>
      </c>
      <c r="AA77" s="19">
        <v>0</v>
      </c>
      <c r="AB77" s="19">
        <v>0</v>
      </c>
      <c r="AC77" s="19">
        <v>0</v>
      </c>
      <c r="AD77" s="19">
        <v>38</v>
      </c>
      <c r="AE77" s="20"/>
      <c r="AF77" s="18">
        <v>0</v>
      </c>
      <c r="AG77" s="19">
        <v>0</v>
      </c>
      <c r="AH77" s="19">
        <v>0</v>
      </c>
      <c r="AI77" s="19">
        <v>0</v>
      </c>
      <c r="AJ77" s="19">
        <v>0</v>
      </c>
      <c r="AK77" s="20"/>
      <c r="AM77" s="6">
        <f>B77+H77+N77+T77+Z77+AF77</f>
        <v>52</v>
      </c>
      <c r="AN77" s="6">
        <f>C77+I77+O77+U77+AA77+AG77</f>
        <v>85</v>
      </c>
      <c r="AO77" s="6">
        <f>D77+J77+P77+V77+AB77+AH77</f>
        <v>78</v>
      </c>
      <c r="AP77" s="6">
        <f>E77+K77+Q77+W77+AC77+AI77</f>
        <v>5</v>
      </c>
      <c r="AQ77" s="6">
        <f>F77+L77+R77+X77+AD77+AJ77</f>
        <v>42</v>
      </c>
      <c r="AR77" s="6">
        <f t="shared" si="17"/>
        <v>262</v>
      </c>
      <c r="AS77" s="6">
        <f t="shared" si="16"/>
        <v>0.19847328244274809</v>
      </c>
      <c r="AT77" s="6">
        <f t="shared" si="18"/>
        <v>1.9083969465648856E-2</v>
      </c>
      <c r="AU77" s="6">
        <f>IF(AR77&lt;$AU$1,"",AR77)</f>
        <v>262</v>
      </c>
      <c r="AV77" s="6">
        <f>IF(AR77&lt;$AV$1,"",AM77/AR77)</f>
        <v>0.19847328244274809</v>
      </c>
      <c r="AW77" s="6">
        <f t="shared" si="19"/>
        <v>1.9083969465648856E-2</v>
      </c>
    </row>
    <row r="78" spans="1:49" ht="15" customHeight="1" thickBot="1">
      <c r="A78" s="7" t="s">
        <v>26</v>
      </c>
      <c r="B78" s="25">
        <v>29</v>
      </c>
      <c r="C78" s="26">
        <v>7</v>
      </c>
      <c r="D78" s="26">
        <v>1</v>
      </c>
      <c r="E78" s="26">
        <v>0</v>
      </c>
      <c r="F78" s="26">
        <v>0</v>
      </c>
      <c r="G78" s="27">
        <v>2</v>
      </c>
      <c r="H78" s="25">
        <v>16</v>
      </c>
      <c r="I78" s="26">
        <v>42</v>
      </c>
      <c r="J78" s="26">
        <v>57</v>
      </c>
      <c r="K78" s="26">
        <v>3</v>
      </c>
      <c r="L78" s="26">
        <v>0</v>
      </c>
      <c r="M78" s="28">
        <v>2</v>
      </c>
      <c r="N78" s="25">
        <v>15</v>
      </c>
      <c r="O78" s="26">
        <v>22</v>
      </c>
      <c r="P78" s="26">
        <v>12</v>
      </c>
      <c r="Q78" s="26">
        <v>1</v>
      </c>
      <c r="R78" s="26">
        <v>0</v>
      </c>
      <c r="S78" s="28">
        <v>2</v>
      </c>
      <c r="T78" s="25">
        <v>1</v>
      </c>
      <c r="U78" s="26">
        <v>0</v>
      </c>
      <c r="V78" s="26">
        <v>0</v>
      </c>
      <c r="W78" s="26">
        <v>0</v>
      </c>
      <c r="X78" s="26">
        <v>1</v>
      </c>
      <c r="Y78" s="28">
        <v>2</v>
      </c>
      <c r="Z78" s="25">
        <v>0</v>
      </c>
      <c r="AA78" s="26">
        <v>0</v>
      </c>
      <c r="AB78" s="26">
        <v>0</v>
      </c>
      <c r="AC78" s="26">
        <v>0</v>
      </c>
      <c r="AD78" s="26">
        <v>70</v>
      </c>
      <c r="AE78" s="27"/>
      <c r="AF78" s="25">
        <v>0</v>
      </c>
      <c r="AG78" s="26">
        <v>0</v>
      </c>
      <c r="AH78" s="26">
        <v>0</v>
      </c>
      <c r="AI78" s="26">
        <v>0</v>
      </c>
      <c r="AJ78" s="26">
        <v>0</v>
      </c>
      <c r="AK78" s="27"/>
      <c r="AM78" s="6">
        <f>B78+H78+N78+T78+Z78+AF78</f>
        <v>61</v>
      </c>
      <c r="AN78" s="6">
        <f>C78+I78+O78+U78+AA78+AG78</f>
        <v>71</v>
      </c>
      <c r="AO78" s="6">
        <f>D78+J78+P78+V78+AB78+AH78</f>
        <v>70</v>
      </c>
      <c r="AP78" s="6">
        <f>E78+K78+Q78+W78+AC78+AI78</f>
        <v>4</v>
      </c>
      <c r="AQ78" s="6">
        <f>F78+L78+R78+X78+AD78+AJ78</f>
        <v>71</v>
      </c>
      <c r="AR78" s="6">
        <f t="shared" si="17"/>
        <v>277</v>
      </c>
      <c r="AS78" s="6">
        <f t="shared" si="16"/>
        <v>0.22021660649819494</v>
      </c>
      <c r="AT78" s="6">
        <f t="shared" si="18"/>
        <v>1.444043321299639E-2</v>
      </c>
      <c r="AU78" s="6">
        <f>IF(AR78&lt;$AU$1,"",AR78)</f>
        <v>277</v>
      </c>
      <c r="AV78" s="6">
        <f>IF(AR78&lt;$AV$1,"",AM78/AR78)</f>
        <v>0.22021660649819494</v>
      </c>
      <c r="AW78" s="6">
        <f t="shared" si="19"/>
        <v>1.444043321299639E-2</v>
      </c>
    </row>
    <row r="81" spans="1:46" ht="15" customHeight="1">
      <c r="A81" s="6" t="s">
        <v>39</v>
      </c>
    </row>
    <row r="82" spans="1:46" ht="15" customHeight="1">
      <c r="A82" s="6" t="s">
        <v>40</v>
      </c>
    </row>
    <row r="83" spans="1:46" ht="15" customHeight="1">
      <c r="A83" s="6" t="s">
        <v>41</v>
      </c>
    </row>
    <row r="84" spans="1:46" ht="15" customHeight="1">
      <c r="A84" s="6" t="s">
        <v>42</v>
      </c>
    </row>
    <row r="85" spans="1:46" ht="15" customHeight="1">
      <c r="A85" s="6" t="s">
        <v>43</v>
      </c>
    </row>
    <row r="86" spans="1:46" ht="15" customHeight="1">
      <c r="A86" s="6" t="s">
        <v>47</v>
      </c>
    </row>
    <row r="91" spans="1:46" ht="15" customHeight="1">
      <c r="AM91" s="50"/>
      <c r="AN91" s="49"/>
      <c r="AO91" s="49"/>
      <c r="AP91" s="49"/>
      <c r="AQ91" s="49"/>
      <c r="AS91" s="49"/>
      <c r="AT91" s="49"/>
    </row>
    <row r="92" spans="1:46" ht="15" customHeight="1">
      <c r="AM92" s="50"/>
      <c r="AN92" s="49"/>
      <c r="AO92" s="49"/>
      <c r="AP92" s="49"/>
      <c r="AQ92" s="49"/>
      <c r="AS92" s="49"/>
      <c r="AT92" s="49"/>
    </row>
    <row r="93" spans="1:46" ht="15" customHeight="1">
      <c r="AM93" s="50"/>
      <c r="AN93" s="49"/>
      <c r="AO93" s="49"/>
      <c r="AP93" s="49"/>
      <c r="AQ93" s="49"/>
      <c r="AS93" s="49"/>
      <c r="AT93" s="49"/>
    </row>
    <row r="94" spans="1:46" ht="15" customHeight="1">
      <c r="AM94" s="49"/>
      <c r="AN94" s="49"/>
      <c r="AO94" s="49"/>
      <c r="AP94" s="49"/>
      <c r="AQ94" s="49"/>
      <c r="AS94" s="49"/>
      <c r="AT94" s="49"/>
    </row>
    <row r="96" spans="1:46" ht="15" customHeight="1">
      <c r="AM96" s="50"/>
    </row>
    <row r="97" spans="39:39" ht="15" customHeight="1">
      <c r="AM97" s="50"/>
    </row>
    <row r="98" spans="39:39" ht="15" customHeight="1">
      <c r="AM98" s="50"/>
    </row>
    <row r="99" spans="39:39" ht="15" customHeight="1">
      <c r="AM99" s="50"/>
    </row>
  </sheetData>
  <phoneticPr fontId="1"/>
  <pageMargins left="0.7" right="0.7" top="0.75" bottom="0.75" header="0.3" footer="0.3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Worms + Dead Eggs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Eviatar Yemini</dc:creator>
  <cp:lastModifiedBy>Toyoshima</cp:lastModifiedBy>
  <cp:lastPrinted>2019-12-10T03:22:38Z</cp:lastPrinted>
  <dcterms:created xsi:type="dcterms:W3CDTF">2018-06-04T19:59:29Z</dcterms:created>
  <dcterms:modified xsi:type="dcterms:W3CDTF">2019-12-18T07:01:21Z</dcterms:modified>
</cp:coreProperties>
</file>