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\clanky,granty\RatPrdm9\BMCbiol\Proofs\"/>
    </mc:Choice>
  </mc:AlternateContent>
  <bookViews>
    <workbookView xWindow="0" yWindow="0" windowWidth="27000" windowHeight="8820" tabRatio="755"/>
  </bookViews>
  <sheets>
    <sheet name="Table S1" sheetId="9" r:id="rId1"/>
    <sheet name="Table S2" sheetId="2" r:id="rId2"/>
    <sheet name="Table S3_ESPretentn" sheetId="5" r:id="rId3"/>
    <sheet name="Table S4_PWD_stIV_XII" sheetId="6" r:id="rId4"/>
    <sheet name="Table S5 primers" sheetId="4" r:id="rId5"/>
    <sheet name="Table S6 ab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5" l="1"/>
  <c r="I46" i="5" l="1"/>
  <c r="I6" i="5"/>
  <c r="I12" i="5"/>
  <c r="I17" i="5"/>
  <c r="I21" i="5"/>
  <c r="I25" i="5"/>
  <c r="I31" i="5"/>
  <c r="I35" i="5"/>
  <c r="I40" i="5"/>
  <c r="I52" i="5"/>
  <c r="J17" i="5" l="1"/>
  <c r="J52" i="5"/>
  <c r="J40" i="5"/>
  <c r="U3" i="6"/>
  <c r="U4" i="6"/>
  <c r="U5" i="6"/>
  <c r="U6" i="6"/>
  <c r="U7" i="6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51" i="6"/>
  <c r="U52" i="6"/>
  <c r="U53" i="6"/>
  <c r="U54" i="6"/>
  <c r="P55" i="6"/>
  <c r="U55" i="6" s="1"/>
  <c r="R55" i="6"/>
  <c r="U56" i="6"/>
  <c r="U57" i="6"/>
  <c r="U58" i="6"/>
  <c r="P59" i="6"/>
  <c r="R59" i="6"/>
  <c r="T59" i="6"/>
  <c r="U60" i="6"/>
  <c r="U61" i="6"/>
  <c r="U62" i="6"/>
  <c r="U63" i="6"/>
  <c r="U64" i="6"/>
  <c r="U65" i="6"/>
  <c r="U66" i="6"/>
  <c r="U67" i="6"/>
  <c r="U68" i="6"/>
  <c r="U69" i="6"/>
  <c r="U70" i="6"/>
  <c r="U71" i="6"/>
  <c r="U72" i="6"/>
  <c r="U73" i="6"/>
  <c r="U74" i="6"/>
  <c r="U75" i="6"/>
  <c r="U76" i="6"/>
  <c r="U77" i="6"/>
  <c r="U78" i="6"/>
  <c r="U79" i="6"/>
  <c r="U80" i="6"/>
  <c r="U81" i="6"/>
  <c r="U82" i="6"/>
  <c r="U83" i="6"/>
  <c r="G3" i="5"/>
  <c r="G4" i="5"/>
  <c r="G6" i="5"/>
  <c r="G7" i="5"/>
  <c r="G8" i="5"/>
  <c r="G9" i="5"/>
  <c r="G10" i="5"/>
  <c r="G11" i="5"/>
  <c r="G12" i="5"/>
  <c r="G14" i="5"/>
  <c r="G15" i="5"/>
  <c r="G16" i="5"/>
  <c r="G17" i="5"/>
  <c r="G21" i="5"/>
  <c r="G23" i="5"/>
  <c r="G25" i="5"/>
  <c r="G26" i="5"/>
  <c r="G27" i="5"/>
  <c r="G28" i="5"/>
  <c r="G29" i="5"/>
  <c r="G30" i="5"/>
  <c r="G31" i="5"/>
  <c r="G32" i="5"/>
  <c r="G33" i="5"/>
  <c r="G35" i="5"/>
  <c r="G36" i="5"/>
  <c r="G37" i="5"/>
  <c r="G38" i="5"/>
  <c r="G39" i="5"/>
  <c r="G40" i="5"/>
  <c r="G44" i="5"/>
  <c r="G45" i="5"/>
  <c r="G46" i="5"/>
  <c r="G50" i="5"/>
  <c r="G51" i="5"/>
  <c r="G52" i="5"/>
  <c r="U59" i="6" l="1"/>
</calcChain>
</file>

<file path=xl/sharedStrings.xml><?xml version="1.0" encoding="utf-8"?>
<sst xmlns="http://schemas.openxmlformats.org/spreadsheetml/2006/main" count="572" uniqueCount="147">
  <si>
    <t>LRM using tech.replicas</t>
  </si>
  <si>
    <t>#NA</t>
  </si>
  <si>
    <t>XIV</t>
  </si>
  <si>
    <t>IV</t>
  </si>
  <si>
    <t>detailed statistics below</t>
  </si>
  <si>
    <t>XIII</t>
  </si>
  <si>
    <t>XII</t>
  </si>
  <si>
    <t>XI</t>
  </si>
  <si>
    <t>X</t>
  </si>
  <si>
    <t>IX</t>
  </si>
  <si>
    <t>VIII</t>
  </si>
  <si>
    <t>VII</t>
  </si>
  <si>
    <t>VI</t>
  </si>
  <si>
    <t>V</t>
  </si>
  <si>
    <t>III</t>
  </si>
  <si>
    <t>II</t>
  </si>
  <si>
    <t>I</t>
  </si>
  <si>
    <t>Note</t>
  </si>
  <si>
    <t>CellSum</t>
  </si>
  <si>
    <t>dSP</t>
  </si>
  <si>
    <t>dM</t>
  </si>
  <si>
    <t>dPLZ</t>
  </si>
  <si>
    <t>ESP</t>
  </si>
  <si>
    <t>RSP</t>
  </si>
  <si>
    <t>sSC</t>
  </si>
  <si>
    <t>MII</t>
  </si>
  <si>
    <t>MI</t>
  </si>
  <si>
    <t>D</t>
  </si>
  <si>
    <t>P</t>
  </si>
  <si>
    <t>Z-P</t>
  </si>
  <si>
    <t>Pl+L</t>
  </si>
  <si>
    <t>SG_B</t>
  </si>
  <si>
    <t>SG_I</t>
  </si>
  <si>
    <t>SG_A</t>
  </si>
  <si>
    <t>Sertoli</t>
  </si>
  <si>
    <t>Stage</t>
  </si>
  <si>
    <r>
      <t>qRT-PCR:</t>
    </r>
    <r>
      <rPr>
        <i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housekeeping gene</t>
    </r>
    <r>
      <rPr>
        <i/>
        <sz val="11"/>
        <color rgb="FF000000"/>
        <rFont val="Times New Roman"/>
        <family val="1"/>
      </rPr>
      <t xml:space="preserve"> Actb</t>
    </r>
  </si>
  <si>
    <t>CCAGTTGGTAACAATGCCATGT</t>
  </si>
  <si>
    <t>GGCTGTATTCCCCTCCATCG</t>
  </si>
  <si>
    <r>
      <t xml:space="preserve">qRT-PCR: </t>
    </r>
    <r>
      <rPr>
        <i/>
        <sz val="11"/>
        <color rgb="FF000000"/>
        <rFont val="Times New Roman"/>
        <family val="1"/>
      </rPr>
      <t xml:space="preserve">Prdm9 </t>
    </r>
    <r>
      <rPr>
        <sz val="11"/>
        <color rgb="FF000000"/>
        <rFont val="Times New Roman"/>
        <family val="1"/>
      </rPr>
      <t>KO516-L</t>
    </r>
    <r>
      <rPr>
        <i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specific</t>
    </r>
  </si>
  <si>
    <t>TACTCATCCCCATACCAG</t>
  </si>
  <si>
    <t>ATACCTATTTTATGTGGTGCT</t>
  </si>
  <si>
    <r>
      <t xml:space="preserve">qRT-PCR: </t>
    </r>
    <r>
      <rPr>
        <i/>
        <sz val="11"/>
        <color rgb="FF000000"/>
        <rFont val="Times New Roman"/>
        <family val="1"/>
      </rPr>
      <t xml:space="preserve">Prdm9 </t>
    </r>
    <r>
      <rPr>
        <sz val="11"/>
        <color rgb="FF000000"/>
        <rFont val="Times New Roman"/>
        <family val="1"/>
      </rPr>
      <t>KO516-U</t>
    </r>
    <r>
      <rPr>
        <i/>
        <sz val="11"/>
        <color rgb="FF000000"/>
        <rFont val="Times New Roman"/>
        <family val="1"/>
      </rPr>
      <t xml:space="preserve"> </t>
    </r>
    <r>
      <rPr>
        <sz val="11"/>
        <color rgb="FF000000"/>
        <rFont val="Times New Roman"/>
        <family val="1"/>
      </rPr>
      <t>specific</t>
    </r>
  </si>
  <si>
    <t>TCTTCATCTTGCTTCCCCAC</t>
  </si>
  <si>
    <t>CAACTGGATGAGGAAAATCTTCT</t>
  </si>
  <si>
    <r>
      <t xml:space="preserve">qRT-PCR: </t>
    </r>
    <r>
      <rPr>
        <i/>
        <sz val="11"/>
        <color rgb="FF000000"/>
        <rFont val="Times New Roman"/>
        <family val="1"/>
      </rPr>
      <t xml:space="preserve">Prdm9 </t>
    </r>
    <r>
      <rPr>
        <sz val="11"/>
        <color rgb="FF000000"/>
        <rFont val="Times New Roman"/>
        <family val="1"/>
      </rPr>
      <t>PR/SET-ZnF domains</t>
    </r>
  </si>
  <si>
    <t>AAGATTTCAGTGCGATGAT</t>
  </si>
  <si>
    <t>AGGGAAGAAACTGCTATGAG</t>
  </si>
  <si>
    <r>
      <t xml:space="preserve">qRT-PCR: </t>
    </r>
    <r>
      <rPr>
        <i/>
        <sz val="11"/>
        <color rgb="FF000000"/>
        <rFont val="Times New Roman"/>
        <family val="1"/>
      </rPr>
      <t xml:space="preserve">Prdm9 </t>
    </r>
    <r>
      <rPr>
        <sz val="11"/>
        <color rgb="FF000000"/>
        <rFont val="Times New Roman"/>
        <family val="1"/>
      </rPr>
      <t xml:space="preserve">KRAB domain </t>
    </r>
  </si>
  <si>
    <t>CTGGTCTAGGGGCTCTGA</t>
  </si>
  <si>
    <t>CGAGTGGAAACCCAAGG</t>
  </si>
  <si>
    <r>
      <t xml:space="preserve">genotyping </t>
    </r>
    <r>
      <rPr>
        <i/>
        <sz val="11"/>
        <color rgb="FF000000"/>
        <rFont val="Times New Roman"/>
        <family val="1"/>
      </rPr>
      <t>Prdm9</t>
    </r>
    <r>
      <rPr>
        <i/>
        <vertAlign val="superscript"/>
        <sz val="11"/>
        <color rgb="FF000000"/>
        <rFont val="Times New Roman"/>
        <family val="1"/>
      </rPr>
      <t>KO516</t>
    </r>
  </si>
  <si>
    <t>CGTACTCATCCCCATACCAG</t>
  </si>
  <si>
    <t>AGGCGCTCTTCCAACCTG</t>
  </si>
  <si>
    <r>
      <t xml:space="preserve">genotyping </t>
    </r>
    <r>
      <rPr>
        <i/>
        <sz val="11"/>
        <color rgb="FF000000"/>
        <rFont val="Times New Roman"/>
        <family val="1"/>
      </rPr>
      <t>Prdm9</t>
    </r>
    <r>
      <rPr>
        <sz val="11"/>
        <color rgb="FF000000"/>
        <rFont val="Times New Roman"/>
        <family val="1"/>
      </rPr>
      <t xml:space="preserve"> (wt, KO2, KO8, KO39)</t>
    </r>
  </si>
  <si>
    <t>AGTCATGGAGCTGCCTAC</t>
  </si>
  <si>
    <t>Experiment</t>
  </si>
  <si>
    <t>Reverse: Sequence 5'-3'</t>
  </si>
  <si>
    <t>Forward: Sequence 5'-3'</t>
  </si>
  <si>
    <t>1:500</t>
  </si>
  <si>
    <t>Bio-Rad, 1706515</t>
  </si>
  <si>
    <t>Goat anti-Rabbit IgG (H+L)</t>
  </si>
  <si>
    <t xml:space="preserve">anti-Rabbit IgG-HRP </t>
  </si>
  <si>
    <t>MolecularProbes, A-21445</t>
  </si>
  <si>
    <t>Goat anti-Human IgG (H+L)</t>
  </si>
  <si>
    <t>anti-Human IgG-AlexaFluor647</t>
  </si>
  <si>
    <t>MolecularProbes, A-11014</t>
  </si>
  <si>
    <t>anti-Human IgG-AlexaFluor594</t>
  </si>
  <si>
    <t>MolecularProbes, A-21236</t>
  </si>
  <si>
    <t>Goat anti-Mouse IgG (H+L)</t>
  </si>
  <si>
    <t>anti-Mouse IgG-AlexaFluor647</t>
  </si>
  <si>
    <t>MolecularProbes, A-11031</t>
  </si>
  <si>
    <t>anti-Mouse IgG-AlexaFluor568</t>
  </si>
  <si>
    <t>MolecularProbes, A-11001</t>
  </si>
  <si>
    <t>anti-Mouse IgG-AlexaFluor488</t>
  </si>
  <si>
    <t>MolecularProbes, A-11036</t>
  </si>
  <si>
    <t>anti-Rabbit IgG-AlexaFluor568</t>
  </si>
  <si>
    <t>MolecularProbes, A-11034</t>
  </si>
  <si>
    <t>anti-Rabbit IgG-AlexaFluor488</t>
  </si>
  <si>
    <t>1:200</t>
  </si>
  <si>
    <t>Abcam, ab12337</t>
  </si>
  <si>
    <t>Rabbit-polyclonal</t>
  </si>
  <si>
    <t>a-PIWIL1</t>
  </si>
  <si>
    <t>Santa Cruz, sc-6248</t>
  </si>
  <si>
    <t>Mouse monoclonal</t>
  </si>
  <si>
    <t>a-CDK2</t>
  </si>
  <si>
    <t>1:300</t>
  </si>
  <si>
    <t>Santa Cruz, sc-8349</t>
  </si>
  <si>
    <t xml:space="preserve">a-RAD51 </t>
  </si>
  <si>
    <t>Santa Cruz, sc-22768</t>
  </si>
  <si>
    <t>a-DMC1</t>
  </si>
  <si>
    <t>1:100</t>
  </si>
  <si>
    <t>AB-Incorporated, 15-235</t>
  </si>
  <si>
    <t>Human autoimmune (CREST)</t>
  </si>
  <si>
    <t>a-Centromeric Protein(s)</t>
  </si>
  <si>
    <t>Santa Cruz, sc-82192</t>
  </si>
  <si>
    <t>a-HORMAD2</t>
  </si>
  <si>
    <t>1:5000</t>
  </si>
  <si>
    <t>Milipore, 05-636</t>
  </si>
  <si>
    <t xml:space="preserve">Mouse-monoclonal </t>
  </si>
  <si>
    <t>a-gammaH2AX</t>
  </si>
  <si>
    <t>1:50</t>
  </si>
  <si>
    <t>Santa Cruz, sc-74569</t>
  </si>
  <si>
    <t>Mouse-monoclonal</t>
  </si>
  <si>
    <t>a-SYCP3</t>
  </si>
  <si>
    <t>Abcam, ab15087</t>
  </si>
  <si>
    <t>a-mouseSYCP1</t>
  </si>
  <si>
    <t>Working dilution</t>
  </si>
  <si>
    <t>Company, cat. No.</t>
  </si>
  <si>
    <t>Type</t>
  </si>
  <si>
    <t xml:space="preserve">Antibody </t>
  </si>
  <si>
    <t>wt/wt</t>
  </si>
  <si>
    <t>KO/KO</t>
  </si>
  <si>
    <t>Age_killed_Days</t>
  </si>
  <si>
    <t>% ESP retention of all cells in tubule</t>
  </si>
  <si>
    <t xml:space="preserve">No. ESP retention </t>
  </si>
  <si>
    <t>Cells counted</t>
  </si>
  <si>
    <t>TubuleNo</t>
  </si>
  <si>
    <t>Genotype</t>
  </si>
  <si>
    <t>Rat_ID</t>
  </si>
  <si>
    <t>Sert</t>
  </si>
  <si>
    <t>Tubule</t>
  </si>
  <si>
    <t>Mouse</t>
  </si>
  <si>
    <t>MeanPerAnimal</t>
  </si>
  <si>
    <t>MeanPerTubulePerGenotype</t>
  </si>
  <si>
    <t>L</t>
  </si>
  <si>
    <t>dP</t>
  </si>
  <si>
    <t>&gt;Prdm9-ZnFinger region gDNA SHR-wt</t>
  </si>
  <si>
    <t>AAGGCAATGTGGGCAATGTTTCAGTGATAAGTCAAATGTCAGTGAGCACCAgAGGACACACACAGGGGAGAAGCCCTACATTTGCAGGGAGTGTGGGCGGGGCTTTACACAGAAGTCAGACCTCATCAAGCACCAGAGGACACACACAGAGGAGAAGCCCTACATTTGCAGGGAGTGTGGGCGGGGCTTTACACAGAAGTCAAGCCTCATCCAGCACCAGAGGACACACACAGGGGAGAAGCCCTACATTTGCAGGGAGTGTGGGCGGGGCTTTACACAGAAGTCAGACCTCATCAAGCACCAGAGGACACACACAGAGGAGAAGCCCTACATTTGCAGGGAGTGTGGGCTGGGCTTTACACGGAAGTCAAACCTCATCCAGCACCAGAGGACACACACAGGGGAGAAACCCTACATTTGCAGGGAGTGTGGGCTGGGCTTTACACAGAAGTCAAACCTCATCCGGCACCTGAGGACACACACAGGGGAGAAGCCCTACATTTGCAGGGAGTGTGGGCTGGGCTTTACACGGAAGTCAAACCTCATCCAGCACCAGAGGACACACACAGGGGAGAAACCCTACATTTGCAGGGAGTGTGGGCTGGGCTTTACATGGAAGTCAAGCCTCATCCAGCACCAGAGGACACACACAGGGGAGAAGCCCTACATTTGCAGGGAGTGTGGGCAGGGCTTTACATGGAAGTCAAGCCTCATCCAGCACCAGAGGACACACACAGGGgagAagCccTACaTTTgcAGGGAGTGTGGGCGGGGCTTTACATGGAAGTCAAGCCTCATCCAGCACCAGAGGACACACACAGGGGAGAAGCCCTACATTTGCAgGGAGTGtGGGCGGGGCTTTACATGGAAGtCaAGCCTcATCCAGCACCAGAGGACACACACAGTGGAGAAGTAA</t>
  </si>
  <si>
    <t xml:space="preserve">&gt;Prdm9-partial cDNA SHR-wt </t>
  </si>
  <si>
    <t>AGGGAAGAAACTGCTATGAGTATGTGGATGGGCAGGATGAGTCCCaaGCCACCTGGATGAGGTATGTGAACTGTGCCCGGGATGACGAAGAGCAGAACCTGGTGGCCTTTCAATATCACAGGAAAATCTTCTATCGGACCTGCCGGGTCATCAGGCCAGGTCGCGAGCTTCTGGTCTGGTATGGGGATGAGTATGGTCAAGAGCTGGGCATCAAGTGGGGAAGCAAGATGAAGAAAGGATTCACAGCAGGAAGAGAACTAAGGACAGAGATTCATCCTTGTTTTTTGTGCTCTTTGGCCTTCTCAAgTCAGAAATtCCTCACTCAACATGTAGAATGGAATCATCGCACTGAAATCTT</t>
  </si>
  <si>
    <t>&gt;Prdm9 partial cDNA SHR-KO2</t>
  </si>
  <si>
    <t>AGGGAAGAAACTGCTATGAGTATGTGGATGGGCAGGATGAGTCCCaaGCCACCTGGATGAGGTATGTGAACTGTGCCCGGGATGGAAGAGCAGAACCTGGTGGCCTTTCAATATCACAGGAAAATCTTCTATCGGACCTGCCGGGTCATCAGGCCAGGTCGCGAGCTTCTGGTCTGGTATGGGGATGAGTATGGTCAAGAGCTGGGCATCAAGTGGGGAAGCAAGATGAAGAAAGGATTCACAGCAGGAAGAGAACTAAGGACAGAGATTCATCCTTGTTTTTTGTGCTCTTTGGCCTTCTCAAgTCAGAAATtCCTCACTCAACATGTAGAATGGAATCATCGCACTGAAATCTT</t>
  </si>
  <si>
    <t>&gt;Prdm9 partial cDNA SHR-KO8</t>
  </si>
  <si>
    <t>AGGGAAGAAACTGCTATGAGTATGTGGATGGGCAGGATGAGTCCCaaGCCACCTGGATGAGGTATGTGAACTGTGCCCGGAGAGCAGAACCTGGTGGCCTTTCAATATCACAGGAAAATCTTCTATCGGACCTGCCGGGTCATCAGGCCAGGTCGCGAGCTTCTGGTCTGGTATGGGGATGAGTATGGTCAAGAGCTGGGCATCAAGTGGGGAAGCAAGATGAAGAAAGGATTCACAGCAGGAAGAGAACTAAGGACAGAGATTCATCCTTGTTTTTTGTGCTCTTTGGCCTTCTCAAgTCAGAAATtCCTCACTCAACATGTAGAATGGAATCATCGCACTGAAATCTT</t>
  </si>
  <si>
    <t>&gt;Prdm9 partial cDNA SHR-KO39</t>
  </si>
  <si>
    <t>AGGGAAGAAACTGCTATGAGTATGTGGATGGGCAGGATGAGTCCCaaGCCACCTGGATGAGAGCAGAACCTGGTGGCCTTTCAATATCACAGGAAAATCTTCTATCGGACCTGCCGGGTCATCAGGCCAGGTCGCGAGCTTCTGGTCTGGTATGGGGATGAGTATGGTCAAGAGCTGGGCATCAAGTGGGGAAGCAAGATGAAGAAAGGATTCACAGCAGGAAGAGAACTAAGGACAGAGATTCATCCTTGTTTTTTGTGCTCTTTGGCCTTCTCAAgTCAGAAATtCCTCACTCAACATGTAGAATGGAATCATCGCACTGAAATCTT</t>
  </si>
  <si>
    <t>&gt;Prdm9 partial cDNA SHR-KO516-L</t>
  </si>
  <si>
    <t>AGGGAAGAAACTGCTATGAGTATGTGGATGGGCAGGATGAGTCCCaaGCCACCTGGATGAGGAAAATCTTCTATCGGACCTGCCGGGTCATCAGGCCAGGTCGCGAGCTTCTGGTCTGGTATGGGGATGAGTATGGTCAAGAGCTGGGCATCAAGTGGGGAAGCAAGATGAAGAAAGGATTCACAGCAGGAAGAGAACTAAGGACAGAGATTCATCCTTGTTTTTTGTGCTCTTTGGCCTTCTCAAgTCAGAAATtCCTCACTCAACATGTAGAATGGAATCATCGCACTGAAATCTT</t>
  </si>
  <si>
    <t>&gt;Prdm9 partial cDNA SHR-KO516-U</t>
  </si>
  <si>
    <t>AGGGAAGAAACTGCTATGAGTATGTGGATGGGCAGGATGAGTCCCaaGCCACCTGGATGAGGCATACACCATACCTATTTTATGTGGTGCTGGGAATGGAGCCTAGGGTTCTGTGTATGCAGGCAGGCGCTCTTCCAACCTGGTGGCCTTTCAATATCACAGGAAAATCTTCTATCGGACCTGCCGGGTCATCAGGCCAGGTCGCGAGCTTCTGGTCTGGTATGGGGATGAGTATGGTCAAGAGCTGGGCATCAAGTGGGGAAGCAAGATGAAGAAAGGATTCACAGCAGGAAGAGAACTAAGGACAGAGATTCATCCTTGTTTTTTGTGCTCTTTGGCCTTCTCAAgTCAGAAATtCCTCACTCAACATGTAGAATGGAATCATCGCACTGAAATCTT</t>
  </si>
  <si>
    <t>Table S1: genomic and cDNA sequences supporting Fig.1</t>
  </si>
  <si>
    <t>Table S2: Statistics for rat PAS-H data using LRM</t>
  </si>
  <si>
    <r>
      <t xml:space="preserve">Table S3: ESP retention in </t>
    </r>
    <r>
      <rPr>
        <b/>
        <i/>
        <sz val="11"/>
        <color theme="1"/>
        <rFont val="Calibri"/>
        <family val="2"/>
        <scheme val="minor"/>
      </rPr>
      <t>Prdm9</t>
    </r>
    <r>
      <rPr>
        <b/>
        <sz val="11"/>
        <color theme="1"/>
        <rFont val="Calibri"/>
        <family val="2"/>
        <scheme val="minor"/>
      </rPr>
      <t>-deficient SHR rat determined by PAS-H staining</t>
    </r>
  </si>
  <si>
    <t>Table S4: Spermatogenic arrests in tubular stages IV and XII of Prdm9-deficient PWD mouse determined by PAS-H staining</t>
  </si>
  <si>
    <r>
      <t>Table S5:</t>
    </r>
    <r>
      <rPr>
        <sz val="12"/>
        <rFont val="Times New Roman"/>
        <family val="1"/>
      </rPr>
      <t xml:space="preserve"> List of antibodies used for immunocyto- and immunohistochemistry</t>
    </r>
  </si>
  <si>
    <r>
      <t>Table S5:</t>
    </r>
    <r>
      <rPr>
        <sz val="12"/>
        <color theme="1"/>
        <rFont val="Times New Roman"/>
        <family val="1"/>
      </rPr>
      <t xml:space="preserve"> List of primers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</si>
</sst>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0.000"/>
    <numFmt numFmtId="165" formatCode="0.E+00"/>
    <numFmt numFmtId="166" formatCode="0.0"/>
    <numFmt numFmtId="167" formatCode="0.0000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rgb="FF00B05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rgb="FF0070C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0"/>
      <color rgb="FF000000"/>
      <name val="Times New Roman"/>
      <family val="1"/>
    </font>
    <font>
      <i/>
      <vertAlign val="superscript"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name val="Calibri"/>
      <family val="2"/>
      <charset val="204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sz val="11"/>
      <color theme="2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0" tint="-0.499984740745262"/>
      <name val="Calibri"/>
      <family val="2"/>
      <charset val="204"/>
      <scheme val="minor"/>
    </font>
    <font>
      <b/>
      <sz val="12"/>
      <color theme="0" tint="-0.499984740745262"/>
      <name val="Calibri"/>
      <family val="2"/>
      <scheme val="minor"/>
    </font>
    <font>
      <sz val="11"/>
      <color theme="1"/>
      <name val="Courier New"/>
      <family val="3"/>
    </font>
    <font>
      <b/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</cellStyleXfs>
  <cellXfs count="161">
    <xf numFmtId="0" fontId="0" fillId="0" borderId="0" xfId="0"/>
    <xf numFmtId="0" fontId="3" fillId="0" borderId="0" xfId="1"/>
    <xf numFmtId="0" fontId="4" fillId="0" borderId="1" xfId="1" applyFont="1" applyBorder="1"/>
    <xf numFmtId="164" fontId="5" fillId="2" borderId="1" xfId="1" applyNumberFormat="1" applyFont="1" applyFill="1" applyBorder="1"/>
    <xf numFmtId="0" fontId="6" fillId="0" borderId="1" xfId="1" applyFont="1" applyBorder="1"/>
    <xf numFmtId="0" fontId="5" fillId="3" borderId="1" xfId="1" applyFont="1" applyFill="1" applyBorder="1"/>
    <xf numFmtId="0" fontId="3" fillId="4" borderId="1" xfId="1" applyFill="1" applyBorder="1"/>
    <xf numFmtId="165" fontId="5" fillId="2" borderId="1" xfId="1" applyNumberFormat="1" applyFont="1" applyFill="1" applyBorder="1"/>
    <xf numFmtId="0" fontId="8" fillId="0" borderId="1" xfId="1" applyFont="1" applyBorder="1"/>
    <xf numFmtId="0" fontId="9" fillId="5" borderId="1" xfId="1" applyFont="1" applyFill="1" applyBorder="1"/>
    <xf numFmtId="0" fontId="3" fillId="0" borderId="1" xfId="1" applyBorder="1"/>
    <xf numFmtId="0" fontId="10" fillId="0" borderId="1" xfId="1" applyFont="1" applyBorder="1"/>
    <xf numFmtId="0" fontId="3" fillId="6" borderId="1" xfId="1" applyFill="1" applyBorder="1"/>
    <xf numFmtId="0" fontId="4" fillId="0" borderId="0" xfId="1" applyFont="1"/>
    <xf numFmtId="0" fontId="5" fillId="2" borderId="0" xfId="1" applyFont="1" applyFill="1"/>
    <xf numFmtId="165" fontId="5" fillId="3" borderId="0" xfId="1" applyNumberFormat="1" applyFont="1" applyFill="1"/>
    <xf numFmtId="0" fontId="3" fillId="4" borderId="0" xfId="1" applyFill="1"/>
    <xf numFmtId="0" fontId="5" fillId="3" borderId="0" xfId="1" applyFont="1" applyFill="1"/>
    <xf numFmtId="165" fontId="5" fillId="2" borderId="0" xfId="1" applyNumberFormat="1" applyFont="1" applyFill="1"/>
    <xf numFmtId="165" fontId="5" fillId="7" borderId="0" xfId="1" applyNumberFormat="1" applyFont="1" applyFill="1"/>
    <xf numFmtId="0" fontId="8" fillId="0" borderId="0" xfId="1" applyFont="1"/>
    <xf numFmtId="0" fontId="10" fillId="0" borderId="0" xfId="1" applyFont="1"/>
    <xf numFmtId="0" fontId="3" fillId="6" borderId="0" xfId="1" applyFill="1"/>
    <xf numFmtId="0" fontId="3" fillId="0" borderId="2" xfId="1" applyBorder="1"/>
    <xf numFmtId="0" fontId="2" fillId="3" borderId="2" xfId="1" applyFont="1" applyFill="1" applyBorder="1"/>
    <xf numFmtId="0" fontId="2" fillId="2" borderId="2" xfId="1" applyFont="1" applyFill="1" applyBorder="1"/>
    <xf numFmtId="0" fontId="3" fillId="8" borderId="2" xfId="1" applyFill="1" applyBorder="1"/>
    <xf numFmtId="0" fontId="2" fillId="5" borderId="2" xfId="1" applyFont="1" applyFill="1" applyBorder="1"/>
    <xf numFmtId="0" fontId="11" fillId="0" borderId="2" xfId="1" applyFont="1" applyBorder="1"/>
    <xf numFmtId="165" fontId="2" fillId="5" borderId="2" xfId="1" applyNumberFormat="1" applyFont="1" applyFill="1" applyBorder="1"/>
    <xf numFmtId="0" fontId="3" fillId="4" borderId="2" xfId="1" applyFill="1" applyBorder="1"/>
    <xf numFmtId="0" fontId="3" fillId="0" borderId="2" xfId="1" applyFill="1" applyBorder="1"/>
    <xf numFmtId="0" fontId="3" fillId="6" borderId="2" xfId="1" applyFill="1" applyBorder="1"/>
    <xf numFmtId="164" fontId="2" fillId="2" borderId="0" xfId="1" applyNumberFormat="1" applyFont="1" applyFill="1"/>
    <xf numFmtId="0" fontId="3" fillId="8" borderId="0" xfId="1" applyFill="1"/>
    <xf numFmtId="0" fontId="2" fillId="2" borderId="0" xfId="1" applyFont="1" applyFill="1"/>
    <xf numFmtId="0" fontId="2" fillId="5" borderId="0" xfId="1" applyFont="1" applyFill="1"/>
    <xf numFmtId="0" fontId="11" fillId="0" borderId="0" xfId="1" applyFont="1" applyFill="1"/>
    <xf numFmtId="0" fontId="3" fillId="0" borderId="0" xfId="1" applyFill="1"/>
    <xf numFmtId="164" fontId="2" fillId="5" borderId="0" xfId="1" applyNumberFormat="1" applyFont="1" applyFill="1"/>
    <xf numFmtId="0" fontId="2" fillId="3" borderId="0" xfId="1" applyFont="1" applyFill="1"/>
    <xf numFmtId="165" fontId="2" fillId="5" borderId="0" xfId="1" applyNumberFormat="1" applyFont="1" applyFill="1"/>
    <xf numFmtId="0" fontId="11" fillId="0" borderId="0" xfId="1" applyFont="1"/>
    <xf numFmtId="0" fontId="2" fillId="7" borderId="0" xfId="1" applyFont="1" applyFill="1"/>
    <xf numFmtId="0" fontId="3" fillId="9" borderId="0" xfId="1" applyFill="1"/>
    <xf numFmtId="0" fontId="12" fillId="3" borderId="1" xfId="1" applyFont="1" applyFill="1" applyBorder="1"/>
    <xf numFmtId="0" fontId="12" fillId="2" borderId="1" xfId="1" applyFont="1" applyFill="1" applyBorder="1"/>
    <xf numFmtId="0" fontId="12" fillId="7" borderId="1" xfId="1" applyFont="1" applyFill="1" applyBorder="1"/>
    <xf numFmtId="0" fontId="12" fillId="0" borderId="1" xfId="1" applyFont="1" applyBorder="1"/>
    <xf numFmtId="0" fontId="12" fillId="5" borderId="1" xfId="1" applyFont="1" applyFill="1" applyBorder="1"/>
    <xf numFmtId="0" fontId="13" fillId="0" borderId="1" xfId="1" applyFont="1" applyBorder="1"/>
    <xf numFmtId="0" fontId="14" fillId="0" borderId="1" xfId="1" applyFont="1" applyBorder="1" applyAlignment="1">
      <alignment vertical="center" wrapText="1"/>
    </xf>
    <xf numFmtId="0" fontId="16" fillId="0" borderId="1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6" fillId="0" borderId="0" xfId="1" applyFont="1" applyAlignment="1">
      <alignment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3" xfId="1" applyFont="1" applyBorder="1" applyAlignment="1">
      <alignment vertical="center" wrapText="1"/>
    </xf>
    <xf numFmtId="0" fontId="18" fillId="0" borderId="0" xfId="1" applyFont="1" applyAlignment="1">
      <alignment vertical="center"/>
    </xf>
    <xf numFmtId="0" fontId="20" fillId="0" borderId="0" xfId="1" applyFont="1"/>
    <xf numFmtId="49" fontId="21" fillId="0" borderId="1" xfId="1" applyNumberFormat="1" applyFont="1" applyBorder="1" applyAlignment="1">
      <alignment horizontal="center" vertical="center"/>
    </xf>
    <xf numFmtId="0" fontId="21" fillId="0" borderId="1" xfId="1" applyFont="1" applyBorder="1"/>
    <xf numFmtId="0" fontId="21" fillId="0" borderId="1" xfId="1" applyFont="1" applyBorder="1" applyAlignment="1">
      <alignment vertical="center"/>
    </xf>
    <xf numFmtId="49" fontId="21" fillId="0" borderId="0" xfId="1" applyNumberFormat="1" applyFont="1" applyBorder="1" applyAlignment="1">
      <alignment horizontal="center" vertical="center"/>
    </xf>
    <xf numFmtId="0" fontId="21" fillId="0" borderId="0" xfId="1" applyFont="1" applyBorder="1" applyAlignment="1">
      <alignment vertical="center"/>
    </xf>
    <xf numFmtId="49" fontId="21" fillId="0" borderId="0" xfId="1" applyNumberFormat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21" fillId="0" borderId="3" xfId="1" applyFont="1" applyBorder="1" applyAlignment="1">
      <alignment vertical="center"/>
    </xf>
    <xf numFmtId="0" fontId="22" fillId="0" borderId="0" xfId="1" applyFont="1" applyAlignment="1">
      <alignment vertical="center"/>
    </xf>
    <xf numFmtId="0" fontId="3" fillId="0" borderId="0" xfId="1" applyFill="1" applyBorder="1"/>
    <xf numFmtId="0" fontId="24" fillId="0" borderId="1" xfId="1" applyFont="1" applyFill="1" applyBorder="1"/>
    <xf numFmtId="1" fontId="3" fillId="10" borderId="2" xfId="1" applyNumberFormat="1" applyFill="1" applyBorder="1"/>
    <xf numFmtId="0" fontId="28" fillId="0" borderId="2" xfId="1" applyFont="1" applyBorder="1"/>
    <xf numFmtId="1" fontId="3" fillId="10" borderId="0" xfId="1" applyNumberFormat="1" applyFill="1" applyBorder="1"/>
    <xf numFmtId="0" fontId="3" fillId="0" borderId="0" xfId="1" applyBorder="1"/>
    <xf numFmtId="0" fontId="25" fillId="0" borderId="0" xfId="1" applyFont="1" applyFill="1" applyBorder="1"/>
    <xf numFmtId="0" fontId="26" fillId="0" borderId="0" xfId="1" applyFont="1" applyFill="1" applyBorder="1"/>
    <xf numFmtId="0" fontId="27" fillId="0" borderId="0" xfId="1" applyFont="1" applyBorder="1"/>
    <xf numFmtId="0" fontId="28" fillId="0" borderId="0" xfId="1" applyFont="1" applyBorder="1"/>
    <xf numFmtId="0" fontId="27" fillId="0" borderId="0" xfId="1" applyFont="1"/>
    <xf numFmtId="0" fontId="3" fillId="0" borderId="4" xfId="1" applyBorder="1"/>
    <xf numFmtId="0" fontId="3" fillId="0" borderId="0" xfId="1" applyNumberFormat="1" applyBorder="1"/>
    <xf numFmtId="0" fontId="26" fillId="0" borderId="0" xfId="1" applyNumberFormat="1" applyFont="1" applyBorder="1"/>
    <xf numFmtId="0" fontId="26" fillId="0" borderId="4" xfId="1" applyFont="1" applyFill="1" applyBorder="1"/>
    <xf numFmtId="0" fontId="3" fillId="0" borderId="0" xfId="1" applyFont="1" applyBorder="1"/>
    <xf numFmtId="0" fontId="3" fillId="10" borderId="0" xfId="1" applyNumberFormat="1" applyFill="1" applyBorder="1"/>
    <xf numFmtId="0" fontId="26" fillId="0" borderId="0" xfId="2" applyNumberFormat="1" applyFont="1" applyBorder="1"/>
    <xf numFmtId="0" fontId="29" fillId="0" borderId="0" xfId="1" applyFont="1" applyFill="1" applyBorder="1"/>
    <xf numFmtId="0" fontId="28" fillId="0" borderId="0" xfId="1" applyFont="1"/>
    <xf numFmtId="1" fontId="3" fillId="10" borderId="4" xfId="1" applyNumberFormat="1" applyFill="1" applyBorder="1"/>
    <xf numFmtId="0" fontId="25" fillId="0" borderId="4" xfId="1" applyFont="1" applyFill="1" applyBorder="1"/>
    <xf numFmtId="0" fontId="25" fillId="0" borderId="0" xfId="1" applyNumberFormat="1" applyFont="1" applyFill="1" applyBorder="1"/>
    <xf numFmtId="0" fontId="27" fillId="0" borderId="4" xfId="1" applyFont="1" applyBorder="1"/>
    <xf numFmtId="0" fontId="28" fillId="0" borderId="4" xfId="1" applyFont="1" applyBorder="1"/>
    <xf numFmtId="0" fontId="31" fillId="0" borderId="0" xfId="1" applyFont="1" applyBorder="1"/>
    <xf numFmtId="0" fontId="32" fillId="0" borderId="0" xfId="1" applyFont="1" applyFill="1" applyBorder="1"/>
    <xf numFmtId="0" fontId="32" fillId="0" borderId="0" xfId="1" applyFont="1" applyBorder="1"/>
    <xf numFmtId="0" fontId="31" fillId="0" borderId="2" xfId="1" applyFont="1" applyBorder="1"/>
    <xf numFmtId="0" fontId="32" fillId="0" borderId="2" xfId="1" applyFont="1" applyFill="1" applyBorder="1"/>
    <xf numFmtId="0" fontId="32" fillId="0" borderId="2" xfId="1" applyFont="1" applyBorder="1"/>
    <xf numFmtId="0" fontId="31" fillId="0" borderId="0" xfId="1" applyFont="1"/>
    <xf numFmtId="0" fontId="32" fillId="0" borderId="0" xfId="1" applyFont="1"/>
    <xf numFmtId="0" fontId="32" fillId="0" borderId="4" xfId="1" applyFont="1" applyBorder="1"/>
    <xf numFmtId="164" fontId="2" fillId="2" borderId="2" xfId="1" applyNumberFormat="1" applyFont="1" applyFill="1" applyBorder="1"/>
    <xf numFmtId="0" fontId="3" fillId="8" borderId="1" xfId="1" applyFill="1" applyBorder="1"/>
    <xf numFmtId="167" fontId="2" fillId="2" borderId="0" xfId="1" applyNumberFormat="1" applyFont="1" applyFill="1"/>
    <xf numFmtId="2" fontId="3" fillId="0" borderId="0" xfId="1" applyNumberFormat="1"/>
    <xf numFmtId="2" fontId="3" fillId="0" borderId="2" xfId="1" applyNumberFormat="1" applyBorder="1"/>
    <xf numFmtId="2" fontId="3" fillId="0" borderId="0" xfId="1" applyNumberFormat="1" applyFill="1"/>
    <xf numFmtId="2" fontId="3" fillId="0" borderId="2" xfId="1" applyNumberFormat="1" applyFill="1" applyBorder="1"/>
    <xf numFmtId="2" fontId="3" fillId="0" borderId="1" xfId="1" applyNumberFormat="1" applyBorder="1"/>
    <xf numFmtId="164" fontId="11" fillId="0" borderId="0" xfId="1" applyNumberFormat="1" applyFont="1" applyFill="1"/>
    <xf numFmtId="164" fontId="7" fillId="0" borderId="1" xfId="1" applyNumberFormat="1" applyFont="1" applyBorder="1"/>
    <xf numFmtId="2" fontId="3" fillId="8" borderId="0" xfId="1" applyNumberFormat="1" applyFill="1"/>
    <xf numFmtId="0" fontId="34" fillId="0" borderId="0" xfId="1" applyFont="1" applyFill="1" applyBorder="1"/>
    <xf numFmtId="0" fontId="1" fillId="0" borderId="0" xfId="1" applyFont="1" applyFill="1" applyBorder="1"/>
    <xf numFmtId="0" fontId="34" fillId="0" borderId="2" xfId="1" applyFont="1" applyFill="1" applyBorder="1"/>
    <xf numFmtId="0" fontId="33" fillId="0" borderId="1" xfId="1" applyFont="1" applyFill="1" applyBorder="1"/>
    <xf numFmtId="0" fontId="33" fillId="0" borderId="0" xfId="1" applyFont="1" applyFill="1" applyBorder="1" applyAlignment="1">
      <alignment horizontal="center"/>
    </xf>
    <xf numFmtId="2" fontId="34" fillId="0" borderId="0" xfId="1" applyNumberFormat="1" applyFont="1" applyFill="1" applyBorder="1"/>
    <xf numFmtId="0" fontId="33" fillId="0" borderId="0" xfId="1" applyFont="1" applyFill="1" applyAlignment="1">
      <alignment horizontal="center"/>
    </xf>
    <xf numFmtId="2" fontId="1" fillId="0" borderId="0" xfId="1" applyNumberFormat="1" applyFont="1" applyFill="1" applyBorder="1"/>
    <xf numFmtId="0" fontId="34" fillId="0" borderId="0" xfId="1" applyNumberFormat="1" applyFont="1" applyFill="1" applyBorder="1"/>
    <xf numFmtId="2" fontId="34" fillId="0" borderId="2" xfId="1" applyNumberFormat="1" applyFont="1" applyFill="1" applyBorder="1"/>
    <xf numFmtId="166" fontId="34" fillId="0" borderId="0" xfId="1" applyNumberFormat="1" applyFont="1" applyFill="1" applyBorder="1"/>
    <xf numFmtId="166" fontId="1" fillId="0" borderId="0" xfId="1" applyNumberFormat="1" applyFont="1" applyFill="1" applyBorder="1"/>
    <xf numFmtId="0" fontId="1" fillId="0" borderId="2" xfId="1" applyFont="1" applyFill="1" applyBorder="1"/>
    <xf numFmtId="166" fontId="34" fillId="0" borderId="2" xfId="1" applyNumberFormat="1" applyFont="1" applyFill="1" applyBorder="1"/>
    <xf numFmtId="0" fontId="34" fillId="0" borderId="5" xfId="1" applyFont="1" applyFill="1" applyBorder="1"/>
    <xf numFmtId="0" fontId="33" fillId="0" borderId="5" xfId="1" applyFont="1" applyFill="1" applyBorder="1" applyAlignment="1">
      <alignment horizontal="center"/>
    </xf>
    <xf numFmtId="2" fontId="34" fillId="0" borderId="5" xfId="1" applyNumberFormat="1" applyFont="1" applyFill="1" applyBorder="1"/>
    <xf numFmtId="2" fontId="3" fillId="0" borderId="5" xfId="1" applyNumberFormat="1" applyBorder="1"/>
    <xf numFmtId="0" fontId="1" fillId="0" borderId="1" xfId="1" applyFont="1" applyFill="1" applyBorder="1"/>
    <xf numFmtId="0" fontId="33" fillId="0" borderId="1" xfId="1" applyFont="1" applyFill="1" applyBorder="1" applyAlignment="1">
      <alignment horizontal="center"/>
    </xf>
    <xf numFmtId="166" fontId="1" fillId="0" borderId="1" xfId="1" applyNumberFormat="1" applyFont="1" applyFill="1" applyBorder="1"/>
    <xf numFmtId="0" fontId="34" fillId="0" borderId="1" xfId="1" applyFont="1" applyFill="1" applyBorder="1"/>
    <xf numFmtId="0" fontId="3" fillId="0" borderId="0" xfId="1" applyAlignment="1">
      <alignment horizontal="center"/>
    </xf>
    <xf numFmtId="166" fontId="3" fillId="0" borderId="2" xfId="1" applyNumberFormat="1" applyBorder="1" applyAlignment="1">
      <alignment horizontal="center"/>
    </xf>
    <xf numFmtId="166" fontId="3" fillId="0" borderId="5" xfId="1" applyNumberFormat="1" applyBorder="1" applyAlignment="1">
      <alignment horizontal="center"/>
    </xf>
    <xf numFmtId="166" fontId="3" fillId="0" borderId="1" xfId="1" applyNumberFormat="1" applyBorder="1" applyAlignment="1">
      <alignment horizontal="center"/>
    </xf>
    <xf numFmtId="0" fontId="12" fillId="0" borderId="0" xfId="1" applyFont="1"/>
    <xf numFmtId="0" fontId="36" fillId="0" borderId="0" xfId="1" applyFont="1"/>
    <xf numFmtId="0" fontId="32" fillId="0" borderId="0" xfId="1" applyNumberFormat="1" applyFont="1" applyBorder="1"/>
    <xf numFmtId="0" fontId="36" fillId="0" borderId="0" xfId="1" applyNumberFormat="1" applyFont="1" applyBorder="1"/>
    <xf numFmtId="0" fontId="36" fillId="0" borderId="0" xfId="1" applyNumberFormat="1" applyFont="1" applyFill="1" applyBorder="1"/>
    <xf numFmtId="0" fontId="36" fillId="0" borderId="0" xfId="1" applyFont="1" applyFill="1" applyBorder="1"/>
    <xf numFmtId="0" fontId="28" fillId="0" borderId="1" xfId="1" applyFont="1" applyBorder="1"/>
    <xf numFmtId="0" fontId="27" fillId="0" borderId="1" xfId="1" applyFont="1" applyBorder="1"/>
    <xf numFmtId="0" fontId="25" fillId="0" borderId="1" xfId="1" applyFont="1" applyFill="1" applyBorder="1"/>
    <xf numFmtId="0" fontId="26" fillId="0" borderId="1" xfId="1" applyFont="1" applyFill="1" applyBorder="1"/>
    <xf numFmtId="1" fontId="3" fillId="10" borderId="1" xfId="1" applyNumberFormat="1" applyFill="1" applyBorder="1"/>
    <xf numFmtId="0" fontId="24" fillId="0" borderId="1" xfId="1" applyFont="1" applyBorder="1"/>
    <xf numFmtId="0" fontId="30" fillId="0" borderId="1" xfId="1" applyFont="1" applyBorder="1"/>
    <xf numFmtId="0" fontId="37" fillId="0" borderId="1" xfId="1" applyFont="1" applyBorder="1"/>
    <xf numFmtId="0" fontId="10" fillId="0" borderId="1" xfId="1" applyFont="1" applyFill="1" applyBorder="1"/>
    <xf numFmtId="0" fontId="35" fillId="0" borderId="1" xfId="1" applyFont="1" applyFill="1" applyBorder="1"/>
    <xf numFmtId="0" fontId="24" fillId="10" borderId="1" xfId="1" applyFont="1" applyFill="1" applyBorder="1"/>
    <xf numFmtId="0" fontId="36" fillId="0" borderId="0" xfId="1" applyFont="1" applyBorder="1"/>
    <xf numFmtId="0" fontId="37" fillId="0" borderId="1" xfId="1" applyFont="1" applyBorder="1" applyAlignment="1">
      <alignment horizontal="center"/>
    </xf>
    <xf numFmtId="0" fontId="30" fillId="0" borderId="1" xfId="1" applyFont="1" applyBorder="1" applyAlignment="1">
      <alignment horizontal="center"/>
    </xf>
    <xf numFmtId="0" fontId="38" fillId="0" borderId="0" xfId="1" applyFont="1" applyAlignment="1">
      <alignment vertical="center"/>
    </xf>
    <xf numFmtId="0" fontId="38" fillId="0" borderId="0" xfId="1" applyFont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tabSelected="1" workbookViewId="0">
      <selection activeCell="E20" sqref="E20"/>
    </sheetView>
  </sheetViews>
  <sheetFormatPr defaultRowHeight="15" x14ac:dyDescent="0.25"/>
  <cols>
    <col min="1" max="16384" width="9.140625" style="1"/>
  </cols>
  <sheetData>
    <row r="2" spans="1:1" x14ac:dyDescent="0.25">
      <c r="A2" s="139" t="s">
        <v>141</v>
      </c>
    </row>
    <row r="3" spans="1:1" x14ac:dyDescent="0.25">
      <c r="A3" s="159" t="s">
        <v>127</v>
      </c>
    </row>
    <row r="4" spans="1:1" x14ac:dyDescent="0.25">
      <c r="A4" s="159" t="s">
        <v>128</v>
      </c>
    </row>
    <row r="5" spans="1:1" x14ac:dyDescent="0.25">
      <c r="A5" s="159" t="s">
        <v>129</v>
      </c>
    </row>
    <row r="6" spans="1:1" x14ac:dyDescent="0.25">
      <c r="A6" s="159" t="s">
        <v>130</v>
      </c>
    </row>
    <row r="7" spans="1:1" x14ac:dyDescent="0.25">
      <c r="A7" s="159" t="s">
        <v>131</v>
      </c>
    </row>
    <row r="8" spans="1:1" x14ac:dyDescent="0.25">
      <c r="A8" s="159" t="s">
        <v>132</v>
      </c>
    </row>
    <row r="9" spans="1:1" x14ac:dyDescent="0.25">
      <c r="A9" s="159" t="s">
        <v>133</v>
      </c>
    </row>
    <row r="10" spans="1:1" x14ac:dyDescent="0.25">
      <c r="A10" s="159" t="s">
        <v>134</v>
      </c>
    </row>
    <row r="11" spans="1:1" x14ac:dyDescent="0.25">
      <c r="A11" s="159" t="s">
        <v>135</v>
      </c>
    </row>
    <row r="12" spans="1:1" x14ac:dyDescent="0.25">
      <c r="A12" s="159" t="s">
        <v>136</v>
      </c>
    </row>
    <row r="13" spans="1:1" x14ac:dyDescent="0.25">
      <c r="A13" s="159" t="s">
        <v>137</v>
      </c>
    </row>
    <row r="14" spans="1:1" x14ac:dyDescent="0.25">
      <c r="A14" s="159" t="s">
        <v>138</v>
      </c>
    </row>
    <row r="15" spans="1:1" x14ac:dyDescent="0.25">
      <c r="A15" s="159" t="s">
        <v>139</v>
      </c>
    </row>
    <row r="16" spans="1:1" x14ac:dyDescent="0.25">
      <c r="A16" s="160" t="s">
        <v>140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activeCell="J22" sqref="J22"/>
    </sheetView>
  </sheetViews>
  <sheetFormatPr defaultRowHeight="15" x14ac:dyDescent="0.25"/>
  <cols>
    <col min="1" max="1" width="5.140625" style="1" customWidth="1"/>
    <col min="2" max="4" width="6" style="1" customWidth="1"/>
    <col min="5" max="5" width="5.42578125" style="1" customWidth="1"/>
    <col min="6" max="6" width="6.140625" style="1" customWidth="1"/>
    <col min="7" max="10" width="6" style="1" customWidth="1"/>
    <col min="11" max="11" width="6.7109375" style="1" customWidth="1"/>
    <col min="12" max="17" width="6" style="1" customWidth="1"/>
    <col min="18" max="18" width="8" style="1" customWidth="1"/>
    <col min="19" max="19" width="22.42578125" style="1" customWidth="1"/>
    <col min="20" max="16384" width="9.140625" style="1"/>
  </cols>
  <sheetData>
    <row r="1" spans="1:19" ht="15.75" thickBot="1" x14ac:dyDescent="0.3">
      <c r="A1" s="50" t="s">
        <v>142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15.75" thickBot="1" x14ac:dyDescent="0.3">
      <c r="A2" s="48" t="s">
        <v>35</v>
      </c>
      <c r="B2" s="48" t="s">
        <v>34</v>
      </c>
      <c r="C2" s="48" t="s">
        <v>33</v>
      </c>
      <c r="D2" s="48" t="s">
        <v>32</v>
      </c>
      <c r="E2" s="48" t="s">
        <v>31</v>
      </c>
      <c r="F2" s="48" t="s">
        <v>30</v>
      </c>
      <c r="G2" s="48" t="s">
        <v>29</v>
      </c>
      <c r="H2" s="48" t="s">
        <v>28</v>
      </c>
      <c r="I2" s="49" t="s">
        <v>27</v>
      </c>
      <c r="J2" s="48" t="s">
        <v>26</v>
      </c>
      <c r="K2" s="48" t="s">
        <v>25</v>
      </c>
      <c r="L2" s="48" t="s">
        <v>24</v>
      </c>
      <c r="M2" s="47" t="s">
        <v>23</v>
      </c>
      <c r="N2" s="46" t="s">
        <v>22</v>
      </c>
      <c r="O2" s="45" t="s">
        <v>21</v>
      </c>
      <c r="P2" s="45" t="s">
        <v>20</v>
      </c>
      <c r="Q2" s="45" t="s">
        <v>19</v>
      </c>
      <c r="R2" s="46" t="s">
        <v>18</v>
      </c>
      <c r="S2" s="45" t="s">
        <v>17</v>
      </c>
    </row>
    <row r="3" spans="1:19" x14ac:dyDescent="0.25">
      <c r="A3" s="1" t="s">
        <v>16</v>
      </c>
      <c r="B3" s="107">
        <v>0.67357834299999997</v>
      </c>
      <c r="C3" s="107">
        <v>0.34251230799999999</v>
      </c>
      <c r="D3" s="107">
        <v>0.43658806100000003</v>
      </c>
      <c r="E3" s="16" t="s">
        <v>1</v>
      </c>
      <c r="F3" s="16" t="s">
        <v>1</v>
      </c>
      <c r="G3" s="16" t="s">
        <v>1</v>
      </c>
      <c r="H3" s="105">
        <v>0.50946710900000003</v>
      </c>
      <c r="I3" s="16" t="s">
        <v>1</v>
      </c>
      <c r="J3" s="16" t="s">
        <v>1</v>
      </c>
      <c r="K3" s="16" t="s">
        <v>1</v>
      </c>
      <c r="L3" s="16" t="s">
        <v>1</v>
      </c>
      <c r="M3" s="43">
        <v>1.8395162999999999E-2</v>
      </c>
      <c r="N3" s="35">
        <v>2.2039299999999999E-4</v>
      </c>
      <c r="O3" s="1">
        <v>0.36998241500000001</v>
      </c>
      <c r="P3" s="34" t="s">
        <v>1</v>
      </c>
      <c r="Q3" s="105">
        <v>0.371047511</v>
      </c>
      <c r="R3" s="33">
        <v>1.1602627000000001E-2</v>
      </c>
    </row>
    <row r="4" spans="1:19" x14ac:dyDescent="0.25">
      <c r="A4" s="1" t="s">
        <v>15</v>
      </c>
      <c r="B4" s="107">
        <v>0.44395736499999999</v>
      </c>
      <c r="C4" s="107">
        <v>0.60945327100000002</v>
      </c>
      <c r="D4" s="107">
        <v>0.841198852</v>
      </c>
      <c r="E4" s="16" t="s">
        <v>1</v>
      </c>
      <c r="F4" s="16" t="s">
        <v>1</v>
      </c>
      <c r="G4" s="16" t="s">
        <v>1</v>
      </c>
      <c r="H4" s="105">
        <v>0.13025102099999999</v>
      </c>
      <c r="I4" s="16" t="s">
        <v>1</v>
      </c>
      <c r="J4" s="16" t="s">
        <v>1</v>
      </c>
      <c r="K4" s="16" t="s">
        <v>1</v>
      </c>
      <c r="L4" s="16" t="s">
        <v>1</v>
      </c>
      <c r="M4" s="43">
        <v>2.7915150000000001E-3</v>
      </c>
      <c r="N4" s="35">
        <v>4.5742179999999997E-3</v>
      </c>
      <c r="O4" s="42">
        <v>9.3216321000000005E-2</v>
      </c>
      <c r="P4" s="34" t="s">
        <v>1</v>
      </c>
      <c r="Q4" s="105">
        <v>0.25796412000000002</v>
      </c>
      <c r="R4" s="33">
        <v>1.0576306000000001E-2</v>
      </c>
    </row>
    <row r="5" spans="1:19" x14ac:dyDescent="0.25">
      <c r="A5" s="1" t="s">
        <v>14</v>
      </c>
      <c r="B5" s="107">
        <v>0.485989163</v>
      </c>
      <c r="C5" s="107">
        <v>0.981017688</v>
      </c>
      <c r="D5" s="107">
        <v>0.33339733900000001</v>
      </c>
      <c r="E5" s="16" t="s">
        <v>1</v>
      </c>
      <c r="F5" s="16" t="s">
        <v>1</v>
      </c>
      <c r="G5" s="16" t="s">
        <v>1</v>
      </c>
      <c r="H5" s="105">
        <v>0.199188105</v>
      </c>
      <c r="I5" s="16" t="s">
        <v>1</v>
      </c>
      <c r="J5" s="16" t="s">
        <v>1</v>
      </c>
      <c r="K5" s="16" t="s">
        <v>1</v>
      </c>
      <c r="L5" s="16" t="s">
        <v>1</v>
      </c>
      <c r="M5" s="43">
        <v>3.4173599999999998E-4</v>
      </c>
      <c r="N5" s="35">
        <v>8.1538310000000003E-3</v>
      </c>
      <c r="O5" s="42">
        <v>7.6460088999999995E-2</v>
      </c>
      <c r="P5" s="34" t="s">
        <v>1</v>
      </c>
      <c r="Q5" s="105">
        <v>0.188428287</v>
      </c>
      <c r="R5" s="33">
        <v>4.3260570000000003E-3</v>
      </c>
    </row>
    <row r="6" spans="1:19" x14ac:dyDescent="0.25">
      <c r="A6" s="22" t="s">
        <v>3</v>
      </c>
      <c r="B6" s="107">
        <v>0.64469524199999995</v>
      </c>
      <c r="C6" s="107">
        <v>0.14205461899999999</v>
      </c>
      <c r="D6" s="38">
        <v>0.24021289500000001</v>
      </c>
      <c r="E6" s="105">
        <v>0.46333073200000002</v>
      </c>
      <c r="F6" s="34" t="s">
        <v>1</v>
      </c>
      <c r="G6" s="34" t="s">
        <v>1</v>
      </c>
      <c r="H6" s="42">
        <v>7.7505542999999996E-2</v>
      </c>
      <c r="I6" s="16" t="s">
        <v>1</v>
      </c>
      <c r="J6" s="16" t="s">
        <v>1</v>
      </c>
      <c r="K6" s="16" t="s">
        <v>1</v>
      </c>
      <c r="L6" s="16" t="s">
        <v>1</v>
      </c>
      <c r="M6" s="43">
        <v>1.05419E-4</v>
      </c>
      <c r="N6" s="35">
        <v>4.7127300000000003E-4</v>
      </c>
      <c r="O6" s="40">
        <v>2.1892636E-2</v>
      </c>
      <c r="P6" s="34" t="s">
        <v>1</v>
      </c>
      <c r="Q6" s="40">
        <v>2.6968885000000001E-2</v>
      </c>
      <c r="R6" s="104">
        <v>3.0285099999999998E-4</v>
      </c>
      <c r="S6" s="1" t="s">
        <v>4</v>
      </c>
    </row>
    <row r="7" spans="1:19" x14ac:dyDescent="0.25">
      <c r="A7" s="44" t="s">
        <v>13</v>
      </c>
      <c r="B7" s="107">
        <v>0.81072678200000003</v>
      </c>
      <c r="C7" s="107">
        <v>0.232032285</v>
      </c>
      <c r="D7" s="16" t="s">
        <v>1</v>
      </c>
      <c r="E7" s="105">
        <v>0.70157254499999999</v>
      </c>
      <c r="F7" s="34" t="s">
        <v>1</v>
      </c>
      <c r="G7" s="34" t="s">
        <v>1</v>
      </c>
      <c r="H7" s="36">
        <v>1.3705637E-2</v>
      </c>
      <c r="I7" s="16" t="s">
        <v>1</v>
      </c>
      <c r="J7" s="16" t="s">
        <v>1</v>
      </c>
      <c r="K7" s="16" t="s">
        <v>1</v>
      </c>
      <c r="L7" s="16" t="s">
        <v>1</v>
      </c>
      <c r="M7" s="43">
        <v>4.6712799999999998E-4</v>
      </c>
      <c r="N7" s="35">
        <v>7.6397339999999996E-3</v>
      </c>
      <c r="O7" s="105">
        <v>0.107698609</v>
      </c>
      <c r="P7" s="34" t="s">
        <v>1</v>
      </c>
      <c r="Q7" s="40">
        <v>2.7990965999999999E-2</v>
      </c>
      <c r="R7" s="33">
        <v>9.8971100000000011E-4</v>
      </c>
    </row>
    <row r="8" spans="1:19" x14ac:dyDescent="0.25">
      <c r="A8" s="1" t="s">
        <v>12</v>
      </c>
      <c r="B8" s="107">
        <v>0.42490956800000002</v>
      </c>
      <c r="C8" s="107">
        <v>0.26911158600000001</v>
      </c>
      <c r="D8" s="16" t="s">
        <v>1</v>
      </c>
      <c r="E8" s="105">
        <v>0.52356122100000002</v>
      </c>
      <c r="F8" s="1">
        <v>0.66370231999999996</v>
      </c>
      <c r="G8" s="34" t="s">
        <v>1</v>
      </c>
      <c r="H8" s="36">
        <v>3.6471590000000001E-3</v>
      </c>
      <c r="I8" s="16" t="s">
        <v>1</v>
      </c>
      <c r="J8" s="16" t="s">
        <v>1</v>
      </c>
      <c r="K8" s="16" t="s">
        <v>1</v>
      </c>
      <c r="L8" s="16" t="s">
        <v>1</v>
      </c>
      <c r="M8" s="43">
        <v>6.2197399999999996E-3</v>
      </c>
      <c r="N8" s="35">
        <v>9.6624080000000008E-3</v>
      </c>
      <c r="O8" s="105">
        <v>0.21145486599999999</v>
      </c>
      <c r="P8" s="34" t="s">
        <v>1</v>
      </c>
      <c r="Q8" s="1">
        <v>0.31036016599999999</v>
      </c>
      <c r="R8" s="33">
        <v>5.5283520000000003E-3</v>
      </c>
    </row>
    <row r="9" spans="1:19" x14ac:dyDescent="0.25">
      <c r="A9" s="1" t="s">
        <v>11</v>
      </c>
      <c r="B9" s="107">
        <v>0.92291288699999996</v>
      </c>
      <c r="C9" s="37">
        <v>8.5321144000000002E-2</v>
      </c>
      <c r="D9" s="16" t="s">
        <v>1</v>
      </c>
      <c r="E9" s="16" t="s">
        <v>1</v>
      </c>
      <c r="F9" s="1">
        <v>0.42584759599999999</v>
      </c>
      <c r="G9" s="34" t="s">
        <v>1</v>
      </c>
      <c r="H9" s="36">
        <v>2.7678989999999999E-3</v>
      </c>
      <c r="I9" s="16" t="s">
        <v>1</v>
      </c>
      <c r="J9" s="16" t="s">
        <v>1</v>
      </c>
      <c r="K9" s="16" t="s">
        <v>1</v>
      </c>
      <c r="L9" s="16" t="s">
        <v>1</v>
      </c>
      <c r="M9" s="43">
        <v>2.7206300000000001E-4</v>
      </c>
      <c r="N9" s="35">
        <v>2.2186279999999998E-3</v>
      </c>
      <c r="O9" s="105">
        <v>0.203110664</v>
      </c>
      <c r="P9" s="34" t="s">
        <v>1</v>
      </c>
      <c r="Q9" s="105">
        <v>0.11270218799999999</v>
      </c>
      <c r="R9" s="33">
        <v>1.433319E-3</v>
      </c>
    </row>
    <row r="10" spans="1:19" x14ac:dyDescent="0.25">
      <c r="A10" s="38" t="s">
        <v>10</v>
      </c>
      <c r="B10" s="107">
        <v>0.75018866200000001</v>
      </c>
      <c r="C10" s="107">
        <v>0.238289485</v>
      </c>
      <c r="D10" s="16" t="s">
        <v>1</v>
      </c>
      <c r="E10" s="16" t="s">
        <v>1</v>
      </c>
      <c r="F10" s="40">
        <v>3.6698008999999997E-2</v>
      </c>
      <c r="G10" s="34" t="s">
        <v>1</v>
      </c>
      <c r="H10" s="36">
        <v>1.7799315E-2</v>
      </c>
      <c r="I10" s="16" t="s">
        <v>1</v>
      </c>
      <c r="J10" s="16" t="s">
        <v>1</v>
      </c>
      <c r="K10" s="16" t="s">
        <v>1</v>
      </c>
      <c r="L10" s="16" t="s">
        <v>1</v>
      </c>
      <c r="M10" s="43">
        <v>3.345069E-3</v>
      </c>
      <c r="N10" s="35">
        <v>6.3029760000000001E-3</v>
      </c>
      <c r="O10" s="105">
        <v>0.43658806100000003</v>
      </c>
      <c r="P10" s="34" t="s">
        <v>1</v>
      </c>
      <c r="Q10" s="105">
        <v>0.171977197</v>
      </c>
      <c r="R10" s="33">
        <v>1.0416955E-2</v>
      </c>
    </row>
    <row r="11" spans="1:19" x14ac:dyDescent="0.25">
      <c r="A11" s="1" t="s">
        <v>9</v>
      </c>
      <c r="B11" s="107">
        <v>0.35795367700000003</v>
      </c>
      <c r="C11" s="107">
        <v>0.97466189999999997</v>
      </c>
      <c r="D11" s="16" t="s">
        <v>1</v>
      </c>
      <c r="E11" s="16" t="s">
        <v>1</v>
      </c>
      <c r="F11" s="42">
        <v>6.7940949E-2</v>
      </c>
      <c r="G11" s="34" t="s">
        <v>1</v>
      </c>
      <c r="H11" s="36">
        <v>2.3293764000000002E-2</v>
      </c>
      <c r="I11" s="16" t="s">
        <v>1</v>
      </c>
      <c r="J11" s="16" t="s">
        <v>1</v>
      </c>
      <c r="K11" s="16" t="s">
        <v>1</v>
      </c>
      <c r="L11" s="16" t="s">
        <v>1</v>
      </c>
      <c r="M11" s="34" t="s">
        <v>1</v>
      </c>
      <c r="N11" s="35">
        <v>4.2328999999999999E-4</v>
      </c>
      <c r="O11" s="105">
        <v>0.40196013800000002</v>
      </c>
      <c r="P11" s="34" t="s">
        <v>1</v>
      </c>
      <c r="Q11" s="105">
        <v>0.17857742300000001</v>
      </c>
      <c r="R11" s="33">
        <v>6.2179619999999996E-3</v>
      </c>
    </row>
    <row r="12" spans="1:19" x14ac:dyDescent="0.25">
      <c r="A12" s="1" t="s">
        <v>8</v>
      </c>
      <c r="B12" s="107">
        <v>0.23730052300000001</v>
      </c>
      <c r="C12" s="107">
        <v>0.72847116499999998</v>
      </c>
      <c r="D12" s="16" t="s">
        <v>1</v>
      </c>
      <c r="E12" s="16" t="s">
        <v>1</v>
      </c>
      <c r="F12" s="40">
        <v>2.3627533999999999E-2</v>
      </c>
      <c r="G12" s="34" t="s">
        <v>1</v>
      </c>
      <c r="H12" s="41">
        <v>6.2718400000000006E-5</v>
      </c>
      <c r="I12" s="16" t="s">
        <v>1</v>
      </c>
      <c r="J12" s="16" t="s">
        <v>1</v>
      </c>
      <c r="K12" s="16" t="s">
        <v>1</v>
      </c>
      <c r="L12" s="16" t="s">
        <v>1</v>
      </c>
      <c r="M12" s="34" t="s">
        <v>1</v>
      </c>
      <c r="N12" s="35">
        <v>1.8816169999999999E-3</v>
      </c>
      <c r="O12" s="105">
        <v>0.43658806100000003</v>
      </c>
      <c r="P12" s="34" t="s">
        <v>1</v>
      </c>
      <c r="Q12" s="105">
        <v>0.23270774999999999</v>
      </c>
      <c r="R12" s="33">
        <v>5.4137270000000001E-3</v>
      </c>
    </row>
    <row r="13" spans="1:19" x14ac:dyDescent="0.25">
      <c r="A13" s="1" t="s">
        <v>7</v>
      </c>
      <c r="B13" s="107">
        <v>0.61629838800000003</v>
      </c>
      <c r="C13" s="107">
        <v>0.13269816800000001</v>
      </c>
      <c r="D13" s="16" t="s">
        <v>1</v>
      </c>
      <c r="E13" s="16" t="s">
        <v>1</v>
      </c>
      <c r="F13" s="40">
        <v>3.4264807000000001E-2</v>
      </c>
      <c r="G13" s="34" t="s">
        <v>1</v>
      </c>
      <c r="H13" s="39">
        <v>1.0482429999999999E-2</v>
      </c>
      <c r="I13" s="16" t="s">
        <v>1</v>
      </c>
      <c r="J13" s="16" t="s">
        <v>1</v>
      </c>
      <c r="K13" s="16" t="s">
        <v>1</v>
      </c>
      <c r="L13" s="16" t="s">
        <v>1</v>
      </c>
      <c r="M13" s="112">
        <v>0.43658806100000003</v>
      </c>
      <c r="N13" s="35">
        <v>8.1848560000000008E-3</v>
      </c>
      <c r="O13" s="105">
        <v>0.22606400700000001</v>
      </c>
      <c r="P13" s="34" t="s">
        <v>1</v>
      </c>
      <c r="Q13" s="105">
        <v>0.34224201700000001</v>
      </c>
      <c r="R13" s="33">
        <v>9.4499749999999993E-3</v>
      </c>
    </row>
    <row r="14" spans="1:19" x14ac:dyDescent="0.25">
      <c r="A14" s="1" t="s">
        <v>6</v>
      </c>
      <c r="B14" s="107">
        <v>0.40443064699999998</v>
      </c>
      <c r="C14" s="37">
        <v>7.6249961000000005E-2</v>
      </c>
      <c r="D14" s="16" t="s">
        <v>1</v>
      </c>
      <c r="E14" s="16" t="s">
        <v>1</v>
      </c>
      <c r="F14" s="1">
        <v>0.23348181100000001</v>
      </c>
      <c r="G14" s="34" t="s">
        <v>1</v>
      </c>
      <c r="H14" s="39">
        <v>2.0378454000000001E-2</v>
      </c>
      <c r="I14" s="16" t="s">
        <v>1</v>
      </c>
      <c r="J14" s="16" t="s">
        <v>1</v>
      </c>
      <c r="K14" s="16" t="s">
        <v>1</v>
      </c>
      <c r="L14" s="16" t="s">
        <v>1</v>
      </c>
      <c r="M14" s="34" t="s">
        <v>1</v>
      </c>
      <c r="N14" s="35">
        <v>1.2870926E-2</v>
      </c>
      <c r="O14" s="105">
        <v>0.43658806100000003</v>
      </c>
      <c r="P14" s="34" t="s">
        <v>1</v>
      </c>
      <c r="Q14" s="105">
        <v>0.308739755</v>
      </c>
      <c r="R14" s="33">
        <v>1.0496261E-2</v>
      </c>
    </row>
    <row r="15" spans="1:19" x14ac:dyDescent="0.25">
      <c r="A15" s="1" t="s">
        <v>5</v>
      </c>
      <c r="B15" s="107">
        <v>0.99277398500000003</v>
      </c>
      <c r="C15" s="110">
        <v>7.9963566E-2</v>
      </c>
      <c r="D15" s="16" t="s">
        <v>1</v>
      </c>
      <c r="E15" s="16" t="s">
        <v>1</v>
      </c>
      <c r="F15" s="34" t="s">
        <v>1</v>
      </c>
      <c r="G15" s="105">
        <v>0.488374529</v>
      </c>
      <c r="H15" s="34" t="s">
        <v>1</v>
      </c>
      <c r="I15" s="36">
        <v>1.1207804E-2</v>
      </c>
      <c r="J15" s="16" t="s">
        <v>1</v>
      </c>
      <c r="K15" s="16" t="s">
        <v>1</v>
      </c>
      <c r="L15" s="16" t="s">
        <v>1</v>
      </c>
      <c r="M15" s="34" t="s">
        <v>1</v>
      </c>
      <c r="N15" s="35">
        <v>1.2611600000000001E-3</v>
      </c>
      <c r="O15" s="105">
        <v>0.26162286899999998</v>
      </c>
      <c r="P15" s="34" t="s">
        <v>1</v>
      </c>
      <c r="Q15" s="105">
        <v>0.178414609</v>
      </c>
      <c r="R15" s="33">
        <v>1.0599170999999999E-2</v>
      </c>
    </row>
    <row r="16" spans="1:19" x14ac:dyDescent="0.25">
      <c r="A16" s="32" t="s">
        <v>2</v>
      </c>
      <c r="B16" s="108">
        <v>0.89990187300000002</v>
      </c>
      <c r="C16" s="31">
        <v>0.62984844200000001</v>
      </c>
      <c r="D16" s="30" t="s">
        <v>1</v>
      </c>
      <c r="E16" s="30" t="s">
        <v>1</v>
      </c>
      <c r="F16" s="26" t="s">
        <v>1</v>
      </c>
      <c r="G16" s="106">
        <v>0.17445528900000001</v>
      </c>
      <c r="H16" s="26" t="s">
        <v>1</v>
      </c>
      <c r="I16" s="29">
        <v>1.8781000000000001E-7</v>
      </c>
      <c r="J16" s="28">
        <v>5.2268686000000002E-2</v>
      </c>
      <c r="K16" s="27">
        <v>2.0072308000000001E-2</v>
      </c>
      <c r="L16" s="23">
        <v>0.34403631200000001</v>
      </c>
      <c r="M16" s="26" t="s">
        <v>1</v>
      </c>
      <c r="N16" s="25">
        <v>1.5949689999999999E-3</v>
      </c>
      <c r="O16" s="106">
        <v>0.43658806100000003</v>
      </c>
      <c r="P16" s="24">
        <v>1.4764413000000001E-2</v>
      </c>
      <c r="Q16" s="106">
        <v>0.25862864000000002</v>
      </c>
      <c r="R16" s="102">
        <v>3.5829950999999999E-2</v>
      </c>
      <c r="S16" s="23" t="s">
        <v>4</v>
      </c>
    </row>
    <row r="17" spans="1:19" x14ac:dyDescent="0.25">
      <c r="A17" s="22" t="s">
        <v>3</v>
      </c>
      <c r="B17" s="105">
        <v>0.83129860144081702</v>
      </c>
      <c r="C17" s="20">
        <v>6.1619563147854099E-2</v>
      </c>
      <c r="D17" s="21">
        <v>3.43650233649457E-2</v>
      </c>
      <c r="E17" s="1">
        <v>0.87955961466286603</v>
      </c>
      <c r="F17" s="16" t="s">
        <v>1</v>
      </c>
      <c r="G17" s="16" t="s">
        <v>1</v>
      </c>
      <c r="H17" s="20">
        <v>6.7384302260885307E-2</v>
      </c>
      <c r="I17" s="16" t="s">
        <v>1</v>
      </c>
      <c r="J17" s="16" t="s">
        <v>1</v>
      </c>
      <c r="K17" s="16" t="s">
        <v>1</v>
      </c>
      <c r="L17" s="16" t="s">
        <v>1</v>
      </c>
      <c r="M17" s="19">
        <v>4.7607420894379997E-8</v>
      </c>
      <c r="N17" s="18">
        <v>4.1286061236434099E-8</v>
      </c>
      <c r="O17" s="17">
        <v>3.21391068662975E-2</v>
      </c>
      <c r="P17" s="16" t="s">
        <v>1</v>
      </c>
      <c r="Q17" s="15">
        <v>5.45943096947887E-5</v>
      </c>
      <c r="R17" s="14">
        <v>2.5062556074928498E-7</v>
      </c>
      <c r="S17" s="13" t="s">
        <v>0</v>
      </c>
    </row>
    <row r="18" spans="1:19" ht="15.75" thickBot="1" x14ac:dyDescent="0.3">
      <c r="A18" s="12" t="s">
        <v>2</v>
      </c>
      <c r="B18" s="109">
        <v>0.93351381688149404</v>
      </c>
      <c r="C18" s="109">
        <v>0.594348434364941</v>
      </c>
      <c r="D18" s="6" t="s">
        <v>1</v>
      </c>
      <c r="E18" s="6" t="s">
        <v>1</v>
      </c>
      <c r="F18" s="6" t="s">
        <v>1</v>
      </c>
      <c r="G18" s="11">
        <v>1.47038733311536E-2</v>
      </c>
      <c r="H18" s="103" t="s">
        <v>1</v>
      </c>
      <c r="I18" s="9">
        <v>3.5270625226515601E-3</v>
      </c>
      <c r="J18" s="8">
        <v>5.18036556141259E-2</v>
      </c>
      <c r="K18" s="111">
        <v>0.102603235614286</v>
      </c>
      <c r="L18" s="4">
        <v>3.5115888443060503E-2</v>
      </c>
      <c r="M18" s="6" t="s">
        <v>1</v>
      </c>
      <c r="N18" s="7">
        <v>5.7582421614244001E-6</v>
      </c>
      <c r="O18" s="6" t="s">
        <v>1</v>
      </c>
      <c r="P18" s="5">
        <v>2.19749832985006E-3</v>
      </c>
      <c r="Q18" s="4">
        <v>2.4287287442700999E-2</v>
      </c>
      <c r="R18" s="3">
        <v>8.2857110024425805E-4</v>
      </c>
      <c r="S18" s="2" t="s"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workbookViewId="0">
      <selection activeCell="K18" sqref="K18"/>
    </sheetView>
  </sheetViews>
  <sheetFormatPr defaultRowHeight="15" x14ac:dyDescent="0.25"/>
  <cols>
    <col min="1" max="1" width="6.85546875" style="1" customWidth="1"/>
    <col min="2" max="2" width="9.7109375" style="1" customWidth="1"/>
    <col min="3" max="3" width="6.42578125" style="1" customWidth="1"/>
    <col min="4" max="4" width="9.42578125" style="1" customWidth="1"/>
    <col min="5" max="5" width="12.28515625" style="1" customWidth="1"/>
    <col min="6" max="6" width="9.140625" style="1"/>
    <col min="7" max="7" width="14.28515625" style="1" customWidth="1"/>
    <col min="8" max="8" width="15.28515625" style="1" customWidth="1"/>
    <col min="9" max="9" width="8.7109375" style="1" customWidth="1"/>
    <col min="10" max="10" width="26.7109375" style="1" customWidth="1"/>
    <col min="11" max="16384" width="9.140625" style="1"/>
  </cols>
  <sheetData>
    <row r="1" spans="1:21" ht="15.75" thickBot="1" x14ac:dyDescent="0.3">
      <c r="A1" s="48" t="s">
        <v>143</v>
      </c>
      <c r="B1" s="10"/>
      <c r="C1" s="10"/>
      <c r="D1" s="10"/>
      <c r="E1" s="10"/>
      <c r="F1" s="10"/>
      <c r="G1" s="10"/>
      <c r="H1" s="10"/>
      <c r="I1" s="10"/>
      <c r="J1" s="10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pans="1:21" ht="15.75" thickBot="1" x14ac:dyDescent="0.3">
      <c r="A2" s="116" t="s">
        <v>119</v>
      </c>
      <c r="B2" s="116" t="s">
        <v>118</v>
      </c>
      <c r="C2" s="116" t="s">
        <v>35</v>
      </c>
      <c r="D2" s="116" t="s">
        <v>117</v>
      </c>
      <c r="E2" s="116" t="s">
        <v>116</v>
      </c>
      <c r="F2" s="116" t="s">
        <v>115</v>
      </c>
      <c r="G2" s="116" t="s">
        <v>114</v>
      </c>
      <c r="H2" s="116" t="s">
        <v>113</v>
      </c>
      <c r="I2" s="116" t="s">
        <v>123</v>
      </c>
      <c r="J2" s="11" t="s">
        <v>124</v>
      </c>
    </row>
    <row r="3" spans="1:21" x14ac:dyDescent="0.25">
      <c r="A3" s="113">
        <v>19</v>
      </c>
      <c r="B3" s="113" t="s">
        <v>112</v>
      </c>
      <c r="C3" s="117" t="s">
        <v>9</v>
      </c>
      <c r="D3" s="113">
        <v>1</v>
      </c>
      <c r="E3" s="113">
        <v>183</v>
      </c>
      <c r="F3" s="113">
        <v>1</v>
      </c>
      <c r="G3" s="118">
        <f>F3/E3*100</f>
        <v>0.54644808743169404</v>
      </c>
      <c r="H3" s="113">
        <v>119</v>
      </c>
      <c r="I3" s="113"/>
      <c r="J3" s="135"/>
    </row>
    <row r="4" spans="1:21" x14ac:dyDescent="0.25">
      <c r="A4" s="113">
        <v>19</v>
      </c>
      <c r="B4" s="113" t="s">
        <v>112</v>
      </c>
      <c r="C4" s="117" t="s">
        <v>9</v>
      </c>
      <c r="D4" s="113">
        <v>2</v>
      </c>
      <c r="E4" s="113">
        <v>153</v>
      </c>
      <c r="F4" s="113">
        <v>1</v>
      </c>
      <c r="G4" s="118">
        <f>F4/E4*100</f>
        <v>0.65359477124183007</v>
      </c>
      <c r="H4" s="113">
        <v>119</v>
      </c>
      <c r="I4" s="113"/>
      <c r="J4" s="135"/>
    </row>
    <row r="5" spans="1:21" x14ac:dyDescent="0.25">
      <c r="A5" s="113">
        <v>19</v>
      </c>
      <c r="B5" s="113" t="s">
        <v>112</v>
      </c>
      <c r="C5" s="117" t="s">
        <v>9</v>
      </c>
      <c r="D5" s="113">
        <v>3</v>
      </c>
      <c r="E5" s="113">
        <v>139</v>
      </c>
      <c r="F5" s="113">
        <v>0</v>
      </c>
      <c r="G5" s="118">
        <v>0</v>
      </c>
      <c r="H5" s="113">
        <v>119</v>
      </c>
      <c r="I5" s="113"/>
      <c r="J5" s="135"/>
    </row>
    <row r="6" spans="1:21" x14ac:dyDescent="0.25">
      <c r="A6" s="115">
        <v>19</v>
      </c>
      <c r="B6" s="113" t="s">
        <v>112</v>
      </c>
      <c r="C6" s="117" t="s">
        <v>9</v>
      </c>
      <c r="D6" s="115">
        <v>4</v>
      </c>
      <c r="E6" s="113">
        <v>140</v>
      </c>
      <c r="F6" s="113">
        <v>3</v>
      </c>
      <c r="G6" s="118">
        <f t="shared" ref="G6:G12" si="0">F6/E6*100</f>
        <v>2.1428571428571428</v>
      </c>
      <c r="H6" s="113">
        <v>119</v>
      </c>
      <c r="I6" s="106">
        <f>SUM(F3:F6)/COUNT(D3:D6)</f>
        <v>1.25</v>
      </c>
      <c r="J6" s="135"/>
    </row>
    <row r="7" spans="1:21" x14ac:dyDescent="0.25">
      <c r="A7" s="114">
        <v>326</v>
      </c>
      <c r="B7" s="114" t="s">
        <v>112</v>
      </c>
      <c r="C7" s="119" t="s">
        <v>9</v>
      </c>
      <c r="D7" s="114">
        <v>1</v>
      </c>
      <c r="E7" s="114">
        <v>198</v>
      </c>
      <c r="F7" s="114">
        <v>2</v>
      </c>
      <c r="G7" s="120">
        <f t="shared" si="0"/>
        <v>1.0101010101010102</v>
      </c>
      <c r="H7" s="113">
        <v>71</v>
      </c>
      <c r="I7" s="113"/>
      <c r="J7" s="135"/>
    </row>
    <row r="8" spans="1:21" x14ac:dyDescent="0.25">
      <c r="A8" s="114">
        <v>326</v>
      </c>
      <c r="B8" s="114" t="s">
        <v>112</v>
      </c>
      <c r="C8" s="119" t="s">
        <v>9</v>
      </c>
      <c r="D8" s="114">
        <v>2</v>
      </c>
      <c r="E8" s="114">
        <v>236</v>
      </c>
      <c r="F8" s="114">
        <v>2</v>
      </c>
      <c r="G8" s="120">
        <f t="shared" si="0"/>
        <v>0.84745762711864403</v>
      </c>
      <c r="H8" s="113">
        <v>71</v>
      </c>
      <c r="I8" s="113"/>
      <c r="J8" s="135"/>
    </row>
    <row r="9" spans="1:21" x14ac:dyDescent="0.25">
      <c r="A9" s="114">
        <v>326</v>
      </c>
      <c r="B9" s="114" t="s">
        <v>112</v>
      </c>
      <c r="C9" s="117" t="s">
        <v>9</v>
      </c>
      <c r="D9" s="114">
        <v>3</v>
      </c>
      <c r="E9" s="114">
        <v>134</v>
      </c>
      <c r="F9" s="114">
        <v>1</v>
      </c>
      <c r="G9" s="120">
        <f t="shared" si="0"/>
        <v>0.74626865671641784</v>
      </c>
      <c r="H9" s="113">
        <v>71</v>
      </c>
      <c r="I9" s="113"/>
      <c r="J9" s="135"/>
    </row>
    <row r="10" spans="1:21" x14ac:dyDescent="0.25">
      <c r="A10" s="114">
        <v>326</v>
      </c>
      <c r="B10" s="114" t="s">
        <v>112</v>
      </c>
      <c r="C10" s="117" t="s">
        <v>9</v>
      </c>
      <c r="D10" s="114">
        <v>4</v>
      </c>
      <c r="E10" s="114">
        <v>181</v>
      </c>
      <c r="F10" s="114">
        <v>0</v>
      </c>
      <c r="G10" s="120">
        <f t="shared" si="0"/>
        <v>0</v>
      </c>
      <c r="H10" s="113">
        <v>71</v>
      </c>
      <c r="I10" s="113"/>
      <c r="J10" s="135"/>
    </row>
    <row r="11" spans="1:21" x14ac:dyDescent="0.25">
      <c r="A11" s="114">
        <v>326</v>
      </c>
      <c r="B11" s="114" t="s">
        <v>112</v>
      </c>
      <c r="C11" s="117" t="s">
        <v>9</v>
      </c>
      <c r="D11" s="114">
        <v>5</v>
      </c>
      <c r="E11" s="114">
        <v>134</v>
      </c>
      <c r="F11" s="114">
        <v>1</v>
      </c>
      <c r="G11" s="120">
        <f t="shared" si="0"/>
        <v>0.74626865671641784</v>
      </c>
      <c r="H11" s="113">
        <v>71</v>
      </c>
      <c r="I11" s="113"/>
      <c r="J11" s="135"/>
    </row>
    <row r="12" spans="1:21" x14ac:dyDescent="0.25">
      <c r="A12" s="125">
        <v>326</v>
      </c>
      <c r="B12" s="114" t="s">
        <v>112</v>
      </c>
      <c r="C12" s="117" t="s">
        <v>9</v>
      </c>
      <c r="D12" s="125">
        <v>6</v>
      </c>
      <c r="E12" s="114">
        <v>186</v>
      </c>
      <c r="F12" s="114">
        <v>3</v>
      </c>
      <c r="G12" s="120">
        <f t="shared" si="0"/>
        <v>1.6129032258064515</v>
      </c>
      <c r="H12" s="113">
        <v>71</v>
      </c>
      <c r="I12" s="106">
        <f>SUM(F7:F12)/COUNT(D7:D12)</f>
        <v>1.5</v>
      </c>
      <c r="J12" s="135"/>
    </row>
    <row r="13" spans="1:21" x14ac:dyDescent="0.25">
      <c r="A13" s="113">
        <v>327</v>
      </c>
      <c r="B13" s="113" t="s">
        <v>112</v>
      </c>
      <c r="C13" s="117" t="s">
        <v>9</v>
      </c>
      <c r="D13" s="113">
        <v>1</v>
      </c>
      <c r="E13" s="113">
        <v>126</v>
      </c>
      <c r="F13" s="113">
        <v>0</v>
      </c>
      <c r="G13" s="118">
        <v>0</v>
      </c>
      <c r="H13" s="113">
        <v>71</v>
      </c>
      <c r="I13" s="113"/>
      <c r="J13" s="135"/>
    </row>
    <row r="14" spans="1:21" x14ac:dyDescent="0.25">
      <c r="A14" s="113">
        <v>327</v>
      </c>
      <c r="B14" s="113" t="s">
        <v>112</v>
      </c>
      <c r="C14" s="117" t="s">
        <v>9</v>
      </c>
      <c r="D14" s="113">
        <v>2</v>
      </c>
      <c r="E14" s="113">
        <v>209</v>
      </c>
      <c r="F14" s="113">
        <v>3</v>
      </c>
      <c r="G14" s="118">
        <f>F14/E14*100</f>
        <v>1.4354066985645932</v>
      </c>
      <c r="H14" s="113">
        <v>71</v>
      </c>
      <c r="I14" s="113"/>
      <c r="J14" s="135"/>
    </row>
    <row r="15" spans="1:21" x14ac:dyDescent="0.25">
      <c r="A15" s="113">
        <v>327</v>
      </c>
      <c r="B15" s="113" t="s">
        <v>112</v>
      </c>
      <c r="C15" s="117" t="s">
        <v>9</v>
      </c>
      <c r="D15" s="113">
        <v>3</v>
      </c>
      <c r="E15" s="113">
        <v>156</v>
      </c>
      <c r="F15" s="113">
        <v>1</v>
      </c>
      <c r="G15" s="118">
        <f>F15/E15*100</f>
        <v>0.64102564102564097</v>
      </c>
      <c r="H15" s="113">
        <v>71</v>
      </c>
      <c r="I15" s="113"/>
      <c r="J15" s="135"/>
    </row>
    <row r="16" spans="1:21" x14ac:dyDescent="0.25">
      <c r="A16" s="113">
        <v>327</v>
      </c>
      <c r="B16" s="113" t="s">
        <v>112</v>
      </c>
      <c r="C16" s="117" t="s">
        <v>9</v>
      </c>
      <c r="D16" s="113">
        <v>4</v>
      </c>
      <c r="E16" s="113">
        <v>125</v>
      </c>
      <c r="F16" s="113">
        <v>2</v>
      </c>
      <c r="G16" s="118">
        <f>F16/E16*100</f>
        <v>1.6</v>
      </c>
      <c r="H16" s="113">
        <v>71</v>
      </c>
      <c r="I16" s="113"/>
      <c r="J16" s="135"/>
    </row>
    <row r="17" spans="1:10" x14ac:dyDescent="0.25">
      <c r="A17" s="115">
        <v>327</v>
      </c>
      <c r="B17" s="115" t="s">
        <v>112</v>
      </c>
      <c r="C17" s="117" t="s">
        <v>9</v>
      </c>
      <c r="D17" s="115">
        <v>5</v>
      </c>
      <c r="E17" s="115">
        <v>166</v>
      </c>
      <c r="F17" s="115">
        <v>2</v>
      </c>
      <c r="G17" s="122">
        <f>F17/E17*100</f>
        <v>1.2048192771084338</v>
      </c>
      <c r="H17" s="115">
        <v>71</v>
      </c>
      <c r="I17" s="106">
        <f>SUM(F13:F17)/COUNT(D13:D17)</f>
        <v>1.6</v>
      </c>
      <c r="J17" s="136">
        <f>AVERAGE(I3:I17)</f>
        <v>1.45</v>
      </c>
    </row>
    <row r="18" spans="1:10" x14ac:dyDescent="0.25">
      <c r="A18" s="114">
        <v>17</v>
      </c>
      <c r="B18" s="114" t="s">
        <v>111</v>
      </c>
      <c r="C18" s="117" t="s">
        <v>9</v>
      </c>
      <c r="D18" s="114">
        <v>1</v>
      </c>
      <c r="E18" s="114">
        <v>370</v>
      </c>
      <c r="F18" s="114">
        <v>0</v>
      </c>
      <c r="G18" s="120">
        <v>0</v>
      </c>
      <c r="H18" s="113">
        <v>119</v>
      </c>
      <c r="I18" s="113"/>
      <c r="J18" s="135"/>
    </row>
    <row r="19" spans="1:10" x14ac:dyDescent="0.25">
      <c r="A19" s="114">
        <v>17</v>
      </c>
      <c r="B19" s="114" t="s">
        <v>111</v>
      </c>
      <c r="C19" s="117" t="s">
        <v>9</v>
      </c>
      <c r="D19" s="114">
        <v>2</v>
      </c>
      <c r="E19" s="114">
        <v>253</v>
      </c>
      <c r="F19" s="114">
        <v>0</v>
      </c>
      <c r="G19" s="120">
        <v>0</v>
      </c>
      <c r="H19" s="113">
        <v>119</v>
      </c>
      <c r="I19" s="113"/>
      <c r="J19" s="135"/>
    </row>
    <row r="20" spans="1:10" x14ac:dyDescent="0.25">
      <c r="A20" s="114">
        <v>17</v>
      </c>
      <c r="B20" s="114" t="s">
        <v>111</v>
      </c>
      <c r="C20" s="117" t="s">
        <v>9</v>
      </c>
      <c r="D20" s="114">
        <v>3</v>
      </c>
      <c r="E20" s="114">
        <v>256</v>
      </c>
      <c r="F20" s="114">
        <v>0</v>
      </c>
      <c r="G20" s="120">
        <v>0</v>
      </c>
      <c r="H20" s="113">
        <v>119</v>
      </c>
      <c r="I20" s="113"/>
      <c r="J20" s="135"/>
    </row>
    <row r="21" spans="1:10" x14ac:dyDescent="0.25">
      <c r="A21" s="125">
        <v>17</v>
      </c>
      <c r="B21" s="114" t="s">
        <v>111</v>
      </c>
      <c r="C21" s="117" t="s">
        <v>9</v>
      </c>
      <c r="D21" s="125">
        <v>4</v>
      </c>
      <c r="E21" s="114">
        <v>229</v>
      </c>
      <c r="F21" s="114">
        <v>1</v>
      </c>
      <c r="G21" s="120">
        <f>F21/E21*100</f>
        <v>0.43668122270742354</v>
      </c>
      <c r="H21" s="113">
        <v>119</v>
      </c>
      <c r="I21" s="106">
        <f>SUM(F18:F21)/COUNT(D18:D21)</f>
        <v>0.25</v>
      </c>
      <c r="J21" s="135"/>
    </row>
    <row r="22" spans="1:10" x14ac:dyDescent="0.25">
      <c r="A22" s="113">
        <v>329</v>
      </c>
      <c r="B22" s="113" t="s">
        <v>111</v>
      </c>
      <c r="C22" s="117" t="s">
        <v>9</v>
      </c>
      <c r="D22" s="113">
        <v>1</v>
      </c>
      <c r="E22" s="121">
        <v>209</v>
      </c>
      <c r="F22" s="113">
        <v>0</v>
      </c>
      <c r="G22" s="118">
        <v>0</v>
      </c>
      <c r="H22" s="113">
        <v>71</v>
      </c>
      <c r="I22" s="113"/>
      <c r="J22" s="135"/>
    </row>
    <row r="23" spans="1:10" x14ac:dyDescent="0.25">
      <c r="A23" s="113">
        <v>329</v>
      </c>
      <c r="B23" s="113" t="s">
        <v>111</v>
      </c>
      <c r="C23" s="117" t="s">
        <v>9</v>
      </c>
      <c r="D23" s="113">
        <v>2</v>
      </c>
      <c r="E23" s="113">
        <v>211</v>
      </c>
      <c r="F23" s="113">
        <v>2</v>
      </c>
      <c r="G23" s="118">
        <f>F23/E23*100</f>
        <v>0.94786729857819907</v>
      </c>
      <c r="H23" s="113">
        <v>71</v>
      </c>
      <c r="I23" s="113"/>
      <c r="J23" s="135"/>
    </row>
    <row r="24" spans="1:10" x14ac:dyDescent="0.25">
      <c r="A24" s="113">
        <v>329</v>
      </c>
      <c r="B24" s="113" t="s">
        <v>111</v>
      </c>
      <c r="C24" s="117" t="s">
        <v>9</v>
      </c>
      <c r="D24" s="113">
        <v>3</v>
      </c>
      <c r="E24" s="113">
        <v>315</v>
      </c>
      <c r="F24" s="113">
        <v>0</v>
      </c>
      <c r="G24" s="118">
        <v>0</v>
      </c>
      <c r="H24" s="113">
        <v>71</v>
      </c>
      <c r="I24" s="113"/>
      <c r="J24" s="135"/>
    </row>
    <row r="25" spans="1:10" ht="15.75" thickBot="1" x14ac:dyDescent="0.3">
      <c r="A25" s="127">
        <v>329</v>
      </c>
      <c r="B25" s="127" t="s">
        <v>111</v>
      </c>
      <c r="C25" s="128" t="s">
        <v>9</v>
      </c>
      <c r="D25" s="127">
        <v>4</v>
      </c>
      <c r="E25" s="127">
        <v>211</v>
      </c>
      <c r="F25" s="127">
        <v>1</v>
      </c>
      <c r="G25" s="129">
        <f t="shared" ref="G25:G33" si="1">F25/E25*100</f>
        <v>0.47393364928909953</v>
      </c>
      <c r="H25" s="127">
        <v>71</v>
      </c>
      <c r="I25" s="130">
        <f>SUM(F22:F25)/COUNT(D22:D25)</f>
        <v>0.75</v>
      </c>
      <c r="J25" s="137">
        <f>AVERAGE(I18:I25)</f>
        <v>0.5</v>
      </c>
    </row>
    <row r="26" spans="1:10" ht="15.75" thickTop="1" x14ac:dyDescent="0.25">
      <c r="A26" s="113">
        <v>19</v>
      </c>
      <c r="B26" s="113" t="s">
        <v>112</v>
      </c>
      <c r="C26" s="117" t="s">
        <v>8</v>
      </c>
      <c r="D26" s="113">
        <v>1</v>
      </c>
      <c r="E26" s="113">
        <v>170</v>
      </c>
      <c r="F26" s="113">
        <v>0</v>
      </c>
      <c r="G26" s="123">
        <f t="shared" si="1"/>
        <v>0</v>
      </c>
      <c r="H26" s="113">
        <v>119</v>
      </c>
      <c r="I26" s="113"/>
      <c r="J26" s="135"/>
    </row>
    <row r="27" spans="1:10" x14ac:dyDescent="0.25">
      <c r="A27" s="113">
        <v>19</v>
      </c>
      <c r="B27" s="113" t="s">
        <v>112</v>
      </c>
      <c r="C27" s="117" t="s">
        <v>8</v>
      </c>
      <c r="D27" s="113">
        <v>2</v>
      </c>
      <c r="E27" s="113">
        <v>199</v>
      </c>
      <c r="F27" s="113">
        <v>3</v>
      </c>
      <c r="G27" s="123">
        <f t="shared" si="1"/>
        <v>1.5075376884422109</v>
      </c>
      <c r="H27" s="113">
        <v>119</v>
      </c>
      <c r="I27" s="113"/>
      <c r="J27" s="135"/>
    </row>
    <row r="28" spans="1:10" x14ac:dyDescent="0.25">
      <c r="A28" s="113">
        <v>19</v>
      </c>
      <c r="B28" s="113" t="s">
        <v>112</v>
      </c>
      <c r="C28" s="117" t="s">
        <v>8</v>
      </c>
      <c r="D28" s="113">
        <v>3</v>
      </c>
      <c r="E28" s="113">
        <v>199</v>
      </c>
      <c r="F28" s="113">
        <v>2</v>
      </c>
      <c r="G28" s="123">
        <f t="shared" si="1"/>
        <v>1.0050251256281406</v>
      </c>
      <c r="H28" s="113">
        <v>119</v>
      </c>
      <c r="I28" s="113"/>
      <c r="J28" s="135"/>
    </row>
    <row r="29" spans="1:10" x14ac:dyDescent="0.25">
      <c r="A29" s="113">
        <v>19</v>
      </c>
      <c r="B29" s="113" t="s">
        <v>112</v>
      </c>
      <c r="C29" s="117" t="s">
        <v>8</v>
      </c>
      <c r="D29" s="113">
        <v>4</v>
      </c>
      <c r="E29" s="113">
        <v>200</v>
      </c>
      <c r="F29" s="113">
        <v>5</v>
      </c>
      <c r="G29" s="123">
        <f t="shared" si="1"/>
        <v>2.5</v>
      </c>
      <c r="H29" s="113">
        <v>119</v>
      </c>
      <c r="I29" s="113"/>
      <c r="J29" s="135"/>
    </row>
    <row r="30" spans="1:10" x14ac:dyDescent="0.25">
      <c r="A30" s="113">
        <v>19</v>
      </c>
      <c r="B30" s="113" t="s">
        <v>112</v>
      </c>
      <c r="C30" s="117" t="s">
        <v>8</v>
      </c>
      <c r="D30" s="113">
        <v>5</v>
      </c>
      <c r="E30" s="113">
        <v>174</v>
      </c>
      <c r="F30" s="113">
        <v>2</v>
      </c>
      <c r="G30" s="123">
        <f t="shared" si="1"/>
        <v>1.1494252873563218</v>
      </c>
      <c r="H30" s="113">
        <v>119</v>
      </c>
      <c r="I30" s="113"/>
      <c r="J30" s="135"/>
    </row>
    <row r="31" spans="1:10" x14ac:dyDescent="0.25">
      <c r="A31" s="115">
        <v>19</v>
      </c>
      <c r="B31" s="113" t="s">
        <v>112</v>
      </c>
      <c r="C31" s="117" t="s">
        <v>8</v>
      </c>
      <c r="D31" s="115">
        <v>6</v>
      </c>
      <c r="E31" s="113">
        <v>185</v>
      </c>
      <c r="F31" s="113">
        <v>1</v>
      </c>
      <c r="G31" s="123">
        <f t="shared" si="1"/>
        <v>0.54054054054054057</v>
      </c>
      <c r="H31" s="113">
        <v>119</v>
      </c>
      <c r="I31" s="106">
        <f>SUM(F26:F31)/COUNT(D26:D31)</f>
        <v>2.1666666666666665</v>
      </c>
      <c r="J31" s="135"/>
    </row>
    <row r="32" spans="1:10" x14ac:dyDescent="0.25">
      <c r="A32" s="114">
        <v>326</v>
      </c>
      <c r="B32" s="114" t="s">
        <v>112</v>
      </c>
      <c r="C32" s="117" t="s">
        <v>8</v>
      </c>
      <c r="D32" s="114">
        <v>1</v>
      </c>
      <c r="E32" s="114">
        <v>179</v>
      </c>
      <c r="F32" s="114">
        <v>0</v>
      </c>
      <c r="G32" s="124">
        <f t="shared" si="1"/>
        <v>0</v>
      </c>
      <c r="H32" s="113">
        <v>71</v>
      </c>
      <c r="I32" s="113"/>
      <c r="J32" s="135"/>
    </row>
    <row r="33" spans="1:10" x14ac:dyDescent="0.25">
      <c r="A33" s="114">
        <v>326</v>
      </c>
      <c r="B33" s="114" t="s">
        <v>112</v>
      </c>
      <c r="C33" s="117" t="s">
        <v>8</v>
      </c>
      <c r="D33" s="114">
        <v>2</v>
      </c>
      <c r="E33" s="114">
        <v>164</v>
      </c>
      <c r="F33" s="114">
        <v>2</v>
      </c>
      <c r="G33" s="124">
        <f t="shared" si="1"/>
        <v>1.2195121951219512</v>
      </c>
      <c r="H33" s="113">
        <v>71</v>
      </c>
      <c r="I33" s="113"/>
      <c r="J33" s="135"/>
    </row>
    <row r="34" spans="1:10" x14ac:dyDescent="0.25">
      <c r="A34" s="114">
        <v>326</v>
      </c>
      <c r="B34" s="114" t="s">
        <v>112</v>
      </c>
      <c r="C34" s="117" t="s">
        <v>8</v>
      </c>
      <c r="D34" s="114">
        <v>3</v>
      </c>
      <c r="E34" s="114">
        <v>220</v>
      </c>
      <c r="F34" s="114">
        <v>0</v>
      </c>
      <c r="G34" s="124">
        <v>0</v>
      </c>
      <c r="H34" s="113">
        <v>71</v>
      </c>
      <c r="I34" s="113"/>
      <c r="J34" s="135"/>
    </row>
    <row r="35" spans="1:10" x14ac:dyDescent="0.25">
      <c r="A35" s="125">
        <v>326</v>
      </c>
      <c r="B35" s="114" t="s">
        <v>112</v>
      </c>
      <c r="C35" s="117" t="s">
        <v>8</v>
      </c>
      <c r="D35" s="125">
        <v>4</v>
      </c>
      <c r="E35" s="114">
        <v>161</v>
      </c>
      <c r="F35" s="114">
        <v>4</v>
      </c>
      <c r="G35" s="124">
        <f t="shared" ref="G35:G40" si="2">F35/E35*100</f>
        <v>2.4844720496894408</v>
      </c>
      <c r="H35" s="113">
        <v>71</v>
      </c>
      <c r="I35" s="106">
        <f>SUM(F32:F35)/COUNT(D32:D35)</f>
        <v>1.5</v>
      </c>
      <c r="J35" s="135"/>
    </row>
    <row r="36" spans="1:10" x14ac:dyDescent="0.25">
      <c r="A36" s="113">
        <v>327</v>
      </c>
      <c r="B36" s="113" t="s">
        <v>112</v>
      </c>
      <c r="C36" s="117" t="s">
        <v>8</v>
      </c>
      <c r="D36" s="113">
        <v>1</v>
      </c>
      <c r="E36" s="113">
        <v>135</v>
      </c>
      <c r="F36" s="113">
        <v>2</v>
      </c>
      <c r="G36" s="123">
        <f t="shared" si="2"/>
        <v>1.4814814814814816</v>
      </c>
      <c r="H36" s="113">
        <v>71</v>
      </c>
      <c r="I36" s="113"/>
      <c r="J36" s="135"/>
    </row>
    <row r="37" spans="1:10" x14ac:dyDescent="0.25">
      <c r="A37" s="113">
        <v>327</v>
      </c>
      <c r="B37" s="113" t="s">
        <v>112</v>
      </c>
      <c r="C37" s="117" t="s">
        <v>8</v>
      </c>
      <c r="D37" s="113">
        <v>2</v>
      </c>
      <c r="E37" s="113">
        <v>301</v>
      </c>
      <c r="F37" s="113">
        <v>2</v>
      </c>
      <c r="G37" s="123">
        <f t="shared" si="2"/>
        <v>0.66445182724252494</v>
      </c>
      <c r="H37" s="113">
        <v>71</v>
      </c>
      <c r="I37" s="113"/>
      <c r="J37" s="135"/>
    </row>
    <row r="38" spans="1:10" x14ac:dyDescent="0.25">
      <c r="A38" s="113">
        <v>327</v>
      </c>
      <c r="B38" s="113" t="s">
        <v>112</v>
      </c>
      <c r="C38" s="117" t="s">
        <v>8</v>
      </c>
      <c r="D38" s="113">
        <v>3</v>
      </c>
      <c r="E38" s="113">
        <v>203</v>
      </c>
      <c r="F38" s="113">
        <v>0</v>
      </c>
      <c r="G38" s="123">
        <f t="shared" si="2"/>
        <v>0</v>
      </c>
      <c r="H38" s="113">
        <v>71</v>
      </c>
      <c r="I38" s="113"/>
      <c r="J38" s="135"/>
    </row>
    <row r="39" spans="1:10" x14ac:dyDescent="0.25">
      <c r="A39" s="113">
        <v>327</v>
      </c>
      <c r="B39" s="113" t="s">
        <v>112</v>
      </c>
      <c r="C39" s="117" t="s">
        <v>8</v>
      </c>
      <c r="D39" s="113">
        <v>4</v>
      </c>
      <c r="E39" s="113">
        <v>136</v>
      </c>
      <c r="F39" s="113">
        <v>1</v>
      </c>
      <c r="G39" s="123">
        <f t="shared" si="2"/>
        <v>0.73529411764705876</v>
      </c>
      <c r="H39" s="113">
        <v>71</v>
      </c>
      <c r="I39" s="113"/>
      <c r="J39" s="135"/>
    </row>
    <row r="40" spans="1:10" x14ac:dyDescent="0.25">
      <c r="A40" s="115">
        <v>327</v>
      </c>
      <c r="B40" s="115" t="s">
        <v>112</v>
      </c>
      <c r="C40" s="117" t="s">
        <v>8</v>
      </c>
      <c r="D40" s="115">
        <v>5</v>
      </c>
      <c r="E40" s="115">
        <v>266</v>
      </c>
      <c r="F40" s="115">
        <v>3</v>
      </c>
      <c r="G40" s="126">
        <f t="shared" si="2"/>
        <v>1.1278195488721803</v>
      </c>
      <c r="H40" s="115">
        <v>71</v>
      </c>
      <c r="I40" s="106">
        <f>SUM(F36:F40)/COUNT(D36:D40)</f>
        <v>1.6</v>
      </c>
      <c r="J40" s="136">
        <f>AVERAGE(I26:I40)</f>
        <v>1.7555555555555555</v>
      </c>
    </row>
    <row r="41" spans="1:10" x14ac:dyDescent="0.25">
      <c r="A41" s="114">
        <v>17</v>
      </c>
      <c r="B41" s="114" t="s">
        <v>111</v>
      </c>
      <c r="C41" s="117" t="s">
        <v>8</v>
      </c>
      <c r="D41" s="114">
        <v>1</v>
      </c>
      <c r="E41" s="114">
        <v>917</v>
      </c>
      <c r="F41" s="114">
        <v>0</v>
      </c>
      <c r="G41" s="124">
        <v>0</v>
      </c>
      <c r="H41" s="113">
        <v>119</v>
      </c>
      <c r="I41" s="113"/>
      <c r="J41" s="135"/>
    </row>
    <row r="42" spans="1:10" x14ac:dyDescent="0.25">
      <c r="A42" s="114">
        <v>17</v>
      </c>
      <c r="B42" s="114" t="s">
        <v>111</v>
      </c>
      <c r="C42" s="117" t="s">
        <v>8</v>
      </c>
      <c r="D42" s="114">
        <v>2</v>
      </c>
      <c r="E42" s="114">
        <v>270</v>
      </c>
      <c r="F42" s="114">
        <v>0</v>
      </c>
      <c r="G42" s="124">
        <v>0</v>
      </c>
      <c r="H42" s="113">
        <v>119</v>
      </c>
      <c r="I42" s="113"/>
      <c r="J42" s="135"/>
    </row>
    <row r="43" spans="1:10" x14ac:dyDescent="0.25">
      <c r="A43" s="114">
        <v>17</v>
      </c>
      <c r="B43" s="114" t="s">
        <v>111</v>
      </c>
      <c r="C43" s="117" t="s">
        <v>8</v>
      </c>
      <c r="D43" s="114">
        <v>3</v>
      </c>
      <c r="E43" s="114">
        <v>328</v>
      </c>
      <c r="F43" s="114">
        <v>0</v>
      </c>
      <c r="G43" s="124">
        <v>0</v>
      </c>
      <c r="H43" s="113">
        <v>119</v>
      </c>
      <c r="I43" s="113"/>
      <c r="J43" s="135"/>
    </row>
    <row r="44" spans="1:10" x14ac:dyDescent="0.25">
      <c r="A44" s="114">
        <v>17</v>
      </c>
      <c r="B44" s="114" t="s">
        <v>111</v>
      </c>
      <c r="C44" s="117" t="s">
        <v>8</v>
      </c>
      <c r="D44" s="114">
        <v>4</v>
      </c>
      <c r="E44" s="114">
        <v>309</v>
      </c>
      <c r="F44" s="114">
        <v>0</v>
      </c>
      <c r="G44" s="124">
        <f>F44/E44*100</f>
        <v>0</v>
      </c>
      <c r="H44" s="113">
        <v>119</v>
      </c>
      <c r="I44" s="113"/>
      <c r="J44" s="135"/>
    </row>
    <row r="45" spans="1:10" x14ac:dyDescent="0.25">
      <c r="A45" s="114">
        <v>17</v>
      </c>
      <c r="B45" s="114" t="s">
        <v>111</v>
      </c>
      <c r="C45" s="117" t="s">
        <v>8</v>
      </c>
      <c r="D45" s="114">
        <v>5</v>
      </c>
      <c r="E45" s="114">
        <v>300</v>
      </c>
      <c r="F45" s="114">
        <v>1</v>
      </c>
      <c r="G45" s="124">
        <f>F45/E45*100</f>
        <v>0.33333333333333337</v>
      </c>
      <c r="H45" s="113">
        <v>119</v>
      </c>
      <c r="I45" s="113"/>
      <c r="J45" s="135"/>
    </row>
    <row r="46" spans="1:10" x14ac:dyDescent="0.25">
      <c r="A46" s="125">
        <v>17</v>
      </c>
      <c r="B46" s="114" t="s">
        <v>111</v>
      </c>
      <c r="C46" s="117" t="s">
        <v>8</v>
      </c>
      <c r="D46" s="125">
        <v>6</v>
      </c>
      <c r="E46" s="114">
        <v>261</v>
      </c>
      <c r="F46" s="114">
        <v>0</v>
      </c>
      <c r="G46" s="124">
        <f>F46/E46*100</f>
        <v>0</v>
      </c>
      <c r="H46" s="113">
        <v>119</v>
      </c>
      <c r="I46" s="106">
        <f>SUM(F41:F46)/COUNT(D41:D46)</f>
        <v>0.16666666666666666</v>
      </c>
      <c r="J46" s="135"/>
    </row>
    <row r="47" spans="1:10" x14ac:dyDescent="0.25">
      <c r="A47" s="114">
        <v>329</v>
      </c>
      <c r="B47" s="114" t="s">
        <v>111</v>
      </c>
      <c r="C47" s="117" t="s">
        <v>8</v>
      </c>
      <c r="D47" s="114">
        <v>1</v>
      </c>
      <c r="E47" s="114">
        <v>228</v>
      </c>
      <c r="F47" s="114">
        <v>0</v>
      </c>
      <c r="G47" s="124">
        <v>0</v>
      </c>
      <c r="H47" s="113">
        <v>71</v>
      </c>
      <c r="I47" s="113"/>
      <c r="J47" s="135"/>
    </row>
    <row r="48" spans="1:10" x14ac:dyDescent="0.25">
      <c r="A48" s="114">
        <v>329</v>
      </c>
      <c r="B48" s="114" t="s">
        <v>111</v>
      </c>
      <c r="C48" s="117" t="s">
        <v>8</v>
      </c>
      <c r="D48" s="114">
        <v>2</v>
      </c>
      <c r="E48" s="114">
        <v>231</v>
      </c>
      <c r="F48" s="114">
        <v>0</v>
      </c>
      <c r="G48" s="124">
        <v>0</v>
      </c>
      <c r="H48" s="113">
        <v>71</v>
      </c>
      <c r="I48" s="113"/>
      <c r="J48" s="135"/>
    </row>
    <row r="49" spans="1:10" x14ac:dyDescent="0.25">
      <c r="A49" s="114">
        <v>329</v>
      </c>
      <c r="B49" s="114" t="s">
        <v>111</v>
      </c>
      <c r="C49" s="117" t="s">
        <v>8</v>
      </c>
      <c r="D49" s="114">
        <v>3</v>
      </c>
      <c r="E49" s="114">
        <v>277</v>
      </c>
      <c r="F49" s="114">
        <v>0</v>
      </c>
      <c r="G49" s="124">
        <v>0</v>
      </c>
      <c r="H49" s="113">
        <v>71</v>
      </c>
      <c r="I49" s="113"/>
      <c r="J49" s="135"/>
    </row>
    <row r="50" spans="1:10" x14ac:dyDescent="0.25">
      <c r="A50" s="114">
        <v>329</v>
      </c>
      <c r="B50" s="114" t="s">
        <v>111</v>
      </c>
      <c r="C50" s="117" t="s">
        <v>8</v>
      </c>
      <c r="D50" s="114">
        <v>4</v>
      </c>
      <c r="E50" s="114">
        <v>319</v>
      </c>
      <c r="F50" s="114">
        <v>0</v>
      </c>
      <c r="G50" s="124">
        <f>F50/E50*100</f>
        <v>0</v>
      </c>
      <c r="H50" s="113">
        <v>71</v>
      </c>
      <c r="I50" s="113"/>
      <c r="J50" s="135"/>
    </row>
    <row r="51" spans="1:10" x14ac:dyDescent="0.25">
      <c r="A51" s="114">
        <v>329</v>
      </c>
      <c r="B51" s="114" t="s">
        <v>111</v>
      </c>
      <c r="C51" s="117" t="s">
        <v>8</v>
      </c>
      <c r="D51" s="114">
        <v>5</v>
      </c>
      <c r="E51" s="114">
        <v>264</v>
      </c>
      <c r="F51" s="114">
        <v>1</v>
      </c>
      <c r="G51" s="124">
        <f>F51/E51*100</f>
        <v>0.37878787878787878</v>
      </c>
      <c r="H51" s="113">
        <v>71</v>
      </c>
      <c r="I51" s="113"/>
      <c r="J51" s="135"/>
    </row>
    <row r="52" spans="1:10" ht="15.75" thickBot="1" x14ac:dyDescent="0.3">
      <c r="A52" s="131">
        <v>329</v>
      </c>
      <c r="B52" s="131" t="s">
        <v>111</v>
      </c>
      <c r="C52" s="132" t="s">
        <v>8</v>
      </c>
      <c r="D52" s="131">
        <v>6</v>
      </c>
      <c r="E52" s="131">
        <v>292</v>
      </c>
      <c r="F52" s="131">
        <v>0</v>
      </c>
      <c r="G52" s="133">
        <f>F52/E52*100</f>
        <v>0</v>
      </c>
      <c r="H52" s="134">
        <v>71</v>
      </c>
      <c r="I52" s="109">
        <f>SUM(F47:F52)/COUNT(D47:D52)</f>
        <v>0.16666666666666666</v>
      </c>
      <c r="J52" s="138">
        <f>AVERAGE(I46:I52)</f>
        <v>0.16666666666666666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workbookViewId="0">
      <selection activeCell="O14" sqref="O14"/>
    </sheetView>
  </sheetViews>
  <sheetFormatPr defaultRowHeight="15" x14ac:dyDescent="0.25"/>
  <cols>
    <col min="1" max="2" width="6.5703125" style="1" customWidth="1"/>
    <col min="3" max="3" width="9.140625" style="1"/>
    <col min="4" max="5" width="5.28515625" style="1" customWidth="1"/>
    <col min="6" max="6" width="6" style="1" customWidth="1"/>
    <col min="7" max="8" width="5.28515625" style="1" customWidth="1"/>
    <col min="9" max="15" width="3.7109375" style="1" customWidth="1"/>
    <col min="16" max="18" width="5.28515625" style="1" customWidth="1"/>
    <col min="19" max="19" width="4.28515625" style="1" customWidth="1"/>
    <col min="20" max="20" width="3.7109375" style="1" customWidth="1"/>
    <col min="21" max="21" width="5.140625" style="1" customWidth="1"/>
    <col min="22" max="16384" width="9.140625" style="1"/>
  </cols>
  <sheetData>
    <row r="1" spans="1:21" ht="15.75" thickBot="1" x14ac:dyDescent="0.3">
      <c r="A1" s="48" t="s">
        <v>144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6.5" thickBot="1" x14ac:dyDescent="0.3">
      <c r="A2" s="48" t="s">
        <v>122</v>
      </c>
      <c r="B2" s="50" t="s">
        <v>121</v>
      </c>
      <c r="C2" s="48" t="s">
        <v>118</v>
      </c>
      <c r="D2" s="48" t="s">
        <v>35</v>
      </c>
      <c r="E2" s="150" t="s">
        <v>120</v>
      </c>
      <c r="F2" s="150" t="s">
        <v>33</v>
      </c>
      <c r="G2" s="151" t="s">
        <v>32</v>
      </c>
      <c r="H2" s="152" t="s">
        <v>31</v>
      </c>
      <c r="I2" s="157" t="s">
        <v>125</v>
      </c>
      <c r="J2" s="158" t="s">
        <v>29</v>
      </c>
      <c r="K2" s="158" t="s">
        <v>28</v>
      </c>
      <c r="L2" s="158" t="s">
        <v>27</v>
      </c>
      <c r="M2" s="151" t="s">
        <v>26</v>
      </c>
      <c r="N2" s="151" t="s">
        <v>25</v>
      </c>
      <c r="O2" s="151" t="s">
        <v>24</v>
      </c>
      <c r="P2" s="151" t="s">
        <v>23</v>
      </c>
      <c r="Q2" s="150" t="s">
        <v>22</v>
      </c>
      <c r="R2" s="69" t="s">
        <v>19</v>
      </c>
      <c r="S2" s="153" t="s">
        <v>20</v>
      </c>
      <c r="T2" s="154" t="s">
        <v>126</v>
      </c>
      <c r="U2" s="155" t="s">
        <v>18</v>
      </c>
    </row>
    <row r="3" spans="1:21" x14ac:dyDescent="0.25">
      <c r="A3" s="1">
        <v>8036</v>
      </c>
      <c r="B3" s="1">
        <v>1</v>
      </c>
      <c r="C3" s="77" t="s">
        <v>111</v>
      </c>
      <c r="D3" s="73" t="s">
        <v>3</v>
      </c>
      <c r="E3" s="76">
        <v>12</v>
      </c>
      <c r="F3" s="76">
        <v>4</v>
      </c>
      <c r="G3" s="76">
        <v>3</v>
      </c>
      <c r="H3" s="94">
        <v>0</v>
      </c>
      <c r="I3" s="94">
        <v>0</v>
      </c>
      <c r="J3" s="100">
        <v>0</v>
      </c>
      <c r="K3" s="1">
        <v>47</v>
      </c>
      <c r="L3" s="94">
        <v>0</v>
      </c>
      <c r="M3" s="100">
        <v>0</v>
      </c>
      <c r="N3" s="94">
        <v>0</v>
      </c>
      <c r="O3" s="94">
        <v>0</v>
      </c>
      <c r="P3" s="1">
        <v>133</v>
      </c>
      <c r="Q3" s="1">
        <v>94</v>
      </c>
      <c r="R3" s="99">
        <v>0</v>
      </c>
      <c r="S3" s="140">
        <v>0</v>
      </c>
      <c r="T3" s="76">
        <v>0</v>
      </c>
      <c r="U3" s="72">
        <f t="shared" ref="U3:U34" si="0">SUM(E3:T3)</f>
        <v>293</v>
      </c>
    </row>
    <row r="4" spans="1:21" x14ac:dyDescent="0.25">
      <c r="A4" s="1">
        <v>8036</v>
      </c>
      <c r="B4" s="73">
        <v>2</v>
      </c>
      <c r="C4" s="77" t="s">
        <v>111</v>
      </c>
      <c r="D4" s="73" t="s">
        <v>3</v>
      </c>
      <c r="E4" s="76">
        <v>15</v>
      </c>
      <c r="F4" s="76">
        <v>2</v>
      </c>
      <c r="G4" s="76">
        <v>3</v>
      </c>
      <c r="H4" s="94">
        <v>0</v>
      </c>
      <c r="I4" s="94">
        <v>0</v>
      </c>
      <c r="J4" s="95">
        <v>0</v>
      </c>
      <c r="K4" s="1">
        <v>47</v>
      </c>
      <c r="L4" s="94">
        <v>0</v>
      </c>
      <c r="M4" s="95">
        <v>0</v>
      </c>
      <c r="N4" s="94">
        <v>0</v>
      </c>
      <c r="O4" s="94">
        <v>0</v>
      </c>
      <c r="P4" s="1">
        <v>109</v>
      </c>
      <c r="Q4" s="1">
        <v>53</v>
      </c>
      <c r="R4" s="99">
        <v>0</v>
      </c>
      <c r="S4" s="140">
        <v>0</v>
      </c>
      <c r="T4" s="76">
        <v>0</v>
      </c>
      <c r="U4" s="72">
        <f t="shared" si="0"/>
        <v>229</v>
      </c>
    </row>
    <row r="5" spans="1:21" x14ac:dyDescent="0.25">
      <c r="A5" s="1">
        <v>8036</v>
      </c>
      <c r="B5" s="73">
        <v>3</v>
      </c>
      <c r="C5" s="77" t="s">
        <v>111</v>
      </c>
      <c r="D5" s="73" t="s">
        <v>3</v>
      </c>
      <c r="E5" s="76">
        <v>15</v>
      </c>
      <c r="F5" s="76">
        <v>4</v>
      </c>
      <c r="G5" s="76">
        <v>3</v>
      </c>
      <c r="H5" s="94">
        <v>0</v>
      </c>
      <c r="I5" s="94">
        <v>0</v>
      </c>
      <c r="J5" s="95">
        <v>0</v>
      </c>
      <c r="K5" s="1">
        <v>49</v>
      </c>
      <c r="L5" s="94">
        <v>0</v>
      </c>
      <c r="M5" s="95">
        <v>0</v>
      </c>
      <c r="N5" s="94">
        <v>0</v>
      </c>
      <c r="O5" s="94">
        <v>0</v>
      </c>
      <c r="P5" s="1">
        <v>105</v>
      </c>
      <c r="Q5" s="1">
        <v>73</v>
      </c>
      <c r="R5" s="99">
        <v>0</v>
      </c>
      <c r="S5" s="140">
        <v>0</v>
      </c>
      <c r="T5" s="76">
        <v>0</v>
      </c>
      <c r="U5" s="72">
        <f t="shared" si="0"/>
        <v>249</v>
      </c>
    </row>
    <row r="6" spans="1:21" x14ac:dyDescent="0.25">
      <c r="A6" s="1">
        <v>8036</v>
      </c>
      <c r="B6" s="73">
        <v>4</v>
      </c>
      <c r="C6" s="77" t="s">
        <v>111</v>
      </c>
      <c r="D6" s="73" t="s">
        <v>3</v>
      </c>
      <c r="E6" s="76">
        <v>19</v>
      </c>
      <c r="F6" s="76">
        <v>5</v>
      </c>
      <c r="G6" s="76">
        <v>3</v>
      </c>
      <c r="H6" s="94">
        <v>0</v>
      </c>
      <c r="I6" s="94">
        <v>0</v>
      </c>
      <c r="J6" s="95">
        <v>0</v>
      </c>
      <c r="K6" s="1">
        <v>35</v>
      </c>
      <c r="L6" s="94">
        <v>0</v>
      </c>
      <c r="M6" s="95">
        <v>0</v>
      </c>
      <c r="N6" s="94">
        <v>0</v>
      </c>
      <c r="O6" s="94">
        <v>0</v>
      </c>
      <c r="P6" s="1">
        <v>61</v>
      </c>
      <c r="Q6" s="1">
        <v>47</v>
      </c>
      <c r="R6" s="99">
        <v>0</v>
      </c>
      <c r="S6" s="140">
        <v>0</v>
      </c>
      <c r="T6" s="76">
        <v>0</v>
      </c>
      <c r="U6" s="72">
        <f t="shared" si="0"/>
        <v>170</v>
      </c>
    </row>
    <row r="7" spans="1:21" x14ac:dyDescent="0.25">
      <c r="A7" s="73">
        <v>8036</v>
      </c>
      <c r="B7" s="73">
        <v>5</v>
      </c>
      <c r="C7" s="77" t="s">
        <v>111</v>
      </c>
      <c r="D7" s="73" t="s">
        <v>3</v>
      </c>
      <c r="E7" s="73">
        <v>14</v>
      </c>
      <c r="F7" s="73">
        <v>3</v>
      </c>
      <c r="G7" s="73">
        <v>4</v>
      </c>
      <c r="H7" s="94">
        <v>0</v>
      </c>
      <c r="I7" s="94">
        <v>0</v>
      </c>
      <c r="J7" s="95">
        <v>0</v>
      </c>
      <c r="K7" s="1">
        <v>53</v>
      </c>
      <c r="L7" s="94">
        <v>0</v>
      </c>
      <c r="M7" s="95">
        <v>0</v>
      </c>
      <c r="N7" s="94">
        <v>0</v>
      </c>
      <c r="O7" s="94">
        <v>0</v>
      </c>
      <c r="P7" s="1">
        <v>122</v>
      </c>
      <c r="Q7" s="1">
        <v>83</v>
      </c>
      <c r="R7" s="99">
        <v>0</v>
      </c>
      <c r="S7" s="140">
        <v>0</v>
      </c>
      <c r="T7" s="76">
        <v>0</v>
      </c>
      <c r="U7" s="72">
        <f t="shared" si="0"/>
        <v>279</v>
      </c>
    </row>
    <row r="8" spans="1:21" x14ac:dyDescent="0.25">
      <c r="A8" s="73">
        <v>8036</v>
      </c>
      <c r="B8" s="73">
        <v>6</v>
      </c>
      <c r="C8" s="77" t="s">
        <v>111</v>
      </c>
      <c r="D8" s="73" t="s">
        <v>3</v>
      </c>
      <c r="E8" s="73">
        <v>14</v>
      </c>
      <c r="F8" s="73">
        <v>4</v>
      </c>
      <c r="G8" s="73">
        <v>3</v>
      </c>
      <c r="H8" s="94">
        <v>0</v>
      </c>
      <c r="I8" s="94">
        <v>0</v>
      </c>
      <c r="J8" s="95">
        <v>0</v>
      </c>
      <c r="K8" s="73">
        <v>41</v>
      </c>
      <c r="L8" s="94">
        <v>0</v>
      </c>
      <c r="M8" s="95">
        <v>0</v>
      </c>
      <c r="N8" s="94">
        <v>0</v>
      </c>
      <c r="O8" s="94">
        <v>0</v>
      </c>
      <c r="P8" s="73">
        <v>82</v>
      </c>
      <c r="Q8" s="73">
        <v>66</v>
      </c>
      <c r="R8" s="93">
        <v>0</v>
      </c>
      <c r="S8" s="140">
        <v>0</v>
      </c>
      <c r="T8" s="76">
        <v>0</v>
      </c>
      <c r="U8" s="72">
        <f t="shared" si="0"/>
        <v>210</v>
      </c>
    </row>
    <row r="9" spans="1:21" x14ac:dyDescent="0.25">
      <c r="A9" s="73">
        <v>8036</v>
      </c>
      <c r="B9" s="73">
        <v>7</v>
      </c>
      <c r="C9" s="77" t="s">
        <v>111</v>
      </c>
      <c r="D9" s="73" t="s">
        <v>3</v>
      </c>
      <c r="E9" s="73">
        <v>22</v>
      </c>
      <c r="F9" s="73">
        <v>6</v>
      </c>
      <c r="G9" s="73">
        <v>5</v>
      </c>
      <c r="H9" s="94">
        <v>0</v>
      </c>
      <c r="I9" s="94">
        <v>0</v>
      </c>
      <c r="J9" s="95">
        <v>0</v>
      </c>
      <c r="K9" s="73">
        <v>91</v>
      </c>
      <c r="L9" s="94">
        <v>0</v>
      </c>
      <c r="M9" s="95">
        <v>0</v>
      </c>
      <c r="N9" s="94">
        <v>0</v>
      </c>
      <c r="O9" s="94">
        <v>0</v>
      </c>
      <c r="P9" s="73">
        <v>243</v>
      </c>
      <c r="Q9" s="73">
        <v>139</v>
      </c>
      <c r="R9" s="93">
        <v>0</v>
      </c>
      <c r="S9" s="140">
        <v>0</v>
      </c>
      <c r="T9" s="76">
        <v>0</v>
      </c>
      <c r="U9" s="72">
        <f t="shared" si="0"/>
        <v>506</v>
      </c>
    </row>
    <row r="10" spans="1:21" x14ac:dyDescent="0.25">
      <c r="A10" s="73">
        <v>8036</v>
      </c>
      <c r="B10" s="73">
        <v>8</v>
      </c>
      <c r="C10" s="77" t="s">
        <v>111</v>
      </c>
      <c r="D10" s="73" t="s">
        <v>3</v>
      </c>
      <c r="E10" s="73">
        <v>15</v>
      </c>
      <c r="F10" s="73">
        <v>5</v>
      </c>
      <c r="G10" s="73">
        <v>4</v>
      </c>
      <c r="H10" s="94">
        <v>0</v>
      </c>
      <c r="I10" s="94">
        <v>0</v>
      </c>
      <c r="J10" s="95">
        <v>0</v>
      </c>
      <c r="K10" s="73">
        <v>37</v>
      </c>
      <c r="L10" s="94">
        <v>0</v>
      </c>
      <c r="M10" s="95">
        <v>0</v>
      </c>
      <c r="N10" s="94">
        <v>0</v>
      </c>
      <c r="O10" s="94">
        <v>0</v>
      </c>
      <c r="P10" s="73">
        <v>85</v>
      </c>
      <c r="Q10" s="73">
        <v>60</v>
      </c>
      <c r="R10" s="93">
        <v>0</v>
      </c>
      <c r="S10" s="140">
        <v>0</v>
      </c>
      <c r="T10" s="76">
        <v>0</v>
      </c>
      <c r="U10" s="72">
        <f t="shared" si="0"/>
        <v>206</v>
      </c>
    </row>
    <row r="11" spans="1:21" x14ac:dyDescent="0.25">
      <c r="A11" s="73">
        <v>8036</v>
      </c>
      <c r="B11" s="68">
        <v>9</v>
      </c>
      <c r="C11" s="77" t="s">
        <v>111</v>
      </c>
      <c r="D11" s="73" t="s">
        <v>3</v>
      </c>
      <c r="E11" s="73">
        <v>17</v>
      </c>
      <c r="F11" s="68">
        <v>3</v>
      </c>
      <c r="G11" s="68">
        <v>5</v>
      </c>
      <c r="H11" s="94">
        <v>0</v>
      </c>
      <c r="I11" s="94">
        <v>0</v>
      </c>
      <c r="J11" s="95">
        <v>0</v>
      </c>
      <c r="K11" s="73">
        <v>60</v>
      </c>
      <c r="L11" s="94">
        <v>0</v>
      </c>
      <c r="M11" s="95">
        <v>0</v>
      </c>
      <c r="N11" s="94">
        <v>0</v>
      </c>
      <c r="O11" s="94">
        <v>0</v>
      </c>
      <c r="P11" s="73">
        <v>79</v>
      </c>
      <c r="Q11" s="73">
        <v>48</v>
      </c>
      <c r="R11" s="93">
        <v>0</v>
      </c>
      <c r="S11" s="140">
        <v>0</v>
      </c>
      <c r="T11" s="76">
        <v>0</v>
      </c>
      <c r="U11" s="72">
        <f t="shared" si="0"/>
        <v>212</v>
      </c>
    </row>
    <row r="12" spans="1:21" x14ac:dyDescent="0.25">
      <c r="A12" s="23">
        <v>8036</v>
      </c>
      <c r="B12" s="23">
        <v>10</v>
      </c>
      <c r="C12" s="77" t="s">
        <v>111</v>
      </c>
      <c r="D12" s="73" t="s">
        <v>3</v>
      </c>
      <c r="E12" s="73">
        <v>19</v>
      </c>
      <c r="F12" s="73">
        <v>5</v>
      </c>
      <c r="G12" s="73">
        <v>4</v>
      </c>
      <c r="H12" s="94">
        <v>0</v>
      </c>
      <c r="I12" s="94">
        <v>0</v>
      </c>
      <c r="J12" s="95">
        <v>0</v>
      </c>
      <c r="K12" s="73">
        <v>70</v>
      </c>
      <c r="L12" s="94">
        <v>0</v>
      </c>
      <c r="M12" s="95">
        <v>0</v>
      </c>
      <c r="N12" s="94">
        <v>0</v>
      </c>
      <c r="O12" s="94">
        <v>0</v>
      </c>
      <c r="P12" s="73">
        <v>109</v>
      </c>
      <c r="Q12" s="73">
        <v>89</v>
      </c>
      <c r="R12" s="93">
        <v>1</v>
      </c>
      <c r="S12" s="140">
        <v>0</v>
      </c>
      <c r="T12" s="76">
        <v>0</v>
      </c>
      <c r="U12" s="72">
        <f t="shared" si="0"/>
        <v>297</v>
      </c>
    </row>
    <row r="13" spans="1:21" x14ac:dyDescent="0.25">
      <c r="A13" s="1">
        <v>40402</v>
      </c>
      <c r="B13" s="1">
        <v>1</v>
      </c>
      <c r="C13" s="77" t="s">
        <v>111</v>
      </c>
      <c r="D13" s="73" t="s">
        <v>3</v>
      </c>
      <c r="E13" s="1">
        <v>24</v>
      </c>
      <c r="F13" s="1">
        <v>4</v>
      </c>
      <c r="G13" s="1">
        <v>3</v>
      </c>
      <c r="H13" s="94">
        <v>0</v>
      </c>
      <c r="I13" s="94">
        <v>0</v>
      </c>
      <c r="J13" s="100">
        <v>0</v>
      </c>
      <c r="K13" s="1">
        <v>53</v>
      </c>
      <c r="L13" s="94">
        <v>0</v>
      </c>
      <c r="M13" s="100">
        <v>0</v>
      </c>
      <c r="N13" s="94">
        <v>0</v>
      </c>
      <c r="O13" s="94">
        <v>0</v>
      </c>
      <c r="P13" s="1">
        <v>129</v>
      </c>
      <c r="Q13" s="1">
        <v>109</v>
      </c>
      <c r="R13" s="99">
        <v>0</v>
      </c>
      <c r="S13" s="140">
        <v>0</v>
      </c>
      <c r="T13" s="76">
        <v>0</v>
      </c>
      <c r="U13" s="72">
        <f t="shared" si="0"/>
        <v>322</v>
      </c>
    </row>
    <row r="14" spans="1:21" x14ac:dyDescent="0.25">
      <c r="A14" s="1">
        <v>40402</v>
      </c>
      <c r="B14" s="73">
        <v>2</v>
      </c>
      <c r="C14" s="77" t="s">
        <v>111</v>
      </c>
      <c r="D14" s="73" t="s">
        <v>3</v>
      </c>
      <c r="E14" s="1">
        <v>16</v>
      </c>
      <c r="F14" s="1">
        <v>4</v>
      </c>
      <c r="G14" s="1">
        <v>7</v>
      </c>
      <c r="H14" s="94">
        <v>0</v>
      </c>
      <c r="I14" s="94">
        <v>0</v>
      </c>
      <c r="J14" s="95">
        <v>0</v>
      </c>
      <c r="K14" s="1">
        <v>41</v>
      </c>
      <c r="L14" s="94">
        <v>0</v>
      </c>
      <c r="M14" s="95">
        <v>0</v>
      </c>
      <c r="N14" s="94">
        <v>0</v>
      </c>
      <c r="O14" s="94">
        <v>0</v>
      </c>
      <c r="P14" s="1">
        <v>110</v>
      </c>
      <c r="Q14" s="1">
        <v>71</v>
      </c>
      <c r="R14" s="99">
        <v>0</v>
      </c>
      <c r="S14" s="140">
        <v>0</v>
      </c>
      <c r="T14" s="76">
        <v>0</v>
      </c>
      <c r="U14" s="72">
        <f t="shared" si="0"/>
        <v>249</v>
      </c>
    </row>
    <row r="15" spans="1:21" x14ac:dyDescent="0.25">
      <c r="A15" s="1">
        <v>40402</v>
      </c>
      <c r="B15" s="73">
        <v>3</v>
      </c>
      <c r="C15" s="77" t="s">
        <v>111</v>
      </c>
      <c r="D15" s="73" t="s">
        <v>3</v>
      </c>
      <c r="E15" s="1">
        <v>18</v>
      </c>
      <c r="F15" s="1">
        <v>3</v>
      </c>
      <c r="G15" s="1">
        <v>7</v>
      </c>
      <c r="H15" s="94">
        <v>0</v>
      </c>
      <c r="I15" s="94">
        <v>0</v>
      </c>
      <c r="J15" s="95">
        <v>0</v>
      </c>
      <c r="K15" s="1">
        <v>40</v>
      </c>
      <c r="L15" s="94">
        <v>0</v>
      </c>
      <c r="M15" s="95">
        <v>0</v>
      </c>
      <c r="N15" s="94">
        <v>0</v>
      </c>
      <c r="O15" s="94">
        <v>0</v>
      </c>
      <c r="P15" s="1">
        <v>105</v>
      </c>
      <c r="Q15" s="1">
        <v>65</v>
      </c>
      <c r="R15" s="99">
        <v>0</v>
      </c>
      <c r="S15" s="140">
        <v>0</v>
      </c>
      <c r="T15" s="76">
        <v>0</v>
      </c>
      <c r="U15" s="72">
        <f t="shared" si="0"/>
        <v>238</v>
      </c>
    </row>
    <row r="16" spans="1:21" x14ac:dyDescent="0.25">
      <c r="A16" s="73">
        <v>40402</v>
      </c>
      <c r="B16" s="73">
        <v>4</v>
      </c>
      <c r="C16" s="77" t="s">
        <v>111</v>
      </c>
      <c r="D16" s="73" t="s">
        <v>3</v>
      </c>
      <c r="E16" s="73">
        <v>15</v>
      </c>
      <c r="F16" s="73">
        <v>4</v>
      </c>
      <c r="G16" s="73">
        <v>3</v>
      </c>
      <c r="H16" s="94">
        <v>0</v>
      </c>
      <c r="I16" s="94">
        <v>0</v>
      </c>
      <c r="J16" s="95">
        <v>0</v>
      </c>
      <c r="K16" s="73">
        <v>45</v>
      </c>
      <c r="L16" s="94">
        <v>0</v>
      </c>
      <c r="M16" s="95">
        <v>0</v>
      </c>
      <c r="N16" s="94">
        <v>0</v>
      </c>
      <c r="O16" s="94">
        <v>0</v>
      </c>
      <c r="P16" s="73">
        <v>106</v>
      </c>
      <c r="Q16" s="73">
        <v>72</v>
      </c>
      <c r="R16" s="93">
        <v>0</v>
      </c>
      <c r="S16" s="140">
        <v>0</v>
      </c>
      <c r="T16" s="76">
        <v>0</v>
      </c>
      <c r="U16" s="72">
        <f t="shared" si="0"/>
        <v>245</v>
      </c>
    </row>
    <row r="17" spans="1:21" x14ac:dyDescent="0.25">
      <c r="A17" s="73">
        <v>40402</v>
      </c>
      <c r="B17" s="73">
        <v>5</v>
      </c>
      <c r="C17" s="77" t="s">
        <v>111</v>
      </c>
      <c r="D17" s="73" t="s">
        <v>3</v>
      </c>
      <c r="E17" s="73">
        <v>17</v>
      </c>
      <c r="F17" s="73">
        <v>4</v>
      </c>
      <c r="G17" s="73">
        <v>6</v>
      </c>
      <c r="H17" s="94">
        <v>0</v>
      </c>
      <c r="I17" s="94">
        <v>0</v>
      </c>
      <c r="J17" s="95">
        <v>0</v>
      </c>
      <c r="K17" s="73">
        <v>41</v>
      </c>
      <c r="L17" s="94">
        <v>0</v>
      </c>
      <c r="M17" s="95">
        <v>0</v>
      </c>
      <c r="N17" s="94">
        <v>0</v>
      </c>
      <c r="O17" s="94">
        <v>0</v>
      </c>
      <c r="P17" s="73">
        <v>85</v>
      </c>
      <c r="Q17" s="73">
        <v>58</v>
      </c>
      <c r="R17" s="93">
        <v>0</v>
      </c>
      <c r="S17" s="140">
        <v>0</v>
      </c>
      <c r="T17" s="76">
        <v>0</v>
      </c>
      <c r="U17" s="72">
        <f t="shared" si="0"/>
        <v>211</v>
      </c>
    </row>
    <row r="18" spans="1:21" x14ac:dyDescent="0.25">
      <c r="A18" s="73">
        <v>40402</v>
      </c>
      <c r="B18" s="73">
        <v>6</v>
      </c>
      <c r="C18" s="77" t="s">
        <v>111</v>
      </c>
      <c r="D18" s="73" t="s">
        <v>3</v>
      </c>
      <c r="E18" s="73">
        <v>18</v>
      </c>
      <c r="F18" s="73">
        <v>5</v>
      </c>
      <c r="G18" s="73">
        <v>4</v>
      </c>
      <c r="H18" s="94">
        <v>0</v>
      </c>
      <c r="I18" s="94">
        <v>0</v>
      </c>
      <c r="J18" s="95">
        <v>0</v>
      </c>
      <c r="K18" s="73">
        <v>39</v>
      </c>
      <c r="L18" s="94">
        <v>0</v>
      </c>
      <c r="M18" s="95">
        <v>0</v>
      </c>
      <c r="N18" s="94">
        <v>0</v>
      </c>
      <c r="O18" s="94">
        <v>0</v>
      </c>
      <c r="P18" s="73">
        <v>96</v>
      </c>
      <c r="Q18" s="73">
        <v>65</v>
      </c>
      <c r="R18" s="93">
        <v>0</v>
      </c>
      <c r="S18" s="140">
        <v>0</v>
      </c>
      <c r="T18" s="76">
        <v>0</v>
      </c>
      <c r="U18" s="72">
        <f t="shared" si="0"/>
        <v>227</v>
      </c>
    </row>
    <row r="19" spans="1:21" x14ac:dyDescent="0.25">
      <c r="A19" s="73">
        <v>40402</v>
      </c>
      <c r="B19" s="73">
        <v>7</v>
      </c>
      <c r="C19" s="77" t="s">
        <v>111</v>
      </c>
      <c r="D19" s="73" t="s">
        <v>3</v>
      </c>
      <c r="E19" s="73">
        <v>16</v>
      </c>
      <c r="F19" s="73">
        <v>3</v>
      </c>
      <c r="G19" s="73">
        <v>5</v>
      </c>
      <c r="H19" s="94">
        <v>0</v>
      </c>
      <c r="I19" s="94">
        <v>0</v>
      </c>
      <c r="J19" s="95">
        <v>0</v>
      </c>
      <c r="K19" s="73">
        <v>46</v>
      </c>
      <c r="L19" s="94">
        <v>0</v>
      </c>
      <c r="M19" s="95">
        <v>0</v>
      </c>
      <c r="N19" s="94">
        <v>0</v>
      </c>
      <c r="O19" s="94">
        <v>0</v>
      </c>
      <c r="P19" s="73">
        <v>97</v>
      </c>
      <c r="Q19" s="73">
        <v>68</v>
      </c>
      <c r="R19" s="93">
        <v>0</v>
      </c>
      <c r="S19" s="140">
        <v>0</v>
      </c>
      <c r="T19" s="76">
        <v>0</v>
      </c>
      <c r="U19" s="72">
        <f t="shared" si="0"/>
        <v>235</v>
      </c>
    </row>
    <row r="20" spans="1:21" x14ac:dyDescent="0.25">
      <c r="A20" s="73">
        <v>40402</v>
      </c>
      <c r="B20" s="73">
        <v>8</v>
      </c>
      <c r="C20" s="77" t="s">
        <v>111</v>
      </c>
      <c r="D20" s="73" t="s">
        <v>3</v>
      </c>
      <c r="E20" s="73">
        <v>25</v>
      </c>
      <c r="F20" s="73">
        <v>5</v>
      </c>
      <c r="G20" s="73">
        <v>5</v>
      </c>
      <c r="H20" s="94">
        <v>0</v>
      </c>
      <c r="I20" s="94">
        <v>0</v>
      </c>
      <c r="J20" s="95">
        <v>0</v>
      </c>
      <c r="K20" s="73">
        <v>56</v>
      </c>
      <c r="L20" s="94">
        <v>0</v>
      </c>
      <c r="M20" s="95">
        <v>0</v>
      </c>
      <c r="N20" s="94">
        <v>0</v>
      </c>
      <c r="O20" s="94">
        <v>0</v>
      </c>
      <c r="P20" s="73">
        <v>132</v>
      </c>
      <c r="Q20" s="73">
        <v>99</v>
      </c>
      <c r="R20" s="93">
        <v>0</v>
      </c>
      <c r="S20" s="140">
        <v>0</v>
      </c>
      <c r="T20" s="76">
        <v>0</v>
      </c>
      <c r="U20" s="72">
        <f t="shared" si="0"/>
        <v>322</v>
      </c>
    </row>
    <row r="21" spans="1:21" x14ac:dyDescent="0.25">
      <c r="A21" s="73">
        <v>40402</v>
      </c>
      <c r="B21" s="68">
        <v>9</v>
      </c>
      <c r="C21" s="77" t="s">
        <v>111</v>
      </c>
      <c r="D21" s="73" t="s">
        <v>3</v>
      </c>
      <c r="E21" s="73">
        <v>18</v>
      </c>
      <c r="F21" s="73">
        <v>5</v>
      </c>
      <c r="G21" s="73">
        <v>7</v>
      </c>
      <c r="H21" s="94">
        <v>0</v>
      </c>
      <c r="I21" s="94">
        <v>0</v>
      </c>
      <c r="J21" s="95">
        <v>0</v>
      </c>
      <c r="K21" s="73">
        <v>46</v>
      </c>
      <c r="L21" s="94">
        <v>0</v>
      </c>
      <c r="M21" s="95">
        <v>0</v>
      </c>
      <c r="N21" s="94">
        <v>0</v>
      </c>
      <c r="O21" s="94">
        <v>0</v>
      </c>
      <c r="P21" s="73">
        <v>120</v>
      </c>
      <c r="Q21" s="73">
        <v>71</v>
      </c>
      <c r="R21" s="93">
        <v>0</v>
      </c>
      <c r="S21" s="140">
        <v>0</v>
      </c>
      <c r="T21" s="76">
        <v>0</v>
      </c>
      <c r="U21" s="72">
        <f t="shared" si="0"/>
        <v>267</v>
      </c>
    </row>
    <row r="22" spans="1:21" x14ac:dyDescent="0.25">
      <c r="A22" s="23">
        <v>40402</v>
      </c>
      <c r="B22" s="23">
        <v>10</v>
      </c>
      <c r="C22" s="71" t="s">
        <v>111</v>
      </c>
      <c r="D22" s="73" t="s">
        <v>3</v>
      </c>
      <c r="E22" s="73">
        <v>15</v>
      </c>
      <c r="F22" s="73">
        <v>5</v>
      </c>
      <c r="G22" s="73">
        <v>6</v>
      </c>
      <c r="H22" s="94">
        <v>0</v>
      </c>
      <c r="I22" s="94">
        <v>0</v>
      </c>
      <c r="J22" s="95">
        <v>0</v>
      </c>
      <c r="K22" s="73">
        <v>52</v>
      </c>
      <c r="L22" s="94">
        <v>0</v>
      </c>
      <c r="M22" s="95">
        <v>0</v>
      </c>
      <c r="N22" s="94">
        <v>0</v>
      </c>
      <c r="O22" s="94">
        <v>0</v>
      </c>
      <c r="P22" s="73">
        <v>88</v>
      </c>
      <c r="Q22" s="73">
        <v>65</v>
      </c>
      <c r="R22" s="93">
        <v>0</v>
      </c>
      <c r="S22" s="156">
        <v>0</v>
      </c>
      <c r="T22" s="76">
        <v>0</v>
      </c>
      <c r="U22" s="72">
        <f t="shared" si="0"/>
        <v>231</v>
      </c>
    </row>
    <row r="23" spans="1:21" x14ac:dyDescent="0.25">
      <c r="A23" s="1">
        <v>41636</v>
      </c>
      <c r="B23" s="1">
        <v>1</v>
      </c>
      <c r="C23" s="77" t="s">
        <v>112</v>
      </c>
      <c r="D23" s="73" t="s">
        <v>3</v>
      </c>
      <c r="E23" s="73">
        <v>15</v>
      </c>
      <c r="F23" s="73">
        <v>3</v>
      </c>
      <c r="G23" s="73">
        <v>6</v>
      </c>
      <c r="H23" s="94">
        <v>0</v>
      </c>
      <c r="I23" s="94">
        <v>0</v>
      </c>
      <c r="J23" s="95">
        <v>0</v>
      </c>
      <c r="K23" s="73">
        <v>57</v>
      </c>
      <c r="L23" s="94">
        <v>0</v>
      </c>
      <c r="M23" s="95">
        <v>0</v>
      </c>
      <c r="N23" s="94">
        <v>0</v>
      </c>
      <c r="O23" s="94">
        <v>0</v>
      </c>
      <c r="P23" s="73">
        <v>15</v>
      </c>
      <c r="Q23" s="93">
        <v>0</v>
      </c>
      <c r="R23" s="93">
        <v>0</v>
      </c>
      <c r="S23" s="140">
        <v>0</v>
      </c>
      <c r="T23" s="1">
        <v>5</v>
      </c>
      <c r="U23" s="72">
        <f t="shared" si="0"/>
        <v>101</v>
      </c>
    </row>
    <row r="24" spans="1:21" x14ac:dyDescent="0.25">
      <c r="A24" s="1">
        <v>41636</v>
      </c>
      <c r="B24" s="73">
        <v>2</v>
      </c>
      <c r="C24" s="77" t="s">
        <v>112</v>
      </c>
      <c r="D24" s="73" t="s">
        <v>3</v>
      </c>
      <c r="E24" s="1">
        <v>27</v>
      </c>
      <c r="F24" s="1">
        <v>6</v>
      </c>
      <c r="G24" s="1">
        <v>14</v>
      </c>
      <c r="H24" s="94">
        <v>0</v>
      </c>
      <c r="I24" s="94">
        <v>0</v>
      </c>
      <c r="J24" s="95">
        <v>0</v>
      </c>
      <c r="K24" s="1">
        <v>64</v>
      </c>
      <c r="L24" s="94">
        <v>0</v>
      </c>
      <c r="M24" s="95">
        <v>0</v>
      </c>
      <c r="N24" s="94">
        <v>0</v>
      </c>
      <c r="O24" s="94">
        <v>0</v>
      </c>
      <c r="P24" s="1">
        <v>6</v>
      </c>
      <c r="Q24" s="93">
        <v>0</v>
      </c>
      <c r="R24" s="93">
        <v>0</v>
      </c>
      <c r="S24" s="140">
        <v>0</v>
      </c>
      <c r="T24" s="1">
        <v>12</v>
      </c>
      <c r="U24" s="72">
        <f t="shared" si="0"/>
        <v>129</v>
      </c>
    </row>
    <row r="25" spans="1:21" x14ac:dyDescent="0.25">
      <c r="A25" s="1">
        <v>41636</v>
      </c>
      <c r="B25" s="73">
        <v>3</v>
      </c>
      <c r="C25" s="77" t="s">
        <v>112</v>
      </c>
      <c r="D25" s="73" t="s">
        <v>3</v>
      </c>
      <c r="E25" s="1">
        <v>18</v>
      </c>
      <c r="F25" s="1">
        <v>5</v>
      </c>
      <c r="G25" s="1">
        <v>5</v>
      </c>
      <c r="H25" s="94">
        <v>0</v>
      </c>
      <c r="I25" s="94">
        <v>0</v>
      </c>
      <c r="J25" s="95">
        <v>0</v>
      </c>
      <c r="K25" s="1">
        <v>45</v>
      </c>
      <c r="L25" s="94">
        <v>0</v>
      </c>
      <c r="M25" s="95">
        <v>0</v>
      </c>
      <c r="N25" s="94">
        <v>0</v>
      </c>
      <c r="O25" s="94">
        <v>0</v>
      </c>
      <c r="P25" s="1">
        <v>7</v>
      </c>
      <c r="Q25" s="93">
        <v>0</v>
      </c>
      <c r="R25" s="93">
        <v>0</v>
      </c>
      <c r="S25" s="140">
        <v>0</v>
      </c>
      <c r="T25" s="1">
        <v>4</v>
      </c>
      <c r="U25" s="72">
        <f t="shared" si="0"/>
        <v>84</v>
      </c>
    </row>
    <row r="26" spans="1:21" x14ac:dyDescent="0.25">
      <c r="A26" s="1">
        <v>41636</v>
      </c>
      <c r="B26" s="73">
        <v>4</v>
      </c>
      <c r="C26" s="77" t="s">
        <v>112</v>
      </c>
      <c r="D26" s="73" t="s">
        <v>3</v>
      </c>
      <c r="E26" s="1">
        <v>20</v>
      </c>
      <c r="F26" s="1">
        <v>3</v>
      </c>
      <c r="G26" s="1">
        <v>2</v>
      </c>
      <c r="H26" s="94">
        <v>0</v>
      </c>
      <c r="I26" s="94">
        <v>0</v>
      </c>
      <c r="J26" s="95">
        <v>0</v>
      </c>
      <c r="K26" s="1">
        <v>40</v>
      </c>
      <c r="L26" s="94">
        <v>0</v>
      </c>
      <c r="M26" s="95">
        <v>0</v>
      </c>
      <c r="N26" s="94">
        <v>0</v>
      </c>
      <c r="O26" s="94">
        <v>0</v>
      </c>
      <c r="P26" s="1">
        <v>10</v>
      </c>
      <c r="Q26" s="93">
        <v>0</v>
      </c>
      <c r="R26" s="93">
        <v>0</v>
      </c>
      <c r="S26" s="140">
        <v>0</v>
      </c>
      <c r="T26" s="76">
        <v>0</v>
      </c>
      <c r="U26" s="72">
        <f t="shared" si="0"/>
        <v>75</v>
      </c>
    </row>
    <row r="27" spans="1:21" x14ac:dyDescent="0.25">
      <c r="A27" s="1">
        <v>41636</v>
      </c>
      <c r="B27" s="73">
        <v>5</v>
      </c>
      <c r="C27" s="77" t="s">
        <v>112</v>
      </c>
      <c r="D27" s="73" t="s">
        <v>3</v>
      </c>
      <c r="E27" s="1">
        <v>16</v>
      </c>
      <c r="F27" s="1">
        <v>4</v>
      </c>
      <c r="G27" s="1">
        <v>2</v>
      </c>
      <c r="H27" s="94">
        <v>0</v>
      </c>
      <c r="I27" s="94">
        <v>0</v>
      </c>
      <c r="J27" s="95">
        <v>0</v>
      </c>
      <c r="K27" s="1">
        <v>71</v>
      </c>
      <c r="L27" s="94">
        <v>0</v>
      </c>
      <c r="M27" s="95">
        <v>0</v>
      </c>
      <c r="N27" s="94">
        <v>0</v>
      </c>
      <c r="O27" s="94">
        <v>0</v>
      </c>
      <c r="P27" s="1">
        <v>4</v>
      </c>
      <c r="Q27" s="93">
        <v>0</v>
      </c>
      <c r="R27" s="93">
        <v>0</v>
      </c>
      <c r="S27" s="140">
        <v>0</v>
      </c>
      <c r="T27" s="1">
        <v>10</v>
      </c>
      <c r="U27" s="72">
        <f t="shared" si="0"/>
        <v>107</v>
      </c>
    </row>
    <row r="28" spans="1:21" x14ac:dyDescent="0.25">
      <c r="A28" s="1">
        <v>41636</v>
      </c>
      <c r="B28" s="73">
        <v>6</v>
      </c>
      <c r="C28" s="77" t="s">
        <v>112</v>
      </c>
      <c r="D28" s="73" t="s">
        <v>3</v>
      </c>
      <c r="E28" s="1">
        <v>20</v>
      </c>
      <c r="F28" s="1">
        <v>4</v>
      </c>
      <c r="G28" s="1">
        <v>5</v>
      </c>
      <c r="H28" s="94">
        <v>0</v>
      </c>
      <c r="I28" s="94">
        <v>0</v>
      </c>
      <c r="J28" s="95">
        <v>0</v>
      </c>
      <c r="K28" s="1">
        <v>47</v>
      </c>
      <c r="L28" s="94">
        <v>0</v>
      </c>
      <c r="M28" s="95">
        <v>0</v>
      </c>
      <c r="N28" s="94">
        <v>0</v>
      </c>
      <c r="O28" s="94">
        <v>0</v>
      </c>
      <c r="P28" s="1">
        <v>11</v>
      </c>
      <c r="Q28" s="93">
        <v>2</v>
      </c>
      <c r="R28" s="93">
        <v>0</v>
      </c>
      <c r="S28" s="140">
        <v>0</v>
      </c>
      <c r="T28" s="1">
        <v>6</v>
      </c>
      <c r="U28" s="72">
        <f t="shared" si="0"/>
        <v>95</v>
      </c>
    </row>
    <row r="29" spans="1:21" x14ac:dyDescent="0.25">
      <c r="A29" s="1">
        <v>41636</v>
      </c>
      <c r="B29" s="73">
        <v>7</v>
      </c>
      <c r="C29" s="77" t="s">
        <v>112</v>
      </c>
      <c r="D29" s="73" t="s">
        <v>3</v>
      </c>
      <c r="E29" s="1">
        <v>19</v>
      </c>
      <c r="F29" s="1">
        <v>3</v>
      </c>
      <c r="G29" s="1">
        <v>5</v>
      </c>
      <c r="H29" s="94">
        <v>0</v>
      </c>
      <c r="I29" s="94">
        <v>0</v>
      </c>
      <c r="J29" s="95">
        <v>0</v>
      </c>
      <c r="K29" s="1">
        <v>43</v>
      </c>
      <c r="L29" s="94">
        <v>0</v>
      </c>
      <c r="M29" s="95">
        <v>0</v>
      </c>
      <c r="N29" s="94">
        <v>0</v>
      </c>
      <c r="O29" s="94">
        <v>0</v>
      </c>
      <c r="P29" s="1">
        <v>4</v>
      </c>
      <c r="Q29" s="93">
        <v>0</v>
      </c>
      <c r="R29" s="93">
        <v>0</v>
      </c>
      <c r="S29" s="140">
        <v>0</v>
      </c>
      <c r="T29" s="1">
        <v>1</v>
      </c>
      <c r="U29" s="72">
        <f t="shared" si="0"/>
        <v>75</v>
      </c>
    </row>
    <row r="30" spans="1:21" x14ac:dyDescent="0.25">
      <c r="A30" s="1">
        <v>41636</v>
      </c>
      <c r="B30" s="73">
        <v>8</v>
      </c>
      <c r="C30" s="77" t="s">
        <v>112</v>
      </c>
      <c r="D30" s="73" t="s">
        <v>3</v>
      </c>
      <c r="E30" s="1">
        <v>20</v>
      </c>
      <c r="F30" s="1">
        <v>4</v>
      </c>
      <c r="G30" s="1">
        <v>6</v>
      </c>
      <c r="H30" s="94">
        <v>0</v>
      </c>
      <c r="I30" s="94">
        <v>0</v>
      </c>
      <c r="J30" s="95">
        <v>0</v>
      </c>
      <c r="K30" s="1">
        <v>53</v>
      </c>
      <c r="L30" s="94">
        <v>0</v>
      </c>
      <c r="M30" s="95">
        <v>0</v>
      </c>
      <c r="N30" s="94">
        <v>0</v>
      </c>
      <c r="O30" s="94">
        <v>0</v>
      </c>
      <c r="P30" s="1">
        <v>7</v>
      </c>
      <c r="Q30" s="93">
        <v>0</v>
      </c>
      <c r="R30" s="93">
        <v>0</v>
      </c>
      <c r="S30" s="140">
        <v>0</v>
      </c>
      <c r="T30" s="1">
        <v>5</v>
      </c>
      <c r="U30" s="72">
        <f t="shared" si="0"/>
        <v>95</v>
      </c>
    </row>
    <row r="31" spans="1:21" x14ac:dyDescent="0.25">
      <c r="A31" s="1">
        <v>41636</v>
      </c>
      <c r="B31" s="68">
        <v>9</v>
      </c>
      <c r="C31" s="77" t="s">
        <v>112</v>
      </c>
      <c r="D31" s="73" t="s">
        <v>3</v>
      </c>
      <c r="E31" s="1">
        <v>16</v>
      </c>
      <c r="F31" s="1">
        <v>4</v>
      </c>
      <c r="G31" s="1">
        <v>7</v>
      </c>
      <c r="H31" s="94">
        <v>0</v>
      </c>
      <c r="I31" s="94">
        <v>0</v>
      </c>
      <c r="J31" s="95">
        <v>0</v>
      </c>
      <c r="K31" s="1">
        <v>48</v>
      </c>
      <c r="L31" s="94">
        <v>0</v>
      </c>
      <c r="M31" s="95">
        <v>0</v>
      </c>
      <c r="N31" s="94">
        <v>0</v>
      </c>
      <c r="O31" s="94">
        <v>0</v>
      </c>
      <c r="P31" s="1">
        <v>4</v>
      </c>
      <c r="Q31" s="93">
        <v>0</v>
      </c>
      <c r="R31" s="93">
        <v>0</v>
      </c>
      <c r="S31" s="140">
        <v>0</v>
      </c>
      <c r="T31" s="1">
        <v>8</v>
      </c>
      <c r="U31" s="72">
        <f t="shared" si="0"/>
        <v>87</v>
      </c>
    </row>
    <row r="32" spans="1:21" x14ac:dyDescent="0.25">
      <c r="A32" s="23">
        <v>41636</v>
      </c>
      <c r="B32" s="23">
        <v>10</v>
      </c>
      <c r="C32" s="77" t="s">
        <v>112</v>
      </c>
      <c r="D32" s="73" t="s">
        <v>3</v>
      </c>
      <c r="E32" s="73">
        <v>17</v>
      </c>
      <c r="F32" s="73">
        <v>4</v>
      </c>
      <c r="G32" s="73">
        <v>4</v>
      </c>
      <c r="H32" s="94">
        <v>0</v>
      </c>
      <c r="I32" s="94">
        <v>0</v>
      </c>
      <c r="J32" s="95">
        <v>0</v>
      </c>
      <c r="K32" s="73">
        <v>50</v>
      </c>
      <c r="L32" s="94">
        <v>0</v>
      </c>
      <c r="M32" s="95">
        <v>0</v>
      </c>
      <c r="N32" s="94">
        <v>0</v>
      </c>
      <c r="O32" s="94">
        <v>0</v>
      </c>
      <c r="P32" s="73">
        <v>6</v>
      </c>
      <c r="Q32" s="93">
        <v>0</v>
      </c>
      <c r="R32" s="93">
        <v>1</v>
      </c>
      <c r="S32" s="140">
        <v>0</v>
      </c>
      <c r="T32" s="76">
        <v>1</v>
      </c>
      <c r="U32" s="72">
        <f t="shared" si="0"/>
        <v>83</v>
      </c>
    </row>
    <row r="33" spans="1:21" x14ac:dyDescent="0.25">
      <c r="A33" s="1">
        <v>52558</v>
      </c>
      <c r="B33" s="1">
        <v>1</v>
      </c>
      <c r="C33" s="77" t="s">
        <v>112</v>
      </c>
      <c r="D33" s="73" t="s">
        <v>3</v>
      </c>
      <c r="E33" s="1">
        <v>16</v>
      </c>
      <c r="F33" s="1">
        <v>4</v>
      </c>
      <c r="G33" s="1">
        <v>3</v>
      </c>
      <c r="H33" s="94">
        <v>0</v>
      </c>
      <c r="I33" s="94">
        <v>0</v>
      </c>
      <c r="J33" s="100">
        <v>0</v>
      </c>
      <c r="K33" s="1">
        <v>41</v>
      </c>
      <c r="L33" s="94">
        <v>0</v>
      </c>
      <c r="M33" s="100">
        <v>0</v>
      </c>
      <c r="N33" s="94">
        <v>0</v>
      </c>
      <c r="O33" s="94">
        <v>0</v>
      </c>
      <c r="P33" s="1">
        <v>8</v>
      </c>
      <c r="Q33" s="1">
        <v>0</v>
      </c>
      <c r="R33" s="99">
        <v>0</v>
      </c>
      <c r="S33" s="140">
        <v>0</v>
      </c>
      <c r="T33" s="1">
        <v>0</v>
      </c>
      <c r="U33" s="72">
        <f t="shared" si="0"/>
        <v>72</v>
      </c>
    </row>
    <row r="34" spans="1:21" x14ac:dyDescent="0.25">
      <c r="A34" s="1">
        <v>52558</v>
      </c>
      <c r="B34" s="73">
        <v>2</v>
      </c>
      <c r="C34" s="77" t="s">
        <v>112</v>
      </c>
      <c r="D34" s="73" t="s">
        <v>3</v>
      </c>
      <c r="E34" s="1">
        <v>15</v>
      </c>
      <c r="F34" s="1">
        <v>3</v>
      </c>
      <c r="G34" s="1">
        <v>3</v>
      </c>
      <c r="H34" s="94">
        <v>0</v>
      </c>
      <c r="I34" s="94">
        <v>0</v>
      </c>
      <c r="J34" s="95">
        <v>0</v>
      </c>
      <c r="K34" s="1">
        <v>47</v>
      </c>
      <c r="L34" s="94">
        <v>0</v>
      </c>
      <c r="M34" s="95">
        <v>0</v>
      </c>
      <c r="N34" s="94">
        <v>0</v>
      </c>
      <c r="O34" s="94">
        <v>0</v>
      </c>
      <c r="P34" s="1">
        <v>14</v>
      </c>
      <c r="Q34" s="78">
        <v>3</v>
      </c>
      <c r="R34" s="99">
        <v>0</v>
      </c>
      <c r="S34" s="140">
        <v>0</v>
      </c>
      <c r="T34" s="76">
        <v>3</v>
      </c>
      <c r="U34" s="72">
        <f t="shared" si="0"/>
        <v>88</v>
      </c>
    </row>
    <row r="35" spans="1:21" x14ac:dyDescent="0.25">
      <c r="A35" s="1">
        <v>52558</v>
      </c>
      <c r="B35" s="73">
        <v>3</v>
      </c>
      <c r="C35" s="77" t="s">
        <v>112</v>
      </c>
      <c r="D35" s="73" t="s">
        <v>3</v>
      </c>
      <c r="E35" s="1">
        <v>16</v>
      </c>
      <c r="F35" s="1">
        <v>7</v>
      </c>
      <c r="G35" s="1">
        <v>7</v>
      </c>
      <c r="H35" s="94">
        <v>0</v>
      </c>
      <c r="I35" s="94">
        <v>0</v>
      </c>
      <c r="J35" s="95">
        <v>0</v>
      </c>
      <c r="K35" s="1">
        <v>40</v>
      </c>
      <c r="L35" s="94">
        <v>0</v>
      </c>
      <c r="M35" s="95">
        <v>0</v>
      </c>
      <c r="N35" s="94">
        <v>0</v>
      </c>
      <c r="O35" s="94">
        <v>0</v>
      </c>
      <c r="P35" s="1">
        <v>4</v>
      </c>
      <c r="Q35" s="1">
        <v>0</v>
      </c>
      <c r="R35" s="99">
        <v>1</v>
      </c>
      <c r="S35" s="140">
        <v>0</v>
      </c>
      <c r="T35" s="1">
        <v>13</v>
      </c>
      <c r="U35" s="72">
        <f t="shared" ref="U35:U66" si="1">SUM(E35:T35)</f>
        <v>88</v>
      </c>
    </row>
    <row r="36" spans="1:21" x14ac:dyDescent="0.25">
      <c r="A36" s="1">
        <v>52558</v>
      </c>
      <c r="B36" s="73">
        <v>4</v>
      </c>
      <c r="C36" s="77" t="s">
        <v>112</v>
      </c>
      <c r="D36" s="73" t="s">
        <v>3</v>
      </c>
      <c r="E36" s="1">
        <v>18</v>
      </c>
      <c r="F36" s="1">
        <v>4</v>
      </c>
      <c r="G36" s="1">
        <v>4</v>
      </c>
      <c r="H36" s="94">
        <v>0</v>
      </c>
      <c r="I36" s="94">
        <v>0</v>
      </c>
      <c r="J36" s="95">
        <v>0</v>
      </c>
      <c r="K36" s="1">
        <v>38</v>
      </c>
      <c r="L36" s="94">
        <v>0</v>
      </c>
      <c r="M36" s="95">
        <v>0</v>
      </c>
      <c r="N36" s="94">
        <v>0</v>
      </c>
      <c r="O36" s="94">
        <v>0</v>
      </c>
      <c r="P36" s="1">
        <v>15</v>
      </c>
      <c r="Q36" s="78">
        <v>7</v>
      </c>
      <c r="R36" s="93">
        <v>1</v>
      </c>
      <c r="S36" s="140">
        <v>0</v>
      </c>
      <c r="T36" s="1">
        <v>1</v>
      </c>
      <c r="U36" s="72">
        <f t="shared" si="1"/>
        <v>88</v>
      </c>
    </row>
    <row r="37" spans="1:21" x14ac:dyDescent="0.25">
      <c r="A37" s="1">
        <v>52558</v>
      </c>
      <c r="B37" s="73">
        <v>5</v>
      </c>
      <c r="C37" s="77" t="s">
        <v>112</v>
      </c>
      <c r="D37" s="73" t="s">
        <v>3</v>
      </c>
      <c r="E37" s="1">
        <v>16</v>
      </c>
      <c r="F37" s="1">
        <v>5</v>
      </c>
      <c r="G37" s="1">
        <v>5</v>
      </c>
      <c r="H37" s="94">
        <v>0</v>
      </c>
      <c r="I37" s="94">
        <v>0</v>
      </c>
      <c r="J37" s="95">
        <v>0</v>
      </c>
      <c r="K37" s="73">
        <v>41</v>
      </c>
      <c r="L37" s="94">
        <v>0</v>
      </c>
      <c r="M37" s="95">
        <v>0</v>
      </c>
      <c r="N37" s="94">
        <v>0</v>
      </c>
      <c r="O37" s="94">
        <v>0</v>
      </c>
      <c r="P37" s="1">
        <v>18</v>
      </c>
      <c r="Q37" s="73">
        <v>0</v>
      </c>
      <c r="R37" s="93">
        <v>0</v>
      </c>
      <c r="S37" s="140">
        <v>0</v>
      </c>
      <c r="T37" s="1">
        <v>3</v>
      </c>
      <c r="U37" s="72">
        <f t="shared" si="1"/>
        <v>88</v>
      </c>
    </row>
    <row r="38" spans="1:21" x14ac:dyDescent="0.25">
      <c r="A38" s="1">
        <v>52558</v>
      </c>
      <c r="B38" s="73">
        <v>6</v>
      </c>
      <c r="C38" s="77" t="s">
        <v>112</v>
      </c>
      <c r="D38" s="73" t="s">
        <v>3</v>
      </c>
      <c r="E38" s="1">
        <v>21</v>
      </c>
      <c r="F38" s="1">
        <v>4</v>
      </c>
      <c r="G38" s="1">
        <v>6</v>
      </c>
      <c r="H38" s="94">
        <v>0</v>
      </c>
      <c r="I38" s="94">
        <v>0</v>
      </c>
      <c r="J38" s="95">
        <v>0</v>
      </c>
      <c r="K38" s="1">
        <v>76</v>
      </c>
      <c r="L38" s="94">
        <v>0</v>
      </c>
      <c r="M38" s="95">
        <v>0</v>
      </c>
      <c r="N38" s="94">
        <v>0</v>
      </c>
      <c r="O38" s="94">
        <v>0</v>
      </c>
      <c r="P38" s="1">
        <v>3</v>
      </c>
      <c r="Q38" s="78">
        <v>7</v>
      </c>
      <c r="R38" s="93">
        <v>0</v>
      </c>
      <c r="S38" s="140">
        <v>0</v>
      </c>
      <c r="T38" s="1">
        <v>6</v>
      </c>
      <c r="U38" s="72">
        <f t="shared" si="1"/>
        <v>123</v>
      </c>
    </row>
    <row r="39" spans="1:21" x14ac:dyDescent="0.25">
      <c r="A39" s="1">
        <v>52558</v>
      </c>
      <c r="B39" s="73">
        <v>7</v>
      </c>
      <c r="C39" s="77" t="s">
        <v>112</v>
      </c>
      <c r="D39" s="73" t="s">
        <v>3</v>
      </c>
      <c r="E39" s="1">
        <v>17</v>
      </c>
      <c r="F39" s="1">
        <v>4</v>
      </c>
      <c r="G39" s="1">
        <v>5</v>
      </c>
      <c r="H39" s="94">
        <v>0</v>
      </c>
      <c r="I39" s="94">
        <v>0</v>
      </c>
      <c r="J39" s="95">
        <v>0</v>
      </c>
      <c r="K39" s="1">
        <v>38</v>
      </c>
      <c r="L39" s="94">
        <v>0</v>
      </c>
      <c r="M39" s="95">
        <v>0</v>
      </c>
      <c r="N39" s="94">
        <v>0</v>
      </c>
      <c r="O39" s="94">
        <v>0</v>
      </c>
      <c r="P39" s="1">
        <v>24</v>
      </c>
      <c r="Q39" s="1">
        <v>5</v>
      </c>
      <c r="R39" s="93">
        <v>0</v>
      </c>
      <c r="S39" s="140">
        <v>0</v>
      </c>
      <c r="T39" s="1">
        <v>4</v>
      </c>
      <c r="U39" s="72">
        <f t="shared" si="1"/>
        <v>97</v>
      </c>
    </row>
    <row r="40" spans="1:21" x14ac:dyDescent="0.25">
      <c r="A40" s="1">
        <v>52558</v>
      </c>
      <c r="B40" s="73">
        <v>8</v>
      </c>
      <c r="C40" s="77" t="s">
        <v>112</v>
      </c>
      <c r="D40" s="73" t="s">
        <v>3</v>
      </c>
      <c r="E40" s="73">
        <v>15</v>
      </c>
      <c r="F40" s="1">
        <v>3</v>
      </c>
      <c r="G40" s="1">
        <v>8</v>
      </c>
      <c r="H40" s="94">
        <v>0</v>
      </c>
      <c r="I40" s="94">
        <v>0</v>
      </c>
      <c r="J40" s="95">
        <v>0</v>
      </c>
      <c r="K40" s="1">
        <v>58</v>
      </c>
      <c r="L40" s="94">
        <v>0</v>
      </c>
      <c r="M40" s="95">
        <v>0</v>
      </c>
      <c r="N40" s="94">
        <v>0</v>
      </c>
      <c r="O40" s="94">
        <v>0</v>
      </c>
      <c r="P40" s="1">
        <v>16</v>
      </c>
      <c r="Q40" s="73">
        <v>0</v>
      </c>
      <c r="R40" s="1">
        <v>1</v>
      </c>
      <c r="S40" s="140">
        <v>0</v>
      </c>
      <c r="T40" s="1">
        <v>6</v>
      </c>
      <c r="U40" s="72">
        <f t="shared" si="1"/>
        <v>107</v>
      </c>
    </row>
    <row r="41" spans="1:21" x14ac:dyDescent="0.25">
      <c r="A41" s="1">
        <v>52558</v>
      </c>
      <c r="B41" s="68">
        <v>9</v>
      </c>
      <c r="C41" s="77" t="s">
        <v>112</v>
      </c>
      <c r="D41" s="73" t="s">
        <v>3</v>
      </c>
      <c r="E41" s="73">
        <v>19</v>
      </c>
      <c r="F41" s="1">
        <v>4</v>
      </c>
      <c r="G41" s="73">
        <v>5</v>
      </c>
      <c r="H41" s="94">
        <v>0</v>
      </c>
      <c r="I41" s="94">
        <v>0</v>
      </c>
      <c r="J41" s="95">
        <v>0</v>
      </c>
      <c r="K41" s="73">
        <v>64</v>
      </c>
      <c r="L41" s="94">
        <v>0</v>
      </c>
      <c r="M41" s="95">
        <v>0</v>
      </c>
      <c r="N41" s="94">
        <v>0</v>
      </c>
      <c r="O41" s="94">
        <v>0</v>
      </c>
      <c r="P41" s="1">
        <v>6</v>
      </c>
      <c r="Q41" s="1">
        <v>7</v>
      </c>
      <c r="R41" s="93">
        <v>1</v>
      </c>
      <c r="S41" s="140">
        <v>0</v>
      </c>
      <c r="T41" s="1">
        <v>7</v>
      </c>
      <c r="U41" s="72">
        <f t="shared" si="1"/>
        <v>113</v>
      </c>
    </row>
    <row r="42" spans="1:21" x14ac:dyDescent="0.25">
      <c r="A42" s="23">
        <v>52558</v>
      </c>
      <c r="B42" s="23">
        <v>10</v>
      </c>
      <c r="C42" s="71" t="s">
        <v>112</v>
      </c>
      <c r="D42" s="23" t="s">
        <v>3</v>
      </c>
      <c r="E42" s="23">
        <v>17</v>
      </c>
      <c r="F42" s="23">
        <v>4</v>
      </c>
      <c r="G42" s="23">
        <v>7</v>
      </c>
      <c r="H42" s="97">
        <v>0</v>
      </c>
      <c r="I42" s="97">
        <v>0</v>
      </c>
      <c r="J42" s="98">
        <v>0</v>
      </c>
      <c r="K42" s="23">
        <v>44</v>
      </c>
      <c r="L42" s="97">
        <v>0</v>
      </c>
      <c r="M42" s="98">
        <v>0</v>
      </c>
      <c r="N42" s="97">
        <v>0</v>
      </c>
      <c r="O42" s="97">
        <v>0</v>
      </c>
      <c r="P42" s="23">
        <v>22</v>
      </c>
      <c r="Q42" s="23">
        <v>0</v>
      </c>
      <c r="R42" s="96">
        <v>0</v>
      </c>
      <c r="S42" s="140">
        <v>0</v>
      </c>
      <c r="T42" s="23">
        <v>2</v>
      </c>
      <c r="U42" s="70">
        <f t="shared" si="1"/>
        <v>96</v>
      </c>
    </row>
    <row r="43" spans="1:21" x14ac:dyDescent="0.25">
      <c r="A43" s="92">
        <v>8036</v>
      </c>
      <c r="B43" s="79">
        <v>1</v>
      </c>
      <c r="C43" s="92" t="s">
        <v>111</v>
      </c>
      <c r="D43" s="79" t="s">
        <v>6</v>
      </c>
      <c r="E43" s="1">
        <v>14</v>
      </c>
      <c r="F43" s="79">
        <v>6</v>
      </c>
      <c r="G43" s="89">
        <v>0</v>
      </c>
      <c r="H43" s="89">
        <v>0</v>
      </c>
      <c r="I43" s="89">
        <v>0</v>
      </c>
      <c r="J43" s="79">
        <v>75</v>
      </c>
      <c r="K43" s="82">
        <v>0</v>
      </c>
      <c r="L43" s="79">
        <v>18</v>
      </c>
      <c r="M43" s="79">
        <v>5</v>
      </c>
      <c r="N43" s="91">
        <v>0</v>
      </c>
      <c r="O43" s="79">
        <v>130</v>
      </c>
      <c r="P43" s="89">
        <v>0</v>
      </c>
      <c r="Q43" s="79">
        <v>133</v>
      </c>
      <c r="R43" s="101">
        <v>0</v>
      </c>
      <c r="S43" s="91">
        <v>0</v>
      </c>
      <c r="T43" s="79">
        <v>0</v>
      </c>
      <c r="U43" s="88">
        <f t="shared" si="1"/>
        <v>381</v>
      </c>
    </row>
    <row r="44" spans="1:21" x14ac:dyDescent="0.25">
      <c r="A44" s="87">
        <v>8036</v>
      </c>
      <c r="B44" s="73">
        <v>2</v>
      </c>
      <c r="C44" s="77" t="s">
        <v>111</v>
      </c>
      <c r="D44" s="73" t="s">
        <v>6</v>
      </c>
      <c r="E44" s="1">
        <v>23</v>
      </c>
      <c r="F44" s="1">
        <v>4</v>
      </c>
      <c r="G44" s="74">
        <v>0</v>
      </c>
      <c r="H44" s="74">
        <v>0</v>
      </c>
      <c r="I44" s="74">
        <v>0</v>
      </c>
      <c r="J44" s="1">
        <v>90</v>
      </c>
      <c r="K44" s="75">
        <v>0</v>
      </c>
      <c r="L44" s="1">
        <v>14</v>
      </c>
      <c r="M44" s="1">
        <v>18</v>
      </c>
      <c r="N44" s="1">
        <v>11</v>
      </c>
      <c r="O44" s="1">
        <v>80</v>
      </c>
      <c r="P44" s="74">
        <v>0</v>
      </c>
      <c r="Q44" s="1">
        <v>189</v>
      </c>
      <c r="R44" s="95">
        <v>0</v>
      </c>
      <c r="S44" s="76">
        <v>2</v>
      </c>
      <c r="T44" s="73">
        <v>0</v>
      </c>
      <c r="U44" s="72">
        <f t="shared" si="1"/>
        <v>431</v>
      </c>
    </row>
    <row r="45" spans="1:21" x14ac:dyDescent="0.25">
      <c r="A45" s="87">
        <v>8036</v>
      </c>
      <c r="B45" s="73">
        <v>3</v>
      </c>
      <c r="C45" s="77" t="s">
        <v>111</v>
      </c>
      <c r="D45" s="73" t="s">
        <v>6</v>
      </c>
      <c r="E45" s="1">
        <v>24</v>
      </c>
      <c r="F45" s="1">
        <v>4</v>
      </c>
      <c r="G45" s="74">
        <v>0</v>
      </c>
      <c r="H45" s="74">
        <v>0</v>
      </c>
      <c r="I45" s="74">
        <v>0</v>
      </c>
      <c r="J45" s="1">
        <v>81</v>
      </c>
      <c r="K45" s="75">
        <v>0</v>
      </c>
      <c r="L45" s="1">
        <v>3</v>
      </c>
      <c r="M45" s="1">
        <v>21</v>
      </c>
      <c r="N45" s="1">
        <v>7</v>
      </c>
      <c r="O45" s="1">
        <v>60</v>
      </c>
      <c r="P45" s="74">
        <v>0</v>
      </c>
      <c r="Q45" s="1">
        <v>157</v>
      </c>
      <c r="R45" s="95">
        <v>0</v>
      </c>
      <c r="S45" s="76">
        <v>3</v>
      </c>
      <c r="T45" s="73">
        <v>0</v>
      </c>
      <c r="U45" s="72">
        <f t="shared" si="1"/>
        <v>360</v>
      </c>
    </row>
    <row r="46" spans="1:21" x14ac:dyDescent="0.25">
      <c r="A46" s="87">
        <v>8036</v>
      </c>
      <c r="B46" s="73">
        <v>4</v>
      </c>
      <c r="C46" s="77" t="s">
        <v>111</v>
      </c>
      <c r="D46" s="73" t="s">
        <v>6</v>
      </c>
      <c r="E46" s="1">
        <v>22</v>
      </c>
      <c r="F46" s="1">
        <v>4</v>
      </c>
      <c r="G46" s="74">
        <v>0</v>
      </c>
      <c r="H46" s="74">
        <v>0</v>
      </c>
      <c r="I46" s="74">
        <v>0</v>
      </c>
      <c r="J46" s="1">
        <v>53</v>
      </c>
      <c r="K46" s="75">
        <v>0</v>
      </c>
      <c r="L46" s="1">
        <v>28</v>
      </c>
      <c r="M46" s="1">
        <v>13</v>
      </c>
      <c r="N46" s="1">
        <v>4</v>
      </c>
      <c r="O46" s="1">
        <v>31</v>
      </c>
      <c r="P46" s="74">
        <v>0</v>
      </c>
      <c r="Q46" s="1">
        <v>161</v>
      </c>
      <c r="R46" s="95">
        <v>0</v>
      </c>
      <c r="S46" s="76">
        <v>0</v>
      </c>
      <c r="T46" s="73">
        <v>0</v>
      </c>
      <c r="U46" s="72">
        <f t="shared" si="1"/>
        <v>316</v>
      </c>
    </row>
    <row r="47" spans="1:21" x14ac:dyDescent="0.25">
      <c r="A47" s="77">
        <v>8036</v>
      </c>
      <c r="B47" s="73">
        <v>5</v>
      </c>
      <c r="C47" s="77" t="s">
        <v>111</v>
      </c>
      <c r="D47" s="73" t="s">
        <v>6</v>
      </c>
      <c r="E47" s="1">
        <v>11</v>
      </c>
      <c r="F47" s="1">
        <v>3</v>
      </c>
      <c r="G47" s="74">
        <v>0</v>
      </c>
      <c r="H47" s="74">
        <v>0</v>
      </c>
      <c r="I47" s="74">
        <v>0</v>
      </c>
      <c r="J47" s="1">
        <v>39</v>
      </c>
      <c r="K47" s="75">
        <v>0</v>
      </c>
      <c r="L47" s="1">
        <v>36</v>
      </c>
      <c r="M47" s="1">
        <v>15</v>
      </c>
      <c r="N47" s="73">
        <v>0</v>
      </c>
      <c r="O47" s="1">
        <v>3</v>
      </c>
      <c r="P47" s="74">
        <v>0</v>
      </c>
      <c r="Q47" s="1">
        <v>86</v>
      </c>
      <c r="R47" s="95">
        <v>0</v>
      </c>
      <c r="S47" s="73">
        <v>1</v>
      </c>
      <c r="T47" s="73">
        <v>0</v>
      </c>
      <c r="U47" s="72">
        <f t="shared" si="1"/>
        <v>194</v>
      </c>
    </row>
    <row r="48" spans="1:21" x14ac:dyDescent="0.25">
      <c r="A48" s="77">
        <v>8036</v>
      </c>
      <c r="B48" s="73">
        <v>6</v>
      </c>
      <c r="C48" s="77" t="s">
        <v>111</v>
      </c>
      <c r="D48" s="73" t="s">
        <v>6</v>
      </c>
      <c r="E48" s="1">
        <v>21</v>
      </c>
      <c r="F48" s="1">
        <v>4</v>
      </c>
      <c r="G48" s="74">
        <v>0</v>
      </c>
      <c r="H48" s="74">
        <v>0</v>
      </c>
      <c r="I48" s="74">
        <v>0</v>
      </c>
      <c r="J48" s="1">
        <v>86</v>
      </c>
      <c r="K48" s="75">
        <v>0</v>
      </c>
      <c r="L48" s="1">
        <v>8</v>
      </c>
      <c r="M48" s="1">
        <v>31</v>
      </c>
      <c r="N48" s="1">
        <v>8</v>
      </c>
      <c r="O48" s="1">
        <v>29</v>
      </c>
      <c r="P48" s="74">
        <v>0</v>
      </c>
      <c r="Q48" s="1">
        <v>141</v>
      </c>
      <c r="R48" s="95">
        <v>0</v>
      </c>
      <c r="S48" s="73">
        <v>2</v>
      </c>
      <c r="T48" s="73">
        <v>0</v>
      </c>
      <c r="U48" s="72">
        <f t="shared" si="1"/>
        <v>330</v>
      </c>
    </row>
    <row r="49" spans="1:21" x14ac:dyDescent="0.25">
      <c r="A49" s="77">
        <v>8036</v>
      </c>
      <c r="B49" s="73">
        <v>7</v>
      </c>
      <c r="C49" s="77" t="s">
        <v>111</v>
      </c>
      <c r="D49" s="73" t="s">
        <v>6</v>
      </c>
      <c r="E49" s="1">
        <v>11</v>
      </c>
      <c r="F49" s="1">
        <v>3</v>
      </c>
      <c r="G49" s="74">
        <v>0</v>
      </c>
      <c r="H49" s="74">
        <v>0</v>
      </c>
      <c r="I49" s="74">
        <v>0</v>
      </c>
      <c r="J49" s="1">
        <v>39</v>
      </c>
      <c r="K49" s="75">
        <v>0</v>
      </c>
      <c r="L49" s="1">
        <v>40</v>
      </c>
      <c r="M49" s="1">
        <v>14</v>
      </c>
      <c r="N49" s="1">
        <v>6</v>
      </c>
      <c r="O49" s="1">
        <v>4</v>
      </c>
      <c r="P49" s="74">
        <v>0</v>
      </c>
      <c r="Q49" s="1">
        <v>102</v>
      </c>
      <c r="R49" s="95">
        <v>0</v>
      </c>
      <c r="S49" s="73">
        <v>0</v>
      </c>
      <c r="T49" s="73">
        <v>0</v>
      </c>
      <c r="U49" s="72">
        <f t="shared" si="1"/>
        <v>219</v>
      </c>
    </row>
    <row r="50" spans="1:21" x14ac:dyDescent="0.25">
      <c r="A50" s="77">
        <v>8036</v>
      </c>
      <c r="B50" s="73">
        <v>8</v>
      </c>
      <c r="C50" s="77" t="s">
        <v>111</v>
      </c>
      <c r="D50" s="73" t="s">
        <v>6</v>
      </c>
      <c r="E50" s="1">
        <v>16</v>
      </c>
      <c r="F50" s="1">
        <v>3</v>
      </c>
      <c r="G50" s="74">
        <v>0</v>
      </c>
      <c r="H50" s="74">
        <v>0</v>
      </c>
      <c r="I50" s="74">
        <v>0</v>
      </c>
      <c r="J50" s="1">
        <v>43</v>
      </c>
      <c r="K50" s="75">
        <v>0</v>
      </c>
      <c r="L50" s="1">
        <v>42</v>
      </c>
      <c r="M50" s="1">
        <v>14</v>
      </c>
      <c r="N50" s="1">
        <v>2</v>
      </c>
      <c r="O50" s="73">
        <v>0</v>
      </c>
      <c r="P50" s="74">
        <v>0</v>
      </c>
      <c r="Q50" s="1">
        <v>100</v>
      </c>
      <c r="R50" s="95">
        <v>0</v>
      </c>
      <c r="S50" s="76">
        <v>0</v>
      </c>
      <c r="T50" s="73">
        <v>0</v>
      </c>
      <c r="U50" s="72">
        <f t="shared" si="1"/>
        <v>220</v>
      </c>
    </row>
    <row r="51" spans="1:21" x14ac:dyDescent="0.25">
      <c r="A51" s="77">
        <v>8036</v>
      </c>
      <c r="B51" s="68">
        <v>9</v>
      </c>
      <c r="C51" s="77" t="s">
        <v>111</v>
      </c>
      <c r="D51" s="73" t="s">
        <v>6</v>
      </c>
      <c r="E51" s="1">
        <v>14</v>
      </c>
      <c r="F51" s="1">
        <v>2</v>
      </c>
      <c r="G51" s="74">
        <v>0</v>
      </c>
      <c r="H51" s="74">
        <v>0</v>
      </c>
      <c r="I51" s="74">
        <v>0</v>
      </c>
      <c r="J51" s="1">
        <v>33</v>
      </c>
      <c r="K51" s="75">
        <v>0</v>
      </c>
      <c r="L51" s="73">
        <v>0</v>
      </c>
      <c r="M51" s="1">
        <v>4</v>
      </c>
      <c r="N51" s="1">
        <v>2</v>
      </c>
      <c r="O51" s="1">
        <v>33</v>
      </c>
      <c r="P51" s="74">
        <v>0</v>
      </c>
      <c r="Q51" s="1">
        <v>83</v>
      </c>
      <c r="R51" s="95">
        <v>0</v>
      </c>
      <c r="S51" s="73">
        <v>1</v>
      </c>
      <c r="T51" s="73">
        <v>0</v>
      </c>
      <c r="U51" s="72">
        <f t="shared" si="1"/>
        <v>172</v>
      </c>
    </row>
    <row r="52" spans="1:21" x14ac:dyDescent="0.25">
      <c r="A52" s="71">
        <v>8036</v>
      </c>
      <c r="B52" s="23">
        <v>10</v>
      </c>
      <c r="C52" s="77" t="s">
        <v>111</v>
      </c>
      <c r="D52" s="73" t="s">
        <v>6</v>
      </c>
      <c r="E52" s="73">
        <v>10</v>
      </c>
      <c r="F52" s="73">
        <v>4</v>
      </c>
      <c r="G52" s="74">
        <v>0</v>
      </c>
      <c r="H52" s="74">
        <v>0</v>
      </c>
      <c r="I52" s="74">
        <v>0</v>
      </c>
      <c r="J52" s="73">
        <v>39</v>
      </c>
      <c r="K52" s="75">
        <v>0</v>
      </c>
      <c r="L52" s="73">
        <v>42</v>
      </c>
      <c r="M52" s="73">
        <v>10</v>
      </c>
      <c r="N52" s="73">
        <v>4</v>
      </c>
      <c r="O52" s="86">
        <v>0</v>
      </c>
      <c r="P52" s="74">
        <v>0</v>
      </c>
      <c r="Q52" s="73">
        <v>65</v>
      </c>
      <c r="R52" s="95">
        <v>0</v>
      </c>
      <c r="S52" s="73">
        <v>0</v>
      </c>
      <c r="T52" s="73">
        <v>0</v>
      </c>
      <c r="U52" s="72">
        <f t="shared" si="1"/>
        <v>174</v>
      </c>
    </row>
    <row r="53" spans="1:21" x14ac:dyDescent="0.25">
      <c r="A53" s="87">
        <v>40402</v>
      </c>
      <c r="B53" s="1">
        <v>1</v>
      </c>
      <c r="C53" s="77" t="s">
        <v>111</v>
      </c>
      <c r="D53" s="73" t="s">
        <v>6</v>
      </c>
      <c r="E53" s="1">
        <v>16</v>
      </c>
      <c r="F53" s="1">
        <v>3</v>
      </c>
      <c r="G53" s="74">
        <v>0</v>
      </c>
      <c r="H53" s="74">
        <v>0</v>
      </c>
      <c r="I53" s="74">
        <v>0</v>
      </c>
      <c r="J53" s="1">
        <v>28</v>
      </c>
      <c r="K53" s="75">
        <v>0</v>
      </c>
      <c r="L53" s="1">
        <v>10</v>
      </c>
      <c r="M53" s="1">
        <v>16</v>
      </c>
      <c r="N53" s="1">
        <v>3</v>
      </c>
      <c r="O53" s="1">
        <v>32</v>
      </c>
      <c r="P53" s="90">
        <v>0</v>
      </c>
      <c r="Q53" s="1">
        <v>100</v>
      </c>
      <c r="R53" s="95">
        <v>0</v>
      </c>
      <c r="S53" s="73">
        <v>0</v>
      </c>
      <c r="T53" s="73">
        <v>0</v>
      </c>
      <c r="U53" s="72">
        <f t="shared" si="1"/>
        <v>208</v>
      </c>
    </row>
    <row r="54" spans="1:21" x14ac:dyDescent="0.25">
      <c r="A54" s="87">
        <v>40402</v>
      </c>
      <c r="B54" s="73">
        <v>2</v>
      </c>
      <c r="C54" s="77" t="s">
        <v>111</v>
      </c>
      <c r="D54" s="73" t="s">
        <v>6</v>
      </c>
      <c r="E54" s="1">
        <v>17</v>
      </c>
      <c r="F54" s="1">
        <v>2</v>
      </c>
      <c r="G54" s="74">
        <v>0</v>
      </c>
      <c r="H54" s="74">
        <v>0</v>
      </c>
      <c r="I54" s="74">
        <v>0</v>
      </c>
      <c r="J54" s="1">
        <v>38</v>
      </c>
      <c r="K54" s="75">
        <v>0</v>
      </c>
      <c r="L54" s="73">
        <v>0</v>
      </c>
      <c r="M54" s="1">
        <v>28</v>
      </c>
      <c r="N54" s="1">
        <v>4</v>
      </c>
      <c r="O54" s="1">
        <v>59</v>
      </c>
      <c r="P54" s="90">
        <v>0</v>
      </c>
      <c r="Q54" s="1">
        <v>142</v>
      </c>
      <c r="R54" s="95">
        <v>0</v>
      </c>
      <c r="S54" s="73">
        <v>1</v>
      </c>
      <c r="T54" s="73">
        <v>0</v>
      </c>
      <c r="U54" s="72">
        <f t="shared" si="1"/>
        <v>291</v>
      </c>
    </row>
    <row r="55" spans="1:21" x14ac:dyDescent="0.25">
      <c r="A55" s="87">
        <v>40402</v>
      </c>
      <c r="B55" s="73">
        <v>3</v>
      </c>
      <c r="C55" s="77" t="s">
        <v>111</v>
      </c>
      <c r="D55" s="73" t="s">
        <v>6</v>
      </c>
      <c r="E55" s="1">
        <v>27</v>
      </c>
      <c r="F55" s="1">
        <v>5</v>
      </c>
      <c r="G55" s="74">
        <v>0</v>
      </c>
      <c r="H55" s="74">
        <v>0</v>
      </c>
      <c r="I55" s="74">
        <v>0</v>
      </c>
      <c r="J55" s="1">
        <v>75</v>
      </c>
      <c r="K55" s="81">
        <v>0</v>
      </c>
      <c r="L55" s="1">
        <v>33</v>
      </c>
      <c r="M55" s="1">
        <v>21</v>
      </c>
      <c r="N55" s="1">
        <v>12</v>
      </c>
      <c r="O55" s="1">
        <v>90</v>
      </c>
      <c r="P55" s="142">
        <f>AVERAGE(P43:P54)</f>
        <v>0</v>
      </c>
      <c r="Q55" s="1">
        <v>196</v>
      </c>
      <c r="R55" s="141">
        <f>AVERAGE(R43:R54)</f>
        <v>0</v>
      </c>
      <c r="S55" s="80">
        <v>0</v>
      </c>
      <c r="T55" s="80">
        <v>0</v>
      </c>
      <c r="U55" s="84">
        <f t="shared" si="1"/>
        <v>459</v>
      </c>
    </row>
    <row r="56" spans="1:21" x14ac:dyDescent="0.25">
      <c r="A56" s="77">
        <v>40402</v>
      </c>
      <c r="B56" s="73">
        <v>4</v>
      </c>
      <c r="C56" s="77" t="s">
        <v>111</v>
      </c>
      <c r="D56" s="73" t="s">
        <v>6</v>
      </c>
      <c r="E56" s="73">
        <v>21</v>
      </c>
      <c r="F56" s="1">
        <v>4</v>
      </c>
      <c r="G56" s="74">
        <v>0</v>
      </c>
      <c r="H56" s="74">
        <v>0</v>
      </c>
      <c r="I56" s="74">
        <v>0</v>
      </c>
      <c r="J56" s="1">
        <v>45</v>
      </c>
      <c r="K56" s="75">
        <v>0</v>
      </c>
      <c r="L56" s="1">
        <v>20</v>
      </c>
      <c r="M56" s="1">
        <v>12</v>
      </c>
      <c r="N56" s="1">
        <v>9</v>
      </c>
      <c r="O56" s="1">
        <v>52</v>
      </c>
      <c r="P56" s="143">
        <v>0</v>
      </c>
      <c r="Q56" s="1">
        <v>180</v>
      </c>
      <c r="R56" s="95">
        <v>0</v>
      </c>
      <c r="S56" s="73">
        <v>0</v>
      </c>
      <c r="T56" s="73">
        <v>0</v>
      </c>
      <c r="U56" s="72">
        <f t="shared" si="1"/>
        <v>343</v>
      </c>
    </row>
    <row r="57" spans="1:21" x14ac:dyDescent="0.25">
      <c r="A57" s="77">
        <v>40402</v>
      </c>
      <c r="B57" s="73">
        <v>5</v>
      </c>
      <c r="C57" s="77" t="s">
        <v>111</v>
      </c>
      <c r="D57" s="73" t="s">
        <v>6</v>
      </c>
      <c r="E57" s="1">
        <v>23</v>
      </c>
      <c r="F57" s="1">
        <v>4</v>
      </c>
      <c r="G57" s="74">
        <v>0</v>
      </c>
      <c r="H57" s="74">
        <v>0</v>
      </c>
      <c r="I57" s="74">
        <v>0</v>
      </c>
      <c r="J57" s="1">
        <v>82</v>
      </c>
      <c r="K57" s="75">
        <v>0</v>
      </c>
      <c r="L57" s="1">
        <v>12</v>
      </c>
      <c r="M57" s="1">
        <v>16</v>
      </c>
      <c r="N57" s="1">
        <v>10</v>
      </c>
      <c r="O57" s="1">
        <v>70</v>
      </c>
      <c r="P57" s="143">
        <v>0</v>
      </c>
      <c r="Q57" s="1">
        <v>174</v>
      </c>
      <c r="R57" s="95">
        <v>0</v>
      </c>
      <c r="S57" s="73">
        <v>1</v>
      </c>
      <c r="T57" s="73">
        <v>0</v>
      </c>
      <c r="U57" s="72">
        <f t="shared" si="1"/>
        <v>392</v>
      </c>
    </row>
    <row r="58" spans="1:21" x14ac:dyDescent="0.25">
      <c r="A58" s="77">
        <v>40402</v>
      </c>
      <c r="B58" s="73">
        <v>6</v>
      </c>
      <c r="C58" s="77" t="s">
        <v>111</v>
      </c>
      <c r="D58" s="73" t="s">
        <v>6</v>
      </c>
      <c r="E58" s="1">
        <v>18</v>
      </c>
      <c r="F58" s="1">
        <v>3</v>
      </c>
      <c r="G58" s="74">
        <v>0</v>
      </c>
      <c r="H58" s="74">
        <v>0</v>
      </c>
      <c r="I58" s="74">
        <v>0</v>
      </c>
      <c r="J58" s="1">
        <v>30</v>
      </c>
      <c r="K58" s="75">
        <v>0</v>
      </c>
      <c r="L58" s="1">
        <v>8</v>
      </c>
      <c r="M58" s="1">
        <v>8</v>
      </c>
      <c r="N58" s="1">
        <v>3</v>
      </c>
      <c r="O58" s="1">
        <v>34</v>
      </c>
      <c r="P58" s="143">
        <v>0</v>
      </c>
      <c r="Q58" s="1">
        <v>99</v>
      </c>
      <c r="R58" s="95">
        <v>0</v>
      </c>
      <c r="S58" s="73">
        <v>0</v>
      </c>
      <c r="T58" s="73">
        <v>0</v>
      </c>
      <c r="U58" s="72">
        <f t="shared" si="1"/>
        <v>203</v>
      </c>
    </row>
    <row r="59" spans="1:21" x14ac:dyDescent="0.25">
      <c r="A59" s="77">
        <v>40402</v>
      </c>
      <c r="B59" s="73">
        <v>7</v>
      </c>
      <c r="C59" s="77" t="s">
        <v>111</v>
      </c>
      <c r="D59" s="73" t="s">
        <v>6</v>
      </c>
      <c r="E59" s="1">
        <v>16</v>
      </c>
      <c r="F59" s="1">
        <v>4</v>
      </c>
      <c r="G59" s="74">
        <v>0</v>
      </c>
      <c r="H59" s="74">
        <v>0</v>
      </c>
      <c r="I59" s="74">
        <v>0</v>
      </c>
      <c r="J59" s="1">
        <v>43</v>
      </c>
      <c r="K59" s="75">
        <v>0</v>
      </c>
      <c r="L59" s="1">
        <v>37</v>
      </c>
      <c r="M59" s="1">
        <v>14</v>
      </c>
      <c r="N59" s="1">
        <v>4</v>
      </c>
      <c r="O59" s="80">
        <v>0</v>
      </c>
      <c r="P59" s="142">
        <f>AVERAGE(P56:P58)</f>
        <v>0</v>
      </c>
      <c r="Q59" s="1">
        <v>105</v>
      </c>
      <c r="R59" s="141">
        <f>AVERAGE(R56:R58)</f>
        <v>0</v>
      </c>
      <c r="S59" s="80">
        <v>0</v>
      </c>
      <c r="T59" s="80">
        <f>AVERAGE(T56:T58)</f>
        <v>0</v>
      </c>
      <c r="U59" s="84">
        <f t="shared" si="1"/>
        <v>223</v>
      </c>
    </row>
    <row r="60" spans="1:21" x14ac:dyDescent="0.25">
      <c r="A60" s="77">
        <v>40402</v>
      </c>
      <c r="B60" s="73">
        <v>8</v>
      </c>
      <c r="C60" s="77" t="s">
        <v>111</v>
      </c>
      <c r="D60" s="73" t="s">
        <v>6</v>
      </c>
      <c r="E60" s="1">
        <v>23</v>
      </c>
      <c r="F60" s="1">
        <v>5</v>
      </c>
      <c r="G60" s="74">
        <v>0</v>
      </c>
      <c r="H60" s="74">
        <v>0</v>
      </c>
      <c r="I60" s="74">
        <v>0</v>
      </c>
      <c r="J60" s="1">
        <v>39</v>
      </c>
      <c r="K60" s="75">
        <v>0</v>
      </c>
      <c r="L60" s="1">
        <v>27</v>
      </c>
      <c r="M60" s="1">
        <v>15</v>
      </c>
      <c r="N60" s="1">
        <v>8</v>
      </c>
      <c r="O60" s="1">
        <v>55</v>
      </c>
      <c r="P60" s="90">
        <v>0</v>
      </c>
      <c r="Q60" s="1">
        <v>154</v>
      </c>
      <c r="R60" s="95">
        <v>0</v>
      </c>
      <c r="S60" s="68">
        <v>0</v>
      </c>
      <c r="T60" s="73">
        <v>0</v>
      </c>
      <c r="U60" s="72">
        <f t="shared" si="1"/>
        <v>326</v>
      </c>
    </row>
    <row r="61" spans="1:21" x14ac:dyDescent="0.25">
      <c r="A61" s="77">
        <v>40402</v>
      </c>
      <c r="B61" s="68">
        <v>9</v>
      </c>
      <c r="C61" s="77" t="s">
        <v>111</v>
      </c>
      <c r="D61" s="73" t="s">
        <v>6</v>
      </c>
      <c r="E61" s="1">
        <v>12</v>
      </c>
      <c r="F61" s="1">
        <v>4</v>
      </c>
      <c r="G61" s="74">
        <v>0</v>
      </c>
      <c r="H61" s="74">
        <v>0</v>
      </c>
      <c r="I61" s="74">
        <v>0</v>
      </c>
      <c r="J61" s="1">
        <v>40</v>
      </c>
      <c r="K61" s="75">
        <v>0</v>
      </c>
      <c r="L61" s="1">
        <v>44</v>
      </c>
      <c r="M61" s="1">
        <v>10</v>
      </c>
      <c r="N61" s="1">
        <v>4</v>
      </c>
      <c r="O61" s="76">
        <v>0</v>
      </c>
      <c r="P61" s="90">
        <v>0</v>
      </c>
      <c r="Q61" s="1">
        <v>72</v>
      </c>
      <c r="R61" s="95">
        <v>0</v>
      </c>
      <c r="S61" s="76">
        <v>0</v>
      </c>
      <c r="T61" s="73">
        <v>0</v>
      </c>
      <c r="U61" s="72">
        <f t="shared" si="1"/>
        <v>186</v>
      </c>
    </row>
    <row r="62" spans="1:21" x14ac:dyDescent="0.25">
      <c r="A62" s="71">
        <v>40402</v>
      </c>
      <c r="B62" s="23">
        <v>10</v>
      </c>
      <c r="C62" s="71" t="s">
        <v>111</v>
      </c>
      <c r="D62" s="73" t="s">
        <v>6</v>
      </c>
      <c r="E62" s="73">
        <v>14</v>
      </c>
      <c r="F62" s="73">
        <v>3</v>
      </c>
      <c r="G62" s="74">
        <v>0</v>
      </c>
      <c r="H62" s="74">
        <v>0</v>
      </c>
      <c r="I62" s="74">
        <v>0</v>
      </c>
      <c r="J62" s="73">
        <v>45</v>
      </c>
      <c r="K62" s="75">
        <v>0</v>
      </c>
      <c r="L62" s="76">
        <v>9</v>
      </c>
      <c r="M62" s="73">
        <v>6</v>
      </c>
      <c r="N62" s="76">
        <v>0</v>
      </c>
      <c r="O62" s="73">
        <v>33</v>
      </c>
      <c r="P62" s="90">
        <v>0</v>
      </c>
      <c r="Q62" s="73">
        <v>92</v>
      </c>
      <c r="R62" s="95">
        <v>0</v>
      </c>
      <c r="S62" s="76">
        <v>2</v>
      </c>
      <c r="T62" s="73">
        <v>0</v>
      </c>
      <c r="U62" s="72">
        <f t="shared" si="1"/>
        <v>204</v>
      </c>
    </row>
    <row r="63" spans="1:21" x14ac:dyDescent="0.25">
      <c r="A63" s="87">
        <v>41636</v>
      </c>
      <c r="B63" s="1">
        <v>1</v>
      </c>
      <c r="C63" s="77" t="s">
        <v>112</v>
      </c>
      <c r="D63" s="73" t="s">
        <v>6</v>
      </c>
      <c r="E63" s="73">
        <v>16</v>
      </c>
      <c r="F63" s="73">
        <v>5</v>
      </c>
      <c r="G63" s="74">
        <v>0</v>
      </c>
      <c r="H63" s="74">
        <v>0</v>
      </c>
      <c r="I63" s="74">
        <v>0</v>
      </c>
      <c r="J63" s="73">
        <v>45</v>
      </c>
      <c r="K63" s="75">
        <v>0</v>
      </c>
      <c r="L63" s="73">
        <v>5</v>
      </c>
      <c r="M63" s="73">
        <v>7</v>
      </c>
      <c r="N63" s="73">
        <v>2</v>
      </c>
      <c r="O63" s="73">
        <v>3</v>
      </c>
      <c r="P63" s="74">
        <v>0</v>
      </c>
      <c r="Q63" s="73">
        <v>0</v>
      </c>
      <c r="R63" s="73">
        <v>1</v>
      </c>
      <c r="S63" s="1">
        <v>3</v>
      </c>
      <c r="T63" s="73">
        <v>1</v>
      </c>
      <c r="U63" s="72">
        <f t="shared" si="1"/>
        <v>88</v>
      </c>
    </row>
    <row r="64" spans="1:21" x14ac:dyDescent="0.25">
      <c r="A64" s="87">
        <v>41636</v>
      </c>
      <c r="B64" s="73">
        <v>2</v>
      </c>
      <c r="C64" s="77" t="s">
        <v>112</v>
      </c>
      <c r="D64" s="73" t="s">
        <v>6</v>
      </c>
      <c r="E64" s="1">
        <v>30</v>
      </c>
      <c r="F64" s="1">
        <v>5</v>
      </c>
      <c r="G64" s="74">
        <v>0</v>
      </c>
      <c r="H64" s="74">
        <v>0</v>
      </c>
      <c r="I64" s="74">
        <v>0</v>
      </c>
      <c r="J64" s="1">
        <v>77</v>
      </c>
      <c r="K64" s="75">
        <v>0</v>
      </c>
      <c r="L64" s="1">
        <v>10</v>
      </c>
      <c r="M64" s="1">
        <v>13</v>
      </c>
      <c r="N64" s="73">
        <v>0</v>
      </c>
      <c r="O64" s="1">
        <v>6</v>
      </c>
      <c r="P64" s="74">
        <v>0</v>
      </c>
      <c r="Q64" s="73">
        <v>0</v>
      </c>
      <c r="R64" s="76">
        <v>0</v>
      </c>
      <c r="S64" s="1">
        <v>6</v>
      </c>
      <c r="T64" s="1">
        <v>2</v>
      </c>
      <c r="U64" s="72">
        <f t="shared" si="1"/>
        <v>149</v>
      </c>
    </row>
    <row r="65" spans="1:21" x14ac:dyDescent="0.25">
      <c r="A65" s="87">
        <v>41636</v>
      </c>
      <c r="B65" s="73">
        <v>3</v>
      </c>
      <c r="C65" s="77" t="s">
        <v>112</v>
      </c>
      <c r="D65" s="73" t="s">
        <v>6</v>
      </c>
      <c r="E65" s="1">
        <v>19</v>
      </c>
      <c r="F65" s="1">
        <v>5</v>
      </c>
      <c r="G65" s="74">
        <v>0</v>
      </c>
      <c r="H65" s="74">
        <v>0</v>
      </c>
      <c r="I65" s="74">
        <v>0</v>
      </c>
      <c r="J65" s="1">
        <v>35</v>
      </c>
      <c r="K65" s="75">
        <v>0</v>
      </c>
      <c r="L65" s="1">
        <v>3</v>
      </c>
      <c r="M65" s="1">
        <v>10</v>
      </c>
      <c r="N65" s="73">
        <v>0</v>
      </c>
      <c r="O65" s="1">
        <v>4</v>
      </c>
      <c r="P65" s="74">
        <v>0</v>
      </c>
      <c r="Q65" s="73">
        <v>0</v>
      </c>
      <c r="R65" s="73">
        <v>0</v>
      </c>
      <c r="S65" s="1">
        <v>4</v>
      </c>
      <c r="T65" s="73">
        <v>0</v>
      </c>
      <c r="U65" s="72">
        <f t="shared" si="1"/>
        <v>80</v>
      </c>
    </row>
    <row r="66" spans="1:21" x14ac:dyDescent="0.25">
      <c r="A66" s="87">
        <v>41636</v>
      </c>
      <c r="B66" s="73">
        <v>4</v>
      </c>
      <c r="C66" s="77" t="s">
        <v>112</v>
      </c>
      <c r="D66" s="73" t="s">
        <v>6</v>
      </c>
      <c r="E66" s="1">
        <v>19</v>
      </c>
      <c r="F66" s="1">
        <v>4</v>
      </c>
      <c r="G66" s="74">
        <v>0</v>
      </c>
      <c r="H66" s="74">
        <v>0</v>
      </c>
      <c r="I66" s="74">
        <v>0</v>
      </c>
      <c r="J66" s="1">
        <v>39</v>
      </c>
      <c r="K66" s="75">
        <v>0</v>
      </c>
      <c r="L66" s="73">
        <v>0</v>
      </c>
      <c r="M66" s="1">
        <v>3</v>
      </c>
      <c r="N66" s="86">
        <v>0</v>
      </c>
      <c r="O66" s="1">
        <v>1</v>
      </c>
      <c r="P66" s="74">
        <v>0</v>
      </c>
      <c r="Q66" s="73">
        <v>5</v>
      </c>
      <c r="R66" s="73">
        <v>0</v>
      </c>
      <c r="S66" s="1">
        <v>5</v>
      </c>
      <c r="T66" s="73">
        <v>0</v>
      </c>
      <c r="U66" s="72">
        <f t="shared" si="1"/>
        <v>76</v>
      </c>
    </row>
    <row r="67" spans="1:21" x14ac:dyDescent="0.25">
      <c r="A67" s="77">
        <v>41636</v>
      </c>
      <c r="B67" s="73">
        <v>5</v>
      </c>
      <c r="C67" s="77" t="s">
        <v>112</v>
      </c>
      <c r="D67" s="73" t="s">
        <v>6</v>
      </c>
      <c r="E67" s="73">
        <v>17</v>
      </c>
      <c r="F67" s="1">
        <v>3</v>
      </c>
      <c r="G67" s="74">
        <v>0</v>
      </c>
      <c r="H67" s="74">
        <v>0</v>
      </c>
      <c r="I67" s="74">
        <v>0</v>
      </c>
      <c r="J67" s="1">
        <v>45</v>
      </c>
      <c r="K67" s="75">
        <v>0</v>
      </c>
      <c r="L67" s="1">
        <v>12</v>
      </c>
      <c r="M67" s="73">
        <v>5</v>
      </c>
      <c r="N67" s="1">
        <v>1</v>
      </c>
      <c r="O67" s="1">
        <v>1</v>
      </c>
      <c r="P67" s="74">
        <v>0</v>
      </c>
      <c r="Q67" s="73">
        <v>0</v>
      </c>
      <c r="R67" s="73">
        <v>0</v>
      </c>
      <c r="S67" s="1">
        <v>1</v>
      </c>
      <c r="T67" s="73">
        <v>0</v>
      </c>
      <c r="U67" s="72">
        <f t="shared" ref="U67:U83" si="2">SUM(E67:T67)</f>
        <v>85</v>
      </c>
    </row>
    <row r="68" spans="1:21" x14ac:dyDescent="0.25">
      <c r="A68" s="77">
        <v>41636</v>
      </c>
      <c r="B68" s="73">
        <v>6</v>
      </c>
      <c r="C68" s="77" t="s">
        <v>112</v>
      </c>
      <c r="D68" s="73" t="s">
        <v>6</v>
      </c>
      <c r="E68" s="73">
        <v>25</v>
      </c>
      <c r="F68" s="1">
        <v>3</v>
      </c>
      <c r="G68" s="74">
        <v>0</v>
      </c>
      <c r="H68" s="74">
        <v>0</v>
      </c>
      <c r="I68" s="74">
        <v>0</v>
      </c>
      <c r="J68" s="1">
        <v>66</v>
      </c>
      <c r="K68" s="75">
        <v>0</v>
      </c>
      <c r="L68" s="73">
        <v>10</v>
      </c>
      <c r="M68" s="1">
        <v>3</v>
      </c>
      <c r="N68" s="86">
        <v>0</v>
      </c>
      <c r="O68" s="1">
        <v>2</v>
      </c>
      <c r="P68" s="74">
        <v>0</v>
      </c>
      <c r="Q68" s="73">
        <v>0</v>
      </c>
      <c r="R68" s="73">
        <v>0</v>
      </c>
      <c r="S68" s="1">
        <v>2</v>
      </c>
      <c r="T68" s="73">
        <v>0</v>
      </c>
      <c r="U68" s="72">
        <f t="shared" si="2"/>
        <v>111</v>
      </c>
    </row>
    <row r="69" spans="1:21" x14ac:dyDescent="0.25">
      <c r="A69" s="77">
        <v>41636</v>
      </c>
      <c r="B69" s="73">
        <v>7</v>
      </c>
      <c r="C69" s="77" t="s">
        <v>112</v>
      </c>
      <c r="D69" s="73" t="s">
        <v>6</v>
      </c>
      <c r="E69" s="73">
        <v>23</v>
      </c>
      <c r="F69" s="73">
        <v>4</v>
      </c>
      <c r="G69" s="75">
        <v>0</v>
      </c>
      <c r="H69" s="75">
        <v>0</v>
      </c>
      <c r="I69" s="75">
        <v>0</v>
      </c>
      <c r="J69" s="1">
        <v>71</v>
      </c>
      <c r="K69" s="75">
        <v>0</v>
      </c>
      <c r="L69" s="73">
        <v>0</v>
      </c>
      <c r="M69" s="1">
        <v>10</v>
      </c>
      <c r="N69" s="1">
        <v>3</v>
      </c>
      <c r="O69" s="1">
        <v>11</v>
      </c>
      <c r="P69" s="74">
        <v>0</v>
      </c>
      <c r="Q69" s="73">
        <v>0</v>
      </c>
      <c r="R69" s="73">
        <v>0</v>
      </c>
      <c r="S69" s="1">
        <v>13</v>
      </c>
      <c r="T69" s="73">
        <v>0</v>
      </c>
      <c r="U69" s="72">
        <f t="shared" si="2"/>
        <v>135</v>
      </c>
    </row>
    <row r="70" spans="1:21" x14ac:dyDescent="0.25">
      <c r="A70" s="77">
        <v>41636</v>
      </c>
      <c r="B70" s="73">
        <v>8</v>
      </c>
      <c r="C70" s="77" t="s">
        <v>112</v>
      </c>
      <c r="D70" s="73" t="s">
        <v>6</v>
      </c>
      <c r="E70" s="73">
        <v>25</v>
      </c>
      <c r="F70" s="80">
        <v>4</v>
      </c>
      <c r="G70" s="85">
        <v>0</v>
      </c>
      <c r="H70" s="81">
        <v>0</v>
      </c>
      <c r="I70" s="81">
        <v>0</v>
      </c>
      <c r="J70" s="1">
        <v>91</v>
      </c>
      <c r="K70" s="75">
        <v>0</v>
      </c>
      <c r="L70" s="80">
        <v>2</v>
      </c>
      <c r="M70" s="1">
        <v>8</v>
      </c>
      <c r="N70" s="80">
        <v>0</v>
      </c>
      <c r="O70" s="1">
        <v>9</v>
      </c>
      <c r="P70" s="142">
        <v>0</v>
      </c>
      <c r="Q70" s="80">
        <v>1</v>
      </c>
      <c r="R70" s="73">
        <v>0</v>
      </c>
      <c r="S70" s="1">
        <v>9</v>
      </c>
      <c r="T70" s="80">
        <v>0</v>
      </c>
      <c r="U70" s="84">
        <f t="shared" si="2"/>
        <v>149</v>
      </c>
    </row>
    <row r="71" spans="1:21" x14ac:dyDescent="0.25">
      <c r="A71" s="77">
        <v>41636</v>
      </c>
      <c r="B71" s="68">
        <v>9</v>
      </c>
      <c r="C71" s="77" t="s">
        <v>112</v>
      </c>
      <c r="D71" s="73" t="s">
        <v>6</v>
      </c>
      <c r="E71" s="73">
        <v>31</v>
      </c>
      <c r="F71" s="1">
        <v>3</v>
      </c>
      <c r="G71" s="75">
        <v>0</v>
      </c>
      <c r="H71" s="75">
        <v>0</v>
      </c>
      <c r="I71" s="75">
        <v>0</v>
      </c>
      <c r="J71" s="1">
        <v>49</v>
      </c>
      <c r="K71" s="75">
        <v>0</v>
      </c>
      <c r="L71" s="1">
        <v>0</v>
      </c>
      <c r="M71" s="1">
        <v>5</v>
      </c>
      <c r="N71" s="73">
        <v>0</v>
      </c>
      <c r="O71" s="73">
        <v>0</v>
      </c>
      <c r="P71" s="144">
        <v>0</v>
      </c>
      <c r="Q71" s="73">
        <v>0</v>
      </c>
      <c r="R71" s="73">
        <v>0</v>
      </c>
      <c r="S71" s="1">
        <v>1</v>
      </c>
      <c r="T71" s="1">
        <v>10</v>
      </c>
      <c r="U71" s="72">
        <f t="shared" si="2"/>
        <v>99</v>
      </c>
    </row>
    <row r="72" spans="1:21" x14ac:dyDescent="0.25">
      <c r="A72" s="77">
        <v>41636</v>
      </c>
      <c r="B72" s="73">
        <v>10</v>
      </c>
      <c r="C72" s="77" t="s">
        <v>112</v>
      </c>
      <c r="D72" s="83" t="s">
        <v>6</v>
      </c>
      <c r="E72" s="73">
        <v>15</v>
      </c>
      <c r="F72" s="73">
        <v>3</v>
      </c>
      <c r="G72" s="75">
        <v>0</v>
      </c>
      <c r="H72" s="75">
        <v>0</v>
      </c>
      <c r="I72" s="75">
        <v>0</v>
      </c>
      <c r="J72" s="1">
        <v>42</v>
      </c>
      <c r="K72" s="75">
        <v>0</v>
      </c>
      <c r="L72" s="73">
        <v>0</v>
      </c>
      <c r="M72" s="1">
        <v>4</v>
      </c>
      <c r="N72" s="73">
        <v>0</v>
      </c>
      <c r="O72" s="73">
        <v>0</v>
      </c>
      <c r="P72" s="144">
        <v>0</v>
      </c>
      <c r="Q72" s="73">
        <v>0</v>
      </c>
      <c r="R72" s="73">
        <v>0</v>
      </c>
      <c r="S72" s="1">
        <v>0</v>
      </c>
      <c r="T72" s="73">
        <v>0</v>
      </c>
      <c r="U72" s="72">
        <f t="shared" si="2"/>
        <v>64</v>
      </c>
    </row>
    <row r="73" spans="1:21" x14ac:dyDescent="0.25">
      <c r="A73" s="71">
        <v>41636</v>
      </c>
      <c r="B73" s="23">
        <v>11</v>
      </c>
      <c r="C73" s="77" t="s">
        <v>112</v>
      </c>
      <c r="D73" s="76" t="s">
        <v>6</v>
      </c>
      <c r="E73" s="73">
        <v>15</v>
      </c>
      <c r="F73" s="73">
        <v>3</v>
      </c>
      <c r="G73" s="75">
        <v>0</v>
      </c>
      <c r="H73" s="75">
        <v>0</v>
      </c>
      <c r="I73" s="75">
        <v>0</v>
      </c>
      <c r="J73" s="73">
        <v>39</v>
      </c>
      <c r="K73" s="75">
        <v>0</v>
      </c>
      <c r="L73" s="76">
        <v>1</v>
      </c>
      <c r="M73" s="73">
        <v>6</v>
      </c>
      <c r="N73" s="73">
        <v>0</v>
      </c>
      <c r="O73" s="73">
        <v>0</v>
      </c>
      <c r="P73" s="144">
        <v>0</v>
      </c>
      <c r="Q73" s="73">
        <v>2</v>
      </c>
      <c r="R73" s="73">
        <v>0</v>
      </c>
      <c r="S73" s="1">
        <v>0</v>
      </c>
      <c r="T73" s="73">
        <v>0</v>
      </c>
      <c r="U73" s="72">
        <f t="shared" si="2"/>
        <v>66</v>
      </c>
    </row>
    <row r="74" spans="1:21" x14ac:dyDescent="0.25">
      <c r="A74" s="77">
        <v>52558</v>
      </c>
      <c r="B74" s="73">
        <v>1</v>
      </c>
      <c r="C74" s="77" t="s">
        <v>112</v>
      </c>
      <c r="D74" s="76" t="s">
        <v>6</v>
      </c>
      <c r="E74" s="1">
        <v>14</v>
      </c>
      <c r="F74" s="1">
        <v>2</v>
      </c>
      <c r="G74" s="75">
        <v>0</v>
      </c>
      <c r="H74" s="81">
        <v>0</v>
      </c>
      <c r="I74" s="81">
        <v>0</v>
      </c>
      <c r="J74" s="1">
        <v>47</v>
      </c>
      <c r="K74" s="81">
        <v>0</v>
      </c>
      <c r="L74" s="80">
        <v>0</v>
      </c>
      <c r="M74" s="73">
        <v>3</v>
      </c>
      <c r="N74" s="1">
        <v>1</v>
      </c>
      <c r="O74" s="1">
        <v>12</v>
      </c>
      <c r="P74" s="142">
        <v>0</v>
      </c>
      <c r="Q74" s="80">
        <v>0</v>
      </c>
      <c r="R74" s="80">
        <v>0</v>
      </c>
      <c r="S74" s="1">
        <v>12</v>
      </c>
      <c r="T74" s="80">
        <v>0</v>
      </c>
      <c r="U74" s="72">
        <f t="shared" si="2"/>
        <v>91</v>
      </c>
    </row>
    <row r="75" spans="1:21" x14ac:dyDescent="0.25">
      <c r="A75" s="77">
        <v>52558</v>
      </c>
      <c r="B75" s="73">
        <v>2</v>
      </c>
      <c r="C75" s="77" t="s">
        <v>112</v>
      </c>
      <c r="D75" s="76" t="s">
        <v>6</v>
      </c>
      <c r="E75" s="1">
        <v>22</v>
      </c>
      <c r="F75" s="1">
        <v>3</v>
      </c>
      <c r="G75" s="75">
        <v>0</v>
      </c>
      <c r="H75" s="75">
        <v>0</v>
      </c>
      <c r="I75" s="75">
        <v>0</v>
      </c>
      <c r="J75" s="1">
        <v>25</v>
      </c>
      <c r="K75" s="75">
        <v>0</v>
      </c>
      <c r="L75" s="1">
        <v>5</v>
      </c>
      <c r="M75" s="1">
        <v>8</v>
      </c>
      <c r="N75" s="73">
        <v>0</v>
      </c>
      <c r="O75" s="1">
        <v>5</v>
      </c>
      <c r="P75" s="74">
        <v>0</v>
      </c>
      <c r="Q75" s="73">
        <v>0</v>
      </c>
      <c r="R75" s="73">
        <v>0</v>
      </c>
      <c r="S75" s="1">
        <v>5</v>
      </c>
      <c r="T75" s="73">
        <v>0</v>
      </c>
      <c r="U75" s="72">
        <f t="shared" si="2"/>
        <v>73</v>
      </c>
    </row>
    <row r="76" spans="1:21" x14ac:dyDescent="0.25">
      <c r="A76" s="77">
        <v>52558</v>
      </c>
      <c r="B76" s="73">
        <v>3</v>
      </c>
      <c r="C76" s="77" t="s">
        <v>112</v>
      </c>
      <c r="D76" s="76" t="s">
        <v>6</v>
      </c>
      <c r="E76" s="1">
        <v>19</v>
      </c>
      <c r="F76" s="1">
        <v>3</v>
      </c>
      <c r="G76" s="74">
        <v>0</v>
      </c>
      <c r="H76" s="74">
        <v>0</v>
      </c>
      <c r="I76" s="74">
        <v>0</v>
      </c>
      <c r="J76" s="1">
        <v>46</v>
      </c>
      <c r="K76" s="75">
        <v>0</v>
      </c>
      <c r="L76" s="1">
        <v>9</v>
      </c>
      <c r="M76" s="1">
        <v>9</v>
      </c>
      <c r="N76" s="73">
        <v>0</v>
      </c>
      <c r="O76" s="73">
        <v>0</v>
      </c>
      <c r="P76" s="74">
        <v>0</v>
      </c>
      <c r="Q76" s="73">
        <v>0</v>
      </c>
      <c r="R76" s="73">
        <v>0</v>
      </c>
      <c r="S76" s="1">
        <v>1</v>
      </c>
      <c r="T76" s="73">
        <v>1</v>
      </c>
      <c r="U76" s="72">
        <f t="shared" si="2"/>
        <v>88</v>
      </c>
    </row>
    <row r="77" spans="1:21" x14ac:dyDescent="0.25">
      <c r="A77" s="77">
        <v>52558</v>
      </c>
      <c r="B77" s="73">
        <v>4</v>
      </c>
      <c r="C77" s="77" t="s">
        <v>112</v>
      </c>
      <c r="D77" s="76" t="s">
        <v>6</v>
      </c>
      <c r="E77" s="1">
        <v>14</v>
      </c>
      <c r="F77" s="1">
        <v>5</v>
      </c>
      <c r="G77" s="74">
        <v>0</v>
      </c>
      <c r="H77" s="74">
        <v>0</v>
      </c>
      <c r="I77" s="74">
        <v>0</v>
      </c>
      <c r="J77" s="1">
        <v>47</v>
      </c>
      <c r="K77" s="75">
        <v>0</v>
      </c>
      <c r="L77" s="1">
        <v>3</v>
      </c>
      <c r="M77" s="1">
        <v>5</v>
      </c>
      <c r="N77" s="73">
        <v>0</v>
      </c>
      <c r="O77" s="1">
        <v>18</v>
      </c>
      <c r="P77" s="74">
        <v>0</v>
      </c>
      <c r="Q77" s="73">
        <v>0</v>
      </c>
      <c r="R77" s="73">
        <v>0</v>
      </c>
      <c r="S77" s="1">
        <v>20</v>
      </c>
      <c r="T77" s="1">
        <v>4</v>
      </c>
      <c r="U77" s="72">
        <f t="shared" si="2"/>
        <v>116</v>
      </c>
    </row>
    <row r="78" spans="1:21" x14ac:dyDescent="0.25">
      <c r="A78" s="77">
        <v>52558</v>
      </c>
      <c r="B78" s="73">
        <v>5</v>
      </c>
      <c r="C78" s="77" t="s">
        <v>112</v>
      </c>
      <c r="D78" s="76" t="s">
        <v>6</v>
      </c>
      <c r="E78" s="1">
        <v>20</v>
      </c>
      <c r="F78" s="1">
        <v>6</v>
      </c>
      <c r="G78" s="74">
        <v>0</v>
      </c>
      <c r="H78" s="74">
        <v>0</v>
      </c>
      <c r="I78" s="74">
        <v>0</v>
      </c>
      <c r="J78" s="1">
        <v>67</v>
      </c>
      <c r="K78" s="75">
        <v>0</v>
      </c>
      <c r="L78" s="1">
        <v>5</v>
      </c>
      <c r="M78" s="1">
        <v>4</v>
      </c>
      <c r="N78" s="1">
        <v>0</v>
      </c>
      <c r="O78" s="1">
        <v>6</v>
      </c>
      <c r="P78" s="74">
        <v>0</v>
      </c>
      <c r="Q78" s="1">
        <v>9</v>
      </c>
      <c r="R78" s="73">
        <v>0</v>
      </c>
      <c r="S78" s="1">
        <v>9</v>
      </c>
      <c r="T78" s="73">
        <v>0</v>
      </c>
      <c r="U78" s="72">
        <f t="shared" si="2"/>
        <v>126</v>
      </c>
    </row>
    <row r="79" spans="1:21" x14ac:dyDescent="0.25">
      <c r="A79" s="77">
        <v>52558</v>
      </c>
      <c r="B79" s="73">
        <v>6</v>
      </c>
      <c r="C79" s="77" t="s">
        <v>112</v>
      </c>
      <c r="D79" s="76" t="s">
        <v>6</v>
      </c>
      <c r="E79" s="1">
        <v>26</v>
      </c>
      <c r="F79" s="1">
        <v>5</v>
      </c>
      <c r="G79" s="74">
        <v>0</v>
      </c>
      <c r="H79" s="74">
        <v>0</v>
      </c>
      <c r="I79" s="74">
        <v>0</v>
      </c>
      <c r="J79" s="1">
        <v>70</v>
      </c>
      <c r="K79" s="75">
        <v>0</v>
      </c>
      <c r="L79" s="1">
        <v>8</v>
      </c>
      <c r="M79" s="1">
        <v>8</v>
      </c>
      <c r="N79" s="73">
        <v>2</v>
      </c>
      <c r="O79" s="1">
        <v>13</v>
      </c>
      <c r="P79" s="74">
        <v>0</v>
      </c>
      <c r="Q79" s="1">
        <v>7</v>
      </c>
      <c r="R79" s="73">
        <v>0</v>
      </c>
      <c r="S79" s="1">
        <v>15</v>
      </c>
      <c r="T79" s="1">
        <v>0</v>
      </c>
      <c r="U79" s="72">
        <f t="shared" si="2"/>
        <v>154</v>
      </c>
    </row>
    <row r="80" spans="1:21" x14ac:dyDescent="0.25">
      <c r="A80" s="77">
        <v>52558</v>
      </c>
      <c r="B80" s="73">
        <v>7</v>
      </c>
      <c r="C80" s="77" t="s">
        <v>112</v>
      </c>
      <c r="D80" s="76" t="s">
        <v>6</v>
      </c>
      <c r="E80" s="1">
        <v>15</v>
      </c>
      <c r="F80" s="1">
        <v>3</v>
      </c>
      <c r="G80" s="74">
        <v>0</v>
      </c>
      <c r="H80" s="74">
        <v>0</v>
      </c>
      <c r="I80" s="74">
        <v>0</v>
      </c>
      <c r="J80" s="1">
        <v>54</v>
      </c>
      <c r="K80" s="75">
        <v>0</v>
      </c>
      <c r="L80" s="1">
        <v>6</v>
      </c>
      <c r="M80" s="1">
        <v>6</v>
      </c>
      <c r="N80" s="1">
        <v>10</v>
      </c>
      <c r="O80" s="1">
        <v>10</v>
      </c>
      <c r="P80" s="74">
        <v>0</v>
      </c>
      <c r="Q80" s="73">
        <v>0</v>
      </c>
      <c r="R80" s="73">
        <v>0</v>
      </c>
      <c r="S80" s="1">
        <v>10</v>
      </c>
      <c r="T80" s="1">
        <v>6</v>
      </c>
      <c r="U80" s="72">
        <f t="shared" si="2"/>
        <v>120</v>
      </c>
    </row>
    <row r="81" spans="1:21" x14ac:dyDescent="0.25">
      <c r="A81" s="77">
        <v>52558</v>
      </c>
      <c r="B81" s="68">
        <v>8</v>
      </c>
      <c r="C81" s="77" t="s">
        <v>112</v>
      </c>
      <c r="D81" s="76" t="s">
        <v>6</v>
      </c>
      <c r="E81" s="1">
        <v>16</v>
      </c>
      <c r="F81" s="1">
        <v>3</v>
      </c>
      <c r="G81" s="74">
        <v>0</v>
      </c>
      <c r="H81" s="74">
        <v>0</v>
      </c>
      <c r="I81" s="74">
        <v>0</v>
      </c>
      <c r="J81" s="1">
        <v>35</v>
      </c>
      <c r="K81" s="75">
        <v>0</v>
      </c>
      <c r="L81" s="1">
        <v>6</v>
      </c>
      <c r="M81" s="1">
        <v>2</v>
      </c>
      <c r="N81" s="73">
        <v>0</v>
      </c>
      <c r="O81" s="1">
        <v>6</v>
      </c>
      <c r="P81" s="74">
        <v>0</v>
      </c>
      <c r="Q81" s="1">
        <v>8</v>
      </c>
      <c r="R81" s="73">
        <v>0</v>
      </c>
      <c r="S81" s="1">
        <v>9</v>
      </c>
      <c r="T81" s="73">
        <v>0</v>
      </c>
      <c r="U81" s="72">
        <f t="shared" si="2"/>
        <v>85</v>
      </c>
    </row>
    <row r="82" spans="1:21" x14ac:dyDescent="0.25">
      <c r="A82" s="77">
        <v>52558</v>
      </c>
      <c r="B82" s="73">
        <v>9</v>
      </c>
      <c r="C82" s="77" t="s">
        <v>112</v>
      </c>
      <c r="D82" s="76" t="s">
        <v>6</v>
      </c>
      <c r="E82" s="1">
        <v>15</v>
      </c>
      <c r="F82" s="1">
        <v>4</v>
      </c>
      <c r="G82" s="74">
        <v>0</v>
      </c>
      <c r="H82" s="74">
        <v>0</v>
      </c>
      <c r="I82" s="74">
        <v>0</v>
      </c>
      <c r="J82" s="1">
        <v>42</v>
      </c>
      <c r="K82" s="75">
        <v>0</v>
      </c>
      <c r="L82" s="1">
        <v>1</v>
      </c>
      <c r="M82" s="1">
        <v>6</v>
      </c>
      <c r="N82" s="73">
        <v>0</v>
      </c>
      <c r="O82" s="1">
        <v>8</v>
      </c>
      <c r="P82" s="74">
        <v>0</v>
      </c>
      <c r="Q82" s="1">
        <v>4</v>
      </c>
      <c r="R82" s="73">
        <v>0</v>
      </c>
      <c r="S82" s="1">
        <v>10</v>
      </c>
      <c r="T82" s="73">
        <v>0</v>
      </c>
      <c r="U82" s="72">
        <f t="shared" si="2"/>
        <v>90</v>
      </c>
    </row>
    <row r="83" spans="1:21" ht="15.75" thickBot="1" x14ac:dyDescent="0.3">
      <c r="A83" s="145">
        <v>52558</v>
      </c>
      <c r="B83" s="10">
        <v>10</v>
      </c>
      <c r="C83" s="145" t="s">
        <v>112</v>
      </c>
      <c r="D83" s="146" t="s">
        <v>6</v>
      </c>
      <c r="E83" s="10">
        <v>12</v>
      </c>
      <c r="F83" s="10">
        <v>5</v>
      </c>
      <c r="G83" s="147">
        <v>0</v>
      </c>
      <c r="H83" s="147">
        <v>0</v>
      </c>
      <c r="I83" s="147">
        <v>0</v>
      </c>
      <c r="J83" s="10">
        <v>46</v>
      </c>
      <c r="K83" s="148">
        <v>0</v>
      </c>
      <c r="L83" s="10">
        <v>0</v>
      </c>
      <c r="M83" s="10">
        <v>3</v>
      </c>
      <c r="N83" s="10">
        <v>2</v>
      </c>
      <c r="O83" s="10">
        <v>10</v>
      </c>
      <c r="P83" s="147">
        <v>0</v>
      </c>
      <c r="Q83" s="10">
        <v>0</v>
      </c>
      <c r="R83" s="10">
        <v>0</v>
      </c>
      <c r="S83" s="10">
        <v>11</v>
      </c>
      <c r="T83" s="10">
        <v>0</v>
      </c>
      <c r="U83" s="149">
        <f t="shared" si="2"/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9" sqref="C9"/>
    </sheetView>
  </sheetViews>
  <sheetFormatPr defaultRowHeight="15" x14ac:dyDescent="0.25"/>
  <cols>
    <col min="1" max="1" width="29.42578125" customWidth="1"/>
    <col min="2" max="2" width="28.28515625" customWidth="1"/>
    <col min="3" max="3" width="37.7109375" customWidth="1"/>
  </cols>
  <sheetData>
    <row r="1" spans="1:3" ht="16.5" thickBot="1" x14ac:dyDescent="0.3">
      <c r="A1" s="57" t="s">
        <v>146</v>
      </c>
      <c r="B1" s="1"/>
      <c r="C1" s="1"/>
    </row>
    <row r="2" spans="1:3" ht="15.75" thickBot="1" x14ac:dyDescent="0.3">
      <c r="A2" s="56" t="s">
        <v>58</v>
      </c>
      <c r="B2" s="56" t="s">
        <v>57</v>
      </c>
      <c r="C2" s="55" t="s">
        <v>56</v>
      </c>
    </row>
    <row r="3" spans="1:3" ht="30" x14ac:dyDescent="0.25">
      <c r="A3" s="54" t="s">
        <v>55</v>
      </c>
      <c r="B3" s="54" t="s">
        <v>40</v>
      </c>
      <c r="C3" s="53" t="s">
        <v>54</v>
      </c>
    </row>
    <row r="4" spans="1:3" ht="21" customHeight="1" x14ac:dyDescent="0.25">
      <c r="A4" s="54" t="s">
        <v>53</v>
      </c>
      <c r="B4" s="54" t="s">
        <v>52</v>
      </c>
      <c r="C4" s="53" t="s">
        <v>51</v>
      </c>
    </row>
    <row r="5" spans="1:3" ht="17.25" customHeight="1" x14ac:dyDescent="0.25">
      <c r="A5" s="54" t="s">
        <v>50</v>
      </c>
      <c r="B5" s="54" t="s">
        <v>49</v>
      </c>
      <c r="C5" s="53" t="s">
        <v>48</v>
      </c>
    </row>
    <row r="6" spans="1:3" ht="18" customHeight="1" x14ac:dyDescent="0.25">
      <c r="A6" s="54" t="s">
        <v>47</v>
      </c>
      <c r="B6" s="54" t="s">
        <v>46</v>
      </c>
      <c r="C6" s="53" t="s">
        <v>45</v>
      </c>
    </row>
    <row r="7" spans="1:3" ht="19.5" customHeight="1" x14ac:dyDescent="0.25">
      <c r="A7" s="54" t="s">
        <v>44</v>
      </c>
      <c r="B7" s="54" t="s">
        <v>43</v>
      </c>
      <c r="C7" s="53" t="s">
        <v>42</v>
      </c>
    </row>
    <row r="8" spans="1:3" ht="18.75" customHeight="1" x14ac:dyDescent="0.25">
      <c r="A8" s="54" t="s">
        <v>41</v>
      </c>
      <c r="B8" s="54" t="s">
        <v>40</v>
      </c>
      <c r="C8" s="53" t="s">
        <v>39</v>
      </c>
    </row>
    <row r="9" spans="1:3" ht="26.25" thickBot="1" x14ac:dyDescent="0.3">
      <c r="A9" s="52" t="s">
        <v>38</v>
      </c>
      <c r="B9" s="52" t="s">
        <v>37</v>
      </c>
      <c r="C9" s="51" t="s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D33" sqref="D33"/>
    </sheetView>
  </sheetViews>
  <sheetFormatPr defaultRowHeight="15" x14ac:dyDescent="0.25"/>
  <cols>
    <col min="1" max="1" width="27.85546875" style="1" customWidth="1"/>
    <col min="2" max="2" width="26.42578125" style="1" customWidth="1"/>
    <col min="3" max="3" width="24" style="1" customWidth="1"/>
    <col min="4" max="4" width="14" style="1" customWidth="1"/>
    <col min="5" max="16384" width="9.140625" style="1"/>
  </cols>
  <sheetData>
    <row r="1" spans="1:4" s="58" customFormat="1" ht="16.5" thickBot="1" x14ac:dyDescent="0.3">
      <c r="A1" s="67" t="s">
        <v>145</v>
      </c>
    </row>
    <row r="2" spans="1:4" s="58" customFormat="1" ht="15.75" thickBot="1" x14ac:dyDescent="0.3">
      <c r="A2" s="66" t="s">
        <v>110</v>
      </c>
      <c r="B2" s="66" t="s">
        <v>109</v>
      </c>
      <c r="C2" s="66" t="s">
        <v>108</v>
      </c>
      <c r="D2" s="66" t="s">
        <v>107</v>
      </c>
    </row>
    <row r="3" spans="1:4" s="58" customFormat="1" x14ac:dyDescent="0.25">
      <c r="A3" s="65" t="s">
        <v>106</v>
      </c>
      <c r="B3" s="65" t="s">
        <v>81</v>
      </c>
      <c r="C3" s="65" t="s">
        <v>105</v>
      </c>
      <c r="D3" s="64" t="s">
        <v>86</v>
      </c>
    </row>
    <row r="4" spans="1:4" s="58" customFormat="1" x14ac:dyDescent="0.25">
      <c r="A4" s="65" t="s">
        <v>104</v>
      </c>
      <c r="B4" s="65" t="s">
        <v>103</v>
      </c>
      <c r="C4" s="65" t="s">
        <v>102</v>
      </c>
      <c r="D4" s="64" t="s">
        <v>101</v>
      </c>
    </row>
    <row r="5" spans="1:4" s="58" customFormat="1" x14ac:dyDescent="0.25">
      <c r="A5" s="65" t="s">
        <v>100</v>
      </c>
      <c r="B5" s="65" t="s">
        <v>99</v>
      </c>
      <c r="C5" s="65" t="s">
        <v>98</v>
      </c>
      <c r="D5" s="64" t="s">
        <v>97</v>
      </c>
    </row>
    <row r="6" spans="1:4" s="58" customFormat="1" x14ac:dyDescent="0.25">
      <c r="A6" s="65" t="s">
        <v>96</v>
      </c>
      <c r="B6" s="65" t="s">
        <v>81</v>
      </c>
      <c r="C6" s="65" t="s">
        <v>95</v>
      </c>
      <c r="D6" s="64" t="s">
        <v>91</v>
      </c>
    </row>
    <row r="7" spans="1:4" s="58" customFormat="1" x14ac:dyDescent="0.25">
      <c r="A7" s="65" t="s">
        <v>94</v>
      </c>
      <c r="B7" s="65" t="s">
        <v>93</v>
      </c>
      <c r="C7" s="65" t="s">
        <v>92</v>
      </c>
      <c r="D7" s="64" t="s">
        <v>91</v>
      </c>
    </row>
    <row r="8" spans="1:4" s="58" customFormat="1" x14ac:dyDescent="0.25">
      <c r="A8" s="65" t="s">
        <v>90</v>
      </c>
      <c r="B8" s="65" t="s">
        <v>81</v>
      </c>
      <c r="C8" s="65" t="s">
        <v>89</v>
      </c>
      <c r="D8" s="64" t="s">
        <v>86</v>
      </c>
    </row>
    <row r="9" spans="1:4" s="58" customFormat="1" x14ac:dyDescent="0.25">
      <c r="A9" s="65" t="s">
        <v>88</v>
      </c>
      <c r="B9" s="65" t="s">
        <v>81</v>
      </c>
      <c r="C9" s="65" t="s">
        <v>87</v>
      </c>
      <c r="D9" s="64" t="s">
        <v>86</v>
      </c>
    </row>
    <row r="10" spans="1:4" s="58" customFormat="1" x14ac:dyDescent="0.25">
      <c r="A10" s="65" t="s">
        <v>85</v>
      </c>
      <c r="B10" s="65" t="s">
        <v>84</v>
      </c>
      <c r="C10" s="65" t="s">
        <v>83</v>
      </c>
      <c r="D10" s="64" t="s">
        <v>79</v>
      </c>
    </row>
    <row r="11" spans="1:4" s="58" customFormat="1" x14ac:dyDescent="0.25">
      <c r="A11" s="65" t="s">
        <v>82</v>
      </c>
      <c r="B11" s="65" t="s">
        <v>81</v>
      </c>
      <c r="C11" s="65" t="s">
        <v>80</v>
      </c>
      <c r="D11" s="64" t="s">
        <v>79</v>
      </c>
    </row>
    <row r="12" spans="1:4" s="58" customFormat="1" x14ac:dyDescent="0.25">
      <c r="A12" s="65" t="s">
        <v>78</v>
      </c>
      <c r="B12" s="65" t="s">
        <v>61</v>
      </c>
      <c r="C12" s="65" t="s">
        <v>77</v>
      </c>
      <c r="D12" s="64" t="s">
        <v>59</v>
      </c>
    </row>
    <row r="13" spans="1:4" s="58" customFormat="1" x14ac:dyDescent="0.25">
      <c r="A13" s="65" t="s">
        <v>76</v>
      </c>
      <c r="B13" s="65" t="s">
        <v>61</v>
      </c>
      <c r="C13" s="65" t="s">
        <v>75</v>
      </c>
      <c r="D13" s="64" t="s">
        <v>59</v>
      </c>
    </row>
    <row r="14" spans="1:4" s="58" customFormat="1" x14ac:dyDescent="0.25">
      <c r="A14" s="65" t="s">
        <v>74</v>
      </c>
      <c r="B14" s="65" t="s">
        <v>69</v>
      </c>
      <c r="C14" s="65" t="s">
        <v>73</v>
      </c>
      <c r="D14" s="64" t="s">
        <v>59</v>
      </c>
    </row>
    <row r="15" spans="1:4" s="58" customFormat="1" x14ac:dyDescent="0.25">
      <c r="A15" s="65" t="s">
        <v>72</v>
      </c>
      <c r="B15" s="65" t="s">
        <v>69</v>
      </c>
      <c r="C15" s="65" t="s">
        <v>71</v>
      </c>
      <c r="D15" s="64" t="s">
        <v>59</v>
      </c>
    </row>
    <row r="16" spans="1:4" s="58" customFormat="1" x14ac:dyDescent="0.25">
      <c r="A16" s="65" t="s">
        <v>70</v>
      </c>
      <c r="B16" s="65" t="s">
        <v>69</v>
      </c>
      <c r="C16" s="65" t="s">
        <v>68</v>
      </c>
      <c r="D16" s="64" t="s">
        <v>59</v>
      </c>
    </row>
    <row r="17" spans="1:4" s="58" customFormat="1" x14ac:dyDescent="0.25">
      <c r="A17" s="65" t="s">
        <v>67</v>
      </c>
      <c r="B17" s="65" t="s">
        <v>64</v>
      </c>
      <c r="C17" s="65" t="s">
        <v>66</v>
      </c>
      <c r="D17" s="64" t="s">
        <v>59</v>
      </c>
    </row>
    <row r="18" spans="1:4" s="58" customFormat="1" x14ac:dyDescent="0.25">
      <c r="A18" s="63" t="s">
        <v>65</v>
      </c>
      <c r="B18" s="63" t="s">
        <v>64</v>
      </c>
      <c r="C18" s="63" t="s">
        <v>63</v>
      </c>
      <c r="D18" s="62" t="s">
        <v>59</v>
      </c>
    </row>
    <row r="19" spans="1:4" s="58" customFormat="1" ht="15.75" thickBot="1" x14ac:dyDescent="0.3">
      <c r="A19" s="60" t="s">
        <v>62</v>
      </c>
      <c r="B19" s="61" t="s">
        <v>61</v>
      </c>
      <c r="C19" s="60" t="s">
        <v>60</v>
      </c>
      <c r="D19" s="59" t="s">
        <v>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S3_ESPretentn</vt:lpstr>
      <vt:lpstr>Table S4_PWD_stIV_XII</vt:lpstr>
      <vt:lpstr>Table S5 primers</vt:lpstr>
      <vt:lpstr>Table S6 ab</vt:lpstr>
    </vt:vector>
  </TitlesOfParts>
  <Company>IMG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Trachtulec</dc:creator>
  <cp:lastModifiedBy>Zdeněk Trachtulec</cp:lastModifiedBy>
  <dcterms:created xsi:type="dcterms:W3CDTF">2021-03-30T18:34:51Z</dcterms:created>
  <dcterms:modified xsi:type="dcterms:W3CDTF">2021-04-10T16:14:33Z</dcterms:modified>
</cp:coreProperties>
</file>