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G:\Il mio Drive\GM-YP\Lavoro SRCAP 2020\Versioni COMPLETE\BMC Biology\Revision 2\"/>
    </mc:Choice>
  </mc:AlternateContent>
  <xr:revisionPtr revIDLastSave="0" documentId="13_ncr:1_{524D2D27-D7CE-4BD9-8F69-001FF4C5044F}" xr6:coauthVersionLast="47" xr6:coauthVersionMax="47" xr10:uidLastSave="{00000000-0000-0000-0000-000000000000}"/>
  <bookViews>
    <workbookView xWindow="-23148" yWindow="-108" windowWidth="23256" windowHeight="12576" tabRatio="432" xr2:uid="{00000000-000D-0000-FFFF-FFFF00000000}"/>
  </bookViews>
  <sheets>
    <sheet name="Table2 - SRCAP Mislocalizations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25" roundtripDataSignature="AMtx7mgumsxiojKXSj9mBBMz+xQvMrhH+w=="/>
    </ext>
  </extLst>
</workbook>
</file>

<file path=xl/calcChain.xml><?xml version="1.0" encoding="utf-8"?>
<calcChain xmlns="http://schemas.openxmlformats.org/spreadsheetml/2006/main">
  <c r="Y19" i="28" l="1"/>
  <c r="Z19" i="28"/>
  <c r="S23" i="28" l="1"/>
  <c r="Y23" i="28" s="1"/>
  <c r="T23" i="28"/>
  <c r="R23" i="28"/>
  <c r="Z24" i="28"/>
  <c r="C23" i="28"/>
  <c r="D23" i="28"/>
  <c r="B23" i="28"/>
  <c r="C26" i="28"/>
  <c r="D26" i="28"/>
  <c r="B26" i="28"/>
  <c r="P25" i="28"/>
  <c r="O25" i="28"/>
  <c r="C25" i="28"/>
  <c r="D25" i="28"/>
  <c r="B25" i="28"/>
  <c r="P24" i="28"/>
  <c r="O24" i="28"/>
  <c r="G24" i="28"/>
  <c r="F24" i="28"/>
  <c r="E24" i="28"/>
  <c r="D24" i="28"/>
  <c r="C24" i="28"/>
  <c r="B24" i="28"/>
  <c r="S24" i="28"/>
  <c r="T24" i="28"/>
  <c r="U24" i="28"/>
  <c r="V24" i="28"/>
  <c r="R24" i="28"/>
  <c r="R16" i="28"/>
  <c r="S16" i="28"/>
  <c r="T16" i="28"/>
  <c r="U16" i="28"/>
  <c r="V16" i="28"/>
  <c r="W3" i="28"/>
  <c r="X3" i="28"/>
  <c r="Y3" i="28"/>
  <c r="Z3" i="28"/>
  <c r="AA3" i="28"/>
  <c r="R26" i="28"/>
  <c r="T26" i="28"/>
  <c r="S26" i="28"/>
  <c r="T25" i="28"/>
  <c r="S25" i="28"/>
  <c r="R25" i="28"/>
  <c r="B22" i="28"/>
  <c r="C22" i="28"/>
  <c r="D22" i="28"/>
  <c r="E22" i="28"/>
  <c r="F22" i="28"/>
  <c r="G22" i="28"/>
  <c r="H22" i="28"/>
  <c r="I22" i="28"/>
  <c r="J3" i="28"/>
  <c r="K3" i="28"/>
  <c r="L3" i="28"/>
  <c r="M3" i="28"/>
  <c r="N3" i="28"/>
  <c r="O3" i="28"/>
  <c r="P3" i="28"/>
  <c r="Q3" i="28"/>
  <c r="B16" i="28"/>
  <c r="C16" i="28"/>
  <c r="D16" i="28"/>
  <c r="E16" i="28"/>
  <c r="F16" i="28"/>
  <c r="G16" i="28"/>
  <c r="H16" i="28"/>
  <c r="I16" i="28"/>
  <c r="S22" i="28"/>
  <c r="T22" i="28"/>
  <c r="R22" i="28"/>
  <c r="G21" i="28"/>
  <c r="B21" i="28"/>
  <c r="C21" i="28"/>
  <c r="Q21" i="28" s="1"/>
  <c r="D21" i="28"/>
  <c r="E21" i="28"/>
  <c r="F21" i="28"/>
  <c r="T21" i="28"/>
  <c r="S21" i="28"/>
  <c r="R21" i="28"/>
  <c r="Y21" i="28" s="1"/>
  <c r="S20" i="28"/>
  <c r="T20" i="28"/>
  <c r="R20" i="28"/>
  <c r="Z20" i="28" s="1"/>
  <c r="D20" i="28"/>
  <c r="C20" i="28"/>
  <c r="E20" i="28"/>
  <c r="B20" i="28"/>
  <c r="C19" i="28"/>
  <c r="D19" i="28"/>
  <c r="E19" i="28"/>
  <c r="F19" i="28"/>
  <c r="G19" i="28"/>
  <c r="H19" i="28"/>
  <c r="B19" i="28"/>
  <c r="T19" i="28"/>
  <c r="R19" i="28"/>
  <c r="E18" i="28"/>
  <c r="Y24" i="28" l="1"/>
  <c r="Q22" i="28"/>
  <c r="P22" i="28"/>
  <c r="O22" i="28"/>
  <c r="Z22" i="28"/>
  <c r="Z26" i="28"/>
  <c r="Y26" i="28"/>
  <c r="P19" i="28"/>
  <c r="O19" i="28"/>
  <c r="O20" i="28"/>
  <c r="P21" i="28"/>
  <c r="O21" i="28"/>
  <c r="P20" i="28"/>
  <c r="Q19" i="28"/>
  <c r="Z21" i="28"/>
  <c r="C18" i="28" l="1"/>
  <c r="D18" i="28"/>
  <c r="B18" i="28"/>
  <c r="T18" i="28"/>
  <c r="S18" i="28"/>
  <c r="Z18" i="28" s="1"/>
  <c r="R18" i="28"/>
  <c r="F17" i="28"/>
  <c r="R15" i="28"/>
  <c r="AA22" i="28" s="1"/>
  <c r="B15" i="28"/>
  <c r="A17" i="28"/>
  <c r="A18" i="28"/>
  <c r="A19" i="28"/>
  <c r="A20" i="28"/>
  <c r="A21" i="28"/>
  <c r="A22" i="28"/>
  <c r="A23" i="28"/>
  <c r="A24" i="28"/>
  <c r="A25" i="28"/>
  <c r="A26" i="28"/>
  <c r="S19" i="28"/>
  <c r="Z25" i="28"/>
  <c r="T17" i="28"/>
  <c r="S17" i="28"/>
  <c r="R17" i="28"/>
  <c r="E17" i="28"/>
  <c r="D17" i="28"/>
  <c r="C17" i="28"/>
  <c r="B17" i="28"/>
  <c r="Q23" i="28"/>
  <c r="R3" i="28"/>
  <c r="Z23" i="28" s="1"/>
  <c r="O26" i="28" l="1"/>
  <c r="Q26" i="28"/>
  <c r="Y18" i="28"/>
  <c r="O18" i="28"/>
  <c r="Q18" i="28"/>
  <c r="P18" i="28"/>
  <c r="P17" i="28"/>
  <c r="P23" i="28"/>
  <c r="O23" i="28"/>
  <c r="P26" i="28"/>
  <c r="AA23" i="28"/>
  <c r="Z17" i="28"/>
  <c r="O17" i="28"/>
  <c r="Y25" i="28"/>
  <c r="AA21" i="28"/>
  <c r="Y22" i="28"/>
  <c r="Q20" i="28"/>
  <c r="AA25" i="28"/>
  <c r="Q17" i="28"/>
  <c r="AA20" i="28"/>
  <c r="AA18" i="28"/>
  <c r="Y20" i="28"/>
  <c r="AA17" i="28"/>
  <c r="AA26" i="28"/>
  <c r="Y17" i="28"/>
  <c r="AA24" i="28" s="1"/>
  <c r="Q25" i="28" l="1"/>
  <c r="Q24" i="28"/>
</calcChain>
</file>

<file path=xl/sharedStrings.xml><?xml version="1.0" encoding="utf-8"?>
<sst xmlns="http://schemas.openxmlformats.org/spreadsheetml/2006/main" count="32" uniqueCount="24">
  <si>
    <t>Mock</t>
  </si>
  <si>
    <t>SRCAP RNAi</t>
  </si>
  <si>
    <t>TOT</t>
  </si>
  <si>
    <t>Mean</t>
  </si>
  <si>
    <t>SD</t>
  </si>
  <si>
    <t>N</t>
  </si>
  <si>
    <t>Citron Kinase</t>
  </si>
  <si>
    <t>INCENP</t>
  </si>
  <si>
    <t>MKLP2</t>
  </si>
  <si>
    <t>PLK1</t>
  </si>
  <si>
    <t>Aurora B</t>
  </si>
  <si>
    <t>MKLP1</t>
  </si>
  <si>
    <t>Alix</t>
  </si>
  <si>
    <t>Spastin</t>
  </si>
  <si>
    <t>Anillin</t>
  </si>
  <si>
    <t>Cep55</t>
  </si>
  <si>
    <t>First</t>
  </si>
  <si>
    <t>Second</t>
  </si>
  <si>
    <t>Third</t>
  </si>
  <si>
    <t>Forth</t>
  </si>
  <si>
    <t>Sixth</t>
  </si>
  <si>
    <t>Seventh</t>
  </si>
  <si>
    <t>Eighth</t>
  </si>
  <si>
    <t>Fifth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</si>
</sst>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yy"/>
    <numFmt numFmtId="165" formatCode="0.0"/>
    <numFmt numFmtId="166" formatCode="0.0000000"/>
    <numFmt numFmtId="167" formatCode="0.00000000"/>
  </numFmts>
  <fonts count="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aj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3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6" borderId="0" applyNumberFormat="0" applyBorder="0" applyAlignment="0" applyProtection="0"/>
  </cellStyleXfs>
  <cellXfs count="82">
    <xf numFmtId="0" fontId="0" fillId="0" borderId="0" xfId="0" applyFont="1" applyAlignment="1"/>
    <xf numFmtId="0" fontId="4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/>
    <xf numFmtId="0" fontId="3" fillId="0" borderId="0" xfId="0" applyFont="1" applyAlignment="1"/>
    <xf numFmtId="0" fontId="0" fillId="0" borderId="2" xfId="0" applyFont="1" applyBorder="1" applyAlignment="1"/>
    <xf numFmtId="49" fontId="2" fillId="0" borderId="0" xfId="0" applyNumberFormat="1" applyFont="1" applyAlignment="1">
      <alignment horizontal="center" vertical="center"/>
    </xf>
    <xf numFmtId="0" fontId="0" fillId="0" borderId="0" xfId="0" applyFont="1" applyAlignment="1"/>
    <xf numFmtId="49" fontId="5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1" fillId="0" borderId="2" xfId="2" applyNumberFormat="1" applyFill="1" applyBorder="1" applyAlignment="1">
      <alignment horizontal="center" vertical="center"/>
    </xf>
    <xf numFmtId="49" fontId="1" fillId="0" borderId="2" xfId="4" applyNumberFormat="1" applyFill="1" applyBorder="1"/>
    <xf numFmtId="49" fontId="1" fillId="8" borderId="2" xfId="2" applyNumberFormat="1" applyFill="1" applyBorder="1" applyAlignment="1">
      <alignment horizontal="center" vertical="center"/>
    </xf>
    <xf numFmtId="166" fontId="1" fillId="8" borderId="1" xfId="2" applyNumberFormat="1" applyFill="1" applyBorder="1"/>
    <xf numFmtId="165" fontId="1" fillId="8" borderId="1" xfId="2" applyNumberFormat="1" applyFill="1" applyBorder="1"/>
    <xf numFmtId="49" fontId="1" fillId="9" borderId="2" xfId="4" applyNumberFormat="1" applyFill="1" applyBorder="1"/>
    <xf numFmtId="166" fontId="1" fillId="9" borderId="1" xfId="4" applyNumberFormat="1" applyFill="1" applyBorder="1"/>
    <xf numFmtId="165" fontId="1" fillId="9" borderId="1" xfId="4" applyNumberFormat="1" applyFill="1" applyBorder="1"/>
    <xf numFmtId="166" fontId="1" fillId="8" borderId="2" xfId="2" applyNumberFormat="1" applyFill="1" applyBorder="1"/>
    <xf numFmtId="165" fontId="1" fillId="8" borderId="2" xfId="2" applyNumberFormat="1" applyFill="1" applyBorder="1"/>
    <xf numFmtId="0" fontId="2" fillId="0" borderId="2" xfId="0" applyFont="1" applyFill="1" applyBorder="1" applyAlignment="1"/>
    <xf numFmtId="167" fontId="1" fillId="8" borderId="1" xfId="2" applyNumberFormat="1" applyFill="1" applyBorder="1"/>
    <xf numFmtId="167" fontId="1" fillId="8" borderId="2" xfId="2" applyNumberFormat="1" applyFill="1" applyBorder="1"/>
    <xf numFmtId="166" fontId="1" fillId="9" borderId="2" xfId="4" applyNumberFormat="1" applyFill="1" applyBorder="1"/>
    <xf numFmtId="0" fontId="0" fillId="0" borderId="9" xfId="0" applyBorder="1"/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16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2" xfId="0" applyFont="1" applyBorder="1"/>
    <xf numFmtId="0" fontId="2" fillId="0" borderId="13" xfId="0" applyFont="1" applyBorder="1"/>
    <xf numFmtId="0" fontId="0" fillId="0" borderId="12" xfId="0" applyFont="1" applyBorder="1" applyAlignment="1"/>
    <xf numFmtId="49" fontId="5" fillId="0" borderId="6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3" fillId="0" borderId="2" xfId="0" applyFont="1" applyBorder="1"/>
    <xf numFmtId="0" fontId="0" fillId="0" borderId="13" xfId="0" applyFont="1" applyBorder="1" applyAlignment="1"/>
    <xf numFmtId="49" fontId="1" fillId="8" borderId="14" xfId="2" applyNumberFormat="1" applyFill="1" applyBorder="1" applyAlignment="1">
      <alignment horizontal="center"/>
    </xf>
    <xf numFmtId="49" fontId="1" fillId="8" borderId="15" xfId="2" applyNumberFormat="1" applyFill="1" applyBorder="1" applyAlignment="1">
      <alignment horizontal="center"/>
    </xf>
    <xf numFmtId="49" fontId="1" fillId="8" borderId="16" xfId="2" applyNumberFormat="1" applyFill="1" applyBorder="1" applyAlignment="1">
      <alignment horizontal="center"/>
    </xf>
    <xf numFmtId="166" fontId="1" fillId="8" borderId="17" xfId="2" applyNumberFormat="1" applyFill="1" applyBorder="1"/>
    <xf numFmtId="0" fontId="1" fillId="8" borderId="18" xfId="2" applyFill="1" applyBorder="1"/>
    <xf numFmtId="167" fontId="1" fillId="8" borderId="17" xfId="2" applyNumberFormat="1" applyFill="1" applyBorder="1"/>
    <xf numFmtId="167" fontId="1" fillId="8" borderId="19" xfId="2" applyNumberFormat="1" applyFill="1" applyBorder="1"/>
    <xf numFmtId="167" fontId="1" fillId="8" borderId="20" xfId="2" applyNumberFormat="1" applyFill="1" applyBorder="1"/>
    <xf numFmtId="0" fontId="1" fillId="8" borderId="21" xfId="2" applyFill="1" applyBorder="1"/>
    <xf numFmtId="0" fontId="1" fillId="9" borderId="14" xfId="4" applyFill="1" applyBorder="1"/>
    <xf numFmtId="0" fontId="1" fillId="9" borderId="15" xfId="4" applyFill="1" applyBorder="1"/>
    <xf numFmtId="0" fontId="1" fillId="9" borderId="16" xfId="4" applyFill="1" applyBorder="1"/>
    <xf numFmtId="166" fontId="1" fillId="9" borderId="17" xfId="4" applyNumberFormat="1" applyFill="1" applyBorder="1"/>
    <xf numFmtId="0" fontId="1" fillId="9" borderId="18" xfId="4" applyFill="1" applyBorder="1"/>
    <xf numFmtId="166" fontId="1" fillId="9" borderId="19" xfId="4" applyNumberFormat="1" applyFill="1" applyBorder="1"/>
    <xf numFmtId="166" fontId="1" fillId="9" borderId="20" xfId="4" applyNumberFormat="1" applyFill="1" applyBorder="1"/>
    <xf numFmtId="0" fontId="1" fillId="9" borderId="21" xfId="4" applyFill="1" applyBorder="1"/>
    <xf numFmtId="49" fontId="0" fillId="0" borderId="6" xfId="0" applyNumberFormat="1" applyFont="1" applyBorder="1" applyAlignment="1"/>
    <xf numFmtId="49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/>
    <xf numFmtId="0" fontId="3" fillId="0" borderId="2" xfId="0" applyFont="1" applyBorder="1" applyAlignment="1"/>
    <xf numFmtId="49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Fill="1" applyBorder="1" applyAlignment="1"/>
    <xf numFmtId="0" fontId="3" fillId="0" borderId="12" xfId="0" applyFont="1" applyBorder="1" applyAlignment="1"/>
    <xf numFmtId="0" fontId="7" fillId="7" borderId="5" xfId="1" applyFont="1" applyFill="1" applyBorder="1" applyAlignment="1">
      <alignment horizontal="center" vertical="center"/>
    </xf>
    <xf numFmtId="0" fontId="7" fillId="7" borderId="3" xfId="1" applyFont="1" applyFill="1" applyBorder="1" applyAlignment="1">
      <alignment horizontal="center" vertical="center"/>
    </xf>
    <xf numFmtId="0" fontId="7" fillId="7" borderId="3" xfId="1" applyFont="1" applyFill="1" applyBorder="1" applyAlignment="1">
      <alignment horizontal="center"/>
    </xf>
    <xf numFmtId="0" fontId="7" fillId="7" borderId="4" xfId="1" applyFont="1" applyFill="1" applyBorder="1" applyAlignment="1">
      <alignment horizontal="center"/>
    </xf>
    <xf numFmtId="0" fontId="7" fillId="2" borderId="5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7" fillId="2" borderId="4" xfId="3" applyFont="1" applyFill="1" applyBorder="1" applyAlignment="1">
      <alignment horizontal="center"/>
    </xf>
    <xf numFmtId="0" fontId="7" fillId="7" borderId="22" xfId="1" applyFont="1" applyFill="1" applyBorder="1" applyAlignment="1">
      <alignment horizontal="center" vertical="center"/>
    </xf>
    <xf numFmtId="0" fontId="7" fillId="7" borderId="23" xfId="1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/>
    </xf>
    <xf numFmtId="0" fontId="7" fillId="2" borderId="23" xfId="3" applyFont="1" applyFill="1" applyBorder="1"/>
    <xf numFmtId="0" fontId="7" fillId="2" borderId="24" xfId="3" applyFont="1" applyFill="1" applyBorder="1"/>
  </cellXfs>
  <cellStyles count="5">
    <cellStyle name="60% - Accent1" xfId="2" builtinId="32"/>
    <cellStyle name="60% - Accent4" xfId="4" builtinId="44"/>
    <cellStyle name="Accent1" xfId="1" builtinId="29"/>
    <cellStyle name="Accent4" xfId="3" builtinId="4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theme" Target="theme/theme1.xml"/><Relationship Id="rId25" Type="http://customschemas.google.com/relationships/workbookmetadata" Target="metadata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28" Type="http://schemas.openxmlformats.org/officeDocument/2006/relationships/sharedStrings" Target="sharedStrings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551AC-7813-4003-9475-09404F2ECD3D}">
  <dimension ref="A2:AA990"/>
  <sheetViews>
    <sheetView tabSelected="1" zoomScale="80" zoomScaleNormal="80" workbookViewId="0">
      <pane xSplit="1" topLeftCell="B1" activePane="topRight" state="frozen"/>
      <selection pane="topRight" activeCell="A26" sqref="A26:XFD26"/>
    </sheetView>
  </sheetViews>
  <sheetFormatPr defaultColWidth="12.59765625" defaultRowHeight="15" customHeight="1" x14ac:dyDescent="0.25"/>
  <cols>
    <col min="1" max="1" width="15.8984375" style="9" customWidth="1"/>
    <col min="2" max="4" width="10.296875" style="9" bestFit="1" customWidth="1"/>
    <col min="5" max="5" width="11.19921875" style="9" bestFit="1" customWidth="1"/>
    <col min="6" max="7" width="10.296875" style="9" bestFit="1" customWidth="1"/>
    <col min="8" max="8" width="9.3984375" style="9" customWidth="1"/>
    <col min="9" max="9" width="10.296875" style="9" bestFit="1" customWidth="1"/>
    <col min="10" max="13" width="9.3984375" style="9" customWidth="1"/>
    <col min="14" max="14" width="9.09765625" style="9" customWidth="1"/>
    <col min="15" max="16" width="15.19921875" style="9" customWidth="1"/>
    <col min="17" max="17" width="9.3984375" style="9" customWidth="1"/>
    <col min="18" max="19" width="10.296875" style="9" bestFit="1" customWidth="1"/>
    <col min="20" max="22" width="9.5" style="9" customWidth="1"/>
    <col min="23" max="23" width="9.3984375" style="9" customWidth="1"/>
    <col min="24" max="24" width="9.09765625" style="9" customWidth="1"/>
    <col min="25" max="26" width="9.8984375" style="9" customWidth="1"/>
    <col min="27" max="27" width="9.3984375" style="9" customWidth="1"/>
    <col min="28" max="16384" width="12.59765625" style="9"/>
  </cols>
  <sheetData>
    <row r="2" spans="1:27" ht="14.4" x14ac:dyDescent="0.3">
      <c r="B2" s="70" t="s">
        <v>0</v>
      </c>
      <c r="C2" s="71"/>
      <c r="D2" s="71"/>
      <c r="E2" s="71"/>
      <c r="F2" s="71"/>
      <c r="G2" s="71"/>
      <c r="H2" s="71"/>
      <c r="I2" s="71"/>
      <c r="J2" s="72" t="s">
        <v>2</v>
      </c>
      <c r="K2" s="72"/>
      <c r="L2" s="72"/>
      <c r="M2" s="72"/>
      <c r="N2" s="72"/>
      <c r="O2" s="72"/>
      <c r="P2" s="72"/>
      <c r="Q2" s="73"/>
      <c r="R2" s="74" t="s">
        <v>1</v>
      </c>
      <c r="S2" s="75"/>
      <c r="T2" s="75"/>
      <c r="U2" s="75"/>
      <c r="V2" s="76"/>
      <c r="W2" s="74" t="s">
        <v>2</v>
      </c>
      <c r="X2" s="75"/>
      <c r="Y2" s="75"/>
      <c r="Z2" s="75"/>
      <c r="AA2" s="76"/>
    </row>
    <row r="3" spans="1:27" ht="14.4" x14ac:dyDescent="0.25">
      <c r="B3" s="10" t="s">
        <v>16</v>
      </c>
      <c r="C3" s="12" t="s">
        <v>17</v>
      </c>
      <c r="D3" s="12" t="s">
        <v>18</v>
      </c>
      <c r="E3" s="13" t="s">
        <v>19</v>
      </c>
      <c r="F3" s="13" t="s">
        <v>23</v>
      </c>
      <c r="G3" s="13" t="s">
        <v>20</v>
      </c>
      <c r="H3" s="13" t="s">
        <v>21</v>
      </c>
      <c r="I3" s="13" t="s">
        <v>22</v>
      </c>
      <c r="J3" s="40" t="str">
        <f t="shared" ref="J3:Q3" si="0">B3</f>
        <v>First</v>
      </c>
      <c r="K3" s="65" t="str">
        <f t="shared" si="0"/>
        <v>Second</v>
      </c>
      <c r="L3" s="65" t="str">
        <f t="shared" si="0"/>
        <v>Third</v>
      </c>
      <c r="M3" s="65" t="str">
        <f t="shared" si="0"/>
        <v>Forth</v>
      </c>
      <c r="N3" s="65" t="str">
        <f t="shared" si="0"/>
        <v>Fifth</v>
      </c>
      <c r="O3" s="41" t="str">
        <f t="shared" si="0"/>
        <v>Sixth</v>
      </c>
      <c r="P3" s="66" t="str">
        <f t="shared" si="0"/>
        <v>Seventh</v>
      </c>
      <c r="Q3" s="14" t="str">
        <f t="shared" si="0"/>
        <v>Eighth</v>
      </c>
      <c r="R3" s="8" t="str">
        <f>$B$3</f>
        <v>First</v>
      </c>
      <c r="S3" s="11" t="s">
        <v>17</v>
      </c>
      <c r="T3" s="11" t="s">
        <v>18</v>
      </c>
      <c r="U3" s="11" t="s">
        <v>19</v>
      </c>
      <c r="V3" s="11" t="s">
        <v>23</v>
      </c>
      <c r="W3" s="61" t="str">
        <f t="shared" ref="W3:AA3" si="1">R3</f>
        <v>First</v>
      </c>
      <c r="X3" s="62" t="str">
        <f t="shared" si="1"/>
        <v>Second</v>
      </c>
      <c r="Y3" s="33" t="str">
        <f t="shared" si="1"/>
        <v>Third</v>
      </c>
      <c r="Z3" s="33" t="str">
        <f t="shared" si="1"/>
        <v>Forth</v>
      </c>
      <c r="AA3" s="34" t="str">
        <f t="shared" si="1"/>
        <v>Fifth</v>
      </c>
    </row>
    <row r="4" spans="1:27" ht="14.4" x14ac:dyDescent="0.3">
      <c r="A4" s="4" t="s">
        <v>6</v>
      </c>
      <c r="B4" s="2">
        <v>1</v>
      </c>
      <c r="C4" s="1">
        <v>1</v>
      </c>
      <c r="D4" s="9">
        <v>3</v>
      </c>
      <c r="E4" s="9">
        <v>5</v>
      </c>
      <c r="F4" s="9">
        <v>1</v>
      </c>
      <c r="J4" s="35">
        <v>141</v>
      </c>
      <c r="K4" s="5">
        <v>178</v>
      </c>
      <c r="L4" s="5">
        <v>185</v>
      </c>
      <c r="M4" s="7">
        <v>75</v>
      </c>
      <c r="N4" s="25">
        <v>156</v>
      </c>
      <c r="O4" s="7"/>
      <c r="P4" s="31"/>
      <c r="R4" s="2">
        <v>5</v>
      </c>
      <c r="S4" s="2">
        <v>7</v>
      </c>
      <c r="T4" s="2">
        <v>6</v>
      </c>
      <c r="U4" s="2"/>
      <c r="V4" s="2"/>
      <c r="W4" s="35">
        <v>117</v>
      </c>
      <c r="X4" s="5">
        <v>131</v>
      </c>
      <c r="Y4" s="5">
        <v>125</v>
      </c>
      <c r="Z4" s="7"/>
      <c r="AA4" s="36"/>
    </row>
    <row r="5" spans="1:27" ht="14.4" x14ac:dyDescent="0.3">
      <c r="A5" s="4" t="s">
        <v>8</v>
      </c>
      <c r="B5" s="9">
        <v>5</v>
      </c>
      <c r="C5" s="9">
        <v>4</v>
      </c>
      <c r="D5" s="9">
        <v>1</v>
      </c>
      <c r="E5" s="9">
        <v>2</v>
      </c>
      <c r="J5" s="30">
        <v>69</v>
      </c>
      <c r="K5" s="7">
        <v>161</v>
      </c>
      <c r="L5" s="5">
        <v>135</v>
      </c>
      <c r="M5" s="5">
        <v>121</v>
      </c>
      <c r="N5" s="7"/>
      <c r="O5" s="7"/>
      <c r="P5" s="31"/>
      <c r="R5" s="2">
        <v>32</v>
      </c>
      <c r="S5" s="1">
        <v>23</v>
      </c>
      <c r="T5" s="9">
        <v>69</v>
      </c>
      <c r="W5" s="29">
        <v>62</v>
      </c>
      <c r="X5" s="5">
        <v>105</v>
      </c>
      <c r="Y5" s="5">
        <v>150</v>
      </c>
      <c r="Z5" s="7"/>
      <c r="AA5" s="36"/>
    </row>
    <row r="6" spans="1:27" ht="14.4" x14ac:dyDescent="0.3">
      <c r="A6" s="4" t="s">
        <v>10</v>
      </c>
      <c r="B6" s="3">
        <v>0</v>
      </c>
      <c r="C6" s="3">
        <v>0</v>
      </c>
      <c r="D6" s="3">
        <v>0</v>
      </c>
      <c r="E6" s="6">
        <v>5</v>
      </c>
      <c r="F6" s="6">
        <v>8</v>
      </c>
      <c r="G6" s="6">
        <v>13</v>
      </c>
      <c r="H6" s="6">
        <v>9</v>
      </c>
      <c r="I6" s="6"/>
      <c r="J6" s="63">
        <v>111</v>
      </c>
      <c r="K6" s="64">
        <v>165</v>
      </c>
      <c r="L6" s="64">
        <v>109</v>
      </c>
      <c r="M6" s="42">
        <v>139</v>
      </c>
      <c r="N6" s="42">
        <v>100</v>
      </c>
      <c r="O6" s="42">
        <v>81</v>
      </c>
      <c r="P6" s="31">
        <v>150</v>
      </c>
      <c r="R6" s="9">
        <v>39</v>
      </c>
      <c r="S6" s="9">
        <v>57</v>
      </c>
      <c r="T6" s="9">
        <v>56</v>
      </c>
      <c r="W6" s="30">
        <v>52</v>
      </c>
      <c r="X6" s="7">
        <v>137</v>
      </c>
      <c r="Y6" s="7">
        <v>106</v>
      </c>
      <c r="Z6" s="7"/>
      <c r="AA6" s="31"/>
    </row>
    <row r="7" spans="1:27" ht="14.4" x14ac:dyDescent="0.3">
      <c r="A7" s="4" t="s">
        <v>7</v>
      </c>
      <c r="B7" s="3">
        <v>4</v>
      </c>
      <c r="C7" s="3">
        <v>7</v>
      </c>
      <c r="D7" s="3">
        <v>19</v>
      </c>
      <c r="E7" s="6">
        <v>7</v>
      </c>
      <c r="F7" s="6"/>
      <c r="G7" s="6"/>
      <c r="H7" s="6"/>
      <c r="I7" s="6"/>
      <c r="J7" s="63">
        <v>71</v>
      </c>
      <c r="K7" s="64">
        <v>98</v>
      </c>
      <c r="L7" s="64">
        <v>157</v>
      </c>
      <c r="M7" s="42">
        <v>57</v>
      </c>
      <c r="N7" s="42"/>
      <c r="O7" s="42"/>
      <c r="P7" s="31"/>
      <c r="R7" s="9">
        <v>60</v>
      </c>
      <c r="S7" s="9">
        <v>58</v>
      </c>
      <c r="T7" s="9">
        <v>95</v>
      </c>
      <c r="W7" s="30">
        <v>84</v>
      </c>
      <c r="X7" s="7">
        <v>121</v>
      </c>
      <c r="Y7" s="7">
        <v>150</v>
      </c>
      <c r="Z7" s="7"/>
      <c r="AA7" s="31"/>
    </row>
    <row r="8" spans="1:27" ht="14.4" x14ac:dyDescent="0.3">
      <c r="A8" s="4" t="s">
        <v>11</v>
      </c>
      <c r="B8" s="9">
        <v>2</v>
      </c>
      <c r="C8" s="6">
        <v>0</v>
      </c>
      <c r="D8" s="9">
        <v>0</v>
      </c>
      <c r="E8" s="6">
        <v>0</v>
      </c>
      <c r="F8" s="6">
        <v>0</v>
      </c>
      <c r="G8" s="6">
        <v>1</v>
      </c>
      <c r="H8" s="6"/>
      <c r="I8" s="6"/>
      <c r="J8" s="63">
        <v>187</v>
      </c>
      <c r="K8" s="64">
        <v>152</v>
      </c>
      <c r="L8" s="64">
        <v>156</v>
      </c>
      <c r="M8" s="42">
        <v>143</v>
      </c>
      <c r="N8" s="42">
        <v>100</v>
      </c>
      <c r="O8" s="42">
        <v>88</v>
      </c>
      <c r="P8" s="31"/>
      <c r="R8" s="3">
        <v>32</v>
      </c>
      <c r="S8" s="3">
        <v>45</v>
      </c>
      <c r="T8" s="3">
        <v>39</v>
      </c>
      <c r="U8" s="3"/>
      <c r="V8" s="3"/>
      <c r="W8" s="63">
        <v>87</v>
      </c>
      <c r="X8" s="64">
        <v>132</v>
      </c>
      <c r="Y8" s="64">
        <v>114</v>
      </c>
      <c r="Z8" s="7"/>
      <c r="AA8" s="31"/>
    </row>
    <row r="9" spans="1:27" ht="14.4" x14ac:dyDescent="0.3">
      <c r="A9" s="4" t="s">
        <v>9</v>
      </c>
      <c r="B9" s="3">
        <v>0</v>
      </c>
      <c r="C9" s="3">
        <v>0</v>
      </c>
      <c r="D9" s="3">
        <v>0</v>
      </c>
      <c r="E9" s="6">
        <v>0</v>
      </c>
      <c r="F9" s="6">
        <v>0</v>
      </c>
      <c r="G9" s="6">
        <v>8</v>
      </c>
      <c r="H9" s="6">
        <v>5</v>
      </c>
      <c r="I9" s="6">
        <v>16</v>
      </c>
      <c r="J9" s="63">
        <v>115</v>
      </c>
      <c r="K9" s="64">
        <v>128</v>
      </c>
      <c r="L9" s="64">
        <v>144</v>
      </c>
      <c r="M9" s="64">
        <v>128</v>
      </c>
      <c r="N9" s="42">
        <v>136</v>
      </c>
      <c r="O9" s="42">
        <v>83</v>
      </c>
      <c r="P9" s="67">
        <v>95</v>
      </c>
      <c r="Q9" s="7">
        <v>100</v>
      </c>
      <c r="R9" s="9">
        <v>18</v>
      </c>
      <c r="S9" s="9">
        <v>56</v>
      </c>
      <c r="T9" s="9">
        <v>37</v>
      </c>
      <c r="W9" s="30">
        <v>101</v>
      </c>
      <c r="X9" s="7">
        <v>100</v>
      </c>
      <c r="Y9" s="7">
        <v>100</v>
      </c>
      <c r="Z9" s="7"/>
      <c r="AA9" s="31"/>
    </row>
    <row r="10" spans="1:27" ht="14.4" x14ac:dyDescent="0.3">
      <c r="A10" s="4" t="s">
        <v>15</v>
      </c>
      <c r="B10" s="3">
        <v>2</v>
      </c>
      <c r="C10" s="3">
        <v>4</v>
      </c>
      <c r="D10" s="3">
        <v>4</v>
      </c>
      <c r="E10" s="6"/>
      <c r="F10" s="6"/>
      <c r="G10" s="6"/>
      <c r="H10" s="6"/>
      <c r="I10" s="6"/>
      <c r="J10" s="63">
        <v>100</v>
      </c>
      <c r="K10" s="64">
        <v>100</v>
      </c>
      <c r="L10" s="64">
        <v>100</v>
      </c>
      <c r="M10" s="64"/>
      <c r="N10" s="42"/>
      <c r="O10" s="42"/>
      <c r="P10" s="67"/>
      <c r="Q10" s="7"/>
      <c r="R10" s="9">
        <v>3</v>
      </c>
      <c r="S10" s="9">
        <v>10</v>
      </c>
      <c r="T10" s="9">
        <v>8</v>
      </c>
      <c r="W10" s="30">
        <v>44</v>
      </c>
      <c r="X10" s="7">
        <v>100</v>
      </c>
      <c r="Y10" s="7">
        <v>100</v>
      </c>
      <c r="Z10" s="7"/>
      <c r="AA10" s="31"/>
    </row>
    <row r="11" spans="1:27" ht="14.4" x14ac:dyDescent="0.3">
      <c r="A11" s="4" t="s">
        <v>14</v>
      </c>
      <c r="B11" s="3">
        <v>27</v>
      </c>
      <c r="C11" s="3">
        <v>26</v>
      </c>
      <c r="D11" s="3">
        <v>13</v>
      </c>
      <c r="E11" s="6">
        <v>41</v>
      </c>
      <c r="F11" s="6">
        <v>9</v>
      </c>
      <c r="G11" s="6">
        <v>22</v>
      </c>
      <c r="H11" s="6"/>
      <c r="I11" s="6"/>
      <c r="J11" s="35">
        <v>240</v>
      </c>
      <c r="K11" s="5">
        <v>188</v>
      </c>
      <c r="L11" s="5">
        <v>200</v>
      </c>
      <c r="M11" s="5">
        <v>200</v>
      </c>
      <c r="N11" s="5">
        <v>200</v>
      </c>
      <c r="O11" s="5">
        <v>200</v>
      </c>
      <c r="P11" s="67"/>
      <c r="Q11" s="7"/>
      <c r="R11" s="9">
        <v>34</v>
      </c>
      <c r="S11" s="9">
        <v>20</v>
      </c>
      <c r="T11" s="9">
        <v>16</v>
      </c>
      <c r="U11" s="9">
        <v>39</v>
      </c>
      <c r="V11" s="9">
        <v>53</v>
      </c>
      <c r="W11" s="30">
        <v>98</v>
      </c>
      <c r="X11" s="7">
        <v>44</v>
      </c>
      <c r="Y11" s="7">
        <v>52</v>
      </c>
      <c r="Z11" s="7">
        <v>200</v>
      </c>
      <c r="AA11" s="31">
        <v>200</v>
      </c>
    </row>
    <row r="12" spans="1:27" ht="14.4" x14ac:dyDescent="0.3">
      <c r="A12" s="4" t="s">
        <v>12</v>
      </c>
      <c r="B12" s="3">
        <v>18</v>
      </c>
      <c r="C12" s="3">
        <v>12</v>
      </c>
      <c r="D12" s="3">
        <v>8</v>
      </c>
      <c r="E12" s="6"/>
      <c r="F12" s="6"/>
      <c r="G12" s="6"/>
      <c r="H12" s="6"/>
      <c r="I12" s="6"/>
      <c r="J12" s="63">
        <v>240</v>
      </c>
      <c r="K12" s="64">
        <v>200</v>
      </c>
      <c r="L12" s="64">
        <v>200</v>
      </c>
      <c r="M12" s="64"/>
      <c r="N12" s="42"/>
      <c r="O12" s="42"/>
      <c r="P12" s="67"/>
      <c r="Q12" s="7"/>
      <c r="R12" s="9">
        <v>8</v>
      </c>
      <c r="S12" s="9">
        <v>18</v>
      </c>
      <c r="T12" s="9">
        <v>10</v>
      </c>
      <c r="W12" s="30"/>
      <c r="X12" s="7">
        <v>22</v>
      </c>
      <c r="Y12" s="7">
        <v>66</v>
      </c>
      <c r="Z12" s="7">
        <v>42</v>
      </c>
      <c r="AA12" s="31"/>
    </row>
    <row r="13" spans="1:27" ht="14.4" x14ac:dyDescent="0.3">
      <c r="A13" s="4" t="s">
        <v>13</v>
      </c>
      <c r="B13" s="2">
        <v>26</v>
      </c>
      <c r="C13" s="1">
        <v>22</v>
      </c>
      <c r="D13" s="9">
        <v>31</v>
      </c>
      <c r="J13" s="68">
        <v>240</v>
      </c>
      <c r="K13" s="69">
        <v>200</v>
      </c>
      <c r="L13" s="69">
        <v>200</v>
      </c>
      <c r="M13" s="39"/>
      <c r="N13" s="39"/>
      <c r="O13" s="39"/>
      <c r="P13" s="43"/>
      <c r="Q13" s="7"/>
      <c r="R13" s="2">
        <v>22</v>
      </c>
      <c r="S13" s="1">
        <v>7</v>
      </c>
      <c r="T13" s="1">
        <v>12</v>
      </c>
      <c r="U13" s="1"/>
      <c r="V13" s="1"/>
      <c r="W13" s="32"/>
      <c r="X13" s="39">
        <v>49</v>
      </c>
      <c r="Y13" s="39">
        <v>37</v>
      </c>
      <c r="Z13" s="37">
        <v>46</v>
      </c>
      <c r="AA13" s="38"/>
    </row>
    <row r="14" spans="1:27" ht="14.4" thickBot="1" x14ac:dyDescent="0.3">
      <c r="A14" s="4"/>
    </row>
    <row r="15" spans="1:27" thickBot="1" x14ac:dyDescent="0.35">
      <c r="B15" s="77" t="str">
        <f t="shared" ref="B15" si="2">$B$2</f>
        <v>Mock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9" t="str">
        <f t="shared" ref="R15" si="3">$R$2</f>
        <v>SRCAP RNAi</v>
      </c>
      <c r="S15" s="80"/>
      <c r="T15" s="80"/>
      <c r="U15" s="80"/>
      <c r="V15" s="80"/>
      <c r="W15" s="80"/>
      <c r="X15" s="80"/>
      <c r="Y15" s="80"/>
      <c r="Z15" s="80"/>
      <c r="AA15" s="81"/>
    </row>
    <row r="16" spans="1:27" ht="14.4" x14ac:dyDescent="0.3">
      <c r="B16" s="15" t="str">
        <f t="shared" ref="B16:I16" si="4">B3</f>
        <v>First</v>
      </c>
      <c r="C16" s="15" t="str">
        <f t="shared" si="4"/>
        <v>Second</v>
      </c>
      <c r="D16" s="15" t="str">
        <f t="shared" si="4"/>
        <v>Third</v>
      </c>
      <c r="E16" s="15" t="str">
        <f t="shared" si="4"/>
        <v>Forth</v>
      </c>
      <c r="F16" s="15" t="str">
        <f t="shared" si="4"/>
        <v>Fifth</v>
      </c>
      <c r="G16" s="15" t="str">
        <f t="shared" si="4"/>
        <v>Sixth</v>
      </c>
      <c r="H16" s="15" t="str">
        <f t="shared" si="4"/>
        <v>Seventh</v>
      </c>
      <c r="I16" s="15" t="str">
        <f t="shared" si="4"/>
        <v>Eighth</v>
      </c>
      <c r="J16" s="15"/>
      <c r="K16" s="15"/>
      <c r="L16" s="15"/>
      <c r="M16" s="15"/>
      <c r="N16" s="17"/>
      <c r="O16" s="44" t="s">
        <v>3</v>
      </c>
      <c r="P16" s="45" t="s">
        <v>4</v>
      </c>
      <c r="Q16" s="46" t="s">
        <v>5</v>
      </c>
      <c r="R16" s="16" t="str">
        <f t="shared" ref="R16:V16" si="5">R3</f>
        <v>First</v>
      </c>
      <c r="S16" s="16" t="str">
        <f t="shared" si="5"/>
        <v>Second</v>
      </c>
      <c r="T16" s="16" t="str">
        <f t="shared" si="5"/>
        <v>Third</v>
      </c>
      <c r="U16" s="16" t="str">
        <f t="shared" si="5"/>
        <v>Forth</v>
      </c>
      <c r="V16" s="16" t="str">
        <f t="shared" si="5"/>
        <v>Fifth</v>
      </c>
      <c r="W16" s="16"/>
      <c r="X16" s="20"/>
      <c r="Y16" s="53" t="s">
        <v>3</v>
      </c>
      <c r="Z16" s="54" t="s">
        <v>4</v>
      </c>
      <c r="AA16" s="55" t="s">
        <v>5</v>
      </c>
    </row>
    <row r="17" spans="1:27" ht="14.4" x14ac:dyDescent="0.3">
      <c r="A17" s="4" t="str">
        <f t="shared" ref="A17:A26" si="6">A4</f>
        <v>Citron Kinase</v>
      </c>
      <c r="B17" s="18">
        <f>B4/J4*100</f>
        <v>0.70921985815602839</v>
      </c>
      <c r="C17" s="18">
        <f>C4/K4*100</f>
        <v>0.5617977528089888</v>
      </c>
      <c r="D17" s="18">
        <f>D4/L4*100</f>
        <v>1.6216216216216217</v>
      </c>
      <c r="E17" s="18">
        <f>E4/M4*100</f>
        <v>6.666666666666667</v>
      </c>
      <c r="F17" s="18">
        <f>F4/N4*100</f>
        <v>0.64102564102564097</v>
      </c>
      <c r="G17" s="23"/>
      <c r="H17" s="23"/>
      <c r="I17" s="23"/>
      <c r="J17" s="23"/>
      <c r="K17" s="23"/>
      <c r="L17" s="23"/>
      <c r="M17" s="23"/>
      <c r="N17" s="18"/>
      <c r="O17" s="47">
        <f>AVERAGE(B17:N17)</f>
        <v>2.0400663080557893</v>
      </c>
      <c r="P17" s="23">
        <f>STDEV(B17:F17)</f>
        <v>2.62174902577219</v>
      </c>
      <c r="Q17" s="48">
        <f>COUNT(B17:N17)</f>
        <v>5</v>
      </c>
      <c r="R17" s="21">
        <f t="shared" ref="R17:T22" si="7">R4/W4*100</f>
        <v>4.2735042735042734</v>
      </c>
      <c r="S17" s="21">
        <f t="shared" si="7"/>
        <v>5.343511450381679</v>
      </c>
      <c r="T17" s="21">
        <f t="shared" si="7"/>
        <v>4.8</v>
      </c>
      <c r="U17" s="28"/>
      <c r="V17" s="28"/>
      <c r="W17" s="21"/>
      <c r="X17" s="21"/>
      <c r="Y17" s="56">
        <f>AVERAGE(R17:W17)</f>
        <v>4.8056719079619841</v>
      </c>
      <c r="Z17" s="28">
        <f>STDEV(R17:S17)</f>
        <v>0.7566093306882854</v>
      </c>
      <c r="AA17" s="57">
        <f>COUNT(R17:W17)</f>
        <v>3</v>
      </c>
    </row>
    <row r="18" spans="1:27" ht="14.4" x14ac:dyDescent="0.3">
      <c r="A18" s="4" t="str">
        <f t="shared" si="6"/>
        <v>MKLP2</v>
      </c>
      <c r="B18" s="18">
        <f t="shared" ref="B18:E21" si="8">B5/J5*100</f>
        <v>7.2463768115942031</v>
      </c>
      <c r="C18" s="18">
        <f t="shared" si="8"/>
        <v>2.4844720496894408</v>
      </c>
      <c r="D18" s="18">
        <f t="shared" si="8"/>
        <v>0.74074074074074081</v>
      </c>
      <c r="E18" s="18">
        <f t="shared" si="8"/>
        <v>1.6528925619834711</v>
      </c>
      <c r="F18" s="23"/>
      <c r="G18" s="23"/>
      <c r="H18" s="23"/>
      <c r="I18" s="23"/>
      <c r="J18" s="23"/>
      <c r="K18" s="23"/>
      <c r="L18" s="23"/>
      <c r="M18" s="23"/>
      <c r="N18" s="18"/>
      <c r="O18" s="47">
        <f>AVERAGE(B18:E18)</f>
        <v>3.0311205410019637</v>
      </c>
      <c r="P18" s="23">
        <f>STDEV(B18:E18)</f>
        <v>2.8989976423708641</v>
      </c>
      <c r="Q18" s="48">
        <f>COUNT(B18:E18)</f>
        <v>4</v>
      </c>
      <c r="R18" s="21">
        <f t="shared" si="7"/>
        <v>51.612903225806448</v>
      </c>
      <c r="S18" s="21">
        <f t="shared" si="7"/>
        <v>21.904761904761905</v>
      </c>
      <c r="T18" s="21">
        <f t="shared" si="7"/>
        <v>46</v>
      </c>
      <c r="U18" s="28"/>
      <c r="V18" s="28"/>
      <c r="W18" s="21"/>
      <c r="X18" s="21"/>
      <c r="Y18" s="56">
        <f>AVERAGE(R18:W18)</f>
        <v>39.839221710189456</v>
      </c>
      <c r="Z18" s="28">
        <f>STDEV(R18:W18)</f>
        <v>15.78321282375483</v>
      </c>
      <c r="AA18" s="57">
        <f t="shared" ref="AA18:AA20" si="9">COUNT(R18:W18)</f>
        <v>3</v>
      </c>
    </row>
    <row r="19" spans="1:27" ht="14.4" x14ac:dyDescent="0.3">
      <c r="A19" s="4" t="str">
        <f t="shared" si="6"/>
        <v>Aurora B</v>
      </c>
      <c r="B19" s="18">
        <f t="shared" si="8"/>
        <v>0</v>
      </c>
      <c r="C19" s="18">
        <f t="shared" si="8"/>
        <v>0</v>
      </c>
      <c r="D19" s="18">
        <f t="shared" si="8"/>
        <v>0</v>
      </c>
      <c r="E19" s="18">
        <f t="shared" si="8"/>
        <v>3.5971223021582732</v>
      </c>
      <c r="F19" s="18">
        <f>F6/N6*100</f>
        <v>8</v>
      </c>
      <c r="G19" s="18">
        <f>G6/O6*100</f>
        <v>16.049382716049383</v>
      </c>
      <c r="H19" s="18">
        <f>H6/P6*100</f>
        <v>6</v>
      </c>
      <c r="I19" s="23"/>
      <c r="J19" s="23"/>
      <c r="K19" s="23"/>
      <c r="L19" s="23"/>
      <c r="M19" s="23"/>
      <c r="N19" s="18"/>
      <c r="O19" s="47">
        <f>AVERAGE(B19:H19)</f>
        <v>4.8066435740296649</v>
      </c>
      <c r="P19" s="23">
        <f>STDEV(B19:H19)</f>
        <v>5.8990849189879215</v>
      </c>
      <c r="Q19" s="48">
        <f>COUNT(B19:H19)</f>
        <v>7</v>
      </c>
      <c r="R19" s="21">
        <f t="shared" si="7"/>
        <v>75</v>
      </c>
      <c r="S19" s="21">
        <f t="shared" si="7"/>
        <v>41.605839416058394</v>
      </c>
      <c r="T19" s="21">
        <f t="shared" si="7"/>
        <v>52.830188679245282</v>
      </c>
      <c r="U19" s="28"/>
      <c r="V19" s="28"/>
      <c r="W19" s="21"/>
      <c r="X19" s="21"/>
      <c r="Y19" s="56">
        <f>AVERAGE(R19:W19)</f>
        <v>56.47867603176789</v>
      </c>
      <c r="Z19" s="28">
        <f>STDEV(R19:W19)</f>
        <v>16.993412995853941</v>
      </c>
      <c r="AA19" s="57">
        <v>3</v>
      </c>
    </row>
    <row r="20" spans="1:27" ht="14.4" x14ac:dyDescent="0.3">
      <c r="A20" s="4" t="str">
        <f t="shared" si="6"/>
        <v>INCENP</v>
      </c>
      <c r="B20" s="18">
        <f t="shared" si="8"/>
        <v>5.6338028169014089</v>
      </c>
      <c r="C20" s="18">
        <f t="shared" si="8"/>
        <v>7.1428571428571423</v>
      </c>
      <c r="D20" s="18">
        <f t="shared" si="8"/>
        <v>12.101910828025478</v>
      </c>
      <c r="E20" s="18">
        <f t="shared" si="8"/>
        <v>12.280701754385964</v>
      </c>
      <c r="F20" s="24"/>
      <c r="G20" s="24"/>
      <c r="H20" s="24"/>
      <c r="I20" s="24"/>
      <c r="J20" s="24"/>
      <c r="K20" s="24"/>
      <c r="L20" s="24"/>
      <c r="M20" s="24"/>
      <c r="N20" s="19"/>
      <c r="O20" s="47">
        <f>AVERAGE(B20:E20)</f>
        <v>9.2898181355424985</v>
      </c>
      <c r="P20" s="23">
        <f>STDEV(B20:E20)</f>
        <v>3.4073029239577548</v>
      </c>
      <c r="Q20" s="48">
        <f>COUNT(B20:E20)</f>
        <v>4</v>
      </c>
      <c r="R20" s="21">
        <f t="shared" si="7"/>
        <v>71.428571428571431</v>
      </c>
      <c r="S20" s="21">
        <f t="shared" si="7"/>
        <v>47.933884297520663</v>
      </c>
      <c r="T20" s="21">
        <f t="shared" si="7"/>
        <v>63.333333333333329</v>
      </c>
      <c r="U20" s="28"/>
      <c r="V20" s="28"/>
      <c r="W20" s="21"/>
      <c r="X20" s="22"/>
      <c r="Y20" s="56">
        <f>AVERAGE(R20:W20)</f>
        <v>60.898596353141805</v>
      </c>
      <c r="Z20" s="28">
        <f>STDEV(R20:W20)</f>
        <v>11.935075993412216</v>
      </c>
      <c r="AA20" s="57">
        <f t="shared" si="9"/>
        <v>3</v>
      </c>
    </row>
    <row r="21" spans="1:27" ht="15.75" customHeight="1" x14ac:dyDescent="0.3">
      <c r="A21" s="9" t="str">
        <f t="shared" si="6"/>
        <v>MKLP1</v>
      </c>
      <c r="B21" s="26">
        <f t="shared" si="8"/>
        <v>1.0695187165775399</v>
      </c>
      <c r="C21" s="26">
        <f t="shared" si="8"/>
        <v>0</v>
      </c>
      <c r="D21" s="26">
        <f t="shared" si="8"/>
        <v>0</v>
      </c>
      <c r="E21" s="26">
        <f t="shared" si="8"/>
        <v>0</v>
      </c>
      <c r="F21" s="26">
        <f>F8/N8*100</f>
        <v>0</v>
      </c>
      <c r="G21" s="26">
        <f>G8/O8*100</f>
        <v>1.1363636363636365</v>
      </c>
      <c r="H21" s="27"/>
      <c r="I21" s="27"/>
      <c r="J21" s="27"/>
      <c r="K21" s="27"/>
      <c r="L21" s="27"/>
      <c r="M21" s="27"/>
      <c r="N21" s="26"/>
      <c r="O21" s="49">
        <f>AVERAGE(B21:G21)</f>
        <v>0.36764705882352944</v>
      </c>
      <c r="P21" s="27">
        <f>STDEV(B21:G21)</f>
        <v>0.56994849591690389</v>
      </c>
      <c r="Q21" s="48">
        <f>COUNT(B21:I21)</f>
        <v>6</v>
      </c>
      <c r="R21" s="21">
        <f t="shared" si="7"/>
        <v>36.781609195402297</v>
      </c>
      <c r="S21" s="21">
        <f t="shared" si="7"/>
        <v>34.090909090909086</v>
      </c>
      <c r="T21" s="21">
        <f t="shared" si="7"/>
        <v>34.210526315789473</v>
      </c>
      <c r="U21" s="28"/>
      <c r="V21" s="28"/>
      <c r="W21" s="21"/>
      <c r="X21" s="22"/>
      <c r="Y21" s="56">
        <f>AVERAGE(R21)</f>
        <v>36.781609195402297</v>
      </c>
      <c r="Z21" s="28">
        <f>STDEV(R21:W21)</f>
        <v>1.520122939471565</v>
      </c>
      <c r="AA21" s="57">
        <f t="shared" ref="AA21:AA26" si="10">COUNT(R21:W21)</f>
        <v>3</v>
      </c>
    </row>
    <row r="22" spans="1:27" ht="15.75" customHeight="1" x14ac:dyDescent="0.3">
      <c r="A22" s="9" t="str">
        <f t="shared" si="6"/>
        <v>PLK1</v>
      </c>
      <c r="B22" s="26">
        <f>B9/J9*100</f>
        <v>0</v>
      </c>
      <c r="C22" s="26">
        <f t="shared" ref="C22:I22" si="11">C9/K9*100</f>
        <v>0</v>
      </c>
      <c r="D22" s="26">
        <f t="shared" si="11"/>
        <v>0</v>
      </c>
      <c r="E22" s="26">
        <f t="shared" si="11"/>
        <v>0</v>
      </c>
      <c r="F22" s="26">
        <f t="shared" si="11"/>
        <v>0</v>
      </c>
      <c r="G22" s="26">
        <f t="shared" si="11"/>
        <v>9.6385542168674707</v>
      </c>
      <c r="H22" s="26">
        <f t="shared" si="11"/>
        <v>5.2631578947368416</v>
      </c>
      <c r="I22" s="26">
        <f t="shared" si="11"/>
        <v>16</v>
      </c>
      <c r="J22" s="27"/>
      <c r="K22" s="27"/>
      <c r="L22" s="27"/>
      <c r="M22" s="27"/>
      <c r="N22" s="26"/>
      <c r="O22" s="49">
        <f>AVERAGE(B22:I22)</f>
        <v>3.8627140139505389</v>
      </c>
      <c r="P22" s="27">
        <f>STDEV(B22:I22)</f>
        <v>6.0620373989969663</v>
      </c>
      <c r="Q22" s="48">
        <f t="shared" ref="Q22:Q26" si="12">COUNT(B22:I22)</f>
        <v>8</v>
      </c>
      <c r="R22" s="21">
        <f t="shared" si="7"/>
        <v>17.82178217821782</v>
      </c>
      <c r="S22" s="21">
        <f t="shared" si="7"/>
        <v>56.000000000000007</v>
      </c>
      <c r="T22" s="21">
        <f t="shared" si="7"/>
        <v>37</v>
      </c>
      <c r="U22" s="28"/>
      <c r="V22" s="28"/>
      <c r="W22" s="21"/>
      <c r="X22" s="22"/>
      <c r="Y22" s="56">
        <f>AVERAGE(R22:W22)</f>
        <v>36.940594059405946</v>
      </c>
      <c r="Z22" s="28">
        <f>STDEV(R22:S22)</f>
        <v>26.996076715399287</v>
      </c>
      <c r="AA22" s="57">
        <f t="shared" si="10"/>
        <v>3</v>
      </c>
    </row>
    <row r="23" spans="1:27" ht="15.75" customHeight="1" x14ac:dyDescent="0.3">
      <c r="A23" s="9" t="str">
        <f t="shared" si="6"/>
        <v>Cep55</v>
      </c>
      <c r="B23" s="26">
        <f>B10/J10*100</f>
        <v>2</v>
      </c>
      <c r="C23" s="26">
        <f t="shared" ref="C23:D23" si="13">C10/K10*100</f>
        <v>4</v>
      </c>
      <c r="D23" s="26">
        <f t="shared" si="13"/>
        <v>4</v>
      </c>
      <c r="E23" s="26"/>
      <c r="F23" s="27"/>
      <c r="G23" s="27"/>
      <c r="H23" s="27"/>
      <c r="I23" s="27"/>
      <c r="J23" s="27"/>
      <c r="K23" s="27"/>
      <c r="L23" s="27"/>
      <c r="M23" s="27"/>
      <c r="N23" s="26"/>
      <c r="O23" s="49">
        <f>AVERAGE(B23:E23)</f>
        <v>3.3333333333333335</v>
      </c>
      <c r="P23" s="27">
        <f>STDEV(B23:E23)</f>
        <v>1.154700538379251</v>
      </c>
      <c r="Q23" s="48">
        <f t="shared" si="12"/>
        <v>3</v>
      </c>
      <c r="R23" s="21">
        <f>R10/W10*100</f>
        <v>6.8181818181818175</v>
      </c>
      <c r="S23" s="21">
        <f t="shared" ref="S23:T23" si="14">S10/X10*100</f>
        <v>10</v>
      </c>
      <c r="T23" s="21">
        <f t="shared" si="14"/>
        <v>8</v>
      </c>
      <c r="U23" s="28"/>
      <c r="V23" s="28"/>
      <c r="W23" s="21"/>
      <c r="X23" s="22"/>
      <c r="Y23" s="56">
        <f>AVERAGE(R23:W23)</f>
        <v>8.2727272727272716</v>
      </c>
      <c r="Z23" s="28">
        <f>STDEV(R23:W23)</f>
        <v>1.6083460011776511</v>
      </c>
      <c r="AA23" s="57">
        <f t="shared" si="10"/>
        <v>3</v>
      </c>
    </row>
    <row r="24" spans="1:27" ht="15.75" customHeight="1" x14ac:dyDescent="0.3">
      <c r="A24" s="9" t="str">
        <f t="shared" si="6"/>
        <v>Anillin</v>
      </c>
      <c r="B24" s="26">
        <f>B11/J11*100</f>
        <v>11.25</v>
      </c>
      <c r="C24" s="26">
        <f>C11/K11*100</f>
        <v>13.829787234042554</v>
      </c>
      <c r="D24" s="26">
        <f>D11/L11*100</f>
        <v>6.5</v>
      </c>
      <c r="E24" s="26">
        <f>E11/M11*100</f>
        <v>20.5</v>
      </c>
      <c r="F24" s="26">
        <f>F11/N11*100</f>
        <v>4.5</v>
      </c>
      <c r="G24" s="26">
        <f>G11/O11*100</f>
        <v>11</v>
      </c>
      <c r="H24" s="27"/>
      <c r="I24" s="27"/>
      <c r="J24" s="27"/>
      <c r="K24" s="27"/>
      <c r="L24" s="27"/>
      <c r="M24" s="27"/>
      <c r="N24" s="26"/>
      <c r="O24" s="49">
        <f>AVERAGE(B24:G24)</f>
        <v>11.263297872340425</v>
      </c>
      <c r="P24" s="27">
        <f>STDEV(B24:G24)</f>
        <v>5.6639957834107921</v>
      </c>
      <c r="Q24" s="48">
        <f t="shared" si="12"/>
        <v>6</v>
      </c>
      <c r="R24" s="21">
        <f>R11/W11*100</f>
        <v>34.693877551020407</v>
      </c>
      <c r="S24" s="21">
        <f t="shared" ref="S24:V24" si="15">S11/X11*100</f>
        <v>45.454545454545453</v>
      </c>
      <c r="T24" s="21">
        <f t="shared" si="15"/>
        <v>30.76923076923077</v>
      </c>
      <c r="U24" s="21">
        <f t="shared" si="15"/>
        <v>19.5</v>
      </c>
      <c r="V24" s="21">
        <f t="shared" si="15"/>
        <v>26.5</v>
      </c>
      <c r="W24" s="21"/>
      <c r="X24" s="22"/>
      <c r="Y24" s="56">
        <f>AVERAGE(R24:W24)</f>
        <v>31.383530754959327</v>
      </c>
      <c r="Z24" s="28">
        <f>STDEV(R24:W24)</f>
        <v>9.6746626672112654</v>
      </c>
      <c r="AA24" s="57">
        <f t="shared" si="10"/>
        <v>5</v>
      </c>
    </row>
    <row r="25" spans="1:27" ht="15.75" customHeight="1" x14ac:dyDescent="0.3">
      <c r="A25" s="9" t="str">
        <f t="shared" si="6"/>
        <v>Alix</v>
      </c>
      <c r="B25" s="26">
        <f>B12/J12*100</f>
        <v>7.5</v>
      </c>
      <c r="C25" s="26">
        <f t="shared" ref="C25:D25" si="16">C12/K12*100</f>
        <v>6</v>
      </c>
      <c r="D25" s="26">
        <f t="shared" si="16"/>
        <v>4</v>
      </c>
      <c r="E25" s="26"/>
      <c r="F25" s="27"/>
      <c r="G25" s="27"/>
      <c r="H25" s="27"/>
      <c r="I25" s="27"/>
      <c r="J25" s="27"/>
      <c r="K25" s="27"/>
      <c r="L25" s="27"/>
      <c r="M25" s="27"/>
      <c r="N25" s="26"/>
      <c r="O25" s="49">
        <f>AVERAGE(B25:E25)</f>
        <v>5.833333333333333</v>
      </c>
      <c r="P25" s="27">
        <f>STDEV(B25:C25)</f>
        <v>1.0606601717798212</v>
      </c>
      <c r="Q25" s="48">
        <f t="shared" si="12"/>
        <v>3</v>
      </c>
      <c r="R25" s="21">
        <f t="shared" ref="R25:T26" si="17">R12/X12*100</f>
        <v>36.363636363636367</v>
      </c>
      <c r="S25" s="21">
        <f t="shared" si="17"/>
        <v>27.27272727272727</v>
      </c>
      <c r="T25" s="21">
        <f t="shared" si="17"/>
        <v>23.809523809523807</v>
      </c>
      <c r="U25" s="28"/>
      <c r="V25" s="28"/>
      <c r="W25" s="21"/>
      <c r="X25" s="22"/>
      <c r="Y25" s="56">
        <f>AVERAGE(R25:W25)</f>
        <v>29.148629148629151</v>
      </c>
      <c r="Z25" s="28">
        <f>STDEV(R25:W25)</f>
        <v>6.4838793473769014</v>
      </c>
      <c r="AA25" s="57">
        <f t="shared" si="10"/>
        <v>3</v>
      </c>
    </row>
    <row r="26" spans="1:27" ht="15.75" customHeight="1" thickBot="1" x14ac:dyDescent="0.35">
      <c r="A26" s="9" t="str">
        <f t="shared" si="6"/>
        <v>Spastin</v>
      </c>
      <c r="B26" s="26">
        <f>B13/J13*100</f>
        <v>10.833333333333334</v>
      </c>
      <c r="C26" s="26">
        <f t="shared" ref="C26:D26" si="18">C13/K13*100</f>
        <v>11</v>
      </c>
      <c r="D26" s="26">
        <f t="shared" si="18"/>
        <v>15.5</v>
      </c>
      <c r="E26" s="26"/>
      <c r="F26" s="27"/>
      <c r="G26" s="27"/>
      <c r="H26" s="27"/>
      <c r="I26" s="27"/>
      <c r="J26" s="27"/>
      <c r="K26" s="27"/>
      <c r="L26" s="27"/>
      <c r="M26" s="27"/>
      <c r="N26" s="26"/>
      <c r="O26" s="50">
        <f>AVERAGE(B26:E26)</f>
        <v>12.444444444444445</v>
      </c>
      <c r="P26" s="51">
        <f>STDEV(B26:E26)</f>
        <v>2.6475005683208526</v>
      </c>
      <c r="Q26" s="52">
        <f t="shared" si="12"/>
        <v>3</v>
      </c>
      <c r="R26" s="21">
        <f t="shared" si="17"/>
        <v>44.897959183673471</v>
      </c>
      <c r="S26" s="21">
        <f t="shared" si="17"/>
        <v>18.918918918918919</v>
      </c>
      <c r="T26" s="21">
        <f t="shared" si="17"/>
        <v>26.086956521739129</v>
      </c>
      <c r="U26" s="28"/>
      <c r="V26" s="28"/>
      <c r="W26" s="21"/>
      <c r="X26" s="22"/>
      <c r="Y26" s="58">
        <f>AVERAGE(R26:W26)</f>
        <v>29.967944874777174</v>
      </c>
      <c r="Z26" s="59">
        <f>STDEV(R26:W26)</f>
        <v>13.417309201801501</v>
      </c>
      <c r="AA26" s="60">
        <f t="shared" si="10"/>
        <v>3</v>
      </c>
    </row>
    <row r="27" spans="1:27" ht="15.75" customHeight="1" x14ac:dyDescent="0.25"/>
    <row r="28" spans="1:27" ht="15.75" customHeight="1" x14ac:dyDescent="0.25">
      <c r="A28" s="4"/>
    </row>
    <row r="29" spans="1:27" ht="15.75" customHeight="1" x14ac:dyDescent="0.25">
      <c r="A29" s="4"/>
    </row>
    <row r="30" spans="1:27" ht="15.75" customHeight="1" x14ac:dyDescent="0.25">
      <c r="A30" s="4"/>
    </row>
    <row r="31" spans="1:27" ht="15.75" customHeight="1" x14ac:dyDescent="0.25">
      <c r="A31" s="4"/>
    </row>
    <row r="32" spans="1:27" ht="15.75" customHeight="1" x14ac:dyDescent="0.25">
      <c r="A32" s="4"/>
    </row>
    <row r="33" spans="1:1" ht="15.75" customHeight="1" x14ac:dyDescent="0.25">
      <c r="A33" s="4"/>
    </row>
    <row r="34" spans="1:1" ht="15.75" customHeight="1" x14ac:dyDescent="0.25">
      <c r="A34" s="4"/>
    </row>
    <row r="35" spans="1:1" ht="15.75" customHeight="1" x14ac:dyDescent="0.25"/>
    <row r="36" spans="1:1" ht="15.75" customHeight="1" x14ac:dyDescent="0.25"/>
    <row r="37" spans="1:1" ht="15.75" customHeight="1" x14ac:dyDescent="0.25"/>
    <row r="38" spans="1:1" ht="15.75" customHeight="1" x14ac:dyDescent="0.25"/>
    <row r="39" spans="1:1" ht="15.75" customHeight="1" x14ac:dyDescent="0.25"/>
    <row r="40" spans="1:1" ht="15.75" customHeight="1" x14ac:dyDescent="0.25"/>
    <row r="41" spans="1:1" ht="15.75" customHeight="1" x14ac:dyDescent="0.25"/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6">
    <mergeCell ref="B2:I2"/>
    <mergeCell ref="J2:Q2"/>
    <mergeCell ref="R2:V2"/>
    <mergeCell ref="W2:AA2"/>
    <mergeCell ref="B15:Q15"/>
    <mergeCell ref="R15:AA15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Table2 - SRCAP Mislocalizations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giovanni.messina giovanni.messina</cp:lastModifiedBy>
  <dcterms:created xsi:type="dcterms:W3CDTF">2016-11-16T14:47:49Z</dcterms:created>
  <dcterms:modified xsi:type="dcterms:W3CDTF">2021-07-21T09:14:40Z</dcterms:modified>
</cp:coreProperties>
</file>