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G:\Il mio Drive\GM-YP\Lavoro SRCAP 2020\Versioni COMPLETE\BMC Biology\Revision 2\"/>
    </mc:Choice>
  </mc:AlternateContent>
  <xr:revisionPtr revIDLastSave="0" documentId="13_ncr:1_{1DE175A0-33AB-45A0-A703-CA166643AE93}" xr6:coauthVersionLast="47" xr6:coauthVersionMax="47" xr10:uidLastSave="{00000000-0000-0000-0000-000000000000}"/>
  <bookViews>
    <workbookView xWindow="-23148" yWindow="-108" windowWidth="23256" windowHeight="12576" tabRatio="432" xr2:uid="{00000000-000D-0000-FFFF-FFFF00000000}"/>
  </bookViews>
  <sheets>
    <sheet name="Table1 - Defects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25" roundtripDataSignature="AMtx7mgumsxiojKXSj9mBBMz+xQvMrhH+w=="/>
    </ext>
  </extLst>
</workbook>
</file>

<file path=xl/calcChain.xml><?xml version="1.0" encoding="utf-8"?>
<calcChain xmlns="http://schemas.openxmlformats.org/spreadsheetml/2006/main">
  <c r="X14" i="25" l="1"/>
  <c r="Y14" i="25"/>
  <c r="Z14" i="25"/>
  <c r="AA14" i="25"/>
  <c r="AB14" i="25"/>
  <c r="AC14" i="25"/>
  <c r="AD14" i="25"/>
  <c r="AE14" i="25"/>
  <c r="BC14" i="25" l="1"/>
  <c r="BD14" i="25"/>
  <c r="BB14" i="25"/>
  <c r="BC11" i="25" l="1"/>
  <c r="BD11" i="25"/>
  <c r="BE11" i="25"/>
  <c r="BF11" i="25"/>
  <c r="BF13" i="25"/>
  <c r="BE13" i="25"/>
  <c r="BD13" i="25"/>
  <c r="BC13" i="25"/>
  <c r="BB13" i="25"/>
  <c r="BB10" i="25"/>
  <c r="BC10" i="25"/>
  <c r="BD10" i="25"/>
  <c r="BE10" i="25"/>
  <c r="BF10" i="25"/>
  <c r="BG3" i="25"/>
  <c r="BH3" i="25"/>
  <c r="BI3" i="25"/>
  <c r="BJ3" i="25"/>
  <c r="BK3" i="25"/>
  <c r="AN12" i="25"/>
  <c r="AO14" i="25"/>
  <c r="BA14" i="25" s="1"/>
  <c r="AP14" i="25"/>
  <c r="AN14" i="25"/>
  <c r="AO11" i="25"/>
  <c r="AP11" i="25"/>
  <c r="AQ11" i="25"/>
  <c r="AR11" i="25"/>
  <c r="AS11" i="25"/>
  <c r="AT11" i="25"/>
  <c r="AN11" i="25"/>
  <c r="AO13" i="25"/>
  <c r="AN13" i="25"/>
  <c r="AP13" i="25"/>
  <c r="AQ13" i="25"/>
  <c r="AR13" i="25"/>
  <c r="AS13" i="25"/>
  <c r="AT13" i="25"/>
  <c r="AO10" i="25"/>
  <c r="AP10" i="25"/>
  <c r="AQ10" i="25"/>
  <c r="AR10" i="25"/>
  <c r="AS10" i="25"/>
  <c r="AT10" i="25"/>
  <c r="AV3" i="25"/>
  <c r="AW3" i="25"/>
  <c r="AX3" i="25"/>
  <c r="AY3" i="25"/>
  <c r="AZ3" i="25"/>
  <c r="BA3" i="25"/>
  <c r="AO12" i="25"/>
  <c r="AP12" i="25"/>
  <c r="Y12" i="25"/>
  <c r="Z12" i="25"/>
  <c r="X12" i="25"/>
  <c r="Y13" i="25"/>
  <c r="Z13" i="25"/>
  <c r="AA13" i="25"/>
  <c r="AB13" i="25"/>
  <c r="AC13" i="25"/>
  <c r="AD13" i="25"/>
  <c r="AE13" i="25"/>
  <c r="X13" i="25"/>
  <c r="Y11" i="25"/>
  <c r="Z11" i="25"/>
  <c r="AA11" i="25"/>
  <c r="AB11" i="25"/>
  <c r="AC11" i="25"/>
  <c r="AD11" i="25"/>
  <c r="AE11" i="25"/>
  <c r="X11" i="25"/>
  <c r="AF3" i="25"/>
  <c r="AG3" i="25"/>
  <c r="AH3" i="25"/>
  <c r="AI3" i="25"/>
  <c r="AJ3" i="25"/>
  <c r="AK3" i="25"/>
  <c r="AL3" i="25"/>
  <c r="AM3" i="25"/>
  <c r="X10" i="25"/>
  <c r="Y10" i="25"/>
  <c r="Z10" i="25"/>
  <c r="AA10" i="25"/>
  <c r="AB10" i="25"/>
  <c r="AC10" i="25"/>
  <c r="AD10" i="25"/>
  <c r="AE10" i="25"/>
  <c r="S12" i="25"/>
  <c r="R14" i="25"/>
  <c r="T14" i="25"/>
  <c r="R12" i="25"/>
  <c r="T12" i="25"/>
  <c r="S13" i="25"/>
  <c r="T13" i="25"/>
  <c r="R13" i="25"/>
  <c r="S11" i="25"/>
  <c r="T11" i="25"/>
  <c r="R11" i="25"/>
  <c r="S10" i="25"/>
  <c r="T10" i="25"/>
  <c r="V3" i="25"/>
  <c r="W3" i="25"/>
  <c r="J14" i="25"/>
  <c r="J13" i="25"/>
  <c r="K13" i="25"/>
  <c r="L13" i="25"/>
  <c r="M13" i="25"/>
  <c r="K14" i="25"/>
  <c r="K12" i="25"/>
  <c r="J12" i="25"/>
  <c r="L12" i="25"/>
  <c r="BJ13" i="25" l="1"/>
  <c r="BK13" i="25"/>
  <c r="BI13" i="25"/>
  <c r="BA12" i="25"/>
  <c r="BA11" i="25"/>
  <c r="BA13" i="25"/>
  <c r="AY13" i="25"/>
  <c r="AZ13" i="25"/>
  <c r="AZ11" i="25"/>
  <c r="AY11" i="25"/>
  <c r="AK13" i="25"/>
  <c r="AL13" i="25"/>
  <c r="K10" i="25" l="1"/>
  <c r="L10" i="25"/>
  <c r="M10" i="25"/>
  <c r="J11" i="25"/>
  <c r="K11" i="25"/>
  <c r="L11" i="25"/>
  <c r="M11" i="25"/>
  <c r="Q11" i="25" l="1"/>
  <c r="P11" i="25"/>
  <c r="O11" i="25"/>
  <c r="E13" i="25" l="1"/>
  <c r="C13" i="25"/>
  <c r="D13" i="25"/>
  <c r="B13" i="25"/>
  <c r="O3" i="25"/>
  <c r="P3" i="25"/>
  <c r="Q3" i="25"/>
  <c r="C14" i="25" l="1"/>
  <c r="D14" i="25"/>
  <c r="B14" i="25"/>
  <c r="D11" i="25"/>
  <c r="E11" i="25" l="1"/>
  <c r="E10" i="25"/>
  <c r="D10" i="25"/>
  <c r="D12" i="25"/>
  <c r="C10" i="25" l="1"/>
  <c r="B10" i="25"/>
  <c r="H3" i="25"/>
  <c r="G3" i="25"/>
  <c r="F3" i="25"/>
  <c r="BC12" i="25"/>
  <c r="BD12" i="25"/>
  <c r="BJ14" i="25"/>
  <c r="AM14" i="25" l="1"/>
  <c r="V14" i="25"/>
  <c r="AL14" i="25"/>
  <c r="BK14" i="25"/>
  <c r="I14" i="25"/>
  <c r="H14" i="25"/>
  <c r="Q14" i="25"/>
  <c r="W14" i="25"/>
  <c r="AZ14" i="25"/>
  <c r="C12" i="25"/>
  <c r="C11" i="25"/>
  <c r="BB12" i="25"/>
  <c r="BI14" i="25"/>
  <c r="BB11" i="25"/>
  <c r="AY14" i="25"/>
  <c r="AN3" i="25"/>
  <c r="AK14" i="25"/>
  <c r="U14" i="25"/>
  <c r="R3" i="25"/>
  <c r="A11" i="25"/>
  <c r="A12" i="25"/>
  <c r="A13" i="25"/>
  <c r="A14" i="25"/>
  <c r="B12" i="25"/>
  <c r="B11" i="25"/>
  <c r="J3" i="25"/>
  <c r="BK11" i="25" l="1"/>
  <c r="BI11" i="25"/>
  <c r="BJ11" i="25"/>
  <c r="AN10" i="25"/>
  <c r="AU3" i="25"/>
  <c r="R10" i="25"/>
  <c r="U3" i="25"/>
  <c r="N3" i="25"/>
  <c r="J10" i="25"/>
  <c r="I11" i="25"/>
  <c r="G11" i="25"/>
  <c r="H11" i="25" s="1"/>
  <c r="I13" i="25"/>
  <c r="H13" i="25"/>
  <c r="BI12" i="25"/>
  <c r="BJ12" i="25"/>
  <c r="BK12" i="25"/>
  <c r="P12" i="25"/>
  <c r="Q12" i="25"/>
  <c r="P13" i="25"/>
  <c r="Q13" i="25"/>
  <c r="I12" i="25"/>
  <c r="H12" i="25"/>
  <c r="AM13" i="25"/>
  <c r="AZ12" i="25"/>
  <c r="AM11" i="25"/>
  <c r="AL11" i="25"/>
  <c r="V11" i="25"/>
  <c r="W11" i="25"/>
  <c r="V13" i="25"/>
  <c r="W13" i="25"/>
  <c r="W12" i="25"/>
  <c r="V12" i="25"/>
  <c r="AL12" i="25"/>
  <c r="AM12" i="25"/>
  <c r="U13" i="25"/>
  <c r="AY12" i="25"/>
  <c r="AK11" i="25"/>
  <c r="AK12" i="25"/>
  <c r="G13" i="25"/>
  <c r="U12" i="25"/>
  <c r="U11" i="25"/>
  <c r="G14" i="25"/>
  <c r="O13" i="25"/>
  <c r="G12" i="25"/>
  <c r="O12" i="25"/>
  <c r="O14" i="25"/>
</calcChain>
</file>

<file path=xl/sharedStrings.xml><?xml version="1.0" encoding="utf-8"?>
<sst xmlns="http://schemas.openxmlformats.org/spreadsheetml/2006/main" count="69" uniqueCount="22">
  <si>
    <t>TOT</t>
  </si>
  <si>
    <t>Mean</t>
  </si>
  <si>
    <t>SD</t>
  </si>
  <si>
    <t>N</t>
  </si>
  <si>
    <t>Chromatin Bridges</t>
  </si>
  <si>
    <t>Mock (H2O)</t>
  </si>
  <si>
    <t>Mock (Scramble)</t>
  </si>
  <si>
    <t>SRCAP RNAi A</t>
  </si>
  <si>
    <t>SRCAP RNAi B</t>
  </si>
  <si>
    <t>Multipolar Spindle</t>
  </si>
  <si>
    <t>Chromosome Misalignment</t>
  </si>
  <si>
    <t>Abnormal Spindle Morphology</t>
  </si>
  <si>
    <t>Long Intercellular Bridges</t>
  </si>
  <si>
    <t>Multinucleated Cells</t>
  </si>
  <si>
    <t>First</t>
  </si>
  <si>
    <t>Second</t>
  </si>
  <si>
    <t>Third</t>
  </si>
  <si>
    <t>Forth</t>
  </si>
  <si>
    <t>Sixth</t>
  </si>
  <si>
    <t>Seventh</t>
  </si>
  <si>
    <t>Eighth</t>
  </si>
  <si>
    <t>Fifth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</si>
</sst>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/yyyy"/>
    <numFmt numFmtId="165" formatCode="0.0"/>
    <numFmt numFmtId="166" formatCode="0.000000"/>
    <numFmt numFmtId="167" formatCode="0.0000000"/>
  </numFmts>
  <fonts count="11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aj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7" fillId="2" borderId="0" applyNumberFormat="0" applyBorder="0" applyAlignment="0" applyProtection="0"/>
    <xf numFmtId="0" fontId="8" fillId="3" borderId="3" applyNumberFormat="0" applyAlignment="0" applyProtection="0"/>
    <xf numFmtId="0" fontId="9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9" fillId="7" borderId="0" applyNumberFormat="0" applyBorder="0" applyAlignment="0" applyProtection="0"/>
    <xf numFmtId="0" fontId="1" fillId="8" borderId="0" applyNumberFormat="0" applyBorder="0" applyAlignment="0" applyProtection="0"/>
    <xf numFmtId="0" fontId="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1" fillId="13" borderId="0" applyNumberFormat="0" applyBorder="0" applyAlignment="0" applyProtection="0"/>
  </cellStyleXfs>
  <cellXfs count="154">
    <xf numFmtId="0" fontId="0" fillId="0" borderId="0" xfId="0" applyFont="1" applyAlignment="1"/>
    <xf numFmtId="49" fontId="2" fillId="0" borderId="0" xfId="0" applyNumberFormat="1" applyFont="1" applyAlignment="1">
      <alignment horizontal="center"/>
    </xf>
    <xf numFmtId="0" fontId="4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2" xfId="0" applyFont="1" applyBorder="1"/>
    <xf numFmtId="0" fontId="3" fillId="0" borderId="0" xfId="0" applyFont="1" applyAlignment="1"/>
    <xf numFmtId="0" fontId="2" fillId="0" borderId="0" xfId="0" applyFont="1" applyAlignment="1"/>
    <xf numFmtId="0" fontId="0" fillId="0" borderId="2" xfId="0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2" xfId="0" applyBorder="1"/>
    <xf numFmtId="165" fontId="1" fillId="11" borderId="1" xfId="10" applyNumberFormat="1" applyBorder="1"/>
    <xf numFmtId="165" fontId="1" fillId="5" borderId="1" xfId="4" applyNumberFormat="1" applyBorder="1"/>
    <xf numFmtId="165" fontId="1" fillId="6" borderId="1" xfId="5" applyNumberFormat="1" applyBorder="1"/>
    <xf numFmtId="0" fontId="0" fillId="0" borderId="0" xfId="0" applyFont="1" applyAlignment="1"/>
    <xf numFmtId="49" fontId="2" fillId="0" borderId="0" xfId="0" applyNumberFormat="1" applyFont="1" applyAlignment="1">
      <alignment horizontal="center" vertical="center"/>
    </xf>
    <xf numFmtId="0" fontId="0" fillId="0" borderId="0" xfId="0" applyFont="1" applyAlignment="1"/>
    <xf numFmtId="49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7" fontId="1" fillId="5" borderId="1" xfId="4" applyNumberFormat="1" applyBorder="1"/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7" fontId="1" fillId="11" borderId="1" xfId="10" applyNumberFormat="1" applyBorder="1"/>
    <xf numFmtId="167" fontId="1" fillId="6" borderId="1" xfId="5" applyNumberFormat="1" applyBorder="1"/>
    <xf numFmtId="0" fontId="0" fillId="0" borderId="2" xfId="0" applyBorder="1" applyAlignment="1">
      <alignment horizontal="center" vertical="center"/>
    </xf>
    <xf numFmtId="0" fontId="1" fillId="0" borderId="2" xfId="12" applyFill="1" applyBorder="1"/>
    <xf numFmtId="164" fontId="3" fillId="0" borderId="0" xfId="0" applyNumberFormat="1" applyFont="1" applyFill="1" applyAlignment="1">
      <alignment vertical="center"/>
    </xf>
    <xf numFmtId="0" fontId="0" fillId="0" borderId="2" xfId="0" applyFont="1" applyFill="1" applyBorder="1" applyAlignment="1"/>
    <xf numFmtId="0" fontId="0" fillId="0" borderId="0" xfId="0" applyFont="1" applyFill="1" applyAlignment="1"/>
    <xf numFmtId="164" fontId="3" fillId="0" borderId="2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vertical="center"/>
    </xf>
    <xf numFmtId="164" fontId="3" fillId="0" borderId="2" xfId="0" applyNumberFormat="1" applyFont="1" applyFill="1" applyBorder="1" applyAlignment="1">
      <alignment vertical="center"/>
    </xf>
    <xf numFmtId="167" fontId="1" fillId="10" borderId="2" xfId="9" applyNumberFormat="1" applyBorder="1"/>
    <xf numFmtId="0" fontId="1" fillId="10" borderId="2" xfId="9" applyBorder="1"/>
    <xf numFmtId="165" fontId="1" fillId="10" borderId="2" xfId="9" applyNumberFormat="1" applyBorder="1"/>
    <xf numFmtId="166" fontId="1" fillId="8" borderId="2" xfId="7" applyNumberFormat="1" applyBorder="1"/>
    <xf numFmtId="0" fontId="1" fillId="8" borderId="2" xfId="7" applyBorder="1"/>
    <xf numFmtId="167" fontId="1" fillId="13" borderId="2" xfId="12" applyNumberFormat="1" applyBorder="1"/>
    <xf numFmtId="165" fontId="1" fillId="13" borderId="2" xfId="12" applyNumberFormat="1" applyBorder="1"/>
    <xf numFmtId="0" fontId="1" fillId="13" borderId="2" xfId="12" applyBorder="1"/>
    <xf numFmtId="166" fontId="1" fillId="13" borderId="2" xfId="12" applyNumberFormat="1" applyBorder="1"/>
    <xf numFmtId="49" fontId="1" fillId="0" borderId="2" xfId="4" applyNumberFormat="1" applyFill="1" applyBorder="1" applyAlignment="1">
      <alignment horizontal="center" vertical="center"/>
    </xf>
    <xf numFmtId="49" fontId="1" fillId="5" borderId="2" xfId="4" applyNumberFormat="1" applyBorder="1" applyAlignment="1">
      <alignment horizontal="center" vertical="center"/>
    </xf>
    <xf numFmtId="49" fontId="1" fillId="5" borderId="2" xfId="4" applyNumberFormat="1" applyBorder="1" applyAlignment="1">
      <alignment horizontal="center"/>
    </xf>
    <xf numFmtId="49" fontId="1" fillId="0" borderId="2" xfId="10" applyNumberFormat="1" applyFill="1" applyBorder="1"/>
    <xf numFmtId="49" fontId="1" fillId="11" borderId="2" xfId="10" applyNumberFormat="1" applyBorder="1"/>
    <xf numFmtId="0" fontId="1" fillId="11" borderId="2" xfId="10" applyBorder="1"/>
    <xf numFmtId="165" fontId="1" fillId="0" borderId="2" xfId="5" applyNumberFormat="1" applyFill="1" applyBorder="1" applyAlignment="1">
      <alignment horizontal="center" vertical="center"/>
    </xf>
    <xf numFmtId="0" fontId="1" fillId="6" borderId="2" xfId="5" applyBorder="1"/>
    <xf numFmtId="164" fontId="3" fillId="0" borderId="8" xfId="0" applyNumberFormat="1" applyFont="1" applyFill="1" applyBorder="1" applyAlignment="1">
      <alignment vertical="center"/>
    </xf>
    <xf numFmtId="164" fontId="3" fillId="0" borderId="9" xfId="0" applyNumberFormat="1" applyFont="1" applyFill="1" applyBorder="1" applyAlignment="1">
      <alignment vertical="center"/>
    </xf>
    <xf numFmtId="0" fontId="1" fillId="0" borderId="9" xfId="12" applyFill="1" applyBorder="1"/>
    <xf numFmtId="164" fontId="3" fillId="0" borderId="9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0" fontId="0" fillId="0" borderId="11" xfId="0" applyBorder="1"/>
    <xf numFmtId="0" fontId="0" fillId="0" borderId="12" xfId="0" applyFont="1" applyFill="1" applyBorder="1" applyAlignment="1"/>
    <xf numFmtId="0" fontId="0" fillId="0" borderId="12" xfId="0" applyBorder="1"/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4" xfId="0" applyBorder="1"/>
    <xf numFmtId="0" fontId="0" fillId="0" borderId="15" xfId="0" applyBorder="1"/>
    <xf numFmtId="164" fontId="3" fillId="0" borderId="8" xfId="0" applyNumberFormat="1" applyFont="1" applyBorder="1" applyAlignment="1">
      <alignment vertical="center"/>
    </xf>
    <xf numFmtId="0" fontId="0" fillId="0" borderId="9" xfId="0" applyBorder="1"/>
    <xf numFmtId="0" fontId="0" fillId="0" borderId="13" xfId="0" applyBorder="1"/>
    <xf numFmtId="0" fontId="0" fillId="0" borderId="8" xfId="0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2" fillId="0" borderId="15" xfId="0" applyFont="1" applyBorder="1"/>
    <xf numFmtId="49" fontId="3" fillId="0" borderId="8" xfId="0" applyNumberFormat="1" applyFont="1" applyBorder="1" applyAlignment="1">
      <alignment horizontal="center" vertical="center"/>
    </xf>
    <xf numFmtId="0" fontId="0" fillId="0" borderId="14" xfId="0" applyFont="1" applyBorder="1" applyAlignment="1"/>
    <xf numFmtId="49" fontId="6" fillId="0" borderId="8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2" xfId="0" applyFont="1" applyBorder="1"/>
    <xf numFmtId="0" fontId="0" fillId="0" borderId="15" xfId="0" applyFont="1" applyBorder="1" applyAlignment="1"/>
    <xf numFmtId="167" fontId="1" fillId="5" borderId="16" xfId="4" applyNumberFormat="1" applyBorder="1"/>
    <xf numFmtId="167" fontId="1" fillId="5" borderId="2" xfId="4" applyNumberFormat="1" applyBorder="1"/>
    <xf numFmtId="0" fontId="1" fillId="5" borderId="17" xfId="4" applyBorder="1"/>
    <xf numFmtId="165" fontId="1" fillId="5" borderId="18" xfId="4" applyNumberFormat="1" applyBorder="1"/>
    <xf numFmtId="165" fontId="1" fillId="5" borderId="19" xfId="4" applyNumberFormat="1" applyBorder="1"/>
    <xf numFmtId="0" fontId="1" fillId="5" borderId="20" xfId="4" applyBorder="1"/>
    <xf numFmtId="0" fontId="1" fillId="11" borderId="17" xfId="10" applyBorder="1"/>
    <xf numFmtId="0" fontId="1" fillId="11" borderId="20" xfId="10" applyBorder="1"/>
    <xf numFmtId="167" fontId="1" fillId="6" borderId="16" xfId="5" applyNumberFormat="1" applyBorder="1"/>
    <xf numFmtId="167" fontId="1" fillId="6" borderId="2" xfId="5" applyNumberFormat="1" applyBorder="1"/>
    <xf numFmtId="165" fontId="1" fillId="6" borderId="16" xfId="5" applyNumberFormat="1" applyBorder="1"/>
    <xf numFmtId="165" fontId="1" fillId="6" borderId="2" xfId="5" applyNumberFormat="1" applyBorder="1"/>
    <xf numFmtId="0" fontId="1" fillId="6" borderId="17" xfId="5" applyBorder="1"/>
    <xf numFmtId="167" fontId="1" fillId="6" borderId="18" xfId="5" applyNumberFormat="1" applyBorder="1"/>
    <xf numFmtId="167" fontId="1" fillId="6" borderId="19" xfId="5" applyNumberFormat="1" applyBorder="1"/>
    <xf numFmtId="0" fontId="1" fillId="6" borderId="20" xfId="5" applyBorder="1"/>
    <xf numFmtId="167" fontId="1" fillId="10" borderId="16" xfId="9" applyNumberFormat="1" applyBorder="1"/>
    <xf numFmtId="0" fontId="1" fillId="10" borderId="17" xfId="9" applyBorder="1"/>
    <xf numFmtId="167" fontId="1" fillId="10" borderId="18" xfId="9" applyNumberFormat="1" applyBorder="1"/>
    <xf numFmtId="167" fontId="1" fillId="10" borderId="19" xfId="9" applyNumberFormat="1" applyBorder="1"/>
    <xf numFmtId="0" fontId="1" fillId="10" borderId="20" xfId="9" applyBorder="1"/>
    <xf numFmtId="166" fontId="1" fillId="8" borderId="16" xfId="7" applyNumberFormat="1" applyBorder="1"/>
    <xf numFmtId="0" fontId="1" fillId="8" borderId="17" xfId="7" applyBorder="1"/>
    <xf numFmtId="166" fontId="1" fillId="8" borderId="18" xfId="7" applyNumberFormat="1" applyBorder="1"/>
    <xf numFmtId="166" fontId="1" fillId="8" borderId="19" xfId="7" applyNumberFormat="1" applyBorder="1"/>
    <xf numFmtId="0" fontId="1" fillId="8" borderId="20" xfId="7" applyBorder="1"/>
    <xf numFmtId="167" fontId="1" fillId="13" borderId="16" xfId="12" applyNumberFormat="1" applyBorder="1"/>
    <xf numFmtId="0" fontId="1" fillId="13" borderId="17" xfId="12" applyBorder="1"/>
    <xf numFmtId="167" fontId="1" fillId="13" borderId="18" xfId="12" applyNumberFormat="1" applyBorder="1"/>
    <xf numFmtId="167" fontId="1" fillId="13" borderId="19" xfId="12" applyNumberFormat="1" applyBorder="1"/>
    <xf numFmtId="0" fontId="1" fillId="13" borderId="20" xfId="12" applyBorder="1"/>
    <xf numFmtId="49" fontId="1" fillId="5" borderId="16" xfId="4" applyNumberFormat="1" applyBorder="1" applyAlignment="1">
      <alignment horizontal="center"/>
    </xf>
    <xf numFmtId="49" fontId="1" fillId="5" borderId="17" xfId="4" applyNumberFormat="1" applyBorder="1" applyAlignment="1">
      <alignment horizontal="center"/>
    </xf>
    <xf numFmtId="0" fontId="1" fillId="11" borderId="16" xfId="10" applyBorder="1"/>
    <xf numFmtId="0" fontId="1" fillId="6" borderId="16" xfId="5" applyBorder="1"/>
    <xf numFmtId="0" fontId="1" fillId="10" borderId="16" xfId="9" applyBorder="1"/>
    <xf numFmtId="0" fontId="1" fillId="8" borderId="16" xfId="7" applyBorder="1"/>
    <xf numFmtId="0" fontId="1" fillId="13" borderId="16" xfId="12" applyBorder="1"/>
    <xf numFmtId="167" fontId="1" fillId="11" borderId="16" xfId="10" applyNumberFormat="1" applyBorder="1" applyAlignment="1">
      <alignment horizontal="right" vertical="center"/>
    </xf>
    <xf numFmtId="167" fontId="1" fillId="11" borderId="2" xfId="10" applyNumberFormat="1" applyBorder="1" applyAlignment="1">
      <alignment horizontal="right" vertical="center"/>
    </xf>
    <xf numFmtId="167" fontId="1" fillId="11" borderId="18" xfId="10" applyNumberFormat="1" applyBorder="1" applyAlignment="1">
      <alignment horizontal="right" vertical="center"/>
    </xf>
    <xf numFmtId="167" fontId="1" fillId="11" borderId="19" xfId="10" applyNumberFormat="1" applyBorder="1" applyAlignment="1">
      <alignment horizontal="right" vertical="center"/>
    </xf>
    <xf numFmtId="1" fontId="1" fillId="6" borderId="17" xfId="5" applyNumberFormat="1" applyBorder="1"/>
    <xf numFmtId="0" fontId="10" fillId="4" borderId="4" xfId="3" applyFont="1" applyBorder="1" applyAlignment="1">
      <alignment horizontal="left" vertical="center"/>
    </xf>
    <xf numFmtId="0" fontId="10" fillId="4" borderId="4" xfId="3" applyFont="1" applyBorder="1"/>
    <xf numFmtId="0" fontId="10" fillId="4" borderId="4" xfId="3" applyFont="1" applyBorder="1" applyAlignment="1">
      <alignment horizontal="center"/>
    </xf>
    <xf numFmtId="0" fontId="10" fillId="4" borderId="21" xfId="3" applyFont="1" applyBorder="1" applyAlignment="1">
      <alignment horizontal="left"/>
    </xf>
    <xf numFmtId="0" fontId="10" fillId="4" borderId="22" xfId="3" applyFont="1" applyBorder="1"/>
    <xf numFmtId="0" fontId="10" fillId="9" borderId="22" xfId="8" applyFont="1" applyBorder="1" applyAlignment="1">
      <alignment horizontal="center"/>
    </xf>
    <xf numFmtId="0" fontId="10" fillId="9" borderId="22" xfId="8" applyFont="1" applyBorder="1"/>
    <xf numFmtId="0" fontId="10" fillId="9" borderId="4" xfId="8" applyFont="1" applyBorder="1" applyAlignment="1">
      <alignment horizontal="center"/>
    </xf>
    <xf numFmtId="0" fontId="10" fillId="7" borderId="22" xfId="6" applyFont="1" applyBorder="1" applyAlignment="1">
      <alignment horizontal="center"/>
    </xf>
    <xf numFmtId="0" fontId="10" fillId="7" borderId="22" xfId="6" applyFont="1" applyBorder="1"/>
    <xf numFmtId="0" fontId="10" fillId="12" borderId="23" xfId="11" applyFont="1" applyBorder="1" applyAlignment="1">
      <alignment horizontal="center"/>
    </xf>
    <xf numFmtId="0" fontId="10" fillId="12" borderId="24" xfId="11" applyFont="1" applyBorder="1" applyAlignment="1">
      <alignment horizontal="center"/>
    </xf>
    <xf numFmtId="0" fontId="10" fillId="12" borderId="25" xfId="11" applyFont="1" applyBorder="1" applyAlignment="1">
      <alignment horizontal="center"/>
    </xf>
    <xf numFmtId="0" fontId="10" fillId="2" borderId="22" xfId="1" applyFont="1" applyBorder="1" applyAlignment="1">
      <alignment horizontal="center"/>
    </xf>
    <xf numFmtId="0" fontId="10" fillId="2" borderId="22" xfId="1" applyFont="1" applyBorder="1"/>
    <xf numFmtId="0" fontId="10" fillId="3" borderId="22" xfId="2" applyFont="1" applyBorder="1" applyAlignment="1">
      <alignment horizontal="center"/>
    </xf>
    <xf numFmtId="0" fontId="10" fillId="3" borderId="22" xfId="2" applyFont="1" applyBorder="1"/>
    <xf numFmtId="0" fontId="10" fillId="12" borderId="4" xfId="11" applyFont="1" applyBorder="1" applyAlignment="1">
      <alignment horizontal="center"/>
    </xf>
    <xf numFmtId="0" fontId="10" fillId="3" borderId="4" xfId="2" applyFont="1" applyBorder="1" applyAlignment="1">
      <alignment horizontal="center"/>
    </xf>
    <xf numFmtId="0" fontId="10" fillId="2" borderId="4" xfId="1" applyFont="1" applyBorder="1" applyAlignment="1">
      <alignment horizontal="center"/>
    </xf>
    <xf numFmtId="0" fontId="10" fillId="7" borderId="7" xfId="6" applyFont="1" applyBorder="1" applyAlignment="1">
      <alignment horizontal="center"/>
    </xf>
    <xf numFmtId="0" fontId="10" fillId="7" borderId="5" xfId="6" applyFont="1" applyBorder="1" applyAlignment="1">
      <alignment horizontal="center"/>
    </xf>
    <xf numFmtId="0" fontId="10" fillId="7" borderId="6" xfId="6" applyFont="1" applyBorder="1" applyAlignment="1">
      <alignment horizontal="center"/>
    </xf>
  </cellXfs>
  <cellStyles count="13">
    <cellStyle name="20% - Accent2" xfId="5" builtinId="34"/>
    <cellStyle name="20% - Accent3" xfId="7" builtinId="38"/>
    <cellStyle name="20% - Accent4" xfId="9" builtinId="42"/>
    <cellStyle name="60% - Accent1" xfId="4" builtinId="32"/>
    <cellStyle name="60% - Accent4" xfId="10" builtinId="44"/>
    <cellStyle name="60% - Accent6" xfId="12" builtinId="52"/>
    <cellStyle name="Accent1" xfId="3" builtinId="29"/>
    <cellStyle name="Accent3" xfId="6" builtinId="37"/>
    <cellStyle name="Accent4" xfId="8" builtinId="41"/>
    <cellStyle name="Accent6" xfId="11" builtinId="49"/>
    <cellStyle name="Bad" xfId="1" builtinId="27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theme" Target="theme/theme1.xml"/><Relationship Id="rId25" Type="http://customschemas.google.com/relationships/workbookmetadata" Target="metadata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28" Type="http://schemas.openxmlformats.org/officeDocument/2006/relationships/sharedStrings" Target="sharedStrings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BL984"/>
  <sheetViews>
    <sheetView tabSelected="1" zoomScale="80" zoomScaleNormal="80" workbookViewId="0">
      <pane xSplit="1" topLeftCell="B1" activePane="topRight" state="frozen"/>
      <selection pane="topRight" activeCell="C26" sqref="C26"/>
    </sheetView>
  </sheetViews>
  <sheetFormatPr defaultColWidth="12.59765625" defaultRowHeight="15" customHeight="1" x14ac:dyDescent="0.25"/>
  <cols>
    <col min="1" max="1" width="15.8984375" style="12" customWidth="1"/>
    <col min="2" max="2" width="9.5" style="12" bestFit="1" customWidth="1"/>
    <col min="3" max="3" width="9.3984375" style="12" customWidth="1"/>
    <col min="4" max="4" width="9.3984375" style="20" customWidth="1"/>
    <col min="5" max="5" width="9.3984375" style="12" customWidth="1"/>
    <col min="6" max="6" width="9.09765625" style="12" customWidth="1"/>
    <col min="7" max="7" width="15.19921875" style="12" customWidth="1"/>
    <col min="8" max="8" width="15.19921875" style="20" customWidth="1"/>
    <col min="9" max="10" width="9.3984375" style="12" customWidth="1"/>
    <col min="11" max="11" width="9.5" style="12" bestFit="1" customWidth="1"/>
    <col min="12" max="12" width="9.5" style="20" customWidth="1"/>
    <col min="13" max="13" width="9.3984375" style="12" customWidth="1"/>
    <col min="14" max="14" width="9.09765625" style="12" customWidth="1"/>
    <col min="15" max="15" width="9.8984375" style="12" customWidth="1"/>
    <col min="16" max="16" width="9.8984375" style="20" customWidth="1"/>
    <col min="17" max="17" width="9.3984375" style="12" customWidth="1"/>
    <col min="18" max="18" width="17.5" style="12" bestFit="1" customWidth="1"/>
    <col min="19" max="19" width="11.19921875" style="12" customWidth="1"/>
    <col min="20" max="20" width="13.19921875" style="12" customWidth="1"/>
    <col min="21" max="21" width="11.296875" style="12" customWidth="1"/>
    <col min="22" max="22" width="15.296875" style="12" customWidth="1"/>
    <col min="23" max="23" width="13.09765625" style="12" customWidth="1"/>
    <col min="24" max="24" width="20.5" style="12" customWidth="1"/>
    <col min="25" max="25" width="20.59765625" style="12" customWidth="1"/>
    <col min="26" max="30" width="20.59765625" style="20" customWidth="1"/>
    <col min="31" max="31" width="21.8984375" style="12" customWidth="1"/>
    <col min="32" max="32" width="9.59765625" style="12" customWidth="1"/>
    <col min="33" max="33" width="19.69921875" style="12" customWidth="1"/>
    <col min="34" max="38" width="19.69921875" style="20" customWidth="1"/>
    <col min="39" max="39" width="11.3984375" style="12" customWidth="1"/>
    <col min="40" max="40" width="11" style="12" customWidth="1"/>
    <col min="41" max="41" width="13.3984375" style="12" customWidth="1"/>
    <col min="42" max="42" width="12.59765625" style="12"/>
    <col min="43" max="50" width="12.59765625" style="20"/>
    <col min="51" max="56" width="12.59765625" style="12"/>
    <col min="57" max="60" width="12.59765625" style="20"/>
    <col min="61" max="16384" width="12.59765625" style="12"/>
  </cols>
  <sheetData>
    <row r="2" spans="1:64" ht="14.4" x14ac:dyDescent="0.3">
      <c r="B2" s="131" t="s">
        <v>9</v>
      </c>
      <c r="C2" s="132"/>
      <c r="D2" s="132"/>
      <c r="E2" s="132"/>
      <c r="F2" s="133" t="s">
        <v>0</v>
      </c>
      <c r="G2" s="132"/>
      <c r="H2" s="132"/>
      <c r="I2" s="132"/>
      <c r="J2" s="138" t="s">
        <v>10</v>
      </c>
      <c r="K2" s="138"/>
      <c r="L2" s="138"/>
      <c r="M2" s="138"/>
      <c r="N2" s="138" t="s">
        <v>0</v>
      </c>
      <c r="O2" s="138"/>
      <c r="P2" s="138"/>
      <c r="Q2" s="138"/>
      <c r="R2" s="150" t="s">
        <v>11</v>
      </c>
      <c r="S2" s="150"/>
      <c r="T2" s="150"/>
      <c r="U2" s="150" t="s">
        <v>0</v>
      </c>
      <c r="V2" s="150"/>
      <c r="W2" s="150"/>
      <c r="X2" s="149" t="s">
        <v>4</v>
      </c>
      <c r="Y2" s="149"/>
      <c r="Z2" s="149"/>
      <c r="AA2" s="149"/>
      <c r="AB2" s="149"/>
      <c r="AC2" s="149"/>
      <c r="AD2" s="149"/>
      <c r="AE2" s="149"/>
      <c r="AF2" s="149" t="s">
        <v>0</v>
      </c>
      <c r="AG2" s="149"/>
      <c r="AH2" s="149"/>
      <c r="AI2" s="149"/>
      <c r="AJ2" s="149"/>
      <c r="AK2" s="149"/>
      <c r="AL2" s="149"/>
      <c r="AM2" s="149"/>
      <c r="AN2" s="151" t="s">
        <v>12</v>
      </c>
      <c r="AO2" s="152"/>
      <c r="AP2" s="152"/>
      <c r="AQ2" s="152"/>
      <c r="AR2" s="152"/>
      <c r="AS2" s="152"/>
      <c r="AT2" s="153"/>
      <c r="AU2" s="151" t="s">
        <v>0</v>
      </c>
      <c r="AV2" s="152"/>
      <c r="AW2" s="152"/>
      <c r="AX2" s="152"/>
      <c r="AY2" s="152"/>
      <c r="AZ2" s="152"/>
      <c r="BA2" s="153"/>
      <c r="BB2" s="148" t="s">
        <v>13</v>
      </c>
      <c r="BC2" s="148"/>
      <c r="BD2" s="148"/>
      <c r="BE2" s="148"/>
      <c r="BF2" s="148"/>
      <c r="BG2" s="148" t="s">
        <v>0</v>
      </c>
      <c r="BH2" s="148"/>
      <c r="BI2" s="148"/>
      <c r="BJ2" s="148"/>
      <c r="BK2" s="148"/>
    </row>
    <row r="3" spans="1:64" ht="14.4" x14ac:dyDescent="0.3">
      <c r="B3" s="21" t="s">
        <v>14</v>
      </c>
      <c r="C3" s="25" t="s">
        <v>15</v>
      </c>
      <c r="D3" s="25" t="s">
        <v>16</v>
      </c>
      <c r="E3" s="26" t="s">
        <v>17</v>
      </c>
      <c r="F3" s="82" t="str">
        <f>$B$3</f>
        <v>First</v>
      </c>
      <c r="G3" s="83" t="str">
        <f>$C$3</f>
        <v>Second</v>
      </c>
      <c r="H3" s="83" t="str">
        <f>$D$3</f>
        <v>Third</v>
      </c>
      <c r="I3" s="84" t="s">
        <v>17</v>
      </c>
      <c r="J3" s="19" t="str">
        <f>$B$3</f>
        <v>First</v>
      </c>
      <c r="K3" s="22" t="s">
        <v>15</v>
      </c>
      <c r="L3" s="22" t="s">
        <v>16</v>
      </c>
      <c r="M3" s="22" t="s">
        <v>17</v>
      </c>
      <c r="N3" s="80" t="str">
        <f t="shared" ref="N3:Q3" si="0">J3</f>
        <v>First</v>
      </c>
      <c r="O3" s="71" t="str">
        <f t="shared" si="0"/>
        <v>Second</v>
      </c>
      <c r="P3" s="71" t="str">
        <f t="shared" si="0"/>
        <v>Third</v>
      </c>
      <c r="Q3" s="72" t="str">
        <f t="shared" si="0"/>
        <v>Forth</v>
      </c>
      <c r="R3" s="1" t="str">
        <f>$B$3</f>
        <v>First</v>
      </c>
      <c r="S3" s="23" t="s">
        <v>15</v>
      </c>
      <c r="T3" s="23" t="s">
        <v>16</v>
      </c>
      <c r="U3" s="73" t="str">
        <f t="shared" ref="U3:W3" si="1">R3</f>
        <v>First</v>
      </c>
      <c r="V3" s="74" t="str">
        <f t="shared" si="1"/>
        <v>Second</v>
      </c>
      <c r="W3" s="75" t="str">
        <f t="shared" si="1"/>
        <v>Third</v>
      </c>
      <c r="X3" s="29" t="s">
        <v>14</v>
      </c>
      <c r="Y3" s="22" t="s">
        <v>15</v>
      </c>
      <c r="Z3" s="22" t="s">
        <v>16</v>
      </c>
      <c r="AA3" s="22" t="s">
        <v>17</v>
      </c>
      <c r="AB3" s="22" t="s">
        <v>21</v>
      </c>
      <c r="AC3" s="22" t="s">
        <v>18</v>
      </c>
      <c r="AD3" s="22" t="s">
        <v>19</v>
      </c>
      <c r="AE3" s="22" t="s">
        <v>20</v>
      </c>
      <c r="AF3" s="70" t="str">
        <f t="shared" ref="AF3:AM3" si="2">X3</f>
        <v>First</v>
      </c>
      <c r="AG3" s="71" t="str">
        <f t="shared" si="2"/>
        <v>Second</v>
      </c>
      <c r="AH3" s="71" t="str">
        <f t="shared" si="2"/>
        <v>Third</v>
      </c>
      <c r="AI3" s="71" t="str">
        <f t="shared" si="2"/>
        <v>Forth</v>
      </c>
      <c r="AJ3" s="71" t="str">
        <f t="shared" si="2"/>
        <v>Fifth</v>
      </c>
      <c r="AK3" s="71" t="str">
        <f t="shared" si="2"/>
        <v>Sixth</v>
      </c>
      <c r="AL3" s="71" t="str">
        <f t="shared" si="2"/>
        <v>Seventh</v>
      </c>
      <c r="AM3" s="72" t="str">
        <f t="shared" si="2"/>
        <v>Eighth</v>
      </c>
      <c r="AN3" s="14" t="str">
        <f>$B$3</f>
        <v>First</v>
      </c>
      <c r="AO3" s="5" t="s">
        <v>15</v>
      </c>
      <c r="AP3" s="5" t="s">
        <v>16</v>
      </c>
      <c r="AQ3" s="11" t="s">
        <v>17</v>
      </c>
      <c r="AR3" s="5" t="s">
        <v>21</v>
      </c>
      <c r="AS3" s="5" t="s">
        <v>18</v>
      </c>
      <c r="AT3" s="5" t="s">
        <v>19</v>
      </c>
      <c r="AU3" s="67" t="str">
        <f t="shared" ref="AU3:BA3" si="3">AN3</f>
        <v>First</v>
      </c>
      <c r="AV3" s="57" t="str">
        <f t="shared" si="3"/>
        <v>Second</v>
      </c>
      <c r="AW3" s="57" t="str">
        <f t="shared" si="3"/>
        <v>Third</v>
      </c>
      <c r="AX3" s="57" t="str">
        <f t="shared" si="3"/>
        <v>Forth</v>
      </c>
      <c r="AY3" s="68" t="str">
        <f t="shared" si="3"/>
        <v>Fifth</v>
      </c>
      <c r="AZ3" s="57" t="str">
        <f t="shared" si="3"/>
        <v>Sixth</v>
      </c>
      <c r="BA3" s="58" t="str">
        <f t="shared" si="3"/>
        <v>Seventh</v>
      </c>
      <c r="BB3" s="30" t="s">
        <v>14</v>
      </c>
      <c r="BC3" s="31" t="s">
        <v>15</v>
      </c>
      <c r="BD3" s="31" t="s">
        <v>16</v>
      </c>
      <c r="BE3" s="31" t="s">
        <v>17</v>
      </c>
      <c r="BF3" s="31" t="s">
        <v>21</v>
      </c>
      <c r="BG3" s="54" t="str">
        <f t="shared" ref="BG3:BK3" si="4">BB3</f>
        <v>First</v>
      </c>
      <c r="BH3" s="55" t="str">
        <f t="shared" si="4"/>
        <v>Second</v>
      </c>
      <c r="BI3" s="56" t="str">
        <f t="shared" si="4"/>
        <v>Third</v>
      </c>
      <c r="BJ3" s="57" t="str">
        <f t="shared" si="4"/>
        <v>Forth</v>
      </c>
      <c r="BK3" s="58" t="str">
        <f t="shared" si="4"/>
        <v>Fifth</v>
      </c>
    </row>
    <row r="4" spans="1:64" ht="14.4" x14ac:dyDescent="0.3">
      <c r="A4" s="6" t="s">
        <v>5</v>
      </c>
      <c r="B4" s="3">
        <v>1</v>
      </c>
      <c r="C4" s="2">
        <v>0</v>
      </c>
      <c r="D4" s="12">
        <v>1</v>
      </c>
      <c r="E4" s="12">
        <v>1</v>
      </c>
      <c r="F4" s="76">
        <v>16</v>
      </c>
      <c r="G4" s="7">
        <v>13</v>
      </c>
      <c r="H4" s="7">
        <v>20</v>
      </c>
      <c r="I4" s="63">
        <v>16</v>
      </c>
      <c r="J4" s="3">
        <v>1</v>
      </c>
      <c r="K4" s="3">
        <v>0</v>
      </c>
      <c r="L4" s="3">
        <v>6</v>
      </c>
      <c r="M4" s="9">
        <v>4</v>
      </c>
      <c r="N4" s="76">
        <v>16</v>
      </c>
      <c r="O4" s="7">
        <v>13</v>
      </c>
      <c r="P4" s="7">
        <v>20</v>
      </c>
      <c r="Q4" s="77">
        <v>16</v>
      </c>
      <c r="R4" s="3">
        <v>2</v>
      </c>
      <c r="S4" s="3">
        <v>2</v>
      </c>
      <c r="T4" s="9">
        <v>2</v>
      </c>
      <c r="U4" s="76">
        <v>104</v>
      </c>
      <c r="V4" s="7">
        <v>97</v>
      </c>
      <c r="W4" s="77">
        <v>72</v>
      </c>
      <c r="X4" s="14">
        <v>9</v>
      </c>
      <c r="Y4" s="14">
        <v>10</v>
      </c>
      <c r="Z4" s="14">
        <v>2</v>
      </c>
      <c r="AA4" s="14">
        <v>6</v>
      </c>
      <c r="AB4" s="14">
        <v>5</v>
      </c>
      <c r="AC4" s="14">
        <v>7</v>
      </c>
      <c r="AD4" s="14">
        <v>9</v>
      </c>
      <c r="AE4" s="14">
        <v>7</v>
      </c>
      <c r="AF4" s="59">
        <v>150</v>
      </c>
      <c r="AG4" s="14">
        <v>150</v>
      </c>
      <c r="AH4" s="14">
        <v>150</v>
      </c>
      <c r="AI4" s="14">
        <v>78</v>
      </c>
      <c r="AJ4" s="14">
        <v>79</v>
      </c>
      <c r="AK4" s="14">
        <v>117</v>
      </c>
      <c r="AL4" s="14">
        <v>129</v>
      </c>
      <c r="AM4" s="61">
        <v>100</v>
      </c>
      <c r="AN4" s="14">
        <v>2</v>
      </c>
      <c r="AO4" s="14">
        <v>1</v>
      </c>
      <c r="AP4" s="14">
        <v>2</v>
      </c>
      <c r="AQ4" s="14">
        <v>2</v>
      </c>
      <c r="AR4" s="14">
        <v>2</v>
      </c>
      <c r="AS4" s="14">
        <v>2</v>
      </c>
      <c r="AT4" s="14">
        <v>4</v>
      </c>
      <c r="AU4" s="59">
        <v>108</v>
      </c>
      <c r="AV4" s="14">
        <v>121</v>
      </c>
      <c r="AW4" s="14">
        <v>113</v>
      </c>
      <c r="AX4" s="14">
        <v>106</v>
      </c>
      <c r="AY4" s="14">
        <v>113</v>
      </c>
      <c r="AZ4" s="14">
        <v>105</v>
      </c>
      <c r="BA4" s="61">
        <v>131</v>
      </c>
      <c r="BB4" s="14">
        <v>31</v>
      </c>
      <c r="BC4" s="14">
        <v>24</v>
      </c>
      <c r="BD4" s="14">
        <v>24</v>
      </c>
      <c r="BE4" s="14">
        <v>24</v>
      </c>
      <c r="BF4" s="14">
        <v>34</v>
      </c>
      <c r="BG4" s="59">
        <v>1953</v>
      </c>
      <c r="BH4" s="14">
        <v>991</v>
      </c>
      <c r="BI4" s="14">
        <v>1412</v>
      </c>
      <c r="BJ4" s="32">
        <v>1005</v>
      </c>
      <c r="BK4" s="60">
        <v>1247</v>
      </c>
    </row>
    <row r="5" spans="1:64" ht="14.4" x14ac:dyDescent="0.3">
      <c r="A5" s="6" t="s">
        <v>6</v>
      </c>
      <c r="B5" s="3">
        <v>0</v>
      </c>
      <c r="C5" s="2">
        <v>0</v>
      </c>
      <c r="D5" s="12">
        <v>0</v>
      </c>
      <c r="F5" s="59">
        <v>1</v>
      </c>
      <c r="G5" s="7">
        <v>10</v>
      </c>
      <c r="H5" s="7">
        <v>8</v>
      </c>
      <c r="I5" s="63"/>
      <c r="J5" s="3">
        <v>0</v>
      </c>
      <c r="K5" s="2">
        <v>1</v>
      </c>
      <c r="L5" s="2">
        <v>0</v>
      </c>
      <c r="N5" s="59">
        <v>1</v>
      </c>
      <c r="O5" s="7">
        <v>10</v>
      </c>
      <c r="P5" s="7">
        <v>8</v>
      </c>
      <c r="Q5" s="77"/>
      <c r="R5" s="3">
        <v>0</v>
      </c>
      <c r="S5" s="2">
        <v>0</v>
      </c>
      <c r="T5" s="9">
        <v>0</v>
      </c>
      <c r="U5" s="62">
        <v>1</v>
      </c>
      <c r="V5" s="7">
        <v>10</v>
      </c>
      <c r="W5" s="77">
        <v>8</v>
      </c>
      <c r="X5" s="14">
        <v>2</v>
      </c>
      <c r="Y5" s="14">
        <v>0</v>
      </c>
      <c r="Z5" s="14">
        <v>0</v>
      </c>
      <c r="AD5" s="14"/>
      <c r="AE5" s="14"/>
      <c r="AF5" s="59">
        <v>68</v>
      </c>
      <c r="AG5" s="14">
        <v>100</v>
      </c>
      <c r="AH5" s="14">
        <v>128</v>
      </c>
      <c r="AI5" s="14"/>
      <c r="AJ5" s="14"/>
      <c r="AK5" s="14"/>
      <c r="AL5" s="14"/>
      <c r="AM5" s="61">
        <v>128</v>
      </c>
      <c r="AN5" s="14">
        <v>9</v>
      </c>
      <c r="AO5" s="14">
        <v>9</v>
      </c>
      <c r="AP5" s="14">
        <v>10</v>
      </c>
      <c r="AQ5" s="14"/>
      <c r="AR5" s="14"/>
      <c r="AS5" s="14"/>
      <c r="AT5" s="14"/>
      <c r="AU5" s="59">
        <v>120</v>
      </c>
      <c r="AV5" s="14">
        <v>96</v>
      </c>
      <c r="AW5" s="14">
        <v>128</v>
      </c>
      <c r="AX5" s="14"/>
      <c r="AY5" s="10"/>
      <c r="AZ5" s="10"/>
      <c r="BA5" s="63"/>
      <c r="BB5" s="14">
        <v>26</v>
      </c>
      <c r="BC5" s="14">
        <v>30</v>
      </c>
      <c r="BD5" s="14">
        <v>11</v>
      </c>
      <c r="BE5" s="14"/>
      <c r="BF5" s="14"/>
      <c r="BG5" s="59"/>
      <c r="BH5" s="14"/>
      <c r="BI5" s="14">
        <v>3023</v>
      </c>
      <c r="BJ5" s="14">
        <v>776</v>
      </c>
      <c r="BK5" s="61">
        <v>1127</v>
      </c>
    </row>
    <row r="6" spans="1:64" ht="14.4" x14ac:dyDescent="0.3">
      <c r="A6" s="6" t="s">
        <v>7</v>
      </c>
      <c r="B6" s="4">
        <v>1</v>
      </c>
      <c r="C6" s="4">
        <v>1</v>
      </c>
      <c r="D6" s="4">
        <v>2</v>
      </c>
      <c r="E6" s="8">
        <v>1</v>
      </c>
      <c r="F6" s="85">
        <v>28</v>
      </c>
      <c r="G6" s="86">
        <v>37</v>
      </c>
      <c r="H6" s="86">
        <v>33</v>
      </c>
      <c r="I6" s="63">
        <v>8</v>
      </c>
      <c r="J6" s="12">
        <v>19</v>
      </c>
      <c r="K6" s="12">
        <v>12</v>
      </c>
      <c r="L6" s="20">
        <v>22</v>
      </c>
      <c r="M6" s="12">
        <v>5</v>
      </c>
      <c r="N6" s="62">
        <v>28</v>
      </c>
      <c r="O6" s="10">
        <v>37</v>
      </c>
      <c r="P6" s="10">
        <v>33</v>
      </c>
      <c r="Q6" s="63">
        <v>8</v>
      </c>
      <c r="R6" s="12">
        <v>26</v>
      </c>
      <c r="S6" s="12">
        <v>36</v>
      </c>
      <c r="T6" s="12">
        <v>33</v>
      </c>
      <c r="U6" s="62">
        <v>89</v>
      </c>
      <c r="V6" s="10">
        <v>109</v>
      </c>
      <c r="W6" s="63">
        <v>120</v>
      </c>
      <c r="X6" s="12">
        <v>17</v>
      </c>
      <c r="Y6" s="12">
        <v>17</v>
      </c>
      <c r="Z6" s="20">
        <v>3</v>
      </c>
      <c r="AA6" s="20">
        <v>5</v>
      </c>
      <c r="AB6" s="20">
        <v>5</v>
      </c>
      <c r="AC6" s="20">
        <v>19</v>
      </c>
      <c r="AD6" s="20">
        <v>14</v>
      </c>
      <c r="AE6" s="12">
        <v>2</v>
      </c>
      <c r="AF6" s="62">
        <v>150</v>
      </c>
      <c r="AG6" s="10">
        <v>150</v>
      </c>
      <c r="AH6" s="10">
        <v>150</v>
      </c>
      <c r="AI6" s="10">
        <v>62</v>
      </c>
      <c r="AJ6" s="10">
        <v>84</v>
      </c>
      <c r="AK6" s="10">
        <v>117</v>
      </c>
      <c r="AL6" s="10">
        <v>131</v>
      </c>
      <c r="AM6" s="63">
        <v>100</v>
      </c>
      <c r="AN6" s="20">
        <v>33</v>
      </c>
      <c r="AO6" s="20">
        <v>37</v>
      </c>
      <c r="AP6" s="20">
        <v>42</v>
      </c>
      <c r="AQ6" s="20">
        <v>32</v>
      </c>
      <c r="AR6" s="20">
        <v>31</v>
      </c>
      <c r="AS6" s="20">
        <v>21</v>
      </c>
      <c r="AT6" s="20">
        <v>14</v>
      </c>
      <c r="AU6" s="62">
        <v>102</v>
      </c>
      <c r="AV6" s="10">
        <v>103</v>
      </c>
      <c r="AW6" s="10">
        <v>106</v>
      </c>
      <c r="AX6" s="10">
        <v>103</v>
      </c>
      <c r="AY6" s="10">
        <v>106</v>
      </c>
      <c r="AZ6" s="10">
        <v>113</v>
      </c>
      <c r="BA6" s="63">
        <v>100</v>
      </c>
      <c r="BB6" s="12">
        <v>184</v>
      </c>
      <c r="BC6" s="12">
        <v>68</v>
      </c>
      <c r="BD6" s="12">
        <v>90</v>
      </c>
      <c r="BE6" s="20">
        <v>256</v>
      </c>
      <c r="BF6" s="20">
        <v>218</v>
      </c>
      <c r="BG6" s="62">
        <v>1064</v>
      </c>
      <c r="BH6" s="10">
        <v>503</v>
      </c>
      <c r="BI6" s="10">
        <v>1051</v>
      </c>
      <c r="BJ6" s="10">
        <v>1429</v>
      </c>
      <c r="BK6" s="63">
        <v>1585</v>
      </c>
    </row>
    <row r="7" spans="1:64" ht="14.4" x14ac:dyDescent="0.3">
      <c r="A7" s="6" t="s">
        <v>8</v>
      </c>
      <c r="B7" s="3">
        <v>0</v>
      </c>
      <c r="C7" s="2">
        <v>0</v>
      </c>
      <c r="D7" s="13">
        <v>0</v>
      </c>
      <c r="F7" s="64">
        <v>21</v>
      </c>
      <c r="G7" s="81">
        <v>10</v>
      </c>
      <c r="H7" s="81">
        <v>28</v>
      </c>
      <c r="I7" s="87"/>
      <c r="J7" s="3">
        <v>3</v>
      </c>
      <c r="K7" s="2">
        <v>6</v>
      </c>
      <c r="L7" s="2">
        <v>9</v>
      </c>
      <c r="N7" s="64">
        <v>6</v>
      </c>
      <c r="O7" s="81">
        <v>10</v>
      </c>
      <c r="P7" s="78">
        <v>28</v>
      </c>
      <c r="Q7" s="79"/>
      <c r="R7" s="3">
        <v>1</v>
      </c>
      <c r="S7" s="2">
        <v>0</v>
      </c>
      <c r="T7" s="9">
        <v>7</v>
      </c>
      <c r="U7" s="64">
        <v>6</v>
      </c>
      <c r="V7" s="78">
        <v>10</v>
      </c>
      <c r="W7" s="79">
        <v>28</v>
      </c>
      <c r="X7" s="14">
        <v>17</v>
      </c>
      <c r="Y7" s="14">
        <v>17</v>
      </c>
      <c r="Z7" s="14">
        <v>3</v>
      </c>
      <c r="AA7" s="20">
        <v>5</v>
      </c>
      <c r="AB7" s="20">
        <v>5</v>
      </c>
      <c r="AC7" s="20">
        <v>19</v>
      </c>
      <c r="AD7" s="14">
        <v>14</v>
      </c>
      <c r="AE7" s="14">
        <v>2</v>
      </c>
      <c r="AF7" s="69">
        <v>150</v>
      </c>
      <c r="AG7" s="65">
        <v>150</v>
      </c>
      <c r="AH7" s="65">
        <v>150</v>
      </c>
      <c r="AI7" s="65">
        <v>62</v>
      </c>
      <c r="AJ7" s="65">
        <v>84</v>
      </c>
      <c r="AK7" s="65">
        <v>117</v>
      </c>
      <c r="AL7" s="65">
        <v>131</v>
      </c>
      <c r="AM7" s="66">
        <v>100</v>
      </c>
      <c r="AN7" s="14">
        <v>24</v>
      </c>
      <c r="AO7" s="14">
        <v>23</v>
      </c>
      <c r="AP7" s="14">
        <v>35</v>
      </c>
      <c r="AT7" s="14"/>
      <c r="AU7" s="69">
        <v>120</v>
      </c>
      <c r="AV7" s="65">
        <v>96</v>
      </c>
      <c r="AW7" s="65">
        <v>128</v>
      </c>
      <c r="AX7" s="65"/>
      <c r="AY7" s="65"/>
      <c r="AZ7" s="65"/>
      <c r="BA7" s="66"/>
      <c r="BB7" s="14">
        <v>135</v>
      </c>
      <c r="BC7" s="14">
        <v>76</v>
      </c>
      <c r="BD7" s="14">
        <v>295</v>
      </c>
      <c r="BG7" s="64"/>
      <c r="BH7" s="65"/>
      <c r="BI7" s="65">
        <v>1924</v>
      </c>
      <c r="BJ7" s="65">
        <v>653</v>
      </c>
      <c r="BK7" s="66">
        <v>3190</v>
      </c>
      <c r="BL7" s="18"/>
    </row>
    <row r="8" spans="1:64" ht="14.4" thickBot="1" x14ac:dyDescent="0.3">
      <c r="A8" s="6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</row>
    <row r="9" spans="1:64" thickBot="1" x14ac:dyDescent="0.35">
      <c r="B9" s="134" t="s">
        <v>9</v>
      </c>
      <c r="C9" s="135"/>
      <c r="D9" s="135"/>
      <c r="E9" s="135"/>
      <c r="F9" s="135"/>
      <c r="G9" s="135"/>
      <c r="H9" s="135"/>
      <c r="I9" s="135"/>
      <c r="J9" s="136" t="s">
        <v>10</v>
      </c>
      <c r="K9" s="137"/>
      <c r="L9" s="137"/>
      <c r="M9" s="137"/>
      <c r="N9" s="137"/>
      <c r="O9" s="137"/>
      <c r="P9" s="137"/>
      <c r="Q9" s="137"/>
      <c r="R9" s="144" t="s">
        <v>11</v>
      </c>
      <c r="S9" s="145"/>
      <c r="T9" s="145"/>
      <c r="U9" s="145"/>
      <c r="V9" s="145"/>
      <c r="W9" s="145"/>
      <c r="X9" s="146" t="s">
        <v>4</v>
      </c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39" t="s">
        <v>12</v>
      </c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1" t="s">
        <v>13</v>
      </c>
      <c r="BC9" s="142"/>
      <c r="BD9" s="142"/>
      <c r="BE9" s="142"/>
      <c r="BF9" s="142"/>
      <c r="BG9" s="142"/>
      <c r="BH9" s="142"/>
      <c r="BI9" s="142"/>
      <c r="BJ9" s="142"/>
      <c r="BK9" s="143"/>
    </row>
    <row r="10" spans="1:64" ht="14.4" x14ac:dyDescent="0.3">
      <c r="B10" s="46" t="str">
        <f t="shared" ref="B10:C10" si="5">B3</f>
        <v>First</v>
      </c>
      <c r="C10" s="46" t="str">
        <f t="shared" si="5"/>
        <v>Second</v>
      </c>
      <c r="D10" s="46" t="str">
        <f t="shared" ref="D10:E10" si="6">D3</f>
        <v>Third</v>
      </c>
      <c r="E10" s="46" t="str">
        <f t="shared" si="6"/>
        <v>Forth</v>
      </c>
      <c r="F10" s="47"/>
      <c r="G10" s="119" t="s">
        <v>1</v>
      </c>
      <c r="H10" s="48" t="s">
        <v>2</v>
      </c>
      <c r="I10" s="120" t="s">
        <v>3</v>
      </c>
      <c r="J10" s="49" t="str">
        <f t="shared" ref="J10:M10" si="7">J3</f>
        <v>First</v>
      </c>
      <c r="K10" s="49" t="str">
        <f t="shared" si="7"/>
        <v>Second</v>
      </c>
      <c r="L10" s="49" t="str">
        <f t="shared" si="7"/>
        <v>Third</v>
      </c>
      <c r="M10" s="49" t="str">
        <f t="shared" si="7"/>
        <v>Forth</v>
      </c>
      <c r="N10" s="50"/>
      <c r="O10" s="121" t="s">
        <v>1</v>
      </c>
      <c r="P10" s="51" t="s">
        <v>2</v>
      </c>
      <c r="Q10" s="94" t="s">
        <v>3</v>
      </c>
      <c r="R10" s="52" t="str">
        <f t="shared" ref="R10:T10" si="8">R3</f>
        <v>First</v>
      </c>
      <c r="S10" s="52" t="str">
        <f t="shared" si="8"/>
        <v>Second</v>
      </c>
      <c r="T10" s="52" t="str">
        <f t="shared" si="8"/>
        <v>Third</v>
      </c>
      <c r="U10" s="122" t="s">
        <v>1</v>
      </c>
      <c r="V10" s="53" t="s">
        <v>2</v>
      </c>
      <c r="W10" s="100" t="s">
        <v>3</v>
      </c>
      <c r="X10" s="29" t="str">
        <f t="shared" ref="X10:AE10" si="9">X3</f>
        <v>First</v>
      </c>
      <c r="Y10" s="34" t="str">
        <f t="shared" si="9"/>
        <v>Second</v>
      </c>
      <c r="Z10" s="34" t="str">
        <f t="shared" si="9"/>
        <v>Third</v>
      </c>
      <c r="AA10" s="34" t="str">
        <f t="shared" si="9"/>
        <v>Forth</v>
      </c>
      <c r="AB10" s="34" t="str">
        <f t="shared" si="9"/>
        <v>Fifth</v>
      </c>
      <c r="AC10" s="34" t="str">
        <f t="shared" si="9"/>
        <v>Sixth</v>
      </c>
      <c r="AD10" s="34" t="str">
        <f t="shared" si="9"/>
        <v>Seventh</v>
      </c>
      <c r="AE10" s="34" t="str">
        <f t="shared" si="9"/>
        <v>Eighth</v>
      </c>
      <c r="AF10" s="38"/>
      <c r="AG10" s="38"/>
      <c r="AH10" s="38"/>
      <c r="AI10" s="38"/>
      <c r="AJ10" s="38"/>
      <c r="AK10" s="123" t="s">
        <v>1</v>
      </c>
      <c r="AL10" s="38" t="s">
        <v>2</v>
      </c>
      <c r="AM10" s="105" t="s">
        <v>3</v>
      </c>
      <c r="AN10" s="14" t="str">
        <f t="shared" ref="AN10:AT10" si="10">AN3</f>
        <v>First</v>
      </c>
      <c r="AO10" s="35" t="str">
        <f t="shared" si="10"/>
        <v>Second</v>
      </c>
      <c r="AP10" s="35" t="str">
        <f t="shared" si="10"/>
        <v>Third</v>
      </c>
      <c r="AQ10" s="35" t="str">
        <f t="shared" si="10"/>
        <v>Forth</v>
      </c>
      <c r="AR10" s="35" t="str">
        <f t="shared" si="10"/>
        <v>Fifth</v>
      </c>
      <c r="AS10" s="35" t="str">
        <f t="shared" si="10"/>
        <v>Sixth</v>
      </c>
      <c r="AT10" s="35" t="str">
        <f t="shared" si="10"/>
        <v>Seventh</v>
      </c>
      <c r="AU10" s="35"/>
      <c r="AV10" s="35"/>
      <c r="AW10" s="35"/>
      <c r="AX10" s="35"/>
      <c r="AY10" s="124" t="s">
        <v>1</v>
      </c>
      <c r="AZ10" s="41" t="s">
        <v>2</v>
      </c>
      <c r="BA10" s="110" t="s">
        <v>3</v>
      </c>
      <c r="BB10" s="30" t="str">
        <f t="shared" ref="BB10:BF10" si="11">BB3</f>
        <v>First</v>
      </c>
      <c r="BC10" s="36" t="str">
        <f t="shared" si="11"/>
        <v>Second</v>
      </c>
      <c r="BD10" s="36" t="str">
        <f t="shared" si="11"/>
        <v>Third</v>
      </c>
      <c r="BE10" s="36" t="str">
        <f t="shared" si="11"/>
        <v>Forth</v>
      </c>
      <c r="BF10" s="36" t="str">
        <f t="shared" si="11"/>
        <v>Fifth</v>
      </c>
      <c r="BG10" s="36"/>
      <c r="BH10" s="36"/>
      <c r="BI10" s="125" t="s">
        <v>1</v>
      </c>
      <c r="BJ10" s="44" t="s">
        <v>2</v>
      </c>
      <c r="BK10" s="115" t="s">
        <v>3</v>
      </c>
    </row>
    <row r="11" spans="1:64" ht="14.4" x14ac:dyDescent="0.3">
      <c r="A11" s="6" t="str">
        <f>A4</f>
        <v>Mock (H2O)</v>
      </c>
      <c r="B11" s="24">
        <f>B4/F4*100</f>
        <v>6.25</v>
      </c>
      <c r="C11" s="24">
        <f>C4/G4*100</f>
        <v>0</v>
      </c>
      <c r="D11" s="24">
        <f>D4/H4*100</f>
        <v>5</v>
      </c>
      <c r="E11" s="24">
        <f>E4/I4*100</f>
        <v>6.25</v>
      </c>
      <c r="F11" s="24"/>
      <c r="G11" s="88">
        <f>AVERAGE(B11:F11)</f>
        <v>4.375</v>
      </c>
      <c r="H11" s="89">
        <f>STDEV(B11:G11)</f>
        <v>2.576941016011038</v>
      </c>
      <c r="I11" s="90">
        <f>COUNT(B11:F11)</f>
        <v>4</v>
      </c>
      <c r="J11" s="27">
        <f>J4/N4*100</f>
        <v>6.25</v>
      </c>
      <c r="K11" s="27">
        <f t="shared" ref="K11:M11" si="12">K4/O4*100</f>
        <v>0</v>
      </c>
      <c r="L11" s="27">
        <f t="shared" si="12"/>
        <v>30</v>
      </c>
      <c r="M11" s="27">
        <f t="shared" si="12"/>
        <v>25</v>
      </c>
      <c r="N11" s="27"/>
      <c r="O11" s="126">
        <f>AVERAGE(J11:M11)</f>
        <v>15.3125</v>
      </c>
      <c r="P11" s="127">
        <f>STDEV(J11:M11)</f>
        <v>14.447282039654841</v>
      </c>
      <c r="Q11" s="94">
        <f>COUNT(J11:M11)</f>
        <v>4</v>
      </c>
      <c r="R11" s="28">
        <f>R4/U4*100</f>
        <v>1.9230769230769231</v>
      </c>
      <c r="S11" s="28">
        <f t="shared" ref="S11:T11" si="13">S4/V4*100</f>
        <v>2.0618556701030926</v>
      </c>
      <c r="T11" s="28">
        <f t="shared" si="13"/>
        <v>2.7777777777777777</v>
      </c>
      <c r="U11" s="96">
        <f t="shared" ref="U11:U14" si="14">AVERAGE(R11:T11)</f>
        <v>2.2542367903192644</v>
      </c>
      <c r="V11" s="97">
        <f>STDEV(R11:T11)</f>
        <v>0.4586788193478244</v>
      </c>
      <c r="W11" s="130">
        <f>COUNT(R11:T11)</f>
        <v>3</v>
      </c>
      <c r="X11" s="37">
        <f>X4/AF4*100</f>
        <v>6</v>
      </c>
      <c r="Y11" s="37">
        <f t="shared" ref="Y11:AE11" si="15">Y4/AG4*100</f>
        <v>6.666666666666667</v>
      </c>
      <c r="Z11" s="37">
        <f t="shared" si="15"/>
        <v>1.3333333333333335</v>
      </c>
      <c r="AA11" s="37">
        <f t="shared" si="15"/>
        <v>7.6923076923076925</v>
      </c>
      <c r="AB11" s="37">
        <f t="shared" si="15"/>
        <v>6.3291139240506329</v>
      </c>
      <c r="AC11" s="37">
        <f t="shared" si="15"/>
        <v>5.982905982905983</v>
      </c>
      <c r="AD11" s="37">
        <f t="shared" si="15"/>
        <v>6.9767441860465116</v>
      </c>
      <c r="AE11" s="37">
        <f t="shared" si="15"/>
        <v>7.0000000000000009</v>
      </c>
      <c r="AF11" s="39"/>
      <c r="AG11" s="39"/>
      <c r="AH11" s="39"/>
      <c r="AI11" s="39"/>
      <c r="AJ11" s="39"/>
      <c r="AK11" s="104">
        <f>AVERAGE(X11:AE11)</f>
        <v>5.9976339731638522</v>
      </c>
      <c r="AL11" s="37">
        <f>STDEV(X11:AE11)</f>
        <v>1.9693624838076103</v>
      </c>
      <c r="AM11" s="105">
        <f>COUNT(X11:AE11)</f>
        <v>8</v>
      </c>
      <c r="AN11" s="40">
        <f>AN4/AU4*100</f>
        <v>1.8518518518518516</v>
      </c>
      <c r="AO11" s="40">
        <f t="shared" ref="AO11:AT11" si="16">AO4/AV4*100</f>
        <v>0.82644628099173556</v>
      </c>
      <c r="AP11" s="40">
        <f t="shared" si="16"/>
        <v>1.7699115044247788</v>
      </c>
      <c r="AQ11" s="40">
        <f t="shared" si="16"/>
        <v>1.8867924528301887</v>
      </c>
      <c r="AR11" s="40">
        <f t="shared" si="16"/>
        <v>1.7699115044247788</v>
      </c>
      <c r="AS11" s="40">
        <f t="shared" si="16"/>
        <v>1.9047619047619049</v>
      </c>
      <c r="AT11" s="40">
        <f t="shared" si="16"/>
        <v>3.0534351145038165</v>
      </c>
      <c r="AU11" s="40"/>
      <c r="AV11" s="40"/>
      <c r="AW11" s="40"/>
      <c r="AX11" s="40"/>
      <c r="AY11" s="109">
        <f>AVERAGE(AN11:AT11)</f>
        <v>1.8661586591127224</v>
      </c>
      <c r="AZ11" s="40">
        <f>STDEV(AN11:AT11)</f>
        <v>0.64695116882534809</v>
      </c>
      <c r="BA11" s="110">
        <f>COUNT(AN11:AT11)</f>
        <v>7</v>
      </c>
      <c r="BB11" s="42">
        <f>BB4/BG4*100</f>
        <v>1.5873015873015872</v>
      </c>
      <c r="BC11" s="42">
        <f t="shared" ref="BC11:BF11" si="17">BC4/BH4*100</f>
        <v>2.4217961654894045</v>
      </c>
      <c r="BD11" s="42">
        <f t="shared" si="17"/>
        <v>1.6997167138810201</v>
      </c>
      <c r="BE11" s="42">
        <f t="shared" si="17"/>
        <v>2.3880597014925375</v>
      </c>
      <c r="BF11" s="42">
        <f t="shared" si="17"/>
        <v>2.72654370489174</v>
      </c>
      <c r="BG11" s="43"/>
      <c r="BH11" s="43"/>
      <c r="BI11" s="114">
        <f>AVERAGE(BB11:BF11)</f>
        <v>2.1646835746112578</v>
      </c>
      <c r="BJ11" s="42">
        <f>STDEV(BB11:BF11)</f>
        <v>0.49529151145924882</v>
      </c>
      <c r="BK11" s="115">
        <f>COUNT(BB11:BF11)</f>
        <v>5</v>
      </c>
    </row>
    <row r="12" spans="1:64" ht="14.4" x14ac:dyDescent="0.3">
      <c r="A12" s="6" t="str">
        <f>A5</f>
        <v>Mock (Scramble)</v>
      </c>
      <c r="B12" s="24">
        <f>B5/F5*100</f>
        <v>0</v>
      </c>
      <c r="C12" s="24">
        <f>C5/G5*100</f>
        <v>0</v>
      </c>
      <c r="D12" s="24">
        <f>D5/H5*100</f>
        <v>0</v>
      </c>
      <c r="E12" s="24"/>
      <c r="F12" s="24"/>
      <c r="G12" s="88">
        <f>AVERAGE(B12:E12)</f>
        <v>0</v>
      </c>
      <c r="H12" s="89">
        <f>STDEV(B12:E12)</f>
        <v>0</v>
      </c>
      <c r="I12" s="90">
        <f>COUNT(B12:E12)</f>
        <v>3</v>
      </c>
      <c r="J12" s="27">
        <f>J5/N5*100</f>
        <v>0</v>
      </c>
      <c r="K12" s="27">
        <f>K5/O5*100</f>
        <v>10</v>
      </c>
      <c r="L12" s="27">
        <f t="shared" ref="L12" si="18">L5/P5*100</f>
        <v>0</v>
      </c>
      <c r="M12" s="27"/>
      <c r="N12" s="27"/>
      <c r="O12" s="126">
        <f>AVERAGE(J12:M12)</f>
        <v>3.3333333333333335</v>
      </c>
      <c r="P12" s="127">
        <f>STDEV(J12:M12)</f>
        <v>5.7735026918962573</v>
      </c>
      <c r="Q12" s="94">
        <f t="shared" ref="Q12:Q14" si="19">COUNT(J12:M12)</f>
        <v>3</v>
      </c>
      <c r="R12" s="28">
        <f>R5/U5*100</f>
        <v>0</v>
      </c>
      <c r="S12" s="28">
        <f t="shared" ref="S12" si="20">S5/V5*100</f>
        <v>0</v>
      </c>
      <c r="T12" s="28">
        <f t="shared" ref="T12" si="21">T5/W5*100</f>
        <v>0</v>
      </c>
      <c r="U12" s="98">
        <f t="shared" si="14"/>
        <v>0</v>
      </c>
      <c r="V12" s="99">
        <f t="shared" ref="V12:V14" si="22">STDEV(R12:T12)</f>
        <v>0</v>
      </c>
      <c r="W12" s="100">
        <f t="shared" ref="W12:W14" si="23">COUNT(R12:T12)</f>
        <v>3</v>
      </c>
      <c r="X12" s="37">
        <f>X5/AF5*100</f>
        <v>2.9411764705882351</v>
      </c>
      <c r="Y12" s="37">
        <f t="shared" ref="Y12:Z12" si="24">Y5/AG5*100</f>
        <v>0</v>
      </c>
      <c r="Z12" s="37">
        <f t="shared" si="24"/>
        <v>0</v>
      </c>
      <c r="AA12" s="37"/>
      <c r="AB12" s="37"/>
      <c r="AC12" s="37"/>
      <c r="AD12" s="37"/>
      <c r="AE12" s="37"/>
      <c r="AF12" s="39"/>
      <c r="AG12" s="39"/>
      <c r="AH12" s="39"/>
      <c r="AI12" s="39"/>
      <c r="AJ12" s="39"/>
      <c r="AK12" s="104">
        <f>AVERAGE(X12:AE12)</f>
        <v>0.98039215686274506</v>
      </c>
      <c r="AL12" s="37">
        <f>STDEV(X12:AE12)</f>
        <v>1.6980890270283109</v>
      </c>
      <c r="AM12" s="105">
        <f>COUNT(X12:AE12)</f>
        <v>3</v>
      </c>
      <c r="AN12" s="40">
        <f>AN5/AU5*100</f>
        <v>7.5</v>
      </c>
      <c r="AO12" s="40">
        <f>AO5/AV5*100</f>
        <v>9.375</v>
      </c>
      <c r="AP12" s="40">
        <f>AP5/AW5*100</f>
        <v>7.8125</v>
      </c>
      <c r="AQ12" s="40"/>
      <c r="AR12" s="40"/>
      <c r="AS12" s="40"/>
      <c r="AT12" s="40"/>
      <c r="AU12" s="40"/>
      <c r="AV12" s="40"/>
      <c r="AW12" s="40"/>
      <c r="AX12" s="40"/>
      <c r="AY12" s="109">
        <f t="shared" ref="AY12:AY14" si="25">AVERAGE(AN12:AP12)</f>
        <v>8.2291666666666661</v>
      </c>
      <c r="AZ12" s="40">
        <f t="shared" ref="AZ12:AZ14" si="26">STDEV(AN12:AP12)</f>
        <v>1.0045469542700995</v>
      </c>
      <c r="BA12" s="110">
        <f t="shared" ref="BA12:BA14" si="27">COUNT(AN12:AT12)</f>
        <v>3</v>
      </c>
      <c r="BB12" s="42">
        <f>BB5/BI5*100</f>
        <v>0.86007277538868665</v>
      </c>
      <c r="BC12" s="42">
        <f>BC5/BJ5*100</f>
        <v>3.865979381443299</v>
      </c>
      <c r="BD12" s="42">
        <f>BD5/BK5*100</f>
        <v>0.97604259094942325</v>
      </c>
      <c r="BE12" s="42"/>
      <c r="BF12" s="42"/>
      <c r="BG12" s="43"/>
      <c r="BH12" s="43"/>
      <c r="BI12" s="114">
        <f t="shared" ref="BI12:BI14" si="28">AVERAGE(BB12:BD12)</f>
        <v>1.9006982492604696</v>
      </c>
      <c r="BJ12" s="42">
        <f t="shared" ref="BJ12:BJ14" si="29">STDEV(BB12:BD12)</f>
        <v>1.7029708441179097</v>
      </c>
      <c r="BK12" s="115">
        <f t="shared" ref="BK12:BK14" si="30">COUNT(BB12:BD12)</f>
        <v>3</v>
      </c>
    </row>
    <row r="13" spans="1:64" ht="14.4" x14ac:dyDescent="0.3">
      <c r="A13" s="6" t="str">
        <f>A6</f>
        <v>SRCAP RNAi A</v>
      </c>
      <c r="B13" s="24">
        <f>B6/F6*100</f>
        <v>3.5714285714285712</v>
      </c>
      <c r="C13" s="24">
        <f t="shared" ref="C13:E13" si="31">C6/G6*100</f>
        <v>2.7027027027027026</v>
      </c>
      <c r="D13" s="24">
        <f t="shared" si="31"/>
        <v>6.0606060606060606</v>
      </c>
      <c r="E13" s="24">
        <f t="shared" si="31"/>
        <v>12.5</v>
      </c>
      <c r="F13" s="24"/>
      <c r="G13" s="88">
        <f>AVERAGE(B13:E13)</f>
        <v>6.2086843336843334</v>
      </c>
      <c r="H13" s="89">
        <f>STDEV(B13:E13)</f>
        <v>4.4290557737332161</v>
      </c>
      <c r="I13" s="90">
        <f>COUNT(B13:E13)</f>
        <v>4</v>
      </c>
      <c r="J13" s="27">
        <f>J6/N6*100</f>
        <v>67.857142857142861</v>
      </c>
      <c r="K13" s="27">
        <f t="shared" ref="K13" si="32">K6/O6*100</f>
        <v>32.432432432432435</v>
      </c>
      <c r="L13" s="27">
        <f t="shared" ref="L13" si="33">L6/P6*100</f>
        <v>66.666666666666657</v>
      </c>
      <c r="M13" s="27">
        <f t="shared" ref="M13" si="34">M6/Q6*100</f>
        <v>62.5</v>
      </c>
      <c r="N13" s="27"/>
      <c r="O13" s="126">
        <f>AVERAGE(J13:M13)</f>
        <v>57.364060489060492</v>
      </c>
      <c r="P13" s="127">
        <f>STDEV(J13:M13)</f>
        <v>16.779026704918142</v>
      </c>
      <c r="Q13" s="94">
        <f t="shared" si="19"/>
        <v>4</v>
      </c>
      <c r="R13" s="17">
        <f>R6/U6*100</f>
        <v>29.213483146067414</v>
      </c>
      <c r="S13" s="17">
        <f t="shared" ref="S13:T13" si="35">S6/V6*100</f>
        <v>33.027522935779821</v>
      </c>
      <c r="T13" s="17">
        <f t="shared" si="35"/>
        <v>27.500000000000004</v>
      </c>
      <c r="U13" s="96">
        <f t="shared" si="14"/>
        <v>29.913668693949077</v>
      </c>
      <c r="V13" s="97">
        <f t="shared" si="22"/>
        <v>2.8295003626947541</v>
      </c>
      <c r="W13" s="100">
        <f t="shared" si="23"/>
        <v>3</v>
      </c>
      <c r="X13" s="37">
        <f>X6/AF6*100</f>
        <v>11.333333333333332</v>
      </c>
      <c r="Y13" s="37">
        <f t="shared" ref="Y13:AE13" si="36">Y6/AG6*100</f>
        <v>11.333333333333332</v>
      </c>
      <c r="Z13" s="37">
        <f t="shared" si="36"/>
        <v>2</v>
      </c>
      <c r="AA13" s="37">
        <f t="shared" si="36"/>
        <v>8.064516129032258</v>
      </c>
      <c r="AB13" s="37">
        <f t="shared" si="36"/>
        <v>5.9523809523809517</v>
      </c>
      <c r="AC13" s="37">
        <f t="shared" si="36"/>
        <v>16.239316239316238</v>
      </c>
      <c r="AD13" s="37">
        <f t="shared" si="36"/>
        <v>10.687022900763358</v>
      </c>
      <c r="AE13" s="37">
        <f t="shared" si="36"/>
        <v>2</v>
      </c>
      <c r="AF13" s="39"/>
      <c r="AG13" s="39"/>
      <c r="AH13" s="39"/>
      <c r="AI13" s="39"/>
      <c r="AJ13" s="39"/>
      <c r="AK13" s="104">
        <f>AVERAGE(X13:AE13)</f>
        <v>8.4512378610199335</v>
      </c>
      <c r="AL13" s="37">
        <f>STDEV(X13:AE13)</f>
        <v>4.9554677971515781</v>
      </c>
      <c r="AM13" s="105">
        <f>COUNT(X13:AE13)</f>
        <v>8</v>
      </c>
      <c r="AN13" s="40">
        <f>AN6/AU6*100</f>
        <v>32.352941176470587</v>
      </c>
      <c r="AO13" s="40">
        <f>AO6/AV6*100</f>
        <v>35.922330097087382</v>
      </c>
      <c r="AP13" s="40">
        <f t="shared" ref="AP13:AT13" si="37">AP6/AW6*100</f>
        <v>39.622641509433961</v>
      </c>
      <c r="AQ13" s="40">
        <f t="shared" si="37"/>
        <v>31.067961165048541</v>
      </c>
      <c r="AR13" s="40">
        <f t="shared" si="37"/>
        <v>29.245283018867923</v>
      </c>
      <c r="AS13" s="40">
        <f t="shared" si="37"/>
        <v>18.584070796460178</v>
      </c>
      <c r="AT13" s="40">
        <f t="shared" si="37"/>
        <v>14.000000000000002</v>
      </c>
      <c r="AU13" s="40"/>
      <c r="AV13" s="40"/>
      <c r="AW13" s="40"/>
      <c r="AX13" s="40"/>
      <c r="AY13" s="109">
        <f>AVERAGE(AN13:AT13)</f>
        <v>28.685032537624078</v>
      </c>
      <c r="AZ13" s="40">
        <f>STDEV(AN13:AT13)</f>
        <v>9.2117240328111532</v>
      </c>
      <c r="BA13" s="110">
        <f t="shared" si="27"/>
        <v>7</v>
      </c>
      <c r="BB13" s="42">
        <f>BB6/BG6*100</f>
        <v>17.293233082706767</v>
      </c>
      <c r="BC13" s="42">
        <f>BC6/BH6*100</f>
        <v>13.518886679920477</v>
      </c>
      <c r="BD13" s="42">
        <f>BD6/BI6*100</f>
        <v>8.5632730732635576</v>
      </c>
      <c r="BE13" s="42">
        <f>BE6/BJ6*100</f>
        <v>17.914625612316303</v>
      </c>
      <c r="BF13" s="42">
        <f>BF6/BK6*100</f>
        <v>13.753943217665615</v>
      </c>
      <c r="BG13" s="45"/>
      <c r="BH13" s="45"/>
      <c r="BI13" s="114">
        <f>AVERAGE(BB13:BF13)</f>
        <v>14.208792333174546</v>
      </c>
      <c r="BJ13" s="42">
        <f>STDEV(BB13:BF13)</f>
        <v>3.7350274521235494</v>
      </c>
      <c r="BK13" s="115">
        <f>COUNT(BB13:BF13)</f>
        <v>5</v>
      </c>
    </row>
    <row r="14" spans="1:64" thickBot="1" x14ac:dyDescent="0.35">
      <c r="A14" s="6" t="str">
        <f>A7</f>
        <v>SRCAP RNAi B</v>
      </c>
      <c r="B14" s="16">
        <f>B7/F7*100</f>
        <v>0</v>
      </c>
      <c r="C14" s="16">
        <f t="shared" ref="C14:D14" si="38">C7/G7*100</f>
        <v>0</v>
      </c>
      <c r="D14" s="16">
        <f t="shared" si="38"/>
        <v>0</v>
      </c>
      <c r="E14" s="16"/>
      <c r="F14" s="16"/>
      <c r="G14" s="91">
        <f>AVERAGE(B14:E14)</f>
        <v>0</v>
      </c>
      <c r="H14" s="92">
        <f>STDEV(B14:E14)</f>
        <v>0</v>
      </c>
      <c r="I14" s="93">
        <f>COUNT(B14:E14)</f>
        <v>3</v>
      </c>
      <c r="J14" s="27">
        <f>J7/N7*100</f>
        <v>50</v>
      </c>
      <c r="K14" s="27">
        <f>K7/O7*100</f>
        <v>60</v>
      </c>
      <c r="L14" s="27">
        <v>33.6928571428571</v>
      </c>
      <c r="M14" s="27"/>
      <c r="N14" s="15"/>
      <c r="O14" s="128">
        <f>AVERAGE(J14:M14)</f>
        <v>47.897619047619031</v>
      </c>
      <c r="P14" s="129">
        <v>5.9053349099999997</v>
      </c>
      <c r="Q14" s="95">
        <f t="shared" si="19"/>
        <v>3</v>
      </c>
      <c r="R14" s="28">
        <f>R7/U7*100</f>
        <v>16.666666666666664</v>
      </c>
      <c r="S14" s="28"/>
      <c r="T14" s="28">
        <f t="shared" ref="T14" si="39">T7/W7*100</f>
        <v>25</v>
      </c>
      <c r="U14" s="101">
        <f t="shared" si="14"/>
        <v>20.833333333333332</v>
      </c>
      <c r="V14" s="102">
        <f t="shared" si="22"/>
        <v>5.8925565098879016</v>
      </c>
      <c r="W14" s="103">
        <f t="shared" si="23"/>
        <v>2</v>
      </c>
      <c r="X14" s="37">
        <f>X7/AF7*100</f>
        <v>11.333333333333332</v>
      </c>
      <c r="Y14" s="37">
        <f t="shared" ref="Y14:AE14" si="40">Y7/AG7*100</f>
        <v>11.333333333333332</v>
      </c>
      <c r="Z14" s="37">
        <f t="shared" si="40"/>
        <v>2</v>
      </c>
      <c r="AA14" s="37">
        <f t="shared" si="40"/>
        <v>8.064516129032258</v>
      </c>
      <c r="AB14" s="37">
        <f t="shared" si="40"/>
        <v>5.9523809523809517</v>
      </c>
      <c r="AC14" s="37">
        <f t="shared" si="40"/>
        <v>16.239316239316238</v>
      </c>
      <c r="AD14" s="37">
        <f t="shared" si="40"/>
        <v>10.687022900763358</v>
      </c>
      <c r="AE14" s="37">
        <f t="shared" si="40"/>
        <v>2</v>
      </c>
      <c r="AF14" s="39"/>
      <c r="AG14" s="39"/>
      <c r="AH14" s="39"/>
      <c r="AI14" s="39"/>
      <c r="AJ14" s="39"/>
      <c r="AK14" s="106">
        <f>AVERAGE(X14:AE14)</f>
        <v>8.4512378610199335</v>
      </c>
      <c r="AL14" s="107">
        <f>STDEV(X14:AE14)</f>
        <v>4.9554677971515781</v>
      </c>
      <c r="AM14" s="108">
        <f>COUNT(X14:AE14)</f>
        <v>8</v>
      </c>
      <c r="AN14" s="40">
        <f>AN7/AU7*100</f>
        <v>20</v>
      </c>
      <c r="AO14" s="40">
        <f t="shared" ref="AO14:AP14" si="41">AO7/AV7*100</f>
        <v>23.958333333333336</v>
      </c>
      <c r="AP14" s="40">
        <f t="shared" si="41"/>
        <v>27.34375</v>
      </c>
      <c r="AQ14" s="40"/>
      <c r="AR14" s="40"/>
      <c r="AS14" s="40"/>
      <c r="AT14" s="40"/>
      <c r="AU14" s="40"/>
      <c r="AV14" s="40"/>
      <c r="AW14" s="40"/>
      <c r="AX14" s="40"/>
      <c r="AY14" s="111">
        <f t="shared" si="25"/>
        <v>23.767361111111114</v>
      </c>
      <c r="AZ14" s="112">
        <f t="shared" si="26"/>
        <v>3.6755977483764903</v>
      </c>
      <c r="BA14" s="113">
        <f t="shared" si="27"/>
        <v>3</v>
      </c>
      <c r="BB14" s="42">
        <f>BB7/BI7*100</f>
        <v>7.0166320166320171</v>
      </c>
      <c r="BC14" s="42">
        <f t="shared" ref="BC14:BD14" si="42">BC7/BJ7*100</f>
        <v>11.638591117917304</v>
      </c>
      <c r="BD14" s="42">
        <f t="shared" si="42"/>
        <v>9.2476489028213162</v>
      </c>
      <c r="BE14" s="42"/>
      <c r="BF14" s="42"/>
      <c r="BG14" s="43"/>
      <c r="BH14" s="43"/>
      <c r="BI14" s="116">
        <f t="shared" si="28"/>
        <v>9.3009573457902111</v>
      </c>
      <c r="BJ14" s="117">
        <f t="shared" si="29"/>
        <v>2.3114406386618116</v>
      </c>
      <c r="BK14" s="118">
        <f t="shared" si="30"/>
        <v>3</v>
      </c>
    </row>
    <row r="15" spans="1:64" ht="15.75" customHeight="1" x14ac:dyDescent="0.25">
      <c r="B15" s="3"/>
      <c r="C15" s="3"/>
      <c r="D15" s="3"/>
      <c r="E15" s="3"/>
      <c r="F15" s="3"/>
      <c r="G15" s="3"/>
      <c r="H15" s="3"/>
      <c r="I15" s="3"/>
      <c r="AN15" s="14"/>
      <c r="BB15" s="33"/>
      <c r="BC15" s="33"/>
      <c r="BD15" s="33"/>
      <c r="BE15" s="33"/>
      <c r="BF15" s="33"/>
      <c r="BG15" s="33"/>
      <c r="BH15" s="33"/>
      <c r="BI15" s="33"/>
      <c r="BJ15" s="33"/>
      <c r="BK15" s="33"/>
    </row>
    <row r="16" spans="1:64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</sheetData>
  <mergeCells count="18">
    <mergeCell ref="AN9:BA9"/>
    <mergeCell ref="BB9:BK9"/>
    <mergeCell ref="R9:W9"/>
    <mergeCell ref="X9:AM9"/>
    <mergeCell ref="BG2:BK2"/>
    <mergeCell ref="BB2:BF2"/>
    <mergeCell ref="AF2:AM2"/>
    <mergeCell ref="X2:AE2"/>
    <mergeCell ref="U2:W2"/>
    <mergeCell ref="R2:T2"/>
    <mergeCell ref="AU2:BA2"/>
    <mergeCell ref="AN2:AT2"/>
    <mergeCell ref="B2:E2"/>
    <mergeCell ref="F2:I2"/>
    <mergeCell ref="B9:I9"/>
    <mergeCell ref="J9:Q9"/>
    <mergeCell ref="N2:Q2"/>
    <mergeCell ref="J2:M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Table1 - Defects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giovanni.messina giovanni.messina</cp:lastModifiedBy>
  <dcterms:created xsi:type="dcterms:W3CDTF">2016-11-16T14:47:49Z</dcterms:created>
  <dcterms:modified xsi:type="dcterms:W3CDTF">2021-07-21T09:14:27Z</dcterms:modified>
</cp:coreProperties>
</file>