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\강치\6.MS\BMCBiol\revision3\"/>
    </mc:Choice>
  </mc:AlternateContent>
  <xr:revisionPtr revIDLastSave="0" documentId="13_ncr:1_{5FEC1BCC-4D6C-425B-B981-491575E264BE}" xr6:coauthVersionLast="47" xr6:coauthVersionMax="47" xr10:uidLastSave="{00000000-0000-0000-0000-000000000000}"/>
  <bookViews>
    <workbookView xWindow="9645" yWindow="1395" windowWidth="12825" windowHeight="14145" tabRatio="775" firstSheet="2" activeTab="7" xr2:uid="{00000000-000D-0000-FFFF-FFFF00000000}"/>
  </bookViews>
  <sheets>
    <sheet name="Sheet1" sheetId="28" r:id="rId1"/>
    <sheet name="data S1" sheetId="3" r:id="rId2"/>
    <sheet name="data S2" sheetId="4" r:id="rId3"/>
    <sheet name="data S3" sheetId="16" r:id="rId4"/>
    <sheet name="data S4" sheetId="17" r:id="rId5"/>
    <sheet name="data S5" sheetId="21" r:id="rId6"/>
    <sheet name="data S6" sheetId="34" r:id="rId7"/>
    <sheet name="data S7" sheetId="15" r:id="rId8"/>
  </sheets>
  <definedNames>
    <definedName name="_xlnm._FilterDatabase" localSheetId="1" hidden="1">'data S1'!$A$2:$S$31</definedName>
    <definedName name="_xlnm._FilterDatabase" localSheetId="5" hidden="1">'data S5'!$A$3:$I$13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3" i="21" l="1"/>
  <c r="U14" i="21"/>
  <c r="U12" i="21"/>
  <c r="U11" i="21"/>
  <c r="U10" i="21"/>
  <c r="U9" i="21"/>
  <c r="U8" i="21"/>
  <c r="U7" i="21"/>
  <c r="U6" i="21"/>
  <c r="U5" i="21"/>
  <c r="U4" i="21"/>
  <c r="I13" i="21"/>
  <c r="H13" i="21"/>
  <c r="I12" i="21"/>
  <c r="H12" i="21"/>
  <c r="I7" i="21"/>
  <c r="H7" i="21"/>
  <c r="I11" i="21"/>
  <c r="H11" i="21"/>
  <c r="I10" i="21"/>
  <c r="H10" i="21"/>
  <c r="I9" i="21"/>
  <c r="H9" i="21"/>
  <c r="I8" i="21"/>
  <c r="H8" i="21"/>
  <c r="I6" i="21"/>
  <c r="H6" i="21"/>
  <c r="I5" i="21"/>
  <c r="H5" i="21"/>
  <c r="I4" i="21"/>
  <c r="H4" i="21"/>
  <c r="O23" i="4" l="1"/>
  <c r="G15" i="4"/>
  <c r="C15" i="4"/>
  <c r="O14" i="4"/>
  <c r="O13" i="4"/>
  <c r="O12" i="4"/>
  <c r="O11" i="4"/>
  <c r="O10" i="4"/>
  <c r="O9" i="4"/>
  <c r="O8" i="4"/>
  <c r="O7" i="4"/>
  <c r="O6" i="4"/>
  <c r="O5" i="4"/>
  <c r="O4" i="4"/>
  <c r="O24" i="4" l="1"/>
  <c r="O20" i="4"/>
  <c r="O23" i="3" l="1"/>
  <c r="N23" i="3"/>
  <c r="M23" i="3"/>
  <c r="L23" i="3"/>
  <c r="O22" i="3"/>
  <c r="N22" i="3"/>
  <c r="M22" i="3"/>
  <c r="L22" i="3"/>
  <c r="O21" i="3"/>
  <c r="N21" i="3"/>
  <c r="M21" i="3"/>
  <c r="L21" i="3"/>
  <c r="O20" i="3"/>
  <c r="N20" i="3"/>
  <c r="M20" i="3"/>
  <c r="L20" i="3"/>
  <c r="O19" i="3"/>
  <c r="N19" i="3"/>
  <c r="M19" i="3"/>
  <c r="L19" i="3"/>
  <c r="O18" i="3"/>
  <c r="N18" i="3"/>
  <c r="M18" i="3"/>
  <c r="L18" i="3"/>
  <c r="L24" i="3"/>
  <c r="M24" i="3"/>
  <c r="N24" i="3"/>
  <c r="O24" i="3"/>
  <c r="L17" i="3"/>
  <c r="M17" i="3"/>
  <c r="O31" i="3"/>
  <c r="N31" i="3"/>
  <c r="M31" i="3"/>
  <c r="L31" i="3"/>
  <c r="O30" i="3"/>
  <c r="N30" i="3"/>
  <c r="M30" i="3"/>
  <c r="L30" i="3"/>
  <c r="O29" i="3"/>
  <c r="N29" i="3"/>
  <c r="M29" i="3"/>
  <c r="L29" i="3"/>
  <c r="O28" i="3"/>
  <c r="N28" i="3"/>
  <c r="M28" i="3"/>
  <c r="L28" i="3"/>
  <c r="O27" i="3"/>
  <c r="N27" i="3"/>
  <c r="M27" i="3"/>
  <c r="L27" i="3"/>
  <c r="O26" i="3"/>
  <c r="N26" i="3"/>
  <c r="M26" i="3"/>
  <c r="L26" i="3"/>
  <c r="O25" i="3"/>
  <c r="N25" i="3"/>
  <c r="M25" i="3"/>
  <c r="L25" i="3"/>
  <c r="O17" i="3" l="1"/>
  <c r="N17" i="3"/>
  <c r="O16" i="3"/>
  <c r="N16" i="3"/>
  <c r="M16" i="3"/>
  <c r="L16" i="3"/>
  <c r="O15" i="3"/>
  <c r="N15" i="3"/>
  <c r="M15" i="3"/>
  <c r="L15" i="3"/>
  <c r="O7" i="3"/>
  <c r="N7" i="3"/>
  <c r="M7" i="3"/>
  <c r="L7" i="3"/>
  <c r="O6" i="3"/>
  <c r="N6" i="3"/>
  <c r="M6" i="3"/>
  <c r="L6" i="3"/>
  <c r="O14" i="3"/>
  <c r="N14" i="3"/>
  <c r="M14" i="3"/>
  <c r="L14" i="3"/>
  <c r="O13" i="3"/>
  <c r="N13" i="3"/>
  <c r="M13" i="3"/>
  <c r="L13" i="3"/>
  <c r="O10" i="3"/>
  <c r="N10" i="3"/>
  <c r="M10" i="3"/>
  <c r="L10" i="3"/>
  <c r="O9" i="3"/>
  <c r="N9" i="3"/>
  <c r="M9" i="3"/>
  <c r="L9" i="3"/>
  <c r="O5" i="3"/>
  <c r="N5" i="3"/>
  <c r="M5" i="3"/>
  <c r="L5" i="3"/>
  <c r="O4" i="3"/>
  <c r="N4" i="3"/>
  <c r="M4" i="3"/>
  <c r="L4" i="3"/>
  <c r="O12" i="3"/>
  <c r="N12" i="3"/>
  <c r="M12" i="3"/>
  <c r="L12" i="3"/>
  <c r="O11" i="3"/>
  <c r="N11" i="3"/>
  <c r="M11" i="3"/>
  <c r="L11" i="3"/>
  <c r="O8" i="3"/>
  <c r="N8" i="3"/>
  <c r="M8" i="3"/>
  <c r="L8" i="3"/>
</calcChain>
</file>

<file path=xl/sharedStrings.xml><?xml version="1.0" encoding="utf-8"?>
<sst xmlns="http://schemas.openxmlformats.org/spreadsheetml/2006/main" count="677" uniqueCount="351">
  <si>
    <t>Raw</t>
  </si>
  <si>
    <t>trimmomatic</t>
  </si>
  <si>
    <t>%</t>
  </si>
  <si>
    <t>reads</t>
  </si>
  <si>
    <t>yields</t>
  </si>
  <si>
    <t>Zalophus4_PE100_1</t>
    <phoneticPr fontId="4" type="noConversion"/>
  </si>
  <si>
    <t>Zalophus4_PE100_2</t>
    <phoneticPr fontId="4" type="noConversion"/>
  </si>
  <si>
    <t>Zalophus6_PE100_3</t>
    <phoneticPr fontId="4" type="noConversion"/>
  </si>
  <si>
    <t>Zalophus6_PE100_4</t>
    <phoneticPr fontId="4" type="noConversion"/>
  </si>
  <si>
    <t>Z1</t>
    <phoneticPr fontId="4" type="noConversion"/>
  </si>
  <si>
    <t>Z3</t>
    <phoneticPr fontId="4" type="noConversion"/>
  </si>
  <si>
    <t>Z4</t>
    <phoneticPr fontId="4" type="noConversion"/>
  </si>
  <si>
    <t>Z5</t>
    <phoneticPr fontId="4" type="noConversion"/>
  </si>
  <si>
    <t>Z6</t>
    <phoneticPr fontId="4" type="noConversion"/>
  </si>
  <si>
    <t>analysis name</t>
    <phoneticPr fontId="4" type="noConversion"/>
  </si>
  <si>
    <t>individual</t>
    <phoneticPr fontId="4" type="noConversion"/>
  </si>
  <si>
    <t>Zalophus3_PE150_TBD200653</t>
    <phoneticPr fontId="4" type="noConversion"/>
  </si>
  <si>
    <t>SE/PE</t>
    <phoneticPr fontId="4" type="noConversion"/>
  </si>
  <si>
    <t>PE150</t>
    <phoneticPr fontId="4" type="noConversion"/>
  </si>
  <si>
    <t>PE151</t>
    <phoneticPr fontId="4" type="noConversion"/>
  </si>
  <si>
    <t>PE100</t>
    <phoneticPr fontId="4" type="noConversion"/>
  </si>
  <si>
    <t>NovaSeq</t>
  </si>
  <si>
    <t>Platform</t>
    <phoneticPr fontId="4" type="noConversion"/>
  </si>
  <si>
    <t>SE76</t>
    <phoneticPr fontId="4" type="noConversion"/>
  </si>
  <si>
    <t>NextSeq</t>
    <phoneticPr fontId="4" type="noConversion"/>
  </si>
  <si>
    <t>mapped</t>
  </si>
  <si>
    <t>properly paired</t>
  </si>
  <si>
    <t>Zalophus4</t>
    <phoneticPr fontId="4" type="noConversion"/>
  </si>
  <si>
    <t>Zalophus5</t>
    <phoneticPr fontId="4" type="noConversion"/>
  </si>
  <si>
    <t>Zalophus6</t>
    <phoneticPr fontId="4" type="noConversion"/>
  </si>
  <si>
    <t>Zalophus1</t>
    <phoneticPr fontId="4" type="noConversion"/>
  </si>
  <si>
    <t>Zalophus3</t>
    <phoneticPr fontId="4" type="noConversion"/>
  </si>
  <si>
    <t>Zalophus3_SE75_TBD200653</t>
    <phoneticPr fontId="4" type="noConversion"/>
  </si>
  <si>
    <t>-</t>
    <phoneticPr fontId="4" type="noConversion"/>
  </si>
  <si>
    <t>1x %</t>
    <phoneticPr fontId="4" type="noConversion"/>
  </si>
  <si>
    <t>5x %</t>
    <phoneticPr fontId="4" type="noConversion"/>
  </si>
  <si>
    <t>10x %</t>
    <phoneticPr fontId="4" type="noConversion"/>
  </si>
  <si>
    <t>1x bp</t>
    <phoneticPr fontId="4" type="noConversion"/>
  </si>
  <si>
    <t>5x bp</t>
    <phoneticPr fontId="4" type="noConversion"/>
  </si>
  <si>
    <t>10x bp</t>
    <phoneticPr fontId="4" type="noConversion"/>
  </si>
  <si>
    <t>Z7</t>
    <phoneticPr fontId="4" type="noConversion"/>
  </si>
  <si>
    <t>Zalophus7</t>
    <phoneticPr fontId="4" type="noConversion"/>
  </si>
  <si>
    <t>Zalophus8</t>
    <phoneticPr fontId="4" type="noConversion"/>
  </si>
  <si>
    <t>Zalophus9</t>
    <phoneticPr fontId="4" type="noConversion"/>
  </si>
  <si>
    <t>Z8</t>
    <phoneticPr fontId="4" type="noConversion"/>
  </si>
  <si>
    <t>Z9</t>
    <phoneticPr fontId="4" type="noConversion"/>
  </si>
  <si>
    <t>Z11</t>
    <phoneticPr fontId="4" type="noConversion"/>
  </si>
  <si>
    <t>Zalophus11</t>
    <phoneticPr fontId="4" type="noConversion"/>
  </si>
  <si>
    <t>Z12</t>
    <phoneticPr fontId="4" type="noConversion"/>
  </si>
  <si>
    <t>Z13</t>
    <phoneticPr fontId="4" type="noConversion"/>
  </si>
  <si>
    <t>Z14</t>
    <phoneticPr fontId="4" type="noConversion"/>
  </si>
  <si>
    <t>Z15</t>
    <phoneticPr fontId="4" type="noConversion"/>
  </si>
  <si>
    <t>Z16</t>
    <phoneticPr fontId="4" type="noConversion"/>
  </si>
  <si>
    <t>Z17</t>
    <phoneticPr fontId="4" type="noConversion"/>
  </si>
  <si>
    <t>Z18</t>
    <phoneticPr fontId="4" type="noConversion"/>
  </si>
  <si>
    <t>Zalophus12</t>
    <phoneticPr fontId="4" type="noConversion"/>
  </si>
  <si>
    <t>Zalophus13</t>
    <phoneticPr fontId="4" type="noConversion"/>
  </si>
  <si>
    <t>Zalophus14</t>
    <phoneticPr fontId="4" type="noConversion"/>
  </si>
  <si>
    <t>Zalophus15</t>
    <phoneticPr fontId="4" type="noConversion"/>
  </si>
  <si>
    <t>Zalophus16</t>
    <phoneticPr fontId="4" type="noConversion"/>
  </si>
  <si>
    <t>Zalophus17</t>
    <phoneticPr fontId="4" type="noConversion"/>
  </si>
  <si>
    <t>Zalophus18</t>
    <phoneticPr fontId="4" type="noConversion"/>
  </si>
  <si>
    <t>Z11</t>
  </si>
  <si>
    <t>Z12</t>
  </si>
  <si>
    <t>Z13</t>
  </si>
  <si>
    <t>Z14</t>
  </si>
  <si>
    <t>Z15</t>
  </si>
  <si>
    <t>Z16</t>
  </si>
  <si>
    <t>Z17</t>
  </si>
  <si>
    <t>Z18</t>
  </si>
  <si>
    <t>median insert size</t>
    <phoneticPr fontId="4" type="noConversion"/>
  </si>
  <si>
    <t>Zalophus9-E100030697</t>
    <phoneticPr fontId="4" type="noConversion"/>
  </si>
  <si>
    <t>Zalophus9-E100030752</t>
    <phoneticPr fontId="4" type="noConversion"/>
  </si>
  <si>
    <t>Zalophus9-E100030783</t>
    <phoneticPr fontId="4" type="noConversion"/>
  </si>
  <si>
    <t>Zalophus9-E100031898</t>
    <phoneticPr fontId="4" type="noConversion"/>
  </si>
  <si>
    <t>Zalophus9-E100031929</t>
    <phoneticPr fontId="4" type="noConversion"/>
  </si>
  <si>
    <t>Zalophus9-E100031912</t>
    <phoneticPr fontId="4" type="noConversion"/>
  </si>
  <si>
    <t>exon,CDS cov</t>
    <phoneticPr fontId="4" type="noConversion"/>
  </si>
  <si>
    <t>전체SNPs</t>
  </si>
  <si>
    <t>homo_SNPs</t>
  </si>
  <si>
    <t>hetero_SNPs</t>
  </si>
  <si>
    <t>homo/hetero ratio</t>
  </si>
  <si>
    <t>No. of mapped reads</t>
    <phoneticPr fontId="4" type="noConversion"/>
  </si>
  <si>
    <t>% of mapped reads</t>
    <phoneticPr fontId="4" type="noConversion"/>
  </si>
  <si>
    <t>Statistics of SNV</t>
    <phoneticPr fontId="4" type="noConversion"/>
  </si>
  <si>
    <t xml:space="preserve">No. of Mapped reads </t>
    <phoneticPr fontId="4" type="noConversion"/>
  </si>
  <si>
    <t>% of mapped reads</t>
    <phoneticPr fontId="4" type="noConversion"/>
  </si>
  <si>
    <t>Total Coverage</t>
    <phoneticPr fontId="4" type="noConversion"/>
  </si>
  <si>
    <t>Z. californianus (in this study)</t>
    <phoneticPr fontId="4" type="noConversion"/>
  </si>
  <si>
    <t>Dockdo</t>
    <phoneticPr fontId="4" type="noConversion"/>
  </si>
  <si>
    <t>Uleungdo</t>
    <phoneticPr fontId="4" type="noConversion"/>
  </si>
  <si>
    <t>year</t>
    <phoneticPr fontId="4" type="noConversion"/>
  </si>
  <si>
    <t>Z3</t>
  </si>
  <si>
    <t>Z4</t>
  </si>
  <si>
    <t>Z5</t>
  </si>
  <si>
    <t>Z6</t>
  </si>
  <si>
    <t>Z7</t>
  </si>
  <si>
    <t>Z8</t>
  </si>
  <si>
    <t>Z9</t>
  </si>
  <si>
    <t>mapping rate (%)</t>
    <phoneticPr fontId="4" type="noConversion"/>
  </si>
  <si>
    <t>Z. californianus  zalCal2.2</t>
    <phoneticPr fontId="4" type="noConversion"/>
  </si>
  <si>
    <t xml:space="preserve">E. jubatus </t>
    <phoneticPr fontId="4" type="noConversion"/>
  </si>
  <si>
    <t>read coverage compared to sealion genomes</t>
    <phoneticPr fontId="4" type="noConversion"/>
  </si>
  <si>
    <t>sites</t>
    <phoneticPr fontId="4" type="noConversion"/>
  </si>
  <si>
    <t>coverage of mito-genome (%)</t>
    <phoneticPr fontId="4" type="noConversion"/>
  </si>
  <si>
    <t>No. covered bases</t>
    <phoneticPr fontId="4" type="noConversion"/>
  </si>
  <si>
    <t>Mean depth</t>
    <phoneticPr fontId="4" type="noConversion"/>
  </si>
  <si>
    <t>Type</t>
  </si>
  <si>
    <t>Start</t>
  </si>
  <si>
    <t>Stop</t>
  </si>
  <si>
    <t>Strand</t>
  </si>
  <si>
    <t>Length(bp)</t>
  </si>
  <si>
    <t>trnF(gaa)</t>
  </si>
  <si>
    <t>tRNA</t>
  </si>
  <si>
    <t>+</t>
  </si>
  <si>
    <t>rrnS</t>
  </si>
  <si>
    <t>rRNA</t>
  </si>
  <si>
    <t>trnV(tac)</t>
  </si>
  <si>
    <t>rrnL</t>
  </si>
  <si>
    <t>trnL2(taa)</t>
  </si>
  <si>
    <t>nad1</t>
  </si>
  <si>
    <t>gene</t>
  </si>
  <si>
    <t>trnI(gat)</t>
  </si>
  <si>
    <t>trnQ(ttg)</t>
  </si>
  <si>
    <t>-</t>
  </si>
  <si>
    <t>trnM(cat)</t>
  </si>
  <si>
    <t>nad2</t>
  </si>
  <si>
    <t>trnW(tca)</t>
  </si>
  <si>
    <t>trnA(tgc)</t>
  </si>
  <si>
    <t>trnN(gtt)</t>
  </si>
  <si>
    <t>OL</t>
  </si>
  <si>
    <t>rep_origin</t>
  </si>
  <si>
    <t>trnC(gca)</t>
  </si>
  <si>
    <t>trnY(gta)</t>
  </si>
  <si>
    <t>cox1</t>
  </si>
  <si>
    <t>trnS2(tga)</t>
  </si>
  <si>
    <t>trnD(gtc)</t>
  </si>
  <si>
    <t>cox2</t>
  </si>
  <si>
    <t>trnK(ttt)</t>
  </si>
  <si>
    <t>atp8</t>
  </si>
  <si>
    <t>atp6</t>
  </si>
  <si>
    <t>cox3</t>
  </si>
  <si>
    <t>trnG(tcc)</t>
  </si>
  <si>
    <t>nad3</t>
  </si>
  <si>
    <t>trnR(tcg)</t>
  </si>
  <si>
    <t>nad4l</t>
  </si>
  <si>
    <t>nad4</t>
  </si>
  <si>
    <t>trnH(gtg)</t>
  </si>
  <si>
    <t>trnS1(gct)</t>
  </si>
  <si>
    <t>trnL1(tag)</t>
  </si>
  <si>
    <t>nad5</t>
  </si>
  <si>
    <t>nad6</t>
  </si>
  <si>
    <t>trnE(ttc)</t>
  </si>
  <si>
    <t>cob</t>
  </si>
  <si>
    <t>trnT(tgt)</t>
  </si>
  <si>
    <t>trnP(tgg)</t>
  </si>
  <si>
    <t>OH</t>
  </si>
  <si>
    <t>No. of mapped reads</t>
    <phoneticPr fontId="4" type="noConversion"/>
  </si>
  <si>
    <t>Arctocephalus australis</t>
  </si>
  <si>
    <t>Arctocephalus townsendi</t>
  </si>
  <si>
    <t>Zalophus californianus</t>
  </si>
  <si>
    <t>Zalophus wollebaeki</t>
  </si>
  <si>
    <t>SRR26379515</t>
  </si>
  <si>
    <t>SRR11434786</t>
  </si>
  <si>
    <t>SRR13149771</t>
  </si>
  <si>
    <t xml:space="preserve"> reference accesion</t>
    <phoneticPr fontId="5" type="noConversion"/>
  </si>
  <si>
    <t>theta</t>
  </si>
  <si>
    <t>Endangered</t>
  </si>
  <si>
    <t>Vulnerable</t>
  </si>
  <si>
    <t>Least concern</t>
  </si>
  <si>
    <t>GCF_009762305.2_mZalCal1.pri.v2</t>
  </si>
  <si>
    <t>Near threatened</t>
  </si>
  <si>
    <t>raw</t>
    <phoneticPr fontId="5" type="noConversion"/>
  </si>
  <si>
    <t>trimmed</t>
    <phoneticPr fontId="5" type="noConversion"/>
  </si>
  <si>
    <t>%</t>
    <phoneticPr fontId="5" type="noConversion"/>
  </si>
  <si>
    <t>ref x depth</t>
    <phoneticPr fontId="5" type="noConversion"/>
  </si>
  <si>
    <t>read length</t>
    <phoneticPr fontId="5" type="noConversion"/>
  </si>
  <si>
    <t>reads</t>
    <phoneticPr fontId="5" type="noConversion"/>
  </si>
  <si>
    <t>bp</t>
    <phoneticPr fontId="5" type="noConversion"/>
  </si>
  <si>
    <t>SRR10276314</t>
    <phoneticPr fontId="5" type="noConversion"/>
  </si>
  <si>
    <t>Arctocephalus galapagoensis</t>
  </si>
  <si>
    <t>SRR10340439</t>
  </si>
  <si>
    <t>SRR16086885</t>
  </si>
  <si>
    <t>Eumetopias jubatus</t>
  </si>
  <si>
    <t>SRR10380370</t>
  </si>
  <si>
    <t>Otaria flavescens</t>
    <phoneticPr fontId="5" type="noConversion"/>
  </si>
  <si>
    <t>Callorhinus ursinus</t>
  </si>
  <si>
    <t>SRR7278673</t>
  </si>
  <si>
    <t>Zalophus californianus</t>
    <phoneticPr fontId="4" type="noConversion"/>
  </si>
  <si>
    <t>SRR6433059</t>
  </si>
  <si>
    <t>SRR6433060</t>
  </si>
  <si>
    <t>SRR10276314</t>
  </si>
  <si>
    <t>IUCN_status</t>
    <phoneticPr fontId="5" type="noConversion"/>
  </si>
  <si>
    <t>DNBSEQ-T7</t>
    <phoneticPr fontId="4" type="noConversion"/>
  </si>
  <si>
    <t># of SNV(GVCF)</t>
    <phoneticPr fontId="4" type="noConversion"/>
  </si>
  <si>
    <t>Statistics of SNV( DP&gt;=5)</t>
    <phoneticPr fontId="4" type="noConversion"/>
  </si>
  <si>
    <t>ZALL</t>
  </si>
  <si>
    <t>Zalophus japonicus</t>
    <phoneticPr fontId="4" type="noConversion"/>
  </si>
  <si>
    <t xml:space="preserve">H. gigas </t>
  </si>
  <si>
    <t xml:space="preserve">C. ursinus </t>
  </si>
  <si>
    <t xml:space="preserve">D. leucas </t>
  </si>
  <si>
    <t xml:space="preserve">H. grypus </t>
  </si>
  <si>
    <t xml:space="preserve">M. monoceros </t>
  </si>
  <si>
    <t xml:space="preserve">Z. californianus </t>
  </si>
  <si>
    <t xml:space="preserve">E. jubatus </t>
  </si>
  <si>
    <t xml:space="preserve">T. manatas </t>
  </si>
  <si>
    <t xml:space="preserve">Z. japonicus </t>
  </si>
  <si>
    <t xml:space="preserve">Z.wollebaeki </t>
  </si>
  <si>
    <t xml:space="preserve">Z. californianus </t>
    <phoneticPr fontId="4" type="noConversion"/>
  </si>
  <si>
    <t>in this study</t>
    <phoneticPr fontId="4" type="noConversion"/>
  </si>
  <si>
    <t>No. of SNPs</t>
  </si>
  <si>
    <t>Name of loci</t>
  </si>
  <si>
    <t>Species name</t>
  </si>
  <si>
    <t>species name</t>
  </si>
  <si>
    <t>Extinct</t>
  </si>
  <si>
    <t>PRJNA484555</t>
  </si>
  <si>
    <t>D. dugon</t>
  </si>
  <si>
    <t>SRR5659909</t>
  </si>
  <si>
    <t>DRR251525</t>
  </si>
  <si>
    <t>SRR10294357</t>
  </si>
  <si>
    <t>SRR8284578</t>
  </si>
  <si>
    <t>SRR575505</t>
  </si>
  <si>
    <t>SRR7345456</t>
  </si>
  <si>
    <t>SRR331135, SRR331146</t>
  </si>
  <si>
    <t>Otaria flavescens</t>
  </si>
  <si>
    <t xml:space="preserve">Mirounga angustirostris </t>
  </si>
  <si>
    <t>Phoca largha</t>
  </si>
  <si>
    <t xml:space="preserve">Pusa hispida saimensis </t>
    <phoneticPr fontId="4" type="noConversion"/>
  </si>
  <si>
    <t>SRR13149771</t>
    <phoneticPr fontId="4" type="noConversion"/>
  </si>
  <si>
    <t>SRR7345456</t>
    <phoneticPr fontId="4" type="noConversion"/>
  </si>
  <si>
    <t>SRR7278673</t>
    <phoneticPr fontId="4" type="noConversion"/>
  </si>
  <si>
    <t xml:space="preserve">Zalophus wollebaeki </t>
    <phoneticPr fontId="4" type="noConversion"/>
  </si>
  <si>
    <t>Eumetopias jubatus</t>
    <phoneticPr fontId="4" type="noConversion"/>
  </si>
  <si>
    <t xml:space="preserve">Zalophus californianus </t>
    <phoneticPr fontId="4" type="noConversion"/>
  </si>
  <si>
    <t xml:space="preserve">Callorhinus ursinus </t>
    <phoneticPr fontId="4" type="noConversion"/>
  </si>
  <si>
    <t>Accession</t>
    <phoneticPr fontId="4" type="noConversion"/>
  </si>
  <si>
    <t>SRS18580478</t>
  </si>
  <si>
    <t>SRS18580477</t>
  </si>
  <si>
    <t>SRS18580477</t>
    <phoneticPr fontId="4" type="noConversion"/>
  </si>
  <si>
    <t>SRS18580476</t>
  </si>
  <si>
    <t>SRS18580475</t>
  </si>
  <si>
    <t>SRS18580474</t>
  </si>
  <si>
    <t>SRS18580473</t>
  </si>
  <si>
    <t>SRS18580472</t>
  </si>
  <si>
    <t>SRS18580471</t>
  </si>
  <si>
    <t>SRS18580482</t>
  </si>
  <si>
    <t>SRS18580481</t>
  </si>
  <si>
    <t>SRS18580480</t>
  </si>
  <si>
    <t>SRS18580479</t>
  </si>
  <si>
    <t>SRS18580470</t>
  </si>
  <si>
    <t>SRS18580469</t>
  </si>
  <si>
    <t>SRS17951879</t>
  </si>
  <si>
    <t>SRS17951878</t>
  </si>
  <si>
    <t>(A) whole mtDNA</t>
    <phoneticPr fontId="4" type="noConversion"/>
  </si>
  <si>
    <t>(B) WGS SNPs</t>
    <phoneticPr fontId="4" type="noConversion"/>
  </si>
  <si>
    <t xml:space="preserve">SRR27843338, SRR27843339	</t>
    <phoneticPr fontId="4" type="noConversion"/>
  </si>
  <si>
    <t>SRS17951878</t>
    <phoneticPr fontId="4" type="noConversion"/>
  </si>
  <si>
    <r>
      <t>1</t>
    </r>
    <r>
      <rPr>
        <sz val="11"/>
        <color rgb="FF000000"/>
        <rFont val="맑은 고딕"/>
        <family val="3"/>
        <charset val="129"/>
      </rPr>
      <t xml:space="preserve"> Personal Genomics Institute, Genome Research Foundation; Cheongju 28190, Republic of Korea.</t>
    </r>
  </si>
  <si>
    <r>
      <t>2</t>
    </r>
    <r>
      <rPr>
        <sz val="11"/>
        <color rgb="FF000000"/>
        <rFont val="맑은 고딕"/>
        <family val="3"/>
        <charset val="129"/>
      </rPr>
      <t xml:space="preserve"> Korean Genomics Center (KOGIC); Ulsan National Institute of Science and Technology (UNIST); Ulsan 44919, Republic of Korea.</t>
    </r>
  </si>
  <si>
    <r>
      <t xml:space="preserve">3 </t>
    </r>
    <r>
      <rPr>
        <sz val="11"/>
        <color rgb="FF000000"/>
        <rFont val="맑은 고딕"/>
        <family val="3"/>
        <charset val="129"/>
      </rPr>
      <t>Lee Gil Ya Cancer and Diabetes Institute, Gachon University, Incheon 406-840, Republic of Korea.</t>
    </r>
  </si>
  <si>
    <r>
      <t>4</t>
    </r>
    <r>
      <rPr>
        <sz val="11"/>
        <color rgb="FF000000"/>
        <rFont val="맑은 고딕"/>
        <family val="3"/>
        <charset val="129"/>
      </rPr>
      <t xml:space="preserve"> Clinomics, Inc.; Ulsan 44919, Republic of Korea.</t>
    </r>
  </si>
  <si>
    <r>
      <t>5</t>
    </r>
    <r>
      <rPr>
        <sz val="11"/>
        <color rgb="FF000000"/>
        <rFont val="맑은 고딕"/>
        <family val="3"/>
        <charset val="129"/>
      </rPr>
      <t xml:space="preserve"> Paleogenomics Laboratory; European University at Saint Petersburg; Saint Petersburg, Russia. </t>
    </r>
  </si>
  <si>
    <r>
      <t>8</t>
    </r>
    <r>
      <rPr>
        <sz val="11"/>
        <color rgb="FF000000"/>
        <rFont val="맑은 고딕"/>
        <family val="3"/>
        <charset val="129"/>
      </rPr>
      <t xml:space="preserve"> National Institute of Fisheries Science; Busan 46083, Republic of Korea.</t>
    </r>
  </si>
  <si>
    <r>
      <t xml:space="preserve">9 </t>
    </r>
    <r>
      <rPr>
        <sz val="11"/>
        <color rgb="FF000000"/>
        <rFont val="맑은 고딕"/>
        <family val="3"/>
        <charset val="129"/>
      </rPr>
      <t>Conservation and Health Center; Seoul Zoo; Gwacheon 13829, Republic of Korea.</t>
    </r>
  </si>
  <si>
    <r>
      <t xml:space="preserve">10 </t>
    </r>
    <r>
      <rPr>
        <sz val="11"/>
        <color rgb="FF000000"/>
        <rFont val="맑은 고딕"/>
        <family val="3"/>
        <charset val="129"/>
      </rPr>
      <t>Department of Biomedical Engineering, School of Life Science UNIST, Ulsan 44919, Republic of Korea.</t>
    </r>
  </si>
  <si>
    <t>*Corresponding author. Email: nedoluzhko@gmail.com (A.N.), jongbhak@genomics.org (J.B.)</t>
  </si>
  <si>
    <r>
      <t xml:space="preserve">† </t>
    </r>
    <r>
      <rPr>
        <sz val="11"/>
        <color rgb="FF000000"/>
        <rFont val="맑은 고딕"/>
        <family val="3"/>
        <charset val="129"/>
      </rPr>
      <t>These authors contributed equally to this work</t>
    </r>
  </si>
  <si>
    <t>Data S1. Statistics of DNA sequencing and mapping statistics to California sea lion reference genome.</t>
  </si>
  <si>
    <t>Data S2. Number (No) of mapped read to Steller sea lion reference genome and coverage statistics.</t>
  </si>
  <si>
    <t>Data S3. Annotation of the mitochondrial genome of Dokdo sea lion.</t>
  </si>
  <si>
    <t>Data S4. Coverage of the mitochondrial genomes based on reads with mapping quality &gt; 30, genotype quality &gt; 20, and coverage &gt;10.</t>
  </si>
  <si>
    <t>Data S5. Mammal genome datasets used for the ancestry analysis.</t>
  </si>
  <si>
    <t>Data S6. Genetic distance matrix for mtDNA (a) and nuclear genome (b).</t>
  </si>
  <si>
    <t>Data S7. Average genome-wide autosomal heterozygosity values.</t>
  </si>
  <si>
    <t>Data S1. Statistics of DNA sequencing and mapping statistics to California sea lion reference genome</t>
    <phoneticPr fontId="4" type="noConversion"/>
  </si>
  <si>
    <t>Data S2. Number (No) of mapped read to  Steller sea lion reference genome and coverage statistics</t>
    <phoneticPr fontId="4" type="noConversion"/>
  </si>
  <si>
    <t>Data S3. Annotation of the mitochondrial genome of Dokdo sea lion</t>
    <phoneticPr fontId="4" type="noConversion"/>
  </si>
  <si>
    <t>Data S4. Coverage of the mitochondrial genomes based on reads with mapping quality &gt; 30, genotype quality &gt; 20, and coverage &gt;10</t>
    <phoneticPr fontId="4" type="noConversion"/>
  </si>
  <si>
    <t>Data S7. Average genome-wide autosomal heterozygosity values</t>
    <phoneticPr fontId="4" type="noConversion"/>
  </si>
  <si>
    <t>Dokdo sea lion Zalophus japonicus genome reveals its evolutionary trajectory before extinction</t>
    <phoneticPr fontId="4" type="noConversion"/>
  </si>
  <si>
    <t>lower</t>
    <phoneticPr fontId="4" type="noConversion"/>
  </si>
  <si>
    <t>upper</t>
    <phoneticPr fontId="5" type="noConversion"/>
  </si>
  <si>
    <t>GCF_004028035.1_ASM402803v1</t>
    <phoneticPr fontId="4" type="noConversion"/>
  </si>
  <si>
    <t>heterozygosity of the Z. japonicus individuals</t>
    <phoneticPr fontId="4" type="noConversion"/>
  </si>
  <si>
    <r>
      <rPr>
        <i/>
        <sz val="9"/>
        <rFont val="맑은 고딕"/>
        <family val="2"/>
        <scheme val="minor"/>
      </rPr>
      <t>Phoca_largha</t>
    </r>
    <r>
      <rPr>
        <sz val="9"/>
        <rFont val="Arial"/>
        <family val="2"/>
      </rPr>
      <t>_NC_008430</t>
    </r>
  </si>
  <si>
    <r>
      <rPr>
        <i/>
        <sz val="9"/>
        <rFont val="맑은 고딕"/>
        <family val="2"/>
        <scheme val="minor"/>
      </rPr>
      <t>Phoca_fasciata</t>
    </r>
    <r>
      <rPr>
        <sz val="9"/>
        <rFont val="Arial"/>
        <family val="2"/>
      </rPr>
      <t>_NC_008428</t>
    </r>
  </si>
  <si>
    <r>
      <rPr>
        <i/>
        <sz val="9"/>
        <rFont val="맑은 고딕"/>
        <family val="2"/>
        <scheme val="minor"/>
      </rPr>
      <t>Callorhinus_ursinus</t>
    </r>
    <r>
      <rPr>
        <sz val="9"/>
        <rFont val="Arial"/>
        <family val="2"/>
      </rPr>
      <t>_NC_008415</t>
    </r>
  </si>
  <si>
    <r>
      <rPr>
        <i/>
        <sz val="9"/>
        <rFont val="맑은 고딕"/>
        <family val="2"/>
        <scheme val="minor"/>
      </rPr>
      <t>Arctocephalus_townsendi</t>
    </r>
    <r>
      <rPr>
        <sz val="9"/>
        <rFont val="Arial"/>
        <family val="2"/>
      </rPr>
      <t>_NC_008420</t>
    </r>
  </si>
  <si>
    <r>
      <rPr>
        <i/>
        <sz val="9"/>
        <rFont val="맑은 고딕"/>
        <family val="2"/>
        <scheme val="minor"/>
      </rPr>
      <t>Arctocephalus_forsteri</t>
    </r>
    <r>
      <rPr>
        <sz val="9"/>
        <rFont val="Arial"/>
        <family val="2"/>
      </rPr>
      <t>_KT693378</t>
    </r>
  </si>
  <si>
    <r>
      <rPr>
        <i/>
        <sz val="9"/>
        <rFont val="맑은 고딕"/>
        <family val="2"/>
        <scheme val="minor"/>
      </rPr>
      <t>Arctocephalus_australis</t>
    </r>
    <r>
      <rPr>
        <sz val="9"/>
        <rFont val="Arial"/>
        <family val="2"/>
      </rPr>
      <t>_MK616240</t>
    </r>
  </si>
  <si>
    <r>
      <rPr>
        <i/>
        <sz val="9"/>
        <rFont val="맑은 고딕"/>
        <family val="2"/>
        <scheme val="minor"/>
      </rPr>
      <t>Neophoca_cinerea</t>
    </r>
    <r>
      <rPr>
        <sz val="9"/>
        <rFont val="Arial"/>
        <family val="2"/>
      </rPr>
      <t>_NC_008419</t>
    </r>
  </si>
  <si>
    <r>
      <rPr>
        <i/>
        <sz val="9"/>
        <rFont val="맑은 고딕"/>
        <family val="2"/>
        <scheme val="minor"/>
      </rPr>
      <t>Phocarctos_hookeri</t>
    </r>
    <r>
      <rPr>
        <sz val="9"/>
        <rFont val="Arial"/>
        <family val="2"/>
      </rPr>
      <t>_NC_008418</t>
    </r>
  </si>
  <si>
    <r>
      <rPr>
        <i/>
        <sz val="9"/>
        <rFont val="맑은 고딕"/>
        <family val="2"/>
        <scheme val="minor"/>
      </rPr>
      <t>Arctocephalus_pusillus</t>
    </r>
    <r>
      <rPr>
        <sz val="9"/>
        <rFont val="Arial"/>
        <family val="2"/>
      </rPr>
      <t>_NC_008417</t>
    </r>
  </si>
  <si>
    <r>
      <rPr>
        <i/>
        <sz val="9"/>
        <rFont val="맑은 고딕"/>
        <family val="2"/>
        <scheme val="minor"/>
      </rPr>
      <t>Eumetopias_jubatus</t>
    </r>
    <r>
      <rPr>
        <sz val="9"/>
        <rFont val="Arial"/>
        <family val="2"/>
      </rPr>
      <t>_NC_004030</t>
    </r>
  </si>
  <si>
    <r>
      <rPr>
        <i/>
        <sz val="9"/>
        <rFont val="맑은 고딕"/>
        <family val="2"/>
        <scheme val="minor"/>
      </rPr>
      <t>Zalophus_californianus</t>
    </r>
    <r>
      <rPr>
        <sz val="9"/>
        <rFont val="Arial"/>
        <family val="2"/>
      </rPr>
      <t>_NC_008416</t>
    </r>
  </si>
  <si>
    <r>
      <rPr>
        <i/>
        <sz val="9"/>
        <rFont val="맑은 고딕"/>
        <family val="2"/>
        <scheme val="minor"/>
      </rPr>
      <t>Zalophus_wollebaeki</t>
    </r>
    <r>
      <rPr>
        <sz val="9"/>
        <rFont val="Arial"/>
        <family val="2"/>
      </rPr>
      <t>_OM636180</t>
    </r>
  </si>
  <si>
    <r>
      <rPr>
        <i/>
        <sz val="9"/>
        <rFont val="맑은 고딕"/>
        <family val="2"/>
        <scheme val="minor"/>
      </rPr>
      <t>Zalophus_japonicus</t>
    </r>
    <r>
      <rPr>
        <sz val="9"/>
        <rFont val="Arial"/>
        <family val="2"/>
      </rPr>
      <t>_NC_058016</t>
    </r>
  </si>
  <si>
    <r>
      <rPr>
        <i/>
        <sz val="9"/>
        <rFont val="맑은 고딕"/>
        <family val="2"/>
        <scheme val="minor"/>
      </rPr>
      <t>Zalophus_japonicus</t>
    </r>
    <r>
      <rPr>
        <sz val="9"/>
        <rFont val="Arial"/>
        <family val="2"/>
      </rPr>
      <t>_OK046141</t>
    </r>
  </si>
  <si>
    <t>Zalophus_japonicus_Z11</t>
    <phoneticPr fontId="4" type="noConversion"/>
  </si>
  <si>
    <t>Zalophus_japonicus_Z13</t>
    <phoneticPr fontId="4" type="noConversion"/>
  </si>
  <si>
    <t>Zalophus_japonicus_Z14</t>
    <phoneticPr fontId="4" type="noConversion"/>
  </si>
  <si>
    <t>Zalophus_japonicus_Z15</t>
    <phoneticPr fontId="4" type="noConversion"/>
  </si>
  <si>
    <t>Zalophus_japonicus_Z16</t>
    <phoneticPr fontId="4" type="noConversion"/>
  </si>
  <si>
    <t>Zalophus_japonicus_Z17</t>
    <phoneticPr fontId="4" type="noConversion"/>
  </si>
  <si>
    <t>Zalophus_japonicus_Z18</t>
    <phoneticPr fontId="4" type="noConversion"/>
  </si>
  <si>
    <t>Zalophus_japonicus_Z3</t>
    <phoneticPr fontId="4" type="noConversion"/>
  </si>
  <si>
    <t>Zalophus_japonicus_Z4</t>
    <phoneticPr fontId="4" type="noConversion"/>
  </si>
  <si>
    <t>Zalophus_japonicus_Z6</t>
    <phoneticPr fontId="4" type="noConversion"/>
  </si>
  <si>
    <t>Zalophus_japonicus_Z9</t>
    <phoneticPr fontId="4" type="noConversion"/>
  </si>
  <si>
    <r>
      <rPr>
        <i/>
        <sz val="9"/>
        <rFont val="맑은 고딕"/>
        <family val="2"/>
        <scheme val="minor"/>
      </rPr>
      <t>Pusa_hispida</t>
    </r>
    <r>
      <rPr>
        <sz val="9"/>
        <rFont val="Arial"/>
        <family val="2"/>
      </rPr>
      <t>_NC_008433</t>
    </r>
  </si>
  <si>
    <t>Zalophus_japonicus</t>
  </si>
  <si>
    <t>Arctocephalus_australis_SRR10276314</t>
  </si>
  <si>
    <t>Arctocephalus_galapagoensis_SRR10298286</t>
  </si>
  <si>
    <t>Arctocephalus_townsendi_SRR10340439</t>
  </si>
  <si>
    <t>Otaria_flavescens_SRR10380370</t>
  </si>
  <si>
    <t>Zalophus_wollebaeki_SRR13149771</t>
  </si>
  <si>
    <t>Arctocephalus_townsendi_SRR16086885</t>
  </si>
  <si>
    <t>Arctocephalus_australis_SRR21074624</t>
  </si>
  <si>
    <t>Eumetopias_jubatus_SRR26379514</t>
  </si>
  <si>
    <t>Callorhinus_ursinus_SRR7278673_{outgroup}</t>
  </si>
  <si>
    <t>Zalophus_californianus</t>
  </si>
  <si>
    <t>Callorhinus_ursinus_SRR7278673</t>
    <phoneticPr fontId="4" type="noConversion"/>
  </si>
  <si>
    <t xml:space="preserve">Data S6. Genetic distance matrix for mtDNA (a) and nuclear genome (b) </t>
  </si>
  <si>
    <t>Data S8. Variant Statistics for PSMC Analysis</t>
  </si>
  <si>
    <r>
      <t>6</t>
    </r>
    <r>
      <rPr>
        <sz val="11"/>
        <color rgb="FF000000"/>
        <rFont val="맑은 고딕"/>
        <family val="3"/>
        <charset val="129"/>
      </rPr>
      <t xml:space="preserve"> National Research Center “Kurchatov Institute”; Moscow, Russia. </t>
    </r>
    <phoneticPr fontId="4" type="noConversion"/>
  </si>
  <si>
    <r>
      <t xml:space="preserve">7 </t>
    </r>
    <r>
      <rPr>
        <sz val="11"/>
        <color rgb="FF000000"/>
        <rFont val="맑은 고딕"/>
        <family val="3"/>
        <charset val="129"/>
      </rPr>
      <t>AgingLab, Inc., UNIST, Ulsan 44919, Republic of Korea</t>
    </r>
    <phoneticPr fontId="4" type="noConversion"/>
  </si>
  <si>
    <r>
      <t xml:space="preserve">Jungeun Kim </t>
    </r>
    <r>
      <rPr>
        <vertAlign val="superscript"/>
        <sz val="11"/>
        <color rgb="FF000000"/>
        <rFont val="맑은 고딕"/>
        <family val="3"/>
        <charset val="129"/>
      </rPr>
      <t>1†</t>
    </r>
    <r>
      <rPr>
        <sz val="11"/>
        <color rgb="FF000000"/>
        <rFont val="맑은 고딕"/>
        <family val="3"/>
        <charset val="129"/>
      </rPr>
      <t>, Asta Blazyte</t>
    </r>
    <r>
      <rPr>
        <vertAlign val="superscript"/>
        <sz val="11"/>
        <color rgb="FF000000"/>
        <rFont val="맑은 고딕"/>
        <family val="3"/>
        <charset val="129"/>
      </rPr>
      <t>2,3†</t>
    </r>
    <r>
      <rPr>
        <sz val="11"/>
        <color rgb="FF000000"/>
        <rFont val="맑은 고딕"/>
        <family val="3"/>
        <charset val="129"/>
      </rPr>
      <t>, Jae-Pil Choi</t>
    </r>
    <r>
      <rPr>
        <vertAlign val="superscript"/>
        <sz val="11"/>
        <color rgb="FF000000"/>
        <rFont val="맑은 고딕"/>
        <family val="3"/>
        <charset val="129"/>
      </rPr>
      <t xml:space="preserve"> 1</t>
    </r>
    <r>
      <rPr>
        <sz val="11"/>
        <color rgb="FF000000"/>
        <rFont val="맑은 고딕"/>
        <family val="3"/>
        <charset val="129"/>
      </rPr>
      <t xml:space="preserve">, Changjae Kim </t>
    </r>
    <r>
      <rPr>
        <vertAlign val="superscript"/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맑은 고딕"/>
        <family val="3"/>
        <charset val="129"/>
      </rPr>
      <t xml:space="preserve">, Fedor Sharko </t>
    </r>
    <r>
      <rPr>
        <vertAlign val="superscript"/>
        <sz val="11"/>
        <color rgb="FF000000"/>
        <rFont val="맑은 고딕"/>
        <family val="3"/>
        <charset val="129"/>
      </rPr>
      <t>5, 6</t>
    </r>
    <r>
      <rPr>
        <sz val="11"/>
        <color rgb="FF000000"/>
        <rFont val="맑은 고딕"/>
        <family val="3"/>
        <charset val="129"/>
      </rPr>
      <t xml:space="preserve">, Sungwon Jeon </t>
    </r>
    <r>
      <rPr>
        <vertAlign val="superscript"/>
        <sz val="11"/>
        <color rgb="FF000000"/>
        <rFont val="맑은 고딕"/>
        <family val="3"/>
        <charset val="129"/>
      </rPr>
      <t>4, 7</t>
    </r>
    <r>
      <rPr>
        <sz val="11"/>
        <color rgb="FF000000"/>
        <rFont val="맑은 고딕"/>
        <family val="3"/>
        <charset val="129"/>
      </rPr>
      <t xml:space="preserve">, Eun-Mi Kim </t>
    </r>
    <r>
      <rPr>
        <vertAlign val="superscript"/>
        <sz val="11"/>
        <color rgb="FF000000"/>
        <rFont val="맑은 고딕"/>
        <family val="3"/>
        <charset val="129"/>
      </rPr>
      <t>8</t>
    </r>
    <r>
      <rPr>
        <sz val="11"/>
        <color rgb="FF000000"/>
        <rFont val="맑은 고딕"/>
        <family val="3"/>
        <charset val="129"/>
      </rPr>
      <t xml:space="preserve">, Hawsun Sohn </t>
    </r>
    <r>
      <rPr>
        <vertAlign val="superscript"/>
        <sz val="11"/>
        <color rgb="FF000000"/>
        <rFont val="맑은 고딕"/>
        <family val="3"/>
        <charset val="129"/>
      </rPr>
      <t>8</t>
    </r>
    <r>
      <rPr>
        <sz val="11"/>
        <color rgb="FF000000"/>
        <rFont val="맑은 고딕"/>
        <family val="3"/>
        <charset val="129"/>
      </rPr>
      <t>, Jong Hee Lee</t>
    </r>
    <r>
      <rPr>
        <vertAlign val="superscript"/>
        <sz val="11"/>
        <color rgb="FF000000"/>
        <rFont val="맑은 고딕"/>
        <family val="3"/>
        <charset val="129"/>
      </rPr>
      <t xml:space="preserve"> 8</t>
    </r>
    <r>
      <rPr>
        <sz val="11"/>
        <color rgb="FF000000"/>
        <rFont val="맑은 고딕"/>
        <family val="3"/>
        <charset val="129"/>
      </rPr>
      <t xml:space="preserve">, Hyun Woo Kim </t>
    </r>
    <r>
      <rPr>
        <vertAlign val="superscript"/>
        <sz val="11"/>
        <color rgb="FF000000"/>
        <rFont val="맑은 고딕"/>
        <family val="3"/>
        <charset val="129"/>
      </rPr>
      <t>8</t>
    </r>
    <r>
      <rPr>
        <sz val="11"/>
        <color rgb="FF000000"/>
        <rFont val="맑은 고딕"/>
        <family val="3"/>
        <charset val="129"/>
      </rPr>
      <t xml:space="preserve">, Mi Hyun Yoo </t>
    </r>
    <r>
      <rPr>
        <vertAlign val="superscript"/>
        <sz val="11"/>
        <color rgb="FF000000"/>
        <rFont val="맑은 고딕"/>
        <family val="3"/>
        <charset val="129"/>
      </rPr>
      <t>9</t>
    </r>
    <r>
      <rPr>
        <sz val="11"/>
        <color rgb="FF000000"/>
        <rFont val="맑은 고딕"/>
        <family val="3"/>
        <charset val="129"/>
      </rPr>
      <t xml:space="preserve">, Kyunglee Lee </t>
    </r>
    <r>
      <rPr>
        <vertAlign val="superscript"/>
        <sz val="11"/>
        <color rgb="FF000000"/>
        <rFont val="맑은 고딕"/>
        <family val="3"/>
        <charset val="129"/>
      </rPr>
      <t>8</t>
    </r>
    <r>
      <rPr>
        <sz val="11"/>
        <color rgb="FF000000"/>
        <rFont val="맑은 고딕"/>
        <family val="3"/>
        <charset val="129"/>
      </rPr>
      <t>, Artem Nedoluzhko</t>
    </r>
    <r>
      <rPr>
        <vertAlign val="superscript"/>
        <sz val="11"/>
        <color rgb="FF000000"/>
        <rFont val="맑은 고딕"/>
        <family val="3"/>
        <charset val="129"/>
      </rPr>
      <t>* 6</t>
    </r>
    <r>
      <rPr>
        <sz val="11"/>
        <color rgb="FF000000"/>
        <rFont val="맑은 고딕"/>
        <family val="3"/>
        <charset val="129"/>
      </rPr>
      <t xml:space="preserve">, Jong Bhak </t>
    </r>
    <r>
      <rPr>
        <vertAlign val="superscript"/>
        <sz val="11"/>
        <color rgb="FF000000"/>
        <rFont val="맑은 고딕"/>
        <family val="3"/>
        <charset val="129"/>
      </rPr>
      <t>* 1, 2, 4, 7, 10</t>
    </r>
    <phoneticPr fontId="4" type="noConversion"/>
  </si>
  <si>
    <t>accession</t>
    <phoneticPr fontId="4" type="noConversion"/>
  </si>
  <si>
    <r>
      <rPr>
        <i/>
        <sz val="9"/>
        <rFont val="맑은 고딕"/>
        <family val="2"/>
        <scheme val="minor"/>
      </rPr>
      <t>Zalophus_californianus</t>
    </r>
    <r>
      <rPr>
        <sz val="9"/>
        <rFont val="Arial"/>
        <family val="2"/>
      </rPr>
      <t>_NC_008416</t>
    </r>
    <phoneticPr fontId="4" type="noConversion"/>
  </si>
  <si>
    <t>SRR10298286</t>
    <phoneticPr fontId="4" type="noConversion"/>
  </si>
  <si>
    <t>SRR13149859</t>
    <phoneticPr fontId="4" type="noConversion"/>
  </si>
  <si>
    <t>SRR21074624</t>
    <phoneticPr fontId="4" type="noConversion"/>
  </si>
  <si>
    <t>SRR26379514</t>
    <phoneticPr fontId="4" type="noConversion"/>
  </si>
  <si>
    <t>SRR6433057</t>
    <phoneticPr fontId="4" type="noConversion"/>
  </si>
  <si>
    <t>SRR11434786</t>
    <phoneticPr fontId="4" type="noConversion"/>
  </si>
  <si>
    <t>ERR10293651</t>
    <phoneticPr fontId="4" type="noConversion"/>
  </si>
  <si>
    <t>SRR10340439</t>
    <phoneticPr fontId="4" type="noConversion"/>
  </si>
  <si>
    <t>SRR10380370</t>
    <phoneticPr fontId="4" type="noConversion"/>
  </si>
  <si>
    <t>SRR16086885</t>
    <phoneticPr fontId="4" type="noConversion"/>
  </si>
  <si>
    <t>SRR25478315</t>
    <phoneticPr fontId="4" type="noConversion"/>
  </si>
  <si>
    <r>
      <rPr>
        <i/>
        <sz val="9"/>
        <rFont val="맑은 고딕"/>
        <family val="2"/>
        <scheme val="minor"/>
      </rPr>
      <t>Phoca_largha</t>
    </r>
    <r>
      <rPr>
        <sz val="9"/>
        <rFont val="Arial"/>
        <family val="2"/>
      </rPr>
      <t>_NC_008430</t>
    </r>
    <phoneticPr fontId="4" type="noConversion"/>
  </si>
  <si>
    <t>GCA_013391785.1_H_Gigas_1.0</t>
    <phoneticPr fontId="4" type="noConversion"/>
  </si>
  <si>
    <t>GCF_003265705.1_ASM326570v1</t>
    <phoneticPr fontId="4" type="noConversion"/>
  </si>
  <si>
    <t>GCA_002288925.2_ASM228892v2</t>
    <phoneticPr fontId="4" type="noConversion"/>
  </si>
  <si>
    <t>GCA_000243295.1_TriManLat1.0</t>
    <phoneticPr fontId="4" type="noConversion"/>
  </si>
  <si>
    <t>GCA_012393455.1_Tufts_HGry_1.1</t>
    <phoneticPr fontId="4" type="noConversion"/>
  </si>
  <si>
    <t>GCA_005125345.1_ASM512534v1</t>
    <phoneticPr fontId="4" type="noConversion"/>
  </si>
  <si>
    <t>GCA_000321225.1_Oros_1.0</t>
    <phoneticPr fontId="4" type="noConversion"/>
  </si>
  <si>
    <t xml:space="preserve">O. rosmarus </t>
    <phoneticPr fontId="4" type="noConversion"/>
  </si>
  <si>
    <t>GCF_009762305.2_mZalCal1.pri.v2</t>
    <phoneticPr fontId="4" type="noConversion"/>
  </si>
  <si>
    <t>Data S5. Mammal genome datasets used for ancestry analysis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</si>
</sst>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176" formatCode="_-* #,##0_-;\-* #,##0_-;_-* \-_-;_-@_-"/>
    <numFmt numFmtId="177" formatCode="_-* #,##0.00_-;\-* #,##0.00_-;_-* \-??_-;_-@_-"/>
    <numFmt numFmtId="178" formatCode="0.000"/>
    <numFmt numFmtId="179" formatCode="0_);[Red]\(0\)"/>
    <numFmt numFmtId="180" formatCode="_-* #,##0.00_-;\-* #,##0.00_-;_-* &quot;-&quot;_-;_-@_-"/>
    <numFmt numFmtId="181" formatCode="_-* #,##0.000_-;\-* #,##0.000_-;_-* &quot;-&quot;_-;_-@_-"/>
    <numFmt numFmtId="182" formatCode="0.0000"/>
    <numFmt numFmtId="183" formatCode="_-* #,##0.000000_-;\-* #,##0.000000_-;_-* \-_-;_-@_-"/>
    <numFmt numFmtId="184" formatCode="0.000000"/>
    <numFmt numFmtId="185" formatCode="0.0000000000"/>
  </numFmts>
  <fonts count="36" x14ac:knownFonts="1">
    <font>
      <sz val="11"/>
      <color rgb="FF000000"/>
      <name val="맑은 고딕"/>
      <family val="2"/>
      <charset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2"/>
      <charset val="1"/>
    </font>
    <font>
      <sz val="11"/>
      <color rgb="FFFF0000"/>
      <name val="맑은 고딕"/>
      <family val="2"/>
      <charset val="204"/>
      <scheme val="minor"/>
    </font>
    <font>
      <sz val="11"/>
      <color rgb="FF000000"/>
      <name val="맑은 고딕"/>
      <family val="2"/>
      <charset val="204"/>
      <scheme val="minor"/>
    </font>
    <font>
      <sz val="11"/>
      <color rgb="FF000000"/>
      <name val="맑은 고딕"/>
      <family val="2"/>
      <charset val="204"/>
      <scheme val="major"/>
    </font>
    <font>
      <b/>
      <sz val="10"/>
      <color rgb="FF000000"/>
      <name val="맑은 고딕"/>
      <family val="2"/>
      <charset val="204"/>
      <scheme val="major"/>
    </font>
    <font>
      <sz val="11"/>
      <color rgb="FFFF0000"/>
      <name val="맑은 고딕"/>
      <family val="2"/>
      <charset val="204"/>
      <scheme val="major"/>
    </font>
    <font>
      <b/>
      <sz val="11"/>
      <color rgb="FF000000"/>
      <name val="맑은 고딕"/>
      <family val="2"/>
      <charset val="204"/>
      <scheme val="major"/>
    </font>
    <font>
      <sz val="11"/>
      <name val="맑은 고딕"/>
      <family val="2"/>
      <charset val="204"/>
      <scheme val="major"/>
    </font>
    <font>
      <sz val="10"/>
      <name val="맑은 고딕"/>
      <family val="2"/>
      <charset val="204"/>
      <scheme val="major"/>
    </font>
    <font>
      <sz val="11"/>
      <color theme="1"/>
      <name val="맑은 고딕"/>
      <family val="2"/>
      <charset val="204"/>
      <scheme val="major"/>
    </font>
    <font>
      <b/>
      <sz val="11"/>
      <color rgb="FF000000"/>
      <name val="맑은 고딕"/>
      <family val="2"/>
      <charset val="204"/>
    </font>
    <font>
      <sz val="11"/>
      <color rgb="FF000000"/>
      <name val="맑은 고딕"/>
      <family val="2"/>
      <charset val="204"/>
    </font>
    <font>
      <i/>
      <sz val="11"/>
      <color rgb="FF000000"/>
      <name val="맑은 고딕"/>
      <family val="3"/>
      <charset val="129"/>
    </font>
    <font>
      <i/>
      <sz val="11"/>
      <color rgb="FF000000"/>
      <name val="맑은 고딕"/>
      <family val="3"/>
      <charset val="129"/>
      <scheme val="major"/>
    </font>
    <font>
      <b/>
      <sz val="12"/>
      <color rgb="FF000000"/>
      <name val="Times New Roman"/>
      <family val="1"/>
    </font>
    <font>
      <b/>
      <sz val="1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vertAlign val="superscript"/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name val="Segoe UI"/>
      <family val="2"/>
    </font>
    <font>
      <sz val="10"/>
      <name val="맑은 고딕"/>
      <family val="3"/>
      <charset val="129"/>
    </font>
    <font>
      <sz val="9"/>
      <name val="Arial"/>
      <family val="2"/>
    </font>
    <font>
      <i/>
      <sz val="9"/>
      <name val="맑은 고딕"/>
      <family val="2"/>
      <scheme val="minor"/>
    </font>
    <font>
      <i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9"/>
      <color rgb="FF000000"/>
      <name val="맑은 고딕"/>
      <family val="2"/>
      <charset val="1"/>
    </font>
    <font>
      <sz val="9"/>
      <color rgb="FF000000"/>
      <name val="맑은 고딕"/>
      <family val="3"/>
      <charset val="129"/>
    </font>
    <font>
      <b/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1" tint="0.49998474074526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9">
    <xf numFmtId="0" fontId="0" fillId="0" borderId="0"/>
    <xf numFmtId="9" fontId="3" fillId="0" borderId="0" applyBorder="0" applyProtection="0"/>
    <xf numFmtId="176" fontId="3" fillId="0" borderId="0" applyBorder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16">
    <xf numFmtId="0" fontId="0" fillId="0" borderId="0" xfId="0"/>
    <xf numFmtId="0" fontId="6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/>
    <xf numFmtId="0" fontId="9" fillId="0" borderId="12" xfId="0" applyFont="1" applyBorder="1"/>
    <xf numFmtId="0" fontId="9" fillId="0" borderId="7" xfId="0" applyFont="1" applyBorder="1"/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wrapText="1"/>
    </xf>
    <xf numFmtId="0" fontId="12" fillId="0" borderId="0" xfId="0" applyFont="1"/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9" fillId="0" borderId="17" xfId="0" applyFont="1" applyBorder="1" applyAlignment="1">
      <alignment horizontal="justify" vertical="center" wrapText="1"/>
    </xf>
    <xf numFmtId="0" fontId="9" fillId="0" borderId="26" xfId="0" applyFont="1" applyBorder="1"/>
    <xf numFmtId="41" fontId="9" fillId="0" borderId="12" xfId="3" applyFont="1" applyBorder="1" applyAlignment="1"/>
    <xf numFmtId="0" fontId="9" fillId="0" borderId="4" xfId="0" applyFont="1" applyBorder="1"/>
    <xf numFmtId="0" fontId="9" fillId="0" borderId="24" xfId="0" applyFont="1" applyBorder="1"/>
    <xf numFmtId="41" fontId="9" fillId="0" borderId="0" xfId="3" applyFont="1" applyBorder="1" applyAlignment="1"/>
    <xf numFmtId="0" fontId="9" fillId="0" borderId="20" xfId="0" applyFont="1" applyBorder="1"/>
    <xf numFmtId="0" fontId="9" fillId="0" borderId="25" xfId="0" applyFont="1" applyBorder="1"/>
    <xf numFmtId="0" fontId="9" fillId="0" borderId="21" xfId="0" applyFont="1" applyBorder="1"/>
    <xf numFmtId="41" fontId="9" fillId="0" borderId="21" xfId="3" applyFont="1" applyBorder="1" applyAlignment="1"/>
    <xf numFmtId="0" fontId="9" fillId="0" borderId="22" xfId="0" applyFont="1" applyBorder="1"/>
    <xf numFmtId="0" fontId="9" fillId="0" borderId="11" xfId="0" applyFont="1" applyBorder="1" applyAlignment="1">
      <alignment horizontal="center" vertical="center"/>
    </xf>
    <xf numFmtId="0" fontId="13" fillId="0" borderId="23" xfId="0" applyFont="1" applyBorder="1"/>
    <xf numFmtId="0" fontId="13" fillId="0" borderId="18" xfId="0" applyFont="1" applyBorder="1"/>
    <xf numFmtId="0" fontId="13" fillId="0" borderId="0" xfId="0" applyFont="1"/>
    <xf numFmtId="41" fontId="13" fillId="0" borderId="0" xfId="3" applyFont="1" applyFill="1" applyBorder="1" applyAlignment="1"/>
    <xf numFmtId="10" fontId="13" fillId="0" borderId="0" xfId="1" applyNumberFormat="1" applyFont="1" applyBorder="1"/>
    <xf numFmtId="2" fontId="13" fillId="0" borderId="0" xfId="0" applyNumberFormat="1" applyFont="1"/>
    <xf numFmtId="41" fontId="13" fillId="0" borderId="0" xfId="3" applyFont="1" applyBorder="1" applyAlignment="1"/>
    <xf numFmtId="10" fontId="9" fillId="0" borderId="0" xfId="1" applyNumberFormat="1" applyFont="1" applyBorder="1"/>
    <xf numFmtId="2" fontId="13" fillId="0" borderId="20" xfId="0" applyNumberFormat="1" applyFont="1" applyBorder="1"/>
    <xf numFmtId="0" fontId="13" fillId="0" borderId="25" xfId="0" applyFont="1" applyBorder="1"/>
    <xf numFmtId="0" fontId="13" fillId="0" borderId="21" xfId="0" applyFont="1" applyBorder="1"/>
    <xf numFmtId="41" fontId="13" fillId="0" borderId="21" xfId="3" applyFont="1" applyFill="1" applyBorder="1" applyAlignment="1"/>
    <xf numFmtId="10" fontId="13" fillId="0" borderId="21" xfId="1" applyNumberFormat="1" applyFont="1" applyBorder="1"/>
    <xf numFmtId="2" fontId="13" fillId="0" borderId="21" xfId="0" applyNumberFormat="1" applyFont="1" applyBorder="1"/>
    <xf numFmtId="41" fontId="13" fillId="0" borderId="21" xfId="3" applyFont="1" applyBorder="1" applyAlignment="1"/>
    <xf numFmtId="10" fontId="9" fillId="0" borderId="21" xfId="1" applyNumberFormat="1" applyFont="1" applyBorder="1"/>
    <xf numFmtId="2" fontId="13" fillId="0" borderId="22" xfId="0" applyNumberFormat="1" applyFont="1" applyBorder="1"/>
    <xf numFmtId="41" fontId="9" fillId="0" borderId="21" xfId="0" applyNumberFormat="1" applyFont="1" applyBorder="1"/>
    <xf numFmtId="2" fontId="9" fillId="0" borderId="21" xfId="0" applyNumberFormat="1" applyFont="1" applyBorder="1"/>
    <xf numFmtId="0" fontId="16" fillId="0" borderId="0" xfId="0" applyFont="1"/>
    <xf numFmtId="0" fontId="15" fillId="0" borderId="26" xfId="0" applyFont="1" applyBorder="1"/>
    <xf numFmtId="0" fontId="15" fillId="0" borderId="12" xfId="0" applyFont="1" applyBorder="1"/>
    <xf numFmtId="0" fontId="15" fillId="0" borderId="1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7" fillId="0" borderId="0" xfId="0" applyFont="1"/>
    <xf numFmtId="0" fontId="13" fillId="0" borderId="18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176" fontId="9" fillId="0" borderId="2" xfId="2" applyFont="1" applyBorder="1" applyAlignment="1" applyProtection="1">
      <alignment horizontal="right"/>
    </xf>
    <xf numFmtId="176" fontId="9" fillId="0" borderId="2" xfId="2" applyFont="1" applyBorder="1" applyAlignment="1" applyProtection="1">
      <alignment horizontal="center"/>
    </xf>
    <xf numFmtId="10" fontId="9" fillId="0" borderId="2" xfId="1" applyNumberFormat="1" applyFont="1" applyBorder="1" applyAlignment="1" applyProtection="1">
      <alignment horizontal="center"/>
    </xf>
    <xf numFmtId="10" fontId="9" fillId="0" borderId="2" xfId="1" applyNumberFormat="1" applyFont="1" applyBorder="1" applyProtection="1"/>
    <xf numFmtId="177" fontId="9" fillId="0" borderId="2" xfId="0" applyNumberFormat="1" applyFont="1" applyBorder="1"/>
    <xf numFmtId="41" fontId="9" fillId="0" borderId="2" xfId="3" applyFont="1" applyBorder="1" applyAlignment="1"/>
    <xf numFmtId="0" fontId="9" fillId="2" borderId="16" xfId="0" applyFont="1" applyFill="1" applyBorder="1" applyAlignment="1">
      <alignment horizontal="justify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179" fontId="13" fillId="0" borderId="2" xfId="0" applyNumberFormat="1" applyFont="1" applyBorder="1"/>
    <xf numFmtId="41" fontId="13" fillId="0" borderId="2" xfId="3" applyFont="1" applyBorder="1" applyAlignment="1"/>
    <xf numFmtId="0" fontId="13" fillId="0" borderId="2" xfId="0" applyFont="1" applyBorder="1"/>
    <xf numFmtId="179" fontId="13" fillId="0" borderId="2" xfId="0" applyNumberFormat="1" applyFont="1" applyBorder="1" applyAlignment="1">
      <alignment horizontal="right"/>
    </xf>
    <xf numFmtId="178" fontId="13" fillId="0" borderId="2" xfId="0" applyNumberFormat="1" applyFont="1" applyBorder="1"/>
    <xf numFmtId="0" fontId="13" fillId="0" borderId="2" xfId="0" applyFont="1" applyBorder="1" applyAlignment="1">
      <alignment horizontal="right"/>
    </xf>
    <xf numFmtId="2" fontId="13" fillId="0" borderId="2" xfId="0" applyNumberFormat="1" applyFont="1" applyBorder="1"/>
    <xf numFmtId="0" fontId="9" fillId="0" borderId="18" xfId="0" applyFont="1" applyBorder="1"/>
    <xf numFmtId="0" fontId="9" fillId="0" borderId="27" xfId="0" applyFont="1" applyBorder="1"/>
    <xf numFmtId="0" fontId="9" fillId="0" borderId="28" xfId="0" applyFont="1" applyBorder="1"/>
    <xf numFmtId="41" fontId="9" fillId="0" borderId="3" xfId="3" applyFont="1" applyFill="1" applyBorder="1" applyAlignment="1">
      <alignment horizontal="center" vertical="center"/>
    </xf>
    <xf numFmtId="180" fontId="9" fillId="0" borderId="3" xfId="3" applyNumberFormat="1" applyFont="1" applyFill="1" applyBorder="1" applyAlignment="1">
      <alignment horizontal="center" vertical="center"/>
    </xf>
    <xf numFmtId="41" fontId="9" fillId="0" borderId="3" xfId="3" applyFont="1" applyFill="1" applyBorder="1" applyAlignment="1">
      <alignment vertical="center"/>
    </xf>
    <xf numFmtId="10" fontId="9" fillId="0" borderId="3" xfId="0" applyNumberFormat="1" applyFont="1" applyBorder="1" applyAlignment="1">
      <alignment vertical="center"/>
    </xf>
    <xf numFmtId="10" fontId="9" fillId="0" borderId="3" xfId="1" applyNumberFormat="1" applyFont="1" applyBorder="1" applyAlignment="1">
      <alignment horizontal="right" vertical="center"/>
    </xf>
    <xf numFmtId="41" fontId="9" fillId="0" borderId="2" xfId="3" applyFont="1" applyFill="1" applyBorder="1" applyAlignment="1">
      <alignment horizontal="center" vertical="center"/>
    </xf>
    <xf numFmtId="180" fontId="9" fillId="0" borderId="2" xfId="3" applyNumberFormat="1" applyFont="1" applyFill="1" applyBorder="1" applyAlignment="1">
      <alignment horizontal="center" vertical="center"/>
    </xf>
    <xf numFmtId="41" fontId="9" fillId="0" borderId="2" xfId="3" applyFont="1" applyFill="1" applyBorder="1" applyAlignment="1">
      <alignment vertical="center"/>
    </xf>
    <xf numFmtId="10" fontId="9" fillId="0" borderId="2" xfId="0" applyNumberFormat="1" applyFont="1" applyBorder="1" applyAlignment="1">
      <alignment vertical="center"/>
    </xf>
    <xf numFmtId="10" fontId="9" fillId="0" borderId="2" xfId="1" applyNumberFormat="1" applyFont="1" applyBorder="1" applyAlignment="1">
      <alignment horizontal="right" vertical="center"/>
    </xf>
    <xf numFmtId="10" fontId="9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41" fontId="0" fillId="0" borderId="2" xfId="6" applyFont="1" applyFill="1" applyBorder="1" applyAlignment="1"/>
    <xf numFmtId="0" fontId="0" fillId="0" borderId="2" xfId="0" applyBorder="1"/>
    <xf numFmtId="10" fontId="3" fillId="0" borderId="2" xfId="1" applyNumberFormat="1" applyBorder="1"/>
    <xf numFmtId="41" fontId="19" fillId="0" borderId="32" xfId="3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0" fillId="0" borderId="8" xfId="0" applyBorder="1" applyAlignment="1">
      <alignment horizontal="center"/>
    </xf>
    <xf numFmtId="41" fontId="0" fillId="0" borderId="8" xfId="6" applyFont="1" applyFill="1" applyBorder="1" applyAlignment="1"/>
    <xf numFmtId="0" fontId="0" fillId="0" borderId="8" xfId="0" applyBorder="1"/>
    <xf numFmtId="10" fontId="3" fillId="0" borderId="8" xfId="1" applyNumberFormat="1" applyBorder="1"/>
    <xf numFmtId="180" fontId="9" fillId="0" borderId="9" xfId="3" applyNumberFormat="1" applyFont="1" applyFill="1" applyBorder="1" applyAlignment="1">
      <alignment vertical="center"/>
    </xf>
    <xf numFmtId="2" fontId="0" fillId="0" borderId="9" xfId="0" applyNumberFormat="1" applyBorder="1"/>
    <xf numFmtId="2" fontId="0" fillId="0" borderId="10" xfId="0" applyNumberFormat="1" applyBorder="1"/>
    <xf numFmtId="41" fontId="13" fillId="0" borderId="0" xfId="3" applyFont="1" applyFill="1" applyBorder="1" applyAlignment="1">
      <alignment horizontal="center" vertical="center"/>
    </xf>
    <xf numFmtId="41" fontId="19" fillId="0" borderId="34" xfId="3" applyFont="1" applyFill="1" applyBorder="1" applyAlignment="1">
      <alignment horizontal="center" vertical="center"/>
    </xf>
    <xf numFmtId="180" fontId="9" fillId="0" borderId="35" xfId="3" applyNumberFormat="1" applyFont="1" applyFill="1" applyBorder="1" applyAlignment="1">
      <alignment vertical="center"/>
    </xf>
    <xf numFmtId="180" fontId="13" fillId="0" borderId="0" xfId="3" applyNumberFormat="1" applyFont="1" applyFill="1" applyBorder="1" applyAlignment="1">
      <alignment horizontal="center" vertical="center"/>
    </xf>
    <xf numFmtId="10" fontId="13" fillId="0" borderId="0" xfId="0" applyNumberFormat="1" applyFont="1"/>
    <xf numFmtId="10" fontId="13" fillId="0" borderId="0" xfId="1" applyNumberFormat="1" applyFont="1" applyBorder="1" applyAlignment="1">
      <alignment horizontal="right"/>
    </xf>
    <xf numFmtId="180" fontId="13" fillId="0" borderId="0" xfId="3" applyNumberFormat="1" applyFont="1" applyFill="1" applyBorder="1" applyAlignme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justify" vertical="center"/>
    </xf>
    <xf numFmtId="176" fontId="8" fillId="0" borderId="0" xfId="0" applyNumberFormat="1" applyFont="1"/>
    <xf numFmtId="183" fontId="8" fillId="0" borderId="0" xfId="0" applyNumberFormat="1" applyFont="1"/>
    <xf numFmtId="2" fontId="9" fillId="0" borderId="0" xfId="0" applyNumberFormat="1" applyFont="1"/>
    <xf numFmtId="0" fontId="25" fillId="0" borderId="18" xfId="0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25" fillId="0" borderId="0" xfId="0" applyFont="1" applyAlignment="1">
      <alignment horizontal="right" vertical="center" wrapText="1"/>
    </xf>
    <xf numFmtId="0" fontId="25" fillId="0" borderId="0" xfId="0" applyFont="1"/>
    <xf numFmtId="0" fontId="25" fillId="0" borderId="19" xfId="0" applyFont="1" applyBorder="1" applyAlignment="1">
      <alignment horizontal="right" vertical="center" wrapText="1"/>
    </xf>
    <xf numFmtId="0" fontId="25" fillId="0" borderId="20" xfId="0" applyFont="1" applyBorder="1" applyAlignment="1">
      <alignment horizontal="right" vertical="center" wrapText="1"/>
    </xf>
    <xf numFmtId="0" fontId="25" fillId="0" borderId="20" xfId="0" applyFont="1" applyBorder="1"/>
    <xf numFmtId="0" fontId="25" fillId="0" borderId="21" xfId="0" applyFont="1" applyBorder="1" applyAlignment="1">
      <alignment horizontal="right" vertical="center" wrapText="1"/>
    </xf>
    <xf numFmtId="0" fontId="25" fillId="0" borderId="22" xfId="0" applyFont="1" applyBorder="1" applyAlignment="1">
      <alignment horizontal="right" vertical="center" wrapText="1"/>
    </xf>
    <xf numFmtId="0" fontId="25" fillId="0" borderId="23" xfId="0" applyFont="1" applyBorder="1" applyAlignment="1">
      <alignment horizontal="right" vertical="center" wrapText="1"/>
    </xf>
    <xf numFmtId="0" fontId="26" fillId="0" borderId="18" xfId="0" applyFont="1" applyBorder="1"/>
    <xf numFmtId="0" fontId="25" fillId="0" borderId="24" xfId="0" applyFont="1" applyBorder="1" applyAlignment="1">
      <alignment horizontal="right" vertical="center" wrapText="1"/>
    </xf>
    <xf numFmtId="0" fontId="26" fillId="0" borderId="0" xfId="0" applyFont="1"/>
    <xf numFmtId="0" fontId="25" fillId="0" borderId="25" xfId="0" applyFont="1" applyBorder="1" applyAlignment="1">
      <alignment horizontal="right" vertical="center" wrapText="1"/>
    </xf>
    <xf numFmtId="0" fontId="26" fillId="0" borderId="21" xfId="0" applyFont="1" applyBorder="1"/>
    <xf numFmtId="184" fontId="25" fillId="0" borderId="18" xfId="0" applyNumberFormat="1" applyFont="1" applyBorder="1" applyAlignment="1">
      <alignment horizontal="right" vertical="center" wrapText="1"/>
    </xf>
    <xf numFmtId="184" fontId="25" fillId="0" borderId="0" xfId="0" applyNumberFormat="1" applyFont="1" applyAlignment="1">
      <alignment horizontal="right" vertical="center" wrapText="1"/>
    </xf>
    <xf numFmtId="184" fontId="25" fillId="0" borderId="21" xfId="0" applyNumberFormat="1" applyFont="1" applyBorder="1" applyAlignment="1">
      <alignment horizontal="right" vertical="center" wrapText="1"/>
    </xf>
    <xf numFmtId="184" fontId="0" fillId="0" borderId="0" xfId="0" applyNumberFormat="1"/>
    <xf numFmtId="184" fontId="25" fillId="0" borderId="0" xfId="0" applyNumberFormat="1" applyFont="1"/>
    <xf numFmtId="0" fontId="27" fillId="0" borderId="0" xfId="0" applyFont="1" applyAlignment="1">
      <alignment wrapText="1"/>
    </xf>
    <xf numFmtId="0" fontId="30" fillId="3" borderId="0" xfId="0" applyFont="1" applyFill="1"/>
    <xf numFmtId="0" fontId="31" fillId="0" borderId="0" xfId="0" applyFont="1"/>
    <xf numFmtId="185" fontId="30" fillId="0" borderId="0" xfId="0" applyNumberFormat="1" applyFont="1"/>
    <xf numFmtId="0" fontId="30" fillId="0" borderId="0" xfId="0" applyFont="1"/>
    <xf numFmtId="0" fontId="32" fillId="0" borderId="0" xfId="0" applyFont="1"/>
    <xf numFmtId="185" fontId="0" fillId="0" borderId="0" xfId="0" applyNumberFormat="1"/>
    <xf numFmtId="185" fontId="33" fillId="0" borderId="0" xfId="0" applyNumberFormat="1" applyFont="1"/>
    <xf numFmtId="0" fontId="27" fillId="0" borderId="21" xfId="0" applyFont="1" applyBorder="1" applyAlignment="1">
      <alignment wrapText="1"/>
    </xf>
    <xf numFmtId="185" fontId="30" fillId="0" borderId="21" xfId="0" applyNumberFormat="1" applyFont="1" applyBorder="1"/>
    <xf numFmtId="49" fontId="27" fillId="0" borderId="21" xfId="0" applyNumberFormat="1" applyFont="1" applyBorder="1"/>
    <xf numFmtId="49" fontId="27" fillId="0" borderId="21" xfId="0" applyNumberFormat="1" applyFont="1" applyBorder="1" applyAlignment="1">
      <alignment wrapText="1"/>
    </xf>
    <xf numFmtId="49" fontId="29" fillId="0" borderId="21" xfId="0" applyNumberFormat="1" applyFont="1" applyBorder="1" applyAlignment="1">
      <alignment wrapText="1"/>
    </xf>
    <xf numFmtId="0" fontId="0" fillId="0" borderId="21" xfId="0" applyBorder="1"/>
    <xf numFmtId="0" fontId="34" fillId="0" borderId="0" xfId="0" applyFont="1"/>
    <xf numFmtId="0" fontId="34" fillId="3" borderId="0" xfId="0" applyFont="1" applyFill="1"/>
    <xf numFmtId="182" fontId="34" fillId="0" borderId="0" xfId="0" applyNumberFormat="1" applyFont="1"/>
    <xf numFmtId="0" fontId="34" fillId="0" borderId="21" xfId="0" applyFont="1" applyBorder="1"/>
    <xf numFmtId="182" fontId="34" fillId="0" borderId="21" xfId="0" applyNumberFormat="1" applyFont="1" applyBorder="1"/>
    <xf numFmtId="0" fontId="34" fillId="3" borderId="21" xfId="0" applyFont="1" applyFill="1" applyBorder="1"/>
    <xf numFmtId="0" fontId="34" fillId="0" borderId="21" xfId="0" applyFont="1" applyBorder="1" applyAlignment="1">
      <alignment wrapText="1"/>
    </xf>
    <xf numFmtId="41" fontId="9" fillId="0" borderId="29" xfId="3" applyFont="1" applyFill="1" applyBorder="1" applyAlignment="1">
      <alignment horizontal="center" vertical="center"/>
    </xf>
    <xf numFmtId="41" fontId="9" fillId="0" borderId="13" xfId="3" applyFont="1" applyFill="1" applyBorder="1" applyAlignment="1">
      <alignment horizontal="center" vertical="center"/>
    </xf>
    <xf numFmtId="41" fontId="9" fillId="0" borderId="30" xfId="3" applyFont="1" applyFill="1" applyBorder="1" applyAlignment="1">
      <alignment horizontal="center" vertical="center"/>
    </xf>
    <xf numFmtId="41" fontId="9" fillId="0" borderId="14" xfId="3" applyFont="1" applyFill="1" applyBorder="1" applyAlignment="1">
      <alignment horizontal="center" vertical="center"/>
    </xf>
    <xf numFmtId="181" fontId="9" fillId="0" borderId="2" xfId="3" applyNumberFormat="1" applyFont="1" applyFill="1" applyBorder="1" applyAlignment="1">
      <alignment horizontal="center" vertical="center"/>
    </xf>
    <xf numFmtId="41" fontId="9" fillId="0" borderId="2" xfId="3" applyFont="1" applyFill="1" applyBorder="1" applyAlignment="1"/>
    <xf numFmtId="10" fontId="9" fillId="0" borderId="2" xfId="0" applyNumberFormat="1" applyFont="1" applyBorder="1"/>
    <xf numFmtId="10" fontId="9" fillId="0" borderId="2" xfId="1" applyNumberFormat="1" applyFont="1" applyBorder="1" applyAlignment="1">
      <alignment horizontal="right"/>
    </xf>
    <xf numFmtId="180" fontId="9" fillId="0" borderId="9" xfId="3" applyNumberFormat="1" applyFont="1" applyFill="1" applyBorder="1" applyAlignment="1"/>
    <xf numFmtId="41" fontId="9" fillId="0" borderId="31" xfId="3" applyFont="1" applyFill="1" applyBorder="1" applyAlignment="1">
      <alignment horizontal="center" vertical="center"/>
    </xf>
    <xf numFmtId="41" fontId="9" fillId="0" borderId="15" xfId="3" applyFont="1" applyFill="1" applyBorder="1" applyAlignment="1">
      <alignment horizontal="center" vertical="center"/>
    </xf>
    <xf numFmtId="180" fontId="9" fillId="0" borderId="8" xfId="3" applyNumberFormat="1" applyFont="1" applyFill="1" applyBorder="1" applyAlignment="1">
      <alignment horizontal="center" vertical="center"/>
    </xf>
    <xf numFmtId="41" fontId="9" fillId="0" borderId="8" xfId="3" applyFont="1" applyFill="1" applyBorder="1" applyAlignment="1"/>
    <xf numFmtId="10" fontId="9" fillId="0" borderId="8" xfId="0" applyNumberFormat="1" applyFont="1" applyBorder="1"/>
    <xf numFmtId="10" fontId="9" fillId="0" borderId="8" xfId="1" applyNumberFormat="1" applyFont="1" applyBorder="1" applyAlignment="1">
      <alignment horizontal="right"/>
    </xf>
    <xf numFmtId="180" fontId="9" fillId="0" borderId="10" xfId="3" applyNumberFormat="1" applyFont="1" applyFill="1" applyBorder="1" applyAlignment="1"/>
    <xf numFmtId="41" fontId="13" fillId="0" borderId="26" xfId="3" applyFont="1" applyFill="1" applyBorder="1" applyAlignment="1">
      <alignment horizontal="center" vertical="center"/>
    </xf>
    <xf numFmtId="41" fontId="13" fillId="0" borderId="5" xfId="3" applyFont="1" applyFill="1" applyBorder="1" applyAlignment="1">
      <alignment horizontal="center" vertical="center"/>
    </xf>
    <xf numFmtId="41" fontId="13" fillId="0" borderId="7" xfId="3" applyFont="1" applyFill="1" applyBorder="1" applyAlignment="1">
      <alignment horizontal="center" vertical="center"/>
    </xf>
    <xf numFmtId="180" fontId="13" fillId="0" borderId="5" xfId="3" applyNumberFormat="1" applyFont="1" applyFill="1" applyBorder="1" applyAlignment="1">
      <alignment horizontal="center" vertical="center"/>
    </xf>
    <xf numFmtId="41" fontId="13" fillId="0" borderId="5" xfId="3" applyFont="1" applyFill="1" applyBorder="1" applyAlignment="1"/>
    <xf numFmtId="10" fontId="13" fillId="0" borderId="5" xfId="0" applyNumberFormat="1" applyFont="1" applyBorder="1"/>
    <xf numFmtId="10" fontId="13" fillId="0" borderId="5" xfId="1" applyNumberFormat="1" applyFont="1" applyBorder="1" applyAlignment="1">
      <alignment horizontal="right"/>
    </xf>
    <xf numFmtId="180" fontId="13" fillId="0" borderId="6" xfId="3" applyNumberFormat="1" applyFont="1" applyFill="1" applyBorder="1" applyAlignment="1"/>
    <xf numFmtId="0" fontId="9" fillId="0" borderId="23" xfId="0" applyFont="1" applyBorder="1"/>
    <xf numFmtId="41" fontId="9" fillId="0" borderId="36" xfId="3" applyFont="1" applyFill="1" applyBorder="1" applyAlignment="1">
      <alignment horizontal="center" vertical="center"/>
    </xf>
    <xf numFmtId="41" fontId="9" fillId="0" borderId="37" xfId="3" applyFont="1" applyFill="1" applyBorder="1" applyAlignment="1">
      <alignment horizontal="center" vertical="center"/>
    </xf>
    <xf numFmtId="41" fontId="9" fillId="0" borderId="38" xfId="3" applyFont="1" applyFill="1" applyBorder="1" applyAlignment="1">
      <alignment horizontal="center" vertical="center"/>
    </xf>
    <xf numFmtId="41" fontId="13" fillId="0" borderId="11" xfId="3" applyFont="1" applyFill="1" applyBorder="1" applyAlignment="1">
      <alignment horizontal="center" vertical="center"/>
    </xf>
    <xf numFmtId="0" fontId="35" fillId="0" borderId="24" xfId="0" applyFont="1" applyBorder="1"/>
    <xf numFmtId="0" fontId="9" fillId="0" borderId="21" xfId="0" applyFont="1" applyBorder="1" applyAlignment="1">
      <alignment horizontal="center"/>
    </xf>
    <xf numFmtId="41" fontId="9" fillId="0" borderId="28" xfId="3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1" xfId="0" applyFont="1" applyBorder="1" applyAlignment="1">
      <alignment horizontal="left" wrapText="1"/>
    </xf>
    <xf numFmtId="0" fontId="14" fillId="0" borderId="23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</cellXfs>
  <cellStyles count="9">
    <cellStyle name="Excel Built-in Comma [0]" xfId="2" xr:uid="{00000000-0005-0000-0000-000000000000}"/>
    <cellStyle name="백분율" xfId="1" builtinId="5"/>
    <cellStyle name="쉼표 [0]" xfId="3" builtinId="6"/>
    <cellStyle name="쉼표 [0] 2" xfId="4" xr:uid="{95144764-3BB1-4E2E-ABC6-C28C4ECB988E}"/>
    <cellStyle name="쉼표 [0] 2 2" xfId="7" xr:uid="{AFB77DF7-8933-4E4B-B0D1-40F120F37E23}"/>
    <cellStyle name="쉼표 [0] 3" xfId="6" xr:uid="{B3F1C9D6-C4E9-41C6-8D3F-F50C8B6E3358}"/>
    <cellStyle name="표준" xfId="0" builtinId="0"/>
    <cellStyle name="표준 2" xfId="5" xr:uid="{33E56CC3-2161-4F8E-B248-A477C958EEBD}"/>
    <cellStyle name="표준 2 2" xfId="8" xr:uid="{9A7D972F-C000-4F7A-AE78-864B6F5A1408}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9C7DF-5949-4686-A0F7-182A8C12D02C}">
  <dimension ref="A1:A25"/>
  <sheetViews>
    <sheetView topLeftCell="A22" workbookViewId="0">
      <selection activeCell="G16" sqref="G16"/>
    </sheetView>
  </sheetViews>
  <sheetFormatPr defaultRowHeight="16.5" x14ac:dyDescent="0.3"/>
  <cols>
    <col min="1" max="1" width="114.625" customWidth="1"/>
  </cols>
  <sheetData>
    <row r="1" spans="1:1" ht="20.25" x14ac:dyDescent="0.3">
      <c r="A1" s="109" t="s">
        <v>279</v>
      </c>
    </row>
    <row r="2" spans="1:1" ht="20.25" x14ac:dyDescent="0.3">
      <c r="A2" s="109"/>
    </row>
    <row r="3" spans="1:1" x14ac:dyDescent="0.3">
      <c r="A3" s="110" t="s">
        <v>326</v>
      </c>
    </row>
    <row r="4" spans="1:1" x14ac:dyDescent="0.3">
      <c r="A4" s="111" t="s">
        <v>257</v>
      </c>
    </row>
    <row r="5" spans="1:1" x14ac:dyDescent="0.3">
      <c r="A5" s="111" t="s">
        <v>258</v>
      </c>
    </row>
    <row r="6" spans="1:1" x14ac:dyDescent="0.3">
      <c r="A6" s="111" t="s">
        <v>259</v>
      </c>
    </row>
    <row r="7" spans="1:1" x14ac:dyDescent="0.3">
      <c r="A7" s="111" t="s">
        <v>260</v>
      </c>
    </row>
    <row r="8" spans="1:1" x14ac:dyDescent="0.3">
      <c r="A8" s="111" t="s">
        <v>261</v>
      </c>
    </row>
    <row r="9" spans="1:1" x14ac:dyDescent="0.3">
      <c r="A9" s="111" t="s">
        <v>324</v>
      </c>
    </row>
    <row r="10" spans="1:1" x14ac:dyDescent="0.3">
      <c r="A10" s="111" t="s">
        <v>325</v>
      </c>
    </row>
    <row r="11" spans="1:1" x14ac:dyDescent="0.3">
      <c r="A11" s="111" t="s">
        <v>262</v>
      </c>
    </row>
    <row r="12" spans="1:1" x14ac:dyDescent="0.3">
      <c r="A12" s="111" t="s">
        <v>263</v>
      </c>
    </row>
    <row r="13" spans="1:1" x14ac:dyDescent="0.3">
      <c r="A13" s="111" t="s">
        <v>264</v>
      </c>
    </row>
    <row r="14" spans="1:1" x14ac:dyDescent="0.3">
      <c r="A14" s="112"/>
    </row>
    <row r="15" spans="1:1" x14ac:dyDescent="0.3">
      <c r="A15" s="113" t="s">
        <v>265</v>
      </c>
    </row>
    <row r="16" spans="1:1" x14ac:dyDescent="0.3">
      <c r="A16" s="111" t="s">
        <v>266</v>
      </c>
    </row>
    <row r="17" spans="1:1" x14ac:dyDescent="0.3">
      <c r="A17" s="110"/>
    </row>
    <row r="18" spans="1:1" x14ac:dyDescent="0.3">
      <c r="A18" s="108" t="s">
        <v>267</v>
      </c>
    </row>
    <row r="19" spans="1:1" x14ac:dyDescent="0.3">
      <c r="A19" s="108" t="s">
        <v>268</v>
      </c>
    </row>
    <row r="20" spans="1:1" x14ac:dyDescent="0.3">
      <c r="A20" s="108" t="s">
        <v>269</v>
      </c>
    </row>
    <row r="21" spans="1:1" x14ac:dyDescent="0.3">
      <c r="A21" s="108" t="s">
        <v>270</v>
      </c>
    </row>
    <row r="22" spans="1:1" x14ac:dyDescent="0.3">
      <c r="A22" s="108" t="s">
        <v>271</v>
      </c>
    </row>
    <row r="23" spans="1:1" x14ac:dyDescent="0.3">
      <c r="A23" s="108" t="s">
        <v>272</v>
      </c>
    </row>
    <row r="24" spans="1:1" x14ac:dyDescent="0.3">
      <c r="A24" s="108" t="s">
        <v>273</v>
      </c>
    </row>
    <row r="25" spans="1:1" x14ac:dyDescent="0.3">
      <c r="A25" s="108" t="s">
        <v>323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"/>
  <sheetViews>
    <sheetView topLeftCell="I22" zoomScale="85" zoomScaleNormal="85" workbookViewId="0">
      <selection activeCell="O51" sqref="O51"/>
    </sheetView>
  </sheetViews>
  <sheetFormatPr defaultColWidth="8.625" defaultRowHeight="16.5" x14ac:dyDescent="0.3"/>
  <cols>
    <col min="1" max="1" width="27.375" style="2" customWidth="1"/>
    <col min="2" max="2" width="25.25" style="2" customWidth="1"/>
    <col min="3" max="3" width="9.875" style="2" bestFit="1" customWidth="1"/>
    <col min="4" max="4" width="13.375" style="2" bestFit="1" customWidth="1"/>
    <col min="5" max="5" width="9.875" style="2" customWidth="1"/>
    <col min="6" max="6" width="10.875" style="2" bestFit="1" customWidth="1"/>
    <col min="7" max="7" width="6.375" style="2" bestFit="1" customWidth="1"/>
    <col min="8" max="8" width="17.625" style="2" bestFit="1" customWidth="1"/>
    <col min="9" max="9" width="18.375" style="2" bestFit="1" customWidth="1"/>
    <col min="10" max="10" width="15.875" style="2" bestFit="1" customWidth="1"/>
    <col min="11" max="11" width="18.375" style="2" bestFit="1" customWidth="1"/>
    <col min="12" max="13" width="7.5" style="2" customWidth="1"/>
    <col min="14" max="14" width="17.625" style="2" customWidth="1"/>
    <col min="15" max="15" width="16.375" style="2" customWidth="1"/>
    <col min="16" max="16" width="8.375" style="3" customWidth="1"/>
    <col min="17" max="17" width="12.875" style="3" bestFit="1" customWidth="1"/>
    <col min="18" max="18" width="9.125" style="3" bestFit="1" customWidth="1"/>
    <col min="19" max="19" width="14.125" style="3" bestFit="1" customWidth="1"/>
    <col min="20" max="16384" width="8.625" style="2"/>
  </cols>
  <sheetData>
    <row r="1" spans="1:19" ht="66" x14ac:dyDescent="0.3">
      <c r="A1" s="10" t="s">
        <v>274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/>
      <c r="Q1" s="9"/>
      <c r="R1" s="9"/>
      <c r="S1" s="9"/>
    </row>
    <row r="2" spans="1:19" ht="17.100000000000001" customHeight="1" x14ac:dyDescent="0.3">
      <c r="A2" s="197" t="s">
        <v>91</v>
      </c>
      <c r="B2" s="199" t="s">
        <v>14</v>
      </c>
      <c r="C2" s="192" t="s">
        <v>15</v>
      </c>
      <c r="D2" s="199" t="s">
        <v>327</v>
      </c>
      <c r="E2" s="199" t="s">
        <v>103</v>
      </c>
      <c r="F2" s="192" t="s">
        <v>22</v>
      </c>
      <c r="G2" s="192" t="s">
        <v>17</v>
      </c>
      <c r="H2" s="192" t="s">
        <v>0</v>
      </c>
      <c r="I2" s="192"/>
      <c r="J2" s="192" t="s">
        <v>1</v>
      </c>
      <c r="K2" s="192"/>
      <c r="L2" s="192" t="s">
        <v>2</v>
      </c>
      <c r="M2" s="192"/>
      <c r="N2" s="192" t="s">
        <v>102</v>
      </c>
      <c r="O2" s="192"/>
      <c r="P2" s="194" t="s">
        <v>70</v>
      </c>
      <c r="Q2" s="195" t="s">
        <v>157</v>
      </c>
      <c r="R2" s="193" t="s">
        <v>99</v>
      </c>
      <c r="S2" s="193"/>
    </row>
    <row r="3" spans="1:19" ht="33" x14ac:dyDescent="0.3">
      <c r="A3" s="198"/>
      <c r="B3" s="199"/>
      <c r="C3" s="192"/>
      <c r="D3" s="200"/>
      <c r="E3" s="200"/>
      <c r="F3" s="192"/>
      <c r="G3" s="192"/>
      <c r="H3" s="53" t="s">
        <v>3</v>
      </c>
      <c r="I3" s="53" t="s">
        <v>4</v>
      </c>
      <c r="J3" s="53" t="s">
        <v>3</v>
      </c>
      <c r="K3" s="53" t="s">
        <v>4</v>
      </c>
      <c r="L3" s="53" t="s">
        <v>3</v>
      </c>
      <c r="M3" s="53" t="s">
        <v>4</v>
      </c>
      <c r="N3" s="54" t="s">
        <v>100</v>
      </c>
      <c r="O3" s="53" t="s">
        <v>101</v>
      </c>
      <c r="P3" s="194"/>
      <c r="Q3" s="196"/>
      <c r="R3" s="64" t="s">
        <v>25</v>
      </c>
      <c r="S3" s="65" t="s">
        <v>26</v>
      </c>
    </row>
    <row r="4" spans="1:19" x14ac:dyDescent="0.3">
      <c r="A4" s="55">
        <v>1</v>
      </c>
      <c r="B4" s="56" t="s">
        <v>30</v>
      </c>
      <c r="C4" s="56" t="s">
        <v>9</v>
      </c>
      <c r="D4" s="56" t="s">
        <v>250</v>
      </c>
      <c r="E4" s="56" t="s">
        <v>89</v>
      </c>
      <c r="F4" s="56" t="s">
        <v>21</v>
      </c>
      <c r="G4" s="56" t="s">
        <v>19</v>
      </c>
      <c r="H4" s="57">
        <v>15625362</v>
      </c>
      <c r="I4" s="57">
        <v>2359429662</v>
      </c>
      <c r="J4" s="58">
        <v>15241790</v>
      </c>
      <c r="K4" s="58">
        <v>2275843680</v>
      </c>
      <c r="L4" s="59">
        <f t="shared" ref="L4:L14" si="0">J4/H4</f>
        <v>0.97545196072897378</v>
      </c>
      <c r="M4" s="60">
        <f t="shared" ref="M4:M14" si="1">K4/I4</f>
        <v>0.96457364957887859</v>
      </c>
      <c r="N4" s="61">
        <f t="shared" ref="N4:N14" si="2">K4/2372369564</f>
        <v>0.95931245895886064</v>
      </c>
      <c r="O4" s="61">
        <f t="shared" ref="O4:O14" si="3">K4/2418263165</f>
        <v>0.9411067053986244</v>
      </c>
      <c r="P4" s="66">
        <v>198</v>
      </c>
      <c r="Q4" s="67">
        <v>29718</v>
      </c>
      <c r="R4" s="68">
        <v>0.38</v>
      </c>
      <c r="S4" s="68">
        <v>0.16</v>
      </c>
    </row>
    <row r="5" spans="1:19" x14ac:dyDescent="0.3">
      <c r="A5" s="55">
        <v>1</v>
      </c>
      <c r="B5" s="56" t="s">
        <v>31</v>
      </c>
      <c r="C5" s="56" t="s">
        <v>10</v>
      </c>
      <c r="D5" s="56" t="s">
        <v>249</v>
      </c>
      <c r="E5" s="56" t="s">
        <v>89</v>
      </c>
      <c r="F5" s="56" t="s">
        <v>21</v>
      </c>
      <c r="G5" s="56" t="s">
        <v>19</v>
      </c>
      <c r="H5" s="57">
        <v>15887940</v>
      </c>
      <c r="I5" s="57">
        <v>2399078940</v>
      </c>
      <c r="J5" s="58">
        <v>15201176</v>
      </c>
      <c r="K5" s="58">
        <v>2137979241</v>
      </c>
      <c r="L5" s="59">
        <f t="shared" si="0"/>
        <v>0.95677450947070541</v>
      </c>
      <c r="M5" s="60">
        <f t="shared" si="1"/>
        <v>0.89116669124693326</v>
      </c>
      <c r="N5" s="61">
        <f t="shared" si="2"/>
        <v>0.90119991144853517</v>
      </c>
      <c r="O5" s="61">
        <f t="shared" si="3"/>
        <v>0.88409701307260324</v>
      </c>
      <c r="P5" s="66">
        <v>106</v>
      </c>
      <c r="Q5" s="67">
        <v>37735</v>
      </c>
      <c r="R5" s="68">
        <v>0.71</v>
      </c>
      <c r="S5" s="68">
        <v>0.05</v>
      </c>
    </row>
    <row r="6" spans="1:19" x14ac:dyDescent="0.3">
      <c r="A6" s="55">
        <v>1</v>
      </c>
      <c r="B6" s="56" t="s">
        <v>16</v>
      </c>
      <c r="C6" s="56" t="s">
        <v>10</v>
      </c>
      <c r="D6" s="56" t="s">
        <v>249</v>
      </c>
      <c r="E6" s="56" t="s">
        <v>89</v>
      </c>
      <c r="F6" s="56" t="s">
        <v>21</v>
      </c>
      <c r="G6" s="56" t="s">
        <v>19</v>
      </c>
      <c r="H6" s="62">
        <v>202379532</v>
      </c>
      <c r="I6" s="62">
        <v>30559309332</v>
      </c>
      <c r="J6" s="62">
        <v>179585552</v>
      </c>
      <c r="K6" s="62">
        <v>24507676262</v>
      </c>
      <c r="L6" s="59">
        <f t="shared" si="0"/>
        <v>0.88737013187677494</v>
      </c>
      <c r="M6" s="60">
        <f t="shared" si="1"/>
        <v>0.8019708821212439</v>
      </c>
      <c r="N6" s="61">
        <f t="shared" si="2"/>
        <v>10.330463109077385</v>
      </c>
      <c r="O6" s="61">
        <f t="shared" si="3"/>
        <v>10.134412423223591</v>
      </c>
      <c r="P6" s="66">
        <v>100</v>
      </c>
      <c r="Q6" s="67">
        <v>287920</v>
      </c>
      <c r="R6" s="68">
        <v>1.1000000000000001</v>
      </c>
      <c r="S6" s="68">
        <v>0.03</v>
      </c>
    </row>
    <row r="7" spans="1:19" x14ac:dyDescent="0.3">
      <c r="A7" s="55">
        <v>1</v>
      </c>
      <c r="B7" s="56" t="s">
        <v>32</v>
      </c>
      <c r="C7" s="56" t="s">
        <v>10</v>
      </c>
      <c r="D7" s="56" t="s">
        <v>249</v>
      </c>
      <c r="E7" s="56" t="s">
        <v>89</v>
      </c>
      <c r="F7" s="53" t="s">
        <v>24</v>
      </c>
      <c r="G7" s="56" t="s">
        <v>23</v>
      </c>
      <c r="H7" s="62">
        <v>447014214</v>
      </c>
      <c r="I7" s="62">
        <v>33973080264</v>
      </c>
      <c r="J7" s="62">
        <v>440816890</v>
      </c>
      <c r="K7" s="62">
        <v>33093517580</v>
      </c>
      <c r="L7" s="59">
        <f t="shared" si="0"/>
        <v>0.98613618134299419</v>
      </c>
      <c r="M7" s="60">
        <f t="shared" si="1"/>
        <v>0.9741100107153946</v>
      </c>
      <c r="N7" s="61">
        <f t="shared" si="2"/>
        <v>13.949562531143652</v>
      </c>
      <c r="O7" s="61">
        <f t="shared" si="3"/>
        <v>13.684828871798988</v>
      </c>
      <c r="P7" s="69" t="s">
        <v>33</v>
      </c>
      <c r="Q7" s="67">
        <v>8924</v>
      </c>
      <c r="R7" s="70">
        <v>2.0244199999999999E-3</v>
      </c>
      <c r="S7" s="71" t="s">
        <v>33</v>
      </c>
    </row>
    <row r="8" spans="1:19" x14ac:dyDescent="0.3">
      <c r="A8" s="55">
        <v>1</v>
      </c>
      <c r="B8" s="56" t="s">
        <v>27</v>
      </c>
      <c r="C8" s="56" t="s">
        <v>11</v>
      </c>
      <c r="D8" s="56" t="s">
        <v>248</v>
      </c>
      <c r="E8" s="56" t="s">
        <v>89</v>
      </c>
      <c r="F8" s="56" t="s">
        <v>193</v>
      </c>
      <c r="G8" s="56" t="s">
        <v>18</v>
      </c>
      <c r="H8" s="57">
        <v>34398366</v>
      </c>
      <c r="I8" s="57">
        <v>5159754900</v>
      </c>
      <c r="J8" s="58">
        <v>34037050</v>
      </c>
      <c r="K8" s="58">
        <v>4971709579</v>
      </c>
      <c r="L8" s="59">
        <f t="shared" si="0"/>
        <v>0.98949612897310302</v>
      </c>
      <c r="M8" s="60">
        <f t="shared" si="1"/>
        <v>0.96355537721375095</v>
      </c>
      <c r="N8" s="61">
        <f t="shared" si="2"/>
        <v>2.0956724679173973</v>
      </c>
      <c r="O8" s="61">
        <f t="shared" si="3"/>
        <v>2.0559009668412163</v>
      </c>
      <c r="P8" s="66">
        <v>267</v>
      </c>
      <c r="Q8" s="67">
        <v>58512</v>
      </c>
      <c r="R8" s="68">
        <v>0.27</v>
      </c>
      <c r="S8" s="68">
        <v>0.16</v>
      </c>
    </row>
    <row r="9" spans="1:19" x14ac:dyDescent="0.3">
      <c r="A9" s="55">
        <v>1</v>
      </c>
      <c r="B9" s="56" t="s">
        <v>5</v>
      </c>
      <c r="C9" s="56" t="s">
        <v>11</v>
      </c>
      <c r="D9" s="56" t="s">
        <v>248</v>
      </c>
      <c r="E9" s="56" t="s">
        <v>89</v>
      </c>
      <c r="F9" s="56" t="s">
        <v>193</v>
      </c>
      <c r="G9" s="56" t="s">
        <v>20</v>
      </c>
      <c r="H9" s="58">
        <v>2403614660</v>
      </c>
      <c r="I9" s="58">
        <v>240361466000</v>
      </c>
      <c r="J9" s="58">
        <v>2341622116</v>
      </c>
      <c r="K9" s="58">
        <v>231338022038</v>
      </c>
      <c r="L9" s="59">
        <f t="shared" si="0"/>
        <v>0.9742086179487689</v>
      </c>
      <c r="M9" s="60">
        <f t="shared" si="1"/>
        <v>0.96245885785203189</v>
      </c>
      <c r="N9" s="61">
        <f t="shared" si="2"/>
        <v>97.513484217840855</v>
      </c>
      <c r="O9" s="61">
        <f t="shared" si="3"/>
        <v>95.6628812720637</v>
      </c>
      <c r="P9" s="66">
        <v>205</v>
      </c>
      <c r="Q9" s="67">
        <v>3240125</v>
      </c>
      <c r="R9" s="68">
        <v>0.35</v>
      </c>
      <c r="S9" s="68">
        <v>0.13</v>
      </c>
    </row>
    <row r="10" spans="1:19" x14ac:dyDescent="0.3">
      <c r="A10" s="55">
        <v>1</v>
      </c>
      <c r="B10" s="56" t="s">
        <v>6</v>
      </c>
      <c r="C10" s="56" t="s">
        <v>11</v>
      </c>
      <c r="D10" s="56" t="s">
        <v>248</v>
      </c>
      <c r="E10" s="56" t="s">
        <v>89</v>
      </c>
      <c r="F10" s="56" t="s">
        <v>193</v>
      </c>
      <c r="G10" s="56" t="s">
        <v>20</v>
      </c>
      <c r="H10" s="58">
        <v>2376804102</v>
      </c>
      <c r="I10" s="58">
        <v>237680410200</v>
      </c>
      <c r="J10" s="58">
        <v>2320299264</v>
      </c>
      <c r="K10" s="58">
        <v>229516286532</v>
      </c>
      <c r="L10" s="59">
        <f t="shared" si="0"/>
        <v>0.97622654809773635</v>
      </c>
      <c r="M10" s="60">
        <f t="shared" si="1"/>
        <v>0.96565083482845659</v>
      </c>
      <c r="N10" s="61">
        <f t="shared" si="2"/>
        <v>96.745587203124316</v>
      </c>
      <c r="O10" s="61">
        <f t="shared" si="3"/>
        <v>94.909557344227252</v>
      </c>
      <c r="P10" s="66">
        <v>207</v>
      </c>
      <c r="Q10" s="67">
        <v>3281759</v>
      </c>
      <c r="R10" s="68">
        <v>0.33</v>
      </c>
      <c r="S10" s="68">
        <v>0.14000000000000001</v>
      </c>
    </row>
    <row r="11" spans="1:19" x14ac:dyDescent="0.3">
      <c r="A11" s="55">
        <v>1</v>
      </c>
      <c r="B11" s="56" t="s">
        <v>28</v>
      </c>
      <c r="C11" s="56" t="s">
        <v>12</v>
      </c>
      <c r="D11" s="56" t="s">
        <v>247</v>
      </c>
      <c r="E11" s="56" t="s">
        <v>89</v>
      </c>
      <c r="F11" s="56" t="s">
        <v>193</v>
      </c>
      <c r="G11" s="56" t="s">
        <v>18</v>
      </c>
      <c r="H11" s="58">
        <v>30403932</v>
      </c>
      <c r="I11" s="58">
        <v>4560589800</v>
      </c>
      <c r="J11" s="58">
        <v>30123720</v>
      </c>
      <c r="K11" s="58">
        <v>4394599129</v>
      </c>
      <c r="L11" s="59">
        <f t="shared" si="0"/>
        <v>0.99078369205667216</v>
      </c>
      <c r="M11" s="60">
        <f t="shared" si="1"/>
        <v>0.96360324469435954</v>
      </c>
      <c r="N11" s="61">
        <f t="shared" si="2"/>
        <v>1.8524091674782588</v>
      </c>
      <c r="O11" s="61">
        <f t="shared" si="3"/>
        <v>1.817254297466008</v>
      </c>
      <c r="P11" s="66">
        <v>156</v>
      </c>
      <c r="Q11" s="67">
        <v>8264</v>
      </c>
      <c r="R11" s="68">
        <v>0.11</v>
      </c>
      <c r="S11" s="68">
        <v>0.02</v>
      </c>
    </row>
    <row r="12" spans="1:19" x14ac:dyDescent="0.3">
      <c r="A12" s="55">
        <v>1</v>
      </c>
      <c r="B12" s="56" t="s">
        <v>29</v>
      </c>
      <c r="C12" s="56" t="s">
        <v>13</v>
      </c>
      <c r="D12" s="56" t="s">
        <v>256</v>
      </c>
      <c r="E12" s="56" t="s">
        <v>89</v>
      </c>
      <c r="F12" s="56" t="s">
        <v>193</v>
      </c>
      <c r="G12" s="56" t="s">
        <v>18</v>
      </c>
      <c r="H12" s="58">
        <v>34739406</v>
      </c>
      <c r="I12" s="58">
        <v>5210910900</v>
      </c>
      <c r="J12" s="58">
        <v>34408190</v>
      </c>
      <c r="K12" s="58">
        <v>5024952266</v>
      </c>
      <c r="L12" s="59">
        <f t="shared" si="0"/>
        <v>0.9904656976575823</v>
      </c>
      <c r="M12" s="60">
        <f t="shared" si="1"/>
        <v>0.96431360321282789</v>
      </c>
      <c r="N12" s="61">
        <f t="shared" si="2"/>
        <v>2.1181152979924169</v>
      </c>
      <c r="O12" s="61">
        <f t="shared" si="3"/>
        <v>2.0779178787185471</v>
      </c>
      <c r="P12" s="66">
        <v>232</v>
      </c>
      <c r="Q12" s="67">
        <v>68591</v>
      </c>
      <c r="R12" s="68">
        <v>0.28999999999999998</v>
      </c>
      <c r="S12" s="68">
        <v>0.17</v>
      </c>
    </row>
    <row r="13" spans="1:19" x14ac:dyDescent="0.3">
      <c r="A13" s="55">
        <v>1</v>
      </c>
      <c r="B13" s="56" t="s">
        <v>7</v>
      </c>
      <c r="C13" s="56" t="s">
        <v>13</v>
      </c>
      <c r="D13" s="56" t="s">
        <v>256</v>
      </c>
      <c r="E13" s="56" t="s">
        <v>89</v>
      </c>
      <c r="F13" s="56" t="s">
        <v>193</v>
      </c>
      <c r="G13" s="56" t="s">
        <v>20</v>
      </c>
      <c r="H13" s="58">
        <v>2855374910</v>
      </c>
      <c r="I13" s="58">
        <v>285537491000</v>
      </c>
      <c r="J13" s="58">
        <v>2794171524</v>
      </c>
      <c r="K13" s="58">
        <v>276649444993</v>
      </c>
      <c r="L13" s="59">
        <f t="shared" si="0"/>
        <v>0.97856555165990444</v>
      </c>
      <c r="M13" s="60">
        <f t="shared" si="1"/>
        <v>0.96887257790256343</v>
      </c>
      <c r="N13" s="61">
        <f t="shared" si="2"/>
        <v>116.6131319466717</v>
      </c>
      <c r="O13" s="61">
        <f t="shared" si="3"/>
        <v>114.40005744494727</v>
      </c>
      <c r="P13" s="66">
        <v>183</v>
      </c>
      <c r="Q13" s="67">
        <v>5306726</v>
      </c>
      <c r="R13" s="68">
        <v>0.36</v>
      </c>
      <c r="S13" s="68">
        <v>0.17</v>
      </c>
    </row>
    <row r="14" spans="1:19" x14ac:dyDescent="0.3">
      <c r="A14" s="55">
        <v>1</v>
      </c>
      <c r="B14" s="56" t="s">
        <v>8</v>
      </c>
      <c r="C14" s="56" t="s">
        <v>13</v>
      </c>
      <c r="D14" s="56" t="s">
        <v>256</v>
      </c>
      <c r="E14" s="56" t="s">
        <v>89</v>
      </c>
      <c r="F14" s="56" t="s">
        <v>193</v>
      </c>
      <c r="G14" s="56" t="s">
        <v>20</v>
      </c>
      <c r="H14" s="58">
        <v>2441584518</v>
      </c>
      <c r="I14" s="58">
        <v>244158451800</v>
      </c>
      <c r="J14" s="58">
        <v>2390969128</v>
      </c>
      <c r="K14" s="58">
        <v>236829230547</v>
      </c>
      <c r="L14" s="59">
        <f t="shared" si="0"/>
        <v>0.97926944997117649</v>
      </c>
      <c r="M14" s="60">
        <f t="shared" si="1"/>
        <v>0.96998170164101605</v>
      </c>
      <c r="N14" s="61">
        <f t="shared" si="2"/>
        <v>99.828135607880355</v>
      </c>
      <c r="O14" s="61">
        <f t="shared" si="3"/>
        <v>97.933605396913038</v>
      </c>
      <c r="P14" s="66">
        <v>182</v>
      </c>
      <c r="Q14" s="67">
        <v>4634700</v>
      </c>
      <c r="R14" s="68">
        <v>0.36</v>
      </c>
      <c r="S14" s="68">
        <v>0.19</v>
      </c>
    </row>
    <row r="15" spans="1:19" ht="17.100000000000001" customHeight="1" x14ac:dyDescent="0.3">
      <c r="A15" s="55">
        <v>1</v>
      </c>
      <c r="B15" s="56" t="s">
        <v>41</v>
      </c>
      <c r="C15" s="56" t="s">
        <v>40</v>
      </c>
      <c r="D15" s="56" t="s">
        <v>246</v>
      </c>
      <c r="E15" s="56" t="s">
        <v>90</v>
      </c>
      <c r="F15" s="56" t="s">
        <v>193</v>
      </c>
      <c r="G15" s="56" t="s">
        <v>18</v>
      </c>
      <c r="H15" s="62">
        <v>19160018</v>
      </c>
      <c r="I15" s="62">
        <v>2874002700</v>
      </c>
      <c r="J15" s="62">
        <v>18969504</v>
      </c>
      <c r="K15" s="62">
        <v>2487883330</v>
      </c>
      <c r="L15" s="59">
        <f t="shared" ref="L15:M17" si="4">J15/H15</f>
        <v>0.99005668992586537</v>
      </c>
      <c r="M15" s="60">
        <f t="shared" si="4"/>
        <v>0.86565100652132299</v>
      </c>
      <c r="N15" s="61">
        <f t="shared" ref="N15:N31" si="5">K15/2372369564</f>
        <v>1.0486913033082563</v>
      </c>
      <c r="O15" s="61">
        <f t="shared" ref="O15:O31" si="6">K15/2418263165</f>
        <v>1.0287893253338289</v>
      </c>
      <c r="P15" s="66">
        <v>214</v>
      </c>
      <c r="Q15" s="67">
        <v>26800</v>
      </c>
      <c r="R15" s="68">
        <v>0.14000000000000001</v>
      </c>
      <c r="S15" s="68">
        <v>0.01</v>
      </c>
    </row>
    <row r="16" spans="1:19" x14ac:dyDescent="0.3">
      <c r="A16" s="55">
        <v>1</v>
      </c>
      <c r="B16" s="56" t="s">
        <v>42</v>
      </c>
      <c r="C16" s="56" t="s">
        <v>44</v>
      </c>
      <c r="D16" s="56" t="s">
        <v>245</v>
      </c>
      <c r="E16" s="56" t="s">
        <v>90</v>
      </c>
      <c r="F16" s="56" t="s">
        <v>193</v>
      </c>
      <c r="G16" s="56" t="s">
        <v>18</v>
      </c>
      <c r="H16" s="62">
        <v>19259556</v>
      </c>
      <c r="I16" s="62">
        <v>2888933400</v>
      </c>
      <c r="J16" s="62">
        <v>19058642</v>
      </c>
      <c r="K16" s="62">
        <v>2508944808</v>
      </c>
      <c r="L16" s="59">
        <f t="shared" si="4"/>
        <v>0.98956808765477255</v>
      </c>
      <c r="M16" s="60">
        <f t="shared" si="4"/>
        <v>0.8684675139966882</v>
      </c>
      <c r="N16" s="61">
        <f t="shared" si="5"/>
        <v>1.0575691266961473</v>
      </c>
      <c r="O16" s="61">
        <f t="shared" si="6"/>
        <v>1.0374986661139505</v>
      </c>
      <c r="P16" s="66">
        <v>240</v>
      </c>
      <c r="Q16" s="67">
        <v>36537</v>
      </c>
      <c r="R16" s="68">
        <v>0.19</v>
      </c>
      <c r="S16" s="68">
        <v>0.04</v>
      </c>
    </row>
    <row r="17" spans="1:19" x14ac:dyDescent="0.3">
      <c r="A17" s="55">
        <v>1</v>
      </c>
      <c r="B17" s="56" t="s">
        <v>43</v>
      </c>
      <c r="C17" s="56" t="s">
        <v>45</v>
      </c>
      <c r="D17" s="56" t="s">
        <v>251</v>
      </c>
      <c r="E17" s="56" t="s">
        <v>90</v>
      </c>
      <c r="F17" s="56" t="s">
        <v>193</v>
      </c>
      <c r="G17" s="56" t="s">
        <v>18</v>
      </c>
      <c r="H17" s="62">
        <v>24310526</v>
      </c>
      <c r="I17" s="62">
        <v>3646578900</v>
      </c>
      <c r="J17" s="62">
        <v>24073400</v>
      </c>
      <c r="K17" s="62">
        <v>3180313389</v>
      </c>
      <c r="L17" s="59">
        <f t="shared" si="4"/>
        <v>0.99024595354292211</v>
      </c>
      <c r="M17" s="60">
        <f t="shared" si="4"/>
        <v>0.87213617920072972</v>
      </c>
      <c r="N17" s="61">
        <f t="shared" si="5"/>
        <v>1.3405640660967442</v>
      </c>
      <c r="O17" s="61">
        <f t="shared" si="6"/>
        <v>1.3151229506487563</v>
      </c>
      <c r="P17" s="66">
        <v>267</v>
      </c>
      <c r="Q17" s="67">
        <v>31359</v>
      </c>
      <c r="R17" s="68">
        <v>0.13</v>
      </c>
      <c r="S17" s="68">
        <v>0.02</v>
      </c>
    </row>
    <row r="18" spans="1:19" x14ac:dyDescent="0.3">
      <c r="A18" s="55">
        <v>3</v>
      </c>
      <c r="B18" s="56" t="s">
        <v>71</v>
      </c>
      <c r="C18" s="56" t="s">
        <v>45</v>
      </c>
      <c r="D18" s="56" t="s">
        <v>251</v>
      </c>
      <c r="E18" s="56" t="s">
        <v>90</v>
      </c>
      <c r="F18" s="56" t="s">
        <v>193</v>
      </c>
      <c r="G18" s="56" t="s">
        <v>18</v>
      </c>
      <c r="H18" s="62">
        <v>4126286298</v>
      </c>
      <c r="I18" s="62">
        <v>618942944700</v>
      </c>
      <c r="J18" s="62">
        <v>4079788908</v>
      </c>
      <c r="K18" s="62">
        <v>541686336968</v>
      </c>
      <c r="L18" s="59">
        <f t="shared" ref="L18:M23" si="7">J18/H18</f>
        <v>0.98873141933400566</v>
      </c>
      <c r="M18" s="60">
        <f t="shared" si="7"/>
        <v>0.87517975866184872</v>
      </c>
      <c r="N18" s="61">
        <f t="shared" si="5"/>
        <v>228.33134651022695</v>
      </c>
      <c r="O18" s="61">
        <f t="shared" si="6"/>
        <v>223.99809284941907</v>
      </c>
      <c r="P18" s="66">
        <v>109</v>
      </c>
      <c r="Q18" s="67">
        <v>5522865</v>
      </c>
      <c r="R18" s="72">
        <v>0.13537099999999999</v>
      </c>
      <c r="S18" s="72">
        <v>1.1941500000000001E-2</v>
      </c>
    </row>
    <row r="19" spans="1:19" x14ac:dyDescent="0.3">
      <c r="A19" s="55">
        <v>3</v>
      </c>
      <c r="B19" s="56" t="s">
        <v>72</v>
      </c>
      <c r="C19" s="56" t="s">
        <v>45</v>
      </c>
      <c r="D19" s="56" t="s">
        <v>251</v>
      </c>
      <c r="E19" s="56" t="s">
        <v>90</v>
      </c>
      <c r="F19" s="56" t="s">
        <v>193</v>
      </c>
      <c r="G19" s="56" t="s">
        <v>18</v>
      </c>
      <c r="H19" s="62">
        <v>3174299378</v>
      </c>
      <c r="I19" s="62">
        <v>476144906700</v>
      </c>
      <c r="J19" s="62">
        <v>3152679524</v>
      </c>
      <c r="K19" s="62">
        <v>418762105621</v>
      </c>
      <c r="L19" s="59">
        <f t="shared" si="7"/>
        <v>0.99318909421403667</v>
      </c>
      <c r="M19" s="60">
        <f t="shared" si="7"/>
        <v>0.87948458489937265</v>
      </c>
      <c r="N19" s="61">
        <f t="shared" si="5"/>
        <v>176.51638765544371</v>
      </c>
      <c r="O19" s="61">
        <f t="shared" si="6"/>
        <v>173.16647405535784</v>
      </c>
      <c r="P19" s="66">
        <v>111</v>
      </c>
      <c r="Q19" s="67">
        <v>3311468</v>
      </c>
      <c r="R19" s="72">
        <v>0.10503700000000001</v>
      </c>
      <c r="S19" s="72">
        <v>1.0312099999999999E-2</v>
      </c>
    </row>
    <row r="20" spans="1:19" x14ac:dyDescent="0.3">
      <c r="A20" s="55">
        <v>3</v>
      </c>
      <c r="B20" s="56" t="s">
        <v>73</v>
      </c>
      <c r="C20" s="56" t="s">
        <v>45</v>
      </c>
      <c r="D20" s="56" t="s">
        <v>251</v>
      </c>
      <c r="E20" s="56" t="s">
        <v>90</v>
      </c>
      <c r="F20" s="56" t="s">
        <v>193</v>
      </c>
      <c r="G20" s="56" t="s">
        <v>18</v>
      </c>
      <c r="H20" s="62">
        <v>3754906150</v>
      </c>
      <c r="I20" s="62">
        <v>563235922500</v>
      </c>
      <c r="J20" s="62">
        <v>3716187384</v>
      </c>
      <c r="K20" s="62">
        <v>492598313710</v>
      </c>
      <c r="L20" s="59">
        <f t="shared" si="7"/>
        <v>0.98968848635537798</v>
      </c>
      <c r="M20" s="60">
        <f t="shared" si="7"/>
        <v>0.8745861086479263</v>
      </c>
      <c r="N20" s="61">
        <f t="shared" si="5"/>
        <v>207.63978816160534</v>
      </c>
      <c r="O20" s="61">
        <f t="shared" si="6"/>
        <v>203.69921720657726</v>
      </c>
      <c r="P20" s="66">
        <v>111</v>
      </c>
      <c r="Q20" s="67">
        <v>4863020</v>
      </c>
      <c r="R20" s="72">
        <v>0.13086</v>
      </c>
      <c r="S20" s="72">
        <v>1.13291E-2</v>
      </c>
    </row>
    <row r="21" spans="1:19" x14ac:dyDescent="0.3">
      <c r="A21" s="55">
        <v>3</v>
      </c>
      <c r="B21" s="56" t="s">
        <v>74</v>
      </c>
      <c r="C21" s="56" t="s">
        <v>45</v>
      </c>
      <c r="D21" s="56" t="s">
        <v>251</v>
      </c>
      <c r="E21" s="56" t="s">
        <v>90</v>
      </c>
      <c r="F21" s="56" t="s">
        <v>193</v>
      </c>
      <c r="G21" s="56" t="s">
        <v>18</v>
      </c>
      <c r="H21" s="62">
        <v>4055673324</v>
      </c>
      <c r="I21" s="62">
        <v>608350998600</v>
      </c>
      <c r="J21" s="62">
        <v>4015364290</v>
      </c>
      <c r="K21" s="62">
        <v>533108043977</v>
      </c>
      <c r="L21" s="59">
        <f t="shared" si="7"/>
        <v>0.99006107475139438</v>
      </c>
      <c r="M21" s="60">
        <f t="shared" si="7"/>
        <v>0.8763165429231532</v>
      </c>
      <c r="N21" s="61">
        <f t="shared" si="5"/>
        <v>224.71542885508035</v>
      </c>
      <c r="O21" s="61">
        <f t="shared" si="6"/>
        <v>220.4507977844504</v>
      </c>
      <c r="P21" s="66">
        <v>117</v>
      </c>
      <c r="Q21" s="67">
        <v>4981915</v>
      </c>
      <c r="R21" s="72">
        <v>0.124071</v>
      </c>
      <c r="S21" s="72">
        <v>1.0724600000000001E-2</v>
      </c>
    </row>
    <row r="22" spans="1:19" x14ac:dyDescent="0.3">
      <c r="A22" s="55">
        <v>3</v>
      </c>
      <c r="B22" s="56" t="s">
        <v>75</v>
      </c>
      <c r="C22" s="56" t="s">
        <v>45</v>
      </c>
      <c r="D22" s="56" t="s">
        <v>251</v>
      </c>
      <c r="E22" s="56" t="s">
        <v>90</v>
      </c>
      <c r="F22" s="56" t="s">
        <v>193</v>
      </c>
      <c r="G22" s="56" t="s">
        <v>18</v>
      </c>
      <c r="H22" s="62">
        <v>3575463116</v>
      </c>
      <c r="I22" s="62">
        <v>536319467400</v>
      </c>
      <c r="J22" s="62">
        <v>3546756824</v>
      </c>
      <c r="K22" s="62">
        <v>470933952672</v>
      </c>
      <c r="L22" s="59">
        <f t="shared" si="7"/>
        <v>0.99197130803236622</v>
      </c>
      <c r="M22" s="60">
        <f t="shared" si="7"/>
        <v>0.8780847634620097</v>
      </c>
      <c r="N22" s="61">
        <f t="shared" si="5"/>
        <v>198.50783782522004</v>
      </c>
      <c r="O22" s="61">
        <f t="shared" si="6"/>
        <v>194.74057227845176</v>
      </c>
      <c r="P22" s="66">
        <v>118</v>
      </c>
      <c r="Q22" s="67">
        <v>4030885</v>
      </c>
      <c r="R22" s="72">
        <v>0.11365</v>
      </c>
      <c r="S22" s="72">
        <v>1.1586000000000001E-2</v>
      </c>
    </row>
    <row r="23" spans="1:19" x14ac:dyDescent="0.3">
      <c r="A23" s="55">
        <v>3</v>
      </c>
      <c r="B23" s="56" t="s">
        <v>76</v>
      </c>
      <c r="C23" s="56" t="s">
        <v>45</v>
      </c>
      <c r="D23" s="56" t="s">
        <v>251</v>
      </c>
      <c r="E23" s="56" t="s">
        <v>90</v>
      </c>
      <c r="F23" s="56" t="s">
        <v>193</v>
      </c>
      <c r="G23" s="56" t="s">
        <v>18</v>
      </c>
      <c r="H23" s="62">
        <v>1808316152</v>
      </c>
      <c r="I23" s="62">
        <v>271247422800</v>
      </c>
      <c r="J23" s="62">
        <v>1772383120</v>
      </c>
      <c r="K23" s="62">
        <v>235820149562</v>
      </c>
      <c r="L23" s="59">
        <f t="shared" si="7"/>
        <v>0.98012901009579656</v>
      </c>
      <c r="M23" s="60">
        <f t="shared" si="7"/>
        <v>0.86939130011892596</v>
      </c>
      <c r="N23" s="61">
        <f t="shared" si="5"/>
        <v>99.402788309418725</v>
      </c>
      <c r="O23" s="61">
        <f t="shared" si="6"/>
        <v>97.516330304770619</v>
      </c>
      <c r="P23" s="66">
        <v>88</v>
      </c>
      <c r="Q23" s="67">
        <v>5505182</v>
      </c>
      <c r="R23" s="72">
        <v>0.31060900000000002</v>
      </c>
      <c r="S23" s="72">
        <v>2.5963699999999999E-2</v>
      </c>
    </row>
    <row r="24" spans="1:19" x14ac:dyDescent="0.3">
      <c r="A24" s="55">
        <v>2</v>
      </c>
      <c r="B24" s="56" t="s">
        <v>47</v>
      </c>
      <c r="C24" s="56" t="s">
        <v>62</v>
      </c>
      <c r="D24" s="56" t="s">
        <v>244</v>
      </c>
      <c r="E24" s="56" t="s">
        <v>89</v>
      </c>
      <c r="F24" s="56" t="s">
        <v>193</v>
      </c>
      <c r="G24" s="56" t="s">
        <v>18</v>
      </c>
      <c r="H24" s="62">
        <v>3615376940</v>
      </c>
      <c r="I24" s="62">
        <v>542306541000</v>
      </c>
      <c r="J24" s="62">
        <v>3595745026</v>
      </c>
      <c r="K24" s="62">
        <v>470606039203</v>
      </c>
      <c r="L24" s="59">
        <f t="shared" ref="L24:M31" si="8">J24/H24</f>
        <v>0.99456988459964013</v>
      </c>
      <c r="M24" s="60">
        <f>K24/I24</f>
        <v>0.86778602805567118</v>
      </c>
      <c r="N24" s="61">
        <f t="shared" si="5"/>
        <v>198.36961590820678</v>
      </c>
      <c r="O24" s="61">
        <f t="shared" si="6"/>
        <v>194.60497352569979</v>
      </c>
      <c r="P24" s="66">
        <v>189</v>
      </c>
      <c r="Q24" s="67">
        <v>3569676</v>
      </c>
      <c r="R24" s="72">
        <v>9.9275000000000002E-2</v>
      </c>
      <c r="S24" s="72">
        <v>2.87316E-2</v>
      </c>
    </row>
    <row r="25" spans="1:19" x14ac:dyDescent="0.3">
      <c r="A25" s="55">
        <v>2</v>
      </c>
      <c r="B25" s="56" t="s">
        <v>55</v>
      </c>
      <c r="C25" s="56" t="s">
        <v>63</v>
      </c>
      <c r="D25" s="56" t="s">
        <v>243</v>
      </c>
      <c r="E25" s="56" t="s">
        <v>89</v>
      </c>
      <c r="F25" s="56" t="s">
        <v>193</v>
      </c>
      <c r="G25" s="56" t="s">
        <v>18</v>
      </c>
      <c r="H25" s="62">
        <v>3534470196</v>
      </c>
      <c r="I25" s="62">
        <v>530170529400</v>
      </c>
      <c r="J25" s="62">
        <v>3507987316</v>
      </c>
      <c r="K25" s="62">
        <v>453426353240</v>
      </c>
      <c r="L25" s="59">
        <f t="shared" si="8"/>
        <v>0.99250725610022938</v>
      </c>
      <c r="M25" s="60">
        <f>K25/I25</f>
        <v>0.85524624266299321</v>
      </c>
      <c r="N25" s="61">
        <f t="shared" si="5"/>
        <v>191.1280435057883</v>
      </c>
      <c r="O25" s="61">
        <f t="shared" si="6"/>
        <v>187.50083109337689</v>
      </c>
      <c r="P25" s="66">
        <v>230</v>
      </c>
      <c r="Q25" s="67">
        <v>3437867</v>
      </c>
      <c r="R25" s="72">
        <v>9.8001099999999994E-2</v>
      </c>
      <c r="S25" s="70">
        <v>3.16073E-3</v>
      </c>
    </row>
    <row r="26" spans="1:19" x14ac:dyDescent="0.3">
      <c r="A26" s="55">
        <v>2</v>
      </c>
      <c r="B26" s="56" t="s">
        <v>56</v>
      </c>
      <c r="C26" s="56" t="s">
        <v>64</v>
      </c>
      <c r="D26" s="56" t="s">
        <v>242</v>
      </c>
      <c r="E26" s="56" t="s">
        <v>89</v>
      </c>
      <c r="F26" s="56" t="s">
        <v>193</v>
      </c>
      <c r="G26" s="56" t="s">
        <v>18</v>
      </c>
      <c r="H26" s="62">
        <v>3605605480</v>
      </c>
      <c r="I26" s="62">
        <v>540840822000</v>
      </c>
      <c r="J26" s="62">
        <v>3580566296</v>
      </c>
      <c r="K26" s="62">
        <v>468371504895</v>
      </c>
      <c r="L26" s="59">
        <f t="shared" si="8"/>
        <v>0.99305548426224377</v>
      </c>
      <c r="M26" s="60">
        <f t="shared" si="8"/>
        <v>0.86600619968549641</v>
      </c>
      <c r="N26" s="61">
        <f t="shared" si="5"/>
        <v>197.42771615451394</v>
      </c>
      <c r="O26" s="61">
        <f t="shared" si="6"/>
        <v>193.68094906866764</v>
      </c>
      <c r="P26" s="66">
        <v>203</v>
      </c>
      <c r="Q26" s="67">
        <v>7001996</v>
      </c>
      <c r="R26" s="72">
        <v>0.19555600000000001</v>
      </c>
      <c r="S26" s="72">
        <v>0.11073</v>
      </c>
    </row>
    <row r="27" spans="1:19" x14ac:dyDescent="0.3">
      <c r="A27" s="55">
        <v>2</v>
      </c>
      <c r="B27" s="56" t="s">
        <v>57</v>
      </c>
      <c r="C27" s="56" t="s">
        <v>65</v>
      </c>
      <c r="D27" s="56" t="s">
        <v>241</v>
      </c>
      <c r="E27" s="56" t="s">
        <v>89</v>
      </c>
      <c r="F27" s="56" t="s">
        <v>193</v>
      </c>
      <c r="G27" s="56" t="s">
        <v>18</v>
      </c>
      <c r="H27" s="62">
        <v>3600111638</v>
      </c>
      <c r="I27" s="62">
        <v>540016745700</v>
      </c>
      <c r="J27" s="62">
        <v>3579423218</v>
      </c>
      <c r="K27" s="62">
        <v>468073268573</v>
      </c>
      <c r="L27" s="59">
        <f t="shared" si="8"/>
        <v>0.9942533948720842</v>
      </c>
      <c r="M27" s="60">
        <f t="shared" si="8"/>
        <v>0.86677547002039201</v>
      </c>
      <c r="N27" s="61">
        <f t="shared" si="5"/>
        <v>197.30200373325982</v>
      </c>
      <c r="O27" s="61">
        <f t="shared" si="6"/>
        <v>193.55762240748516</v>
      </c>
      <c r="P27" s="66">
        <v>221</v>
      </c>
      <c r="Q27" s="67">
        <v>3602946</v>
      </c>
      <c r="R27" s="72">
        <v>0.100657</v>
      </c>
      <c r="S27" s="72">
        <v>2.92725E-2</v>
      </c>
    </row>
    <row r="28" spans="1:19" x14ac:dyDescent="0.3">
      <c r="A28" s="55">
        <v>2</v>
      </c>
      <c r="B28" s="56" t="s">
        <v>58</v>
      </c>
      <c r="C28" s="56" t="s">
        <v>66</v>
      </c>
      <c r="D28" s="56" t="s">
        <v>240</v>
      </c>
      <c r="E28" s="56" t="s">
        <v>89</v>
      </c>
      <c r="F28" s="56" t="s">
        <v>193</v>
      </c>
      <c r="G28" s="56" t="s">
        <v>18</v>
      </c>
      <c r="H28" s="62">
        <v>3420697578</v>
      </c>
      <c r="I28" s="62">
        <v>513104636700</v>
      </c>
      <c r="J28" s="62">
        <v>3399629606</v>
      </c>
      <c r="K28" s="62">
        <v>436254531299</v>
      </c>
      <c r="L28" s="59">
        <f t="shared" si="8"/>
        <v>0.99384103051509221</v>
      </c>
      <c r="M28" s="60">
        <f t="shared" si="8"/>
        <v>0.85022527589059305</v>
      </c>
      <c r="N28" s="61">
        <f t="shared" si="5"/>
        <v>183.8897859418837</v>
      </c>
      <c r="O28" s="61">
        <f t="shared" si="6"/>
        <v>180.3999405908331</v>
      </c>
      <c r="P28" s="66">
        <v>248</v>
      </c>
      <c r="Q28" s="67">
        <v>9333817</v>
      </c>
      <c r="R28" s="72">
        <v>0.27455400000000002</v>
      </c>
      <c r="S28" s="72">
        <v>0.165852</v>
      </c>
    </row>
    <row r="29" spans="1:19" x14ac:dyDescent="0.3">
      <c r="A29" s="55">
        <v>2</v>
      </c>
      <c r="B29" s="56" t="s">
        <v>59</v>
      </c>
      <c r="C29" s="56" t="s">
        <v>67</v>
      </c>
      <c r="D29" s="56" t="s">
        <v>239</v>
      </c>
      <c r="E29" s="56" t="s">
        <v>89</v>
      </c>
      <c r="F29" s="56" t="s">
        <v>193</v>
      </c>
      <c r="G29" s="56" t="s">
        <v>18</v>
      </c>
      <c r="H29" s="62">
        <v>3602097398</v>
      </c>
      <c r="I29" s="62">
        <v>540314609700</v>
      </c>
      <c r="J29" s="62">
        <v>3581693134</v>
      </c>
      <c r="K29" s="62">
        <v>469701205907</v>
      </c>
      <c r="L29" s="59">
        <f t="shared" si="8"/>
        <v>0.99433544911602634</v>
      </c>
      <c r="M29" s="60">
        <f t="shared" si="8"/>
        <v>0.86931057845686088</v>
      </c>
      <c r="N29" s="61">
        <f t="shared" si="5"/>
        <v>197.98821104206343</v>
      </c>
      <c r="O29" s="61">
        <f t="shared" si="6"/>
        <v>194.2308069299811</v>
      </c>
      <c r="P29" s="66">
        <v>206</v>
      </c>
      <c r="Q29" s="67">
        <v>5589464</v>
      </c>
      <c r="R29" s="72">
        <v>0.156056</v>
      </c>
      <c r="S29" s="72">
        <v>7.6132099999999994E-2</v>
      </c>
    </row>
    <row r="30" spans="1:19" x14ac:dyDescent="0.3">
      <c r="A30" s="55">
        <v>2</v>
      </c>
      <c r="B30" s="56" t="s">
        <v>60</v>
      </c>
      <c r="C30" s="56" t="s">
        <v>68</v>
      </c>
      <c r="D30" s="56" t="s">
        <v>237</v>
      </c>
      <c r="E30" s="56" t="s">
        <v>89</v>
      </c>
      <c r="F30" s="56" t="s">
        <v>193</v>
      </c>
      <c r="G30" s="56" t="s">
        <v>18</v>
      </c>
      <c r="H30" s="62">
        <v>3604424972</v>
      </c>
      <c r="I30" s="62">
        <v>540663745800</v>
      </c>
      <c r="J30" s="62">
        <v>3581340212</v>
      </c>
      <c r="K30" s="62">
        <v>466954899471</v>
      </c>
      <c r="L30" s="59">
        <f t="shared" si="8"/>
        <v>0.99359543888988455</v>
      </c>
      <c r="M30" s="60">
        <f t="shared" si="8"/>
        <v>0.86366970801799225</v>
      </c>
      <c r="N30" s="61">
        <f t="shared" si="5"/>
        <v>196.83058936385848</v>
      </c>
      <c r="O30" s="61">
        <f t="shared" si="6"/>
        <v>193.09515450151596</v>
      </c>
      <c r="P30" s="66">
        <v>202</v>
      </c>
      <c r="Q30" s="67">
        <v>7040471</v>
      </c>
      <c r="R30" s="72">
        <v>0.19658800000000001</v>
      </c>
      <c r="S30" s="72">
        <v>0.110595</v>
      </c>
    </row>
    <row r="31" spans="1:19" x14ac:dyDescent="0.3">
      <c r="A31" s="55">
        <v>2</v>
      </c>
      <c r="B31" s="56" t="s">
        <v>61</v>
      </c>
      <c r="C31" s="56" t="s">
        <v>69</v>
      </c>
      <c r="D31" s="56" t="s">
        <v>236</v>
      </c>
      <c r="E31" s="56" t="s">
        <v>89</v>
      </c>
      <c r="F31" s="56" t="s">
        <v>193</v>
      </c>
      <c r="G31" s="56" t="s">
        <v>18</v>
      </c>
      <c r="H31" s="62">
        <v>3495504050</v>
      </c>
      <c r="I31" s="62">
        <v>524325607500</v>
      </c>
      <c r="J31" s="62">
        <v>3476389548</v>
      </c>
      <c r="K31" s="62">
        <v>451258041169</v>
      </c>
      <c r="L31" s="59">
        <f t="shared" si="8"/>
        <v>0.99453168935678959</v>
      </c>
      <c r="M31" s="60">
        <f t="shared" si="8"/>
        <v>0.86064467329873828</v>
      </c>
      <c r="N31" s="61">
        <f t="shared" si="5"/>
        <v>190.21405771541924</v>
      </c>
      <c r="O31" s="61">
        <f t="shared" si="6"/>
        <v>186.60419085075051</v>
      </c>
      <c r="P31" s="66">
        <v>221</v>
      </c>
      <c r="Q31" s="67">
        <v>5848081</v>
      </c>
      <c r="R31" s="72">
        <v>0.16822300000000001</v>
      </c>
      <c r="S31" s="72">
        <v>8.7205299999999999E-2</v>
      </c>
    </row>
    <row r="32" spans="1:19" x14ac:dyDescent="0.3">
      <c r="H32" s="114"/>
    </row>
    <row r="34" spans="8:8" x14ac:dyDescent="0.3">
      <c r="H34" s="115"/>
    </row>
  </sheetData>
  <sortState xmlns:xlrd2="http://schemas.microsoft.com/office/spreadsheetml/2017/richdata2" ref="C3:S17">
    <sortCondition ref="C3:C17"/>
  </sortState>
  <mergeCells count="14">
    <mergeCell ref="A2:A3"/>
    <mergeCell ref="F2:F3"/>
    <mergeCell ref="C2:C3"/>
    <mergeCell ref="G2:G3"/>
    <mergeCell ref="H2:I2"/>
    <mergeCell ref="B2:B3"/>
    <mergeCell ref="E2:E3"/>
    <mergeCell ref="D2:D3"/>
    <mergeCell ref="L2:M2"/>
    <mergeCell ref="N2:O2"/>
    <mergeCell ref="R2:S2"/>
    <mergeCell ref="J2:K2"/>
    <mergeCell ref="P2:P3"/>
    <mergeCell ref="Q2:Q3"/>
  </mergeCells>
  <phoneticPr fontId="4" type="noConversion"/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9C22-1930-4DF5-9DC6-875335A647B5}">
  <dimension ref="A1:O38"/>
  <sheetViews>
    <sheetView topLeftCell="C1" zoomScale="70" zoomScaleNormal="70" workbookViewId="0">
      <selection activeCell="P1" sqref="P1:P1048576"/>
    </sheetView>
  </sheetViews>
  <sheetFormatPr defaultColWidth="8.75" defaultRowHeight="16.5" x14ac:dyDescent="0.3"/>
  <cols>
    <col min="1" max="1" width="32.625" style="4" bestFit="1" customWidth="1"/>
    <col min="2" max="2" width="19.125" style="4" customWidth="1"/>
    <col min="3" max="3" width="20.25" style="4" customWidth="1"/>
    <col min="4" max="4" width="18.875" style="4" customWidth="1"/>
    <col min="5" max="7" width="14.625" style="4" bestFit="1" customWidth="1"/>
    <col min="8" max="8" width="9.375" style="4" bestFit="1" customWidth="1"/>
    <col min="9" max="10" width="8.75" style="4"/>
    <col min="11" max="11" width="13.5" style="4" bestFit="1" customWidth="1"/>
    <col min="12" max="13" width="11.875" style="4" bestFit="1" customWidth="1"/>
    <col min="14" max="14" width="12" style="4" bestFit="1" customWidth="1"/>
    <col min="15" max="15" width="17.375" style="4" bestFit="1" customWidth="1"/>
    <col min="16" max="16384" width="8.75" style="4"/>
  </cols>
  <sheetData>
    <row r="1" spans="1:15" ht="50.25" thickBot="1" x14ac:dyDescent="0.35">
      <c r="A1" s="10" t="s">
        <v>275</v>
      </c>
      <c r="B1" s="10"/>
    </row>
    <row r="2" spans="1:15" ht="17.25" thickBot="1" x14ac:dyDescent="0.35">
      <c r="A2" s="182"/>
      <c r="B2" s="203" t="s">
        <v>235</v>
      </c>
      <c r="C2" s="73"/>
      <c r="D2" s="73"/>
      <c r="E2" s="201" t="s">
        <v>82</v>
      </c>
      <c r="F2" s="201"/>
      <c r="G2" s="201"/>
      <c r="H2" s="201" t="s">
        <v>83</v>
      </c>
      <c r="I2" s="201"/>
      <c r="J2" s="201"/>
      <c r="K2" s="73"/>
      <c r="L2" s="201" t="s">
        <v>84</v>
      </c>
      <c r="M2" s="201"/>
      <c r="N2" s="201"/>
      <c r="O2" s="202"/>
    </row>
    <row r="3" spans="1:15" ht="16.5" customHeight="1" thickBot="1" x14ac:dyDescent="0.35">
      <c r="A3" s="21"/>
      <c r="B3" s="204"/>
      <c r="C3" s="6" t="s">
        <v>85</v>
      </c>
      <c r="D3" s="6" t="s">
        <v>86</v>
      </c>
      <c r="E3" s="7" t="s">
        <v>37</v>
      </c>
      <c r="F3" s="7" t="s">
        <v>38</v>
      </c>
      <c r="G3" s="7" t="s">
        <v>39</v>
      </c>
      <c r="H3" s="7" t="s">
        <v>34</v>
      </c>
      <c r="I3" s="7" t="s">
        <v>35</v>
      </c>
      <c r="J3" s="7" t="s">
        <v>36</v>
      </c>
      <c r="K3" s="8" t="s">
        <v>77</v>
      </c>
      <c r="L3" s="12" t="s">
        <v>210</v>
      </c>
      <c r="M3" s="12" t="s">
        <v>79</v>
      </c>
      <c r="N3" s="12" t="s">
        <v>80</v>
      </c>
      <c r="O3" s="12" t="s">
        <v>81</v>
      </c>
    </row>
    <row r="4" spans="1:15" x14ac:dyDescent="0.3">
      <c r="A4" s="158" t="s">
        <v>11</v>
      </c>
      <c r="B4" s="183" t="s">
        <v>248</v>
      </c>
      <c r="C4" s="159">
        <v>6580396</v>
      </c>
      <c r="D4" s="77">
        <v>0.14000000000000001</v>
      </c>
      <c r="E4" s="78">
        <v>574706658</v>
      </c>
      <c r="F4" s="78">
        <v>4472821</v>
      </c>
      <c r="G4" s="78">
        <v>920918</v>
      </c>
      <c r="H4" s="79">
        <v>0.23765265349025799</v>
      </c>
      <c r="I4" s="79">
        <v>1.8496005996105E-3</v>
      </c>
      <c r="J4" s="79">
        <v>3.8081794129300202E-4</v>
      </c>
      <c r="K4" s="80">
        <v>0.361072</v>
      </c>
      <c r="L4" s="83">
        <v>8418</v>
      </c>
      <c r="M4" s="83">
        <v>4397</v>
      </c>
      <c r="N4" s="83">
        <v>4021</v>
      </c>
      <c r="O4" s="98">
        <f t="shared" ref="O4:O14" si="0">M4/N4</f>
        <v>1.0935090773439442</v>
      </c>
    </row>
    <row r="5" spans="1:15" x14ac:dyDescent="0.3">
      <c r="A5" s="160" t="s">
        <v>13</v>
      </c>
      <c r="B5" s="184" t="s">
        <v>252</v>
      </c>
      <c r="C5" s="161">
        <v>10010017</v>
      </c>
      <c r="D5" s="82">
        <v>0.19</v>
      </c>
      <c r="E5" s="83">
        <v>712669668</v>
      </c>
      <c r="F5" s="83">
        <v>5343977</v>
      </c>
      <c r="G5" s="83">
        <v>1045067</v>
      </c>
      <c r="H5" s="84">
        <v>0.294703106888699</v>
      </c>
      <c r="I5" s="84">
        <v>2.2098409624495899E-3</v>
      </c>
      <c r="J5" s="84">
        <v>4.32156026327266E-4</v>
      </c>
      <c r="K5" s="85">
        <v>0.39272099999999999</v>
      </c>
      <c r="L5" s="83">
        <v>12632</v>
      </c>
      <c r="M5" s="83">
        <v>6408</v>
      </c>
      <c r="N5" s="83">
        <v>6224</v>
      </c>
      <c r="O5" s="98">
        <f t="shared" si="0"/>
        <v>1.0295629820051413</v>
      </c>
    </row>
    <row r="6" spans="1:15" x14ac:dyDescent="0.3">
      <c r="A6" s="160" t="s">
        <v>45</v>
      </c>
      <c r="B6" s="184" t="s">
        <v>251</v>
      </c>
      <c r="C6" s="161">
        <v>27542233</v>
      </c>
      <c r="D6" s="162">
        <v>1E-3</v>
      </c>
      <c r="E6" s="83">
        <v>601855896</v>
      </c>
      <c r="F6" s="83">
        <v>11800331</v>
      </c>
      <c r="G6" s="83">
        <v>2792274</v>
      </c>
      <c r="H6" s="84">
        <v>0.24887940432239899</v>
      </c>
      <c r="I6" s="84">
        <v>4.8796719773052397E-3</v>
      </c>
      <c r="J6" s="84">
        <v>1.1546609320330101E-3</v>
      </c>
      <c r="K6" s="86">
        <v>0.433894</v>
      </c>
      <c r="L6" s="83">
        <v>28670</v>
      </c>
      <c r="M6" s="83">
        <v>16684</v>
      </c>
      <c r="N6" s="83">
        <v>11986</v>
      </c>
      <c r="O6" s="98">
        <f t="shared" si="0"/>
        <v>1.3919572834974137</v>
      </c>
    </row>
    <row r="7" spans="1:15" x14ac:dyDescent="0.3">
      <c r="A7" s="160" t="s">
        <v>46</v>
      </c>
      <c r="B7" s="184" t="s">
        <v>244</v>
      </c>
      <c r="C7" s="161">
        <v>3569676</v>
      </c>
      <c r="D7" s="82">
        <v>0.1</v>
      </c>
      <c r="E7" s="163">
        <v>138444821</v>
      </c>
      <c r="F7" s="163">
        <v>2101593</v>
      </c>
      <c r="G7" s="163">
        <v>334766</v>
      </c>
      <c r="H7" s="164">
        <v>5.72496918465034E-2</v>
      </c>
      <c r="I7" s="164">
        <v>8.69050577462689E-4</v>
      </c>
      <c r="J7" s="164">
        <v>1.3843241084970901E-4</v>
      </c>
      <c r="K7" s="165">
        <v>9.0580800000000003E-2</v>
      </c>
      <c r="L7" s="163">
        <v>2977</v>
      </c>
      <c r="M7" s="163">
        <v>1925</v>
      </c>
      <c r="N7" s="163">
        <v>1052</v>
      </c>
      <c r="O7" s="166">
        <f t="shared" si="0"/>
        <v>1.8298479087452471</v>
      </c>
    </row>
    <row r="8" spans="1:15" x14ac:dyDescent="0.3">
      <c r="A8" s="160" t="s">
        <v>48</v>
      </c>
      <c r="B8" s="184" t="s">
        <v>243</v>
      </c>
      <c r="C8" s="161">
        <v>3437867</v>
      </c>
      <c r="D8" s="82">
        <v>0.1</v>
      </c>
      <c r="E8" s="163">
        <v>84197446</v>
      </c>
      <c r="F8" s="163">
        <v>285950</v>
      </c>
      <c r="G8" s="163">
        <v>27701</v>
      </c>
      <c r="H8" s="164">
        <v>3.48173214638531E-2</v>
      </c>
      <c r="I8" s="164">
        <v>1.18246022243819E-4</v>
      </c>
      <c r="J8" s="164">
        <v>1.14549154124009E-5</v>
      </c>
      <c r="K8" s="165">
        <v>8.1989900000000004E-2</v>
      </c>
      <c r="L8" s="163">
        <v>418</v>
      </c>
      <c r="M8" s="163">
        <v>259</v>
      </c>
      <c r="N8" s="163">
        <v>159</v>
      </c>
      <c r="O8" s="166">
        <f t="shared" si="0"/>
        <v>1.628930817610063</v>
      </c>
    </row>
    <row r="9" spans="1:15" x14ac:dyDescent="0.3">
      <c r="A9" s="160" t="s">
        <v>49</v>
      </c>
      <c r="B9" s="184" t="s">
        <v>242</v>
      </c>
      <c r="C9" s="161">
        <v>7001996</v>
      </c>
      <c r="D9" s="82">
        <v>0.2</v>
      </c>
      <c r="E9" s="163">
        <v>392654553</v>
      </c>
      <c r="F9" s="163">
        <v>7758772</v>
      </c>
      <c r="G9" s="163">
        <v>695791</v>
      </c>
      <c r="H9" s="164">
        <v>0.16237048088188499</v>
      </c>
      <c r="I9" s="164">
        <v>3.20840680712266E-3</v>
      </c>
      <c r="J9" s="164">
        <v>2.8772344138153298E-4</v>
      </c>
      <c r="K9" s="165">
        <v>0.21784800000000001</v>
      </c>
      <c r="L9" s="163">
        <v>11858</v>
      </c>
      <c r="M9" s="163">
        <v>6432</v>
      </c>
      <c r="N9" s="163">
        <v>5426</v>
      </c>
      <c r="O9" s="166">
        <f t="shared" si="0"/>
        <v>1.1854036122373757</v>
      </c>
    </row>
    <row r="10" spans="1:15" x14ac:dyDescent="0.3">
      <c r="A10" s="160" t="s">
        <v>50</v>
      </c>
      <c r="B10" s="184" t="s">
        <v>241</v>
      </c>
      <c r="C10" s="161">
        <v>3602946</v>
      </c>
      <c r="D10" s="82">
        <v>0.1</v>
      </c>
      <c r="E10" s="163">
        <v>160305148</v>
      </c>
      <c r="F10" s="163">
        <v>825586</v>
      </c>
      <c r="G10" s="163">
        <v>205461</v>
      </c>
      <c r="H10" s="164">
        <v>6.62893726043252E-2</v>
      </c>
      <c r="I10" s="164">
        <v>3.4139625990622902E-4</v>
      </c>
      <c r="J10" s="164">
        <v>8.4962217087733698E-5</v>
      </c>
      <c r="K10" s="165">
        <v>0.11285000000000001</v>
      </c>
      <c r="L10" s="163">
        <v>3285</v>
      </c>
      <c r="M10" s="163">
        <v>2114</v>
      </c>
      <c r="N10" s="163">
        <v>1171</v>
      </c>
      <c r="O10" s="166">
        <f t="shared" si="0"/>
        <v>1.8052946199829205</v>
      </c>
    </row>
    <row r="11" spans="1:15" x14ac:dyDescent="0.3">
      <c r="A11" s="160" t="s">
        <v>51</v>
      </c>
      <c r="B11" s="184" t="s">
        <v>240</v>
      </c>
      <c r="C11" s="161">
        <v>9333817</v>
      </c>
      <c r="D11" s="82">
        <v>0.27</v>
      </c>
      <c r="E11" s="163">
        <v>527109832</v>
      </c>
      <c r="F11" s="163">
        <v>10482654</v>
      </c>
      <c r="G11" s="163">
        <v>858365</v>
      </c>
      <c r="H11" s="164">
        <v>0.217970417624088</v>
      </c>
      <c r="I11" s="164">
        <v>4.3347862845192001E-3</v>
      </c>
      <c r="J11" s="164">
        <v>3.5495102949227602E-4</v>
      </c>
      <c r="K11" s="165">
        <v>0.27100000000000002</v>
      </c>
      <c r="L11" s="163">
        <v>13039</v>
      </c>
      <c r="M11" s="163">
        <v>7350</v>
      </c>
      <c r="N11" s="163">
        <v>5689</v>
      </c>
      <c r="O11" s="166">
        <f t="shared" si="0"/>
        <v>1.2919669537704341</v>
      </c>
    </row>
    <row r="12" spans="1:15" x14ac:dyDescent="0.3">
      <c r="A12" s="160" t="s">
        <v>52</v>
      </c>
      <c r="B12" s="184" t="s">
        <v>239</v>
      </c>
      <c r="C12" s="161">
        <v>5589464</v>
      </c>
      <c r="D12" s="82">
        <v>0.16</v>
      </c>
      <c r="E12" s="163">
        <v>321487374</v>
      </c>
      <c r="F12" s="163">
        <v>3249783</v>
      </c>
      <c r="G12" s="163">
        <v>435290</v>
      </c>
      <c r="H12" s="164">
        <v>0.13294143443647899</v>
      </c>
      <c r="I12" s="164">
        <v>1.34385001890395E-3</v>
      </c>
      <c r="J12" s="164">
        <v>1.8000108768145501E-4</v>
      </c>
      <c r="K12" s="165">
        <v>0.176456</v>
      </c>
      <c r="L12" s="163">
        <v>8476</v>
      </c>
      <c r="M12" s="163">
        <v>4912</v>
      </c>
      <c r="N12" s="163">
        <v>3564</v>
      </c>
      <c r="O12" s="166">
        <f t="shared" si="0"/>
        <v>1.3782267115600448</v>
      </c>
    </row>
    <row r="13" spans="1:15" x14ac:dyDescent="0.3">
      <c r="A13" s="160" t="s">
        <v>53</v>
      </c>
      <c r="B13" s="184" t="s">
        <v>238</v>
      </c>
      <c r="C13" s="161">
        <v>7040471</v>
      </c>
      <c r="D13" s="82">
        <v>0.2</v>
      </c>
      <c r="E13" s="163">
        <v>418351283</v>
      </c>
      <c r="F13" s="163">
        <v>5578579</v>
      </c>
      <c r="G13" s="163">
        <v>630918</v>
      </c>
      <c r="H13" s="164">
        <v>0.17299659071637799</v>
      </c>
      <c r="I13" s="164">
        <v>2.3068535636401599E-3</v>
      </c>
      <c r="J13" s="164">
        <v>2.6089716335732198E-4</v>
      </c>
      <c r="K13" s="165">
        <v>0.222749</v>
      </c>
      <c r="L13" s="163">
        <v>12567</v>
      </c>
      <c r="M13" s="163">
        <v>6883</v>
      </c>
      <c r="N13" s="163">
        <v>5684</v>
      </c>
      <c r="O13" s="166">
        <f t="shared" si="0"/>
        <v>1.2109429978888107</v>
      </c>
    </row>
    <row r="14" spans="1:15" ht="17.25" thickBot="1" x14ac:dyDescent="0.35">
      <c r="A14" s="167" t="s">
        <v>54</v>
      </c>
      <c r="B14" s="185" t="s">
        <v>236</v>
      </c>
      <c r="C14" s="168">
        <v>5848081</v>
      </c>
      <c r="D14" s="169">
        <v>0.17</v>
      </c>
      <c r="E14" s="170">
        <v>346574382</v>
      </c>
      <c r="F14" s="170">
        <v>2959983</v>
      </c>
      <c r="G14" s="170">
        <v>447363</v>
      </c>
      <c r="H14" s="171">
        <v>0.14331541207592199</v>
      </c>
      <c r="I14" s="171">
        <v>1.2240119449530599E-3</v>
      </c>
      <c r="J14" s="171">
        <v>1.84993513722895E-4</v>
      </c>
      <c r="K14" s="172">
        <v>0.184894</v>
      </c>
      <c r="L14" s="170">
        <v>7949</v>
      </c>
      <c r="M14" s="170">
        <v>4278</v>
      </c>
      <c r="N14" s="170">
        <v>3671</v>
      </c>
      <c r="O14" s="173">
        <f t="shared" si="0"/>
        <v>1.1653500408608009</v>
      </c>
    </row>
    <row r="15" spans="1:15" s="28" customFormat="1" ht="17.25" thickBot="1" x14ac:dyDescent="0.35">
      <c r="A15" s="174" t="s">
        <v>87</v>
      </c>
      <c r="B15" s="186"/>
      <c r="C15" s="176">
        <f>SUM(C4:C14)*101</f>
        <v>9045253364</v>
      </c>
      <c r="D15" s="177"/>
      <c r="E15" s="175">
        <v>2015689630</v>
      </c>
      <c r="F15" s="175">
        <v>598406692</v>
      </c>
      <c r="G15" s="178">
        <f>AVERAGE(G4:G14)</f>
        <v>763083.09090909094</v>
      </c>
      <c r="H15" s="179">
        <v>0.83350000000000002</v>
      </c>
      <c r="I15" s="179">
        <v>0.1234</v>
      </c>
      <c r="J15" s="179">
        <v>9.4000000000000004E-3</v>
      </c>
      <c r="K15" s="180">
        <v>0.9083</v>
      </c>
      <c r="L15" s="178">
        <v>198785</v>
      </c>
      <c r="M15" s="178"/>
      <c r="N15" s="178"/>
      <c r="O15" s="181"/>
    </row>
    <row r="16" spans="1:15" s="28" customFormat="1" x14ac:dyDescent="0.3">
      <c r="A16" s="101"/>
      <c r="B16" s="101"/>
      <c r="C16" s="101"/>
      <c r="D16" s="104"/>
      <c r="E16" s="101"/>
      <c r="F16" s="101"/>
      <c r="G16" s="29"/>
      <c r="H16" s="105"/>
      <c r="I16" s="105"/>
      <c r="J16" s="105"/>
      <c r="K16" s="106"/>
      <c r="L16" s="29"/>
      <c r="M16" s="29"/>
      <c r="N16" s="29"/>
      <c r="O16" s="107"/>
    </row>
    <row r="17" spans="1:15" s="28" customFormat="1" ht="17.25" thickBot="1" x14ac:dyDescent="0.35">
      <c r="A17" s="101"/>
      <c r="B17" s="101"/>
      <c r="C17" s="101"/>
      <c r="D17" s="104"/>
      <c r="E17" s="101"/>
      <c r="F17" s="101"/>
      <c r="G17" s="29"/>
      <c r="H17" s="105"/>
      <c r="I17" s="105"/>
      <c r="J17" s="105"/>
      <c r="K17" s="106"/>
      <c r="L17" s="29"/>
      <c r="M17" s="29"/>
      <c r="N17" s="29"/>
      <c r="O17" s="107"/>
    </row>
    <row r="18" spans="1:15" s="28" customFormat="1" ht="17.25" thickBot="1" x14ac:dyDescent="0.35">
      <c r="A18" s="74"/>
      <c r="B18" s="203" t="s">
        <v>235</v>
      </c>
      <c r="C18" s="73"/>
      <c r="D18" s="73"/>
      <c r="E18" s="201" t="s">
        <v>82</v>
      </c>
      <c r="F18" s="201"/>
      <c r="G18" s="201"/>
      <c r="H18" s="201" t="s">
        <v>83</v>
      </c>
      <c r="I18" s="201"/>
      <c r="J18" s="201"/>
      <c r="K18" s="73"/>
      <c r="L18" s="201" t="s">
        <v>84</v>
      </c>
      <c r="M18" s="201"/>
      <c r="N18" s="201"/>
      <c r="O18" s="202"/>
    </row>
    <row r="19" spans="1:15" s="28" customFormat="1" ht="17.25" thickBot="1" x14ac:dyDescent="0.35">
      <c r="A19" s="75"/>
      <c r="B19" s="204"/>
      <c r="C19" s="6" t="s">
        <v>85</v>
      </c>
      <c r="D19" s="6" t="s">
        <v>83</v>
      </c>
      <c r="E19" s="7" t="s">
        <v>37</v>
      </c>
      <c r="F19" s="7" t="s">
        <v>38</v>
      </c>
      <c r="G19" s="7" t="s">
        <v>39</v>
      </c>
      <c r="H19" s="7" t="s">
        <v>34</v>
      </c>
      <c r="I19" s="7" t="s">
        <v>35</v>
      </c>
      <c r="J19" s="7" t="s">
        <v>36</v>
      </c>
      <c r="K19" s="8" t="s">
        <v>77</v>
      </c>
      <c r="L19" s="12" t="s">
        <v>210</v>
      </c>
      <c r="M19" s="12" t="s">
        <v>79</v>
      </c>
      <c r="N19" s="12" t="s">
        <v>80</v>
      </c>
      <c r="O19" s="12" t="s">
        <v>81</v>
      </c>
    </row>
    <row r="20" spans="1:15" x14ac:dyDescent="0.3">
      <c r="A20" s="102" t="s">
        <v>188</v>
      </c>
      <c r="B20" s="76" t="s">
        <v>255</v>
      </c>
      <c r="C20" s="76">
        <v>801756710</v>
      </c>
      <c r="D20" s="77">
        <v>99.055800000000005</v>
      </c>
      <c r="E20" s="78">
        <v>2395545000</v>
      </c>
      <c r="F20" s="78">
        <v>2379198308</v>
      </c>
      <c r="G20" s="78">
        <v>2343458939</v>
      </c>
      <c r="H20" s="79">
        <v>0.99060558613768501</v>
      </c>
      <c r="I20" s="79">
        <v>0.98384590330556498</v>
      </c>
      <c r="J20" s="79">
        <v>0.96906696215587396</v>
      </c>
      <c r="K20" s="80">
        <v>0.99781500000000001</v>
      </c>
      <c r="L20" s="78">
        <v>9995969</v>
      </c>
      <c r="M20" s="78">
        <v>8823146</v>
      </c>
      <c r="N20" s="78">
        <v>1172823</v>
      </c>
      <c r="O20" s="103">
        <f>M20/N20</f>
        <v>7.5229987815723263</v>
      </c>
    </row>
    <row r="21" spans="1:15" x14ac:dyDescent="0.3">
      <c r="A21" s="91" t="s">
        <v>233</v>
      </c>
      <c r="B21" s="81" t="s">
        <v>334</v>
      </c>
      <c r="C21" s="81">
        <v>782851784</v>
      </c>
      <c r="D21" s="82">
        <v>95.580100000000002</v>
      </c>
      <c r="E21" s="83">
        <v>2398785848</v>
      </c>
      <c r="F21" s="83">
        <v>2393483743</v>
      </c>
      <c r="G21" s="83">
        <v>2388062768</v>
      </c>
      <c r="H21" s="84">
        <v>0.9919</v>
      </c>
      <c r="I21" s="84">
        <v>0.98980000000000001</v>
      </c>
      <c r="J21" s="84">
        <v>0.98750000000000004</v>
      </c>
      <c r="K21" s="85">
        <v>0.99870000000000003</v>
      </c>
      <c r="L21" s="83">
        <v>10398410</v>
      </c>
      <c r="M21" s="83">
        <v>8921076</v>
      </c>
      <c r="N21" s="83">
        <v>1477334</v>
      </c>
      <c r="O21" s="98">
        <v>6.0386317515199677</v>
      </c>
    </row>
    <row r="22" spans="1:15" x14ac:dyDescent="0.3">
      <c r="A22" s="91" t="s">
        <v>231</v>
      </c>
      <c r="B22" s="81" t="s">
        <v>228</v>
      </c>
      <c r="C22" s="81">
        <v>510984837</v>
      </c>
      <c r="D22" s="82">
        <v>99.62</v>
      </c>
      <c r="E22" s="83">
        <v>2390230166</v>
      </c>
      <c r="F22" s="83">
        <v>2371888451</v>
      </c>
      <c r="G22" s="83">
        <v>2314310741</v>
      </c>
      <c r="H22" s="84">
        <v>0.98839999999999995</v>
      </c>
      <c r="I22" s="84">
        <v>0.98080000000000001</v>
      </c>
      <c r="J22" s="84">
        <v>0.95699999999999996</v>
      </c>
      <c r="K22" s="85">
        <v>0.96550000000000002</v>
      </c>
      <c r="L22" s="83">
        <v>9641515</v>
      </c>
      <c r="M22" s="83">
        <v>8657410</v>
      </c>
      <c r="N22" s="83">
        <v>984105</v>
      </c>
      <c r="O22" s="98">
        <v>8.8000000000000007</v>
      </c>
    </row>
    <row r="23" spans="1:15" x14ac:dyDescent="0.3">
      <c r="A23" s="91" t="s">
        <v>232</v>
      </c>
      <c r="B23" s="81" t="s">
        <v>229</v>
      </c>
      <c r="C23" s="81">
        <v>552070733</v>
      </c>
      <c r="D23" s="82">
        <v>76.261300000000006</v>
      </c>
      <c r="E23" s="81">
        <v>2403923710</v>
      </c>
      <c r="F23" s="81">
        <v>2395189481</v>
      </c>
      <c r="G23" s="83">
        <v>2358093860</v>
      </c>
      <c r="H23" s="84">
        <v>0.994070349659401</v>
      </c>
      <c r="I23" s="84">
        <v>0.99045857194785503</v>
      </c>
      <c r="J23" s="84">
        <v>0.97511879357431297</v>
      </c>
      <c r="K23" s="86">
        <v>0.99992999999999999</v>
      </c>
      <c r="L23" s="83">
        <v>1015350</v>
      </c>
      <c r="M23" s="83">
        <v>12051</v>
      </c>
      <c r="N23" s="83">
        <v>1003299</v>
      </c>
      <c r="O23" s="98">
        <f>M23/N23</f>
        <v>1.2011374475604979E-2</v>
      </c>
    </row>
    <row r="24" spans="1:15" x14ac:dyDescent="0.3">
      <c r="A24" s="91" t="s">
        <v>234</v>
      </c>
      <c r="B24" s="81" t="s">
        <v>230</v>
      </c>
      <c r="C24" s="81">
        <v>493845841</v>
      </c>
      <c r="D24" s="82">
        <v>69.136600000000001</v>
      </c>
      <c r="E24" s="83">
        <v>2391182679</v>
      </c>
      <c r="F24" s="83">
        <v>2359036547</v>
      </c>
      <c r="G24" s="83">
        <v>2284639686</v>
      </c>
      <c r="H24" s="84">
        <v>0.98880167948966702</v>
      </c>
      <c r="I24" s="84">
        <v>0.97550861343082895</v>
      </c>
      <c r="J24" s="84">
        <v>0.94474402913051003</v>
      </c>
      <c r="K24" s="85">
        <v>0.99689799999999995</v>
      </c>
      <c r="L24" s="83">
        <v>22845900</v>
      </c>
      <c r="M24" s="83">
        <v>19246393</v>
      </c>
      <c r="N24" s="83">
        <v>3599507</v>
      </c>
      <c r="O24" s="98">
        <f>M24/N24</f>
        <v>5.3469525132191711</v>
      </c>
    </row>
    <row r="25" spans="1:15" x14ac:dyDescent="0.3">
      <c r="A25" s="92" t="s">
        <v>227</v>
      </c>
      <c r="B25" s="87" t="s">
        <v>335</v>
      </c>
      <c r="C25" s="88">
        <v>84271415</v>
      </c>
      <c r="D25" s="89">
        <v>98.945999999999998</v>
      </c>
      <c r="E25" s="88">
        <v>2127845531</v>
      </c>
      <c r="F25" s="88">
        <v>1052633291</v>
      </c>
      <c r="G25" s="88">
        <v>147669489</v>
      </c>
      <c r="H25" s="89">
        <v>87.990652208441503</v>
      </c>
      <c r="I25" s="89">
        <v>43.528483840591399</v>
      </c>
      <c r="J25" s="89">
        <v>6.1064275856014998</v>
      </c>
      <c r="K25" s="90">
        <v>0.89755200000000002</v>
      </c>
      <c r="L25" s="88">
        <v>25998330</v>
      </c>
      <c r="M25" s="88">
        <v>25447556</v>
      </c>
      <c r="N25" s="88">
        <v>550774</v>
      </c>
      <c r="O25" s="99">
        <v>46.203263044370289</v>
      </c>
    </row>
    <row r="26" spans="1:15" x14ac:dyDescent="0.3">
      <c r="A26" s="92" t="s">
        <v>158</v>
      </c>
      <c r="B26" s="87" t="s">
        <v>191</v>
      </c>
      <c r="C26" s="88">
        <v>386745100</v>
      </c>
      <c r="D26" s="89">
        <v>99.549700000000001</v>
      </c>
      <c r="E26" s="88">
        <v>2394156469</v>
      </c>
      <c r="F26" s="88">
        <v>2380908302</v>
      </c>
      <c r="G26" s="88">
        <v>2330393845</v>
      </c>
      <c r="H26" s="89">
        <v>99.003140090420999</v>
      </c>
      <c r="I26" s="89">
        <v>98.455301989434204</v>
      </c>
      <c r="J26" s="89">
        <v>96.366428547903695</v>
      </c>
      <c r="K26" s="90">
        <v>0.99781799999999998</v>
      </c>
      <c r="L26" s="88">
        <v>15457356</v>
      </c>
      <c r="M26" s="88">
        <v>12374371</v>
      </c>
      <c r="N26" s="88">
        <v>3082985</v>
      </c>
      <c r="O26" s="99">
        <v>4.0137629602479414</v>
      </c>
    </row>
    <row r="27" spans="1:15" x14ac:dyDescent="0.3">
      <c r="A27" s="92" t="s">
        <v>180</v>
      </c>
      <c r="B27" s="87" t="s">
        <v>329</v>
      </c>
      <c r="C27" s="88">
        <v>301826939</v>
      </c>
      <c r="D27" s="89">
        <v>99.089399999999998</v>
      </c>
      <c r="E27" s="88">
        <v>2392015854</v>
      </c>
      <c r="F27" s="88">
        <v>2351118351</v>
      </c>
      <c r="G27" s="88">
        <v>2101843807</v>
      </c>
      <c r="H27" s="89">
        <v>98.914621395227599</v>
      </c>
      <c r="I27" s="89">
        <v>97.223428162335594</v>
      </c>
      <c r="J27" s="89">
        <v>86.915429115424601</v>
      </c>
      <c r="K27" s="90">
        <v>0.99669300000000005</v>
      </c>
      <c r="L27" s="88">
        <v>14674127</v>
      </c>
      <c r="M27" s="88">
        <v>12833525</v>
      </c>
      <c r="N27" s="88">
        <v>1840602</v>
      </c>
      <c r="O27" s="99">
        <v>6.972460640594762</v>
      </c>
    </row>
    <row r="28" spans="1:15" x14ac:dyDescent="0.3">
      <c r="A28" s="92" t="s">
        <v>159</v>
      </c>
      <c r="B28" s="87" t="s">
        <v>336</v>
      </c>
      <c r="C28" s="88">
        <v>494403571</v>
      </c>
      <c r="D28" s="89">
        <v>99.256100000000004</v>
      </c>
      <c r="E28" s="88">
        <v>2394579303</v>
      </c>
      <c r="F28" s="88">
        <v>2382593484</v>
      </c>
      <c r="G28" s="88">
        <v>2340607664</v>
      </c>
      <c r="H28" s="89">
        <v>99.020625118771903</v>
      </c>
      <c r="I28" s="89">
        <v>98.524987622676704</v>
      </c>
      <c r="J28" s="89">
        <v>96.788790313481002</v>
      </c>
      <c r="K28" s="90">
        <v>0.99788900000000003</v>
      </c>
      <c r="L28" s="88">
        <v>15245505</v>
      </c>
      <c r="M28" s="88">
        <v>12741661</v>
      </c>
      <c r="N28" s="88">
        <v>2503844</v>
      </c>
      <c r="O28" s="99">
        <v>5.0888397999236377</v>
      </c>
    </row>
    <row r="29" spans="1:15" x14ac:dyDescent="0.3">
      <c r="A29" s="92" t="s">
        <v>224</v>
      </c>
      <c r="B29" s="87" t="s">
        <v>337</v>
      </c>
      <c r="C29" s="88">
        <v>422823778</v>
      </c>
      <c r="D29" s="89">
        <v>99.233900000000006</v>
      </c>
      <c r="E29" s="88">
        <v>2393342001</v>
      </c>
      <c r="F29" s="88">
        <v>2378328740</v>
      </c>
      <c r="G29" s="88">
        <v>2319009733</v>
      </c>
      <c r="H29" s="89">
        <v>98.969460215881796</v>
      </c>
      <c r="I29" s="89">
        <v>98.348631961236507</v>
      </c>
      <c r="J29" s="89">
        <v>95.895672835094402</v>
      </c>
      <c r="K29" s="90">
        <v>0.99794400000000005</v>
      </c>
      <c r="L29" s="88">
        <v>14958932</v>
      </c>
      <c r="M29" s="88">
        <v>13009047</v>
      </c>
      <c r="N29" s="88">
        <v>1949885</v>
      </c>
      <c r="O29" s="99">
        <v>6.6716996130541029</v>
      </c>
    </row>
    <row r="30" spans="1:15" x14ac:dyDescent="0.3">
      <c r="A30" s="92" t="s">
        <v>160</v>
      </c>
      <c r="B30" s="87" t="s">
        <v>330</v>
      </c>
      <c r="C30" s="88">
        <v>938092583</v>
      </c>
      <c r="D30" s="89">
        <v>99.6952</v>
      </c>
      <c r="E30" s="88">
        <v>2389467188</v>
      </c>
      <c r="F30" s="88">
        <v>2371082738</v>
      </c>
      <c r="G30" s="88">
        <v>2352289473</v>
      </c>
      <c r="H30" s="89">
        <v>98.809228978186894</v>
      </c>
      <c r="I30" s="89">
        <v>98.048995341662902</v>
      </c>
      <c r="J30" s="89">
        <v>97.271856390369294</v>
      </c>
      <c r="K30" s="90">
        <v>0.95629200000000003</v>
      </c>
      <c r="L30" s="88">
        <v>10286272</v>
      </c>
      <c r="M30" s="88">
        <v>8744189</v>
      </c>
      <c r="N30" s="88">
        <v>1542083</v>
      </c>
      <c r="O30" s="99">
        <v>5.6703750706025549</v>
      </c>
    </row>
    <row r="31" spans="1:15" x14ac:dyDescent="0.3">
      <c r="A31" s="92" t="s">
        <v>159</v>
      </c>
      <c r="B31" s="87" t="s">
        <v>338</v>
      </c>
      <c r="C31" s="88">
        <v>607264268</v>
      </c>
      <c r="D31" s="89">
        <v>99.243200000000002</v>
      </c>
      <c r="E31" s="88">
        <v>2395059376</v>
      </c>
      <c r="F31" s="88">
        <v>2385899935</v>
      </c>
      <c r="G31" s="88">
        <v>2362806663</v>
      </c>
      <c r="H31" s="89">
        <v>99.040477093815298</v>
      </c>
      <c r="I31" s="89">
        <v>98.661715959271902</v>
      </c>
      <c r="J31" s="89">
        <v>97.706763151230405</v>
      </c>
      <c r="K31" s="90">
        <v>0.99802199999999996</v>
      </c>
      <c r="L31" s="88">
        <v>15249442</v>
      </c>
      <c r="M31" s="88">
        <v>12838171</v>
      </c>
      <c r="N31" s="88">
        <v>2411271</v>
      </c>
      <c r="O31" s="99">
        <v>5.3242339828248255</v>
      </c>
    </row>
    <row r="32" spans="1:15" x14ac:dyDescent="0.3">
      <c r="A32" s="92" t="s">
        <v>158</v>
      </c>
      <c r="B32" s="87" t="s">
        <v>331</v>
      </c>
      <c r="C32" s="88">
        <v>620411978</v>
      </c>
      <c r="D32" s="89">
        <v>99.654700000000005</v>
      </c>
      <c r="E32" s="88">
        <v>2395448110</v>
      </c>
      <c r="F32" s="88">
        <v>2388313070</v>
      </c>
      <c r="G32" s="88">
        <v>2377990613</v>
      </c>
      <c r="H32" s="89">
        <v>99.056552019225705</v>
      </c>
      <c r="I32" s="89">
        <v>98.761503899431801</v>
      </c>
      <c r="J32" s="89">
        <v>98.334649736105106</v>
      </c>
      <c r="K32" s="90">
        <v>0.99807199999999996</v>
      </c>
      <c r="L32" s="88">
        <v>15680350</v>
      </c>
      <c r="M32" s="88">
        <v>12484250</v>
      </c>
      <c r="N32" s="88">
        <v>3196100</v>
      </c>
      <c r="O32" s="99">
        <v>3.9060886705672537</v>
      </c>
    </row>
    <row r="33" spans="1:15" x14ac:dyDescent="0.3">
      <c r="A33" s="92" t="s">
        <v>225</v>
      </c>
      <c r="B33" s="87" t="s">
        <v>339</v>
      </c>
      <c r="C33" s="88">
        <v>261449501</v>
      </c>
      <c r="D33" s="89">
        <v>96.673000000000002</v>
      </c>
      <c r="E33" s="88">
        <v>2215420376</v>
      </c>
      <c r="F33" s="88">
        <v>1380905851</v>
      </c>
      <c r="G33" s="88">
        <v>260981751</v>
      </c>
      <c r="H33" s="89">
        <v>91.612046532578205</v>
      </c>
      <c r="I33" s="89">
        <v>57.103208244087</v>
      </c>
      <c r="J33" s="89">
        <v>10.792115381702001</v>
      </c>
      <c r="K33" s="90">
        <v>0.95880399999999999</v>
      </c>
      <c r="L33" s="88">
        <v>37955119</v>
      </c>
      <c r="M33" s="88">
        <v>37790797</v>
      </c>
      <c r="N33" s="88">
        <v>164322</v>
      </c>
      <c r="O33" s="99">
        <v>229.98014264675453</v>
      </c>
    </row>
    <row r="34" spans="1:15" x14ac:dyDescent="0.3">
      <c r="A34" s="92" t="s">
        <v>183</v>
      </c>
      <c r="B34" s="87" t="s">
        <v>332</v>
      </c>
      <c r="C34" s="88">
        <v>526704246</v>
      </c>
      <c r="D34" s="89">
        <v>99.2654</v>
      </c>
      <c r="E34" s="88">
        <v>2403250417</v>
      </c>
      <c r="F34" s="88">
        <v>2399101682</v>
      </c>
      <c r="G34" s="88">
        <v>2373505047</v>
      </c>
      <c r="H34" s="89">
        <v>99.379192958926794</v>
      </c>
      <c r="I34" s="89">
        <v>99.207634500771903</v>
      </c>
      <c r="J34" s="89">
        <v>98.149162645000999</v>
      </c>
      <c r="K34" s="90">
        <v>0.99987300000000001</v>
      </c>
      <c r="L34" s="88">
        <v>1601609</v>
      </c>
      <c r="M34" s="88">
        <v>513817</v>
      </c>
      <c r="N34" s="88">
        <v>1087792</v>
      </c>
      <c r="O34" s="99">
        <v>0.47234857399208674</v>
      </c>
    </row>
    <row r="35" spans="1:15" x14ac:dyDescent="0.3">
      <c r="A35" s="92" t="s">
        <v>183</v>
      </c>
      <c r="B35" s="87" t="s">
        <v>162</v>
      </c>
      <c r="C35" s="88">
        <v>885943144</v>
      </c>
      <c r="D35" s="89">
        <v>99.271199999999993</v>
      </c>
      <c r="E35" s="88">
        <v>2403341048</v>
      </c>
      <c r="F35" s="88">
        <v>2401982104</v>
      </c>
      <c r="G35" s="88">
        <v>2397325409</v>
      </c>
      <c r="H35" s="89">
        <v>99.382940731349194</v>
      </c>
      <c r="I35" s="89">
        <v>99.326745689400596</v>
      </c>
      <c r="J35" s="89">
        <v>99.134182073190502</v>
      </c>
      <c r="K35" s="90">
        <v>0.99992000000000003</v>
      </c>
      <c r="L35" s="88">
        <v>1639976</v>
      </c>
      <c r="M35" s="88">
        <v>518610</v>
      </c>
      <c r="N35" s="88">
        <v>1121366</v>
      </c>
      <c r="O35" s="99">
        <v>0.46248058171908191</v>
      </c>
    </row>
    <row r="36" spans="1:15" x14ac:dyDescent="0.3">
      <c r="A36" s="92" t="s">
        <v>186</v>
      </c>
      <c r="B36" s="87" t="s">
        <v>333</v>
      </c>
      <c r="C36" s="88">
        <v>1597957285</v>
      </c>
      <c r="D36" s="89">
        <v>99.444599999999994</v>
      </c>
      <c r="E36" s="88">
        <v>2393301033</v>
      </c>
      <c r="F36" s="88">
        <v>2384892079</v>
      </c>
      <c r="G36" s="88">
        <v>2378533949</v>
      </c>
      <c r="H36" s="89">
        <v>98.967766107457507</v>
      </c>
      <c r="I36" s="89">
        <v>98.620039105628095</v>
      </c>
      <c r="J36" s="89">
        <v>98.357117762243206</v>
      </c>
      <c r="K36" s="90">
        <v>0.99658500000000005</v>
      </c>
      <c r="L36" s="88">
        <v>25670456</v>
      </c>
      <c r="M36" s="88">
        <v>21199837</v>
      </c>
      <c r="N36" s="88">
        <v>4470619</v>
      </c>
      <c r="O36" s="99">
        <v>4.7420361699353046</v>
      </c>
    </row>
    <row r="37" spans="1:15" x14ac:dyDescent="0.3">
      <c r="A37" s="92" t="s">
        <v>226</v>
      </c>
      <c r="B37" s="87" t="s">
        <v>189</v>
      </c>
      <c r="C37" s="88">
        <v>878816565</v>
      </c>
      <c r="D37" s="89">
        <v>98.487899999999996</v>
      </c>
      <c r="E37" s="88">
        <v>2296478122</v>
      </c>
      <c r="F37" s="88">
        <v>2235709611</v>
      </c>
      <c r="G37" s="88">
        <v>2206916144</v>
      </c>
      <c r="H37" s="89">
        <v>94.9639458284516</v>
      </c>
      <c r="I37" s="89">
        <v>92.4510468239299</v>
      </c>
      <c r="J37" s="89">
        <v>91.260379595617707</v>
      </c>
      <c r="K37" s="90">
        <v>0.97587199999999996</v>
      </c>
      <c r="L37" s="88">
        <v>78592132</v>
      </c>
      <c r="M37" s="88">
        <v>76190591</v>
      </c>
      <c r="N37" s="88">
        <v>2401541</v>
      </c>
      <c r="O37" s="99">
        <v>31.725709034324211</v>
      </c>
    </row>
    <row r="38" spans="1:15" ht="17.25" thickBot="1" x14ac:dyDescent="0.35">
      <c r="A38" s="93" t="s">
        <v>226</v>
      </c>
      <c r="B38" s="94" t="s">
        <v>190</v>
      </c>
      <c r="C38" s="95">
        <v>1317947020</v>
      </c>
      <c r="D38" s="96">
        <v>98.599599999999995</v>
      </c>
      <c r="E38" s="95">
        <v>2297454900</v>
      </c>
      <c r="F38" s="95">
        <v>2244190211</v>
      </c>
      <c r="G38" s="95">
        <v>2220372063</v>
      </c>
      <c r="H38" s="96">
        <v>95.004337544875895</v>
      </c>
      <c r="I38" s="96">
        <v>92.801736530606206</v>
      </c>
      <c r="J38" s="96">
        <v>91.816808655727897</v>
      </c>
      <c r="K38" s="97">
        <v>0.97625399999999996</v>
      </c>
      <c r="L38" s="95">
        <v>79182102</v>
      </c>
      <c r="M38" s="95">
        <v>76404035</v>
      </c>
      <c r="N38" s="95">
        <v>2778067</v>
      </c>
      <c r="O38" s="100">
        <v>27.502589030430151</v>
      </c>
    </row>
  </sheetData>
  <mergeCells count="8">
    <mergeCell ref="E2:G2"/>
    <mergeCell ref="H2:J2"/>
    <mergeCell ref="L2:O2"/>
    <mergeCell ref="B2:B3"/>
    <mergeCell ref="B18:B19"/>
    <mergeCell ref="E18:G18"/>
    <mergeCell ref="H18:J18"/>
    <mergeCell ref="L18:O18"/>
  </mergeCells>
  <phoneticPr fontId="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A108-9E28-43F9-8369-CAD70579B78F}">
  <dimension ref="A1:F41"/>
  <sheetViews>
    <sheetView workbookViewId="0"/>
  </sheetViews>
  <sheetFormatPr defaultColWidth="8.75" defaultRowHeight="16.5" x14ac:dyDescent="0.3"/>
  <cols>
    <col min="1" max="1" width="19.625" style="4" customWidth="1"/>
    <col min="2" max="2" width="9.125" style="4" customWidth="1"/>
    <col min="3" max="3" width="6" style="4" bestFit="1" customWidth="1"/>
    <col min="4" max="4" width="5.875" style="4" bestFit="1" customWidth="1"/>
    <col min="5" max="5" width="7.5" style="4" bestFit="1" customWidth="1"/>
    <col min="6" max="6" width="12.5" style="4" customWidth="1"/>
    <col min="7" max="16384" width="8.75" style="4"/>
  </cols>
  <sheetData>
    <row r="1" spans="1:6" ht="66" x14ac:dyDescent="0.3">
      <c r="A1" s="10" t="s">
        <v>276</v>
      </c>
    </row>
    <row r="2" spans="1:6" x14ac:dyDescent="0.3">
      <c r="A2" s="63" t="s">
        <v>211</v>
      </c>
      <c r="B2" s="63" t="s">
        <v>107</v>
      </c>
      <c r="C2" s="63" t="s">
        <v>108</v>
      </c>
      <c r="D2" s="63" t="s">
        <v>109</v>
      </c>
      <c r="E2" s="63" t="s">
        <v>110</v>
      </c>
      <c r="F2" s="63" t="s">
        <v>111</v>
      </c>
    </row>
    <row r="3" spans="1:6" x14ac:dyDescent="0.3">
      <c r="A3" s="13" t="s">
        <v>112</v>
      </c>
      <c r="B3" s="13" t="s">
        <v>113</v>
      </c>
      <c r="C3" s="13">
        <v>2</v>
      </c>
      <c r="D3" s="13">
        <v>73</v>
      </c>
      <c r="E3" s="13" t="s">
        <v>114</v>
      </c>
      <c r="F3" s="13">
        <v>72</v>
      </c>
    </row>
    <row r="4" spans="1:6" x14ac:dyDescent="0.3">
      <c r="A4" s="13" t="s">
        <v>115</v>
      </c>
      <c r="B4" s="13" t="s">
        <v>116</v>
      </c>
      <c r="C4" s="13">
        <v>74</v>
      </c>
      <c r="D4" s="13">
        <v>1035</v>
      </c>
      <c r="E4" s="13" t="s">
        <v>114</v>
      </c>
      <c r="F4" s="13">
        <v>962</v>
      </c>
    </row>
    <row r="5" spans="1:6" x14ac:dyDescent="0.3">
      <c r="A5" s="13" t="s">
        <v>117</v>
      </c>
      <c r="B5" s="13" t="s">
        <v>113</v>
      </c>
      <c r="C5" s="13">
        <v>1036</v>
      </c>
      <c r="D5" s="13">
        <v>1102</v>
      </c>
      <c r="E5" s="13" t="s">
        <v>114</v>
      </c>
      <c r="F5" s="13">
        <v>67</v>
      </c>
    </row>
    <row r="6" spans="1:6" x14ac:dyDescent="0.3">
      <c r="A6" s="13" t="s">
        <v>118</v>
      </c>
      <c r="B6" s="13" t="s">
        <v>116</v>
      </c>
      <c r="C6" s="13">
        <v>1103</v>
      </c>
      <c r="D6" s="13">
        <v>2682</v>
      </c>
      <c r="E6" s="13" t="s">
        <v>114</v>
      </c>
      <c r="F6" s="13">
        <v>1580</v>
      </c>
    </row>
    <row r="7" spans="1:6" x14ac:dyDescent="0.3">
      <c r="A7" s="13" t="s">
        <v>119</v>
      </c>
      <c r="B7" s="13" t="s">
        <v>113</v>
      </c>
      <c r="C7" s="13">
        <v>2683</v>
      </c>
      <c r="D7" s="13">
        <v>2758</v>
      </c>
      <c r="E7" s="13" t="s">
        <v>114</v>
      </c>
      <c r="F7" s="13">
        <v>76</v>
      </c>
    </row>
    <row r="8" spans="1:6" x14ac:dyDescent="0.3">
      <c r="A8" s="13" t="s">
        <v>120</v>
      </c>
      <c r="B8" s="13" t="s">
        <v>121</v>
      </c>
      <c r="C8" s="13">
        <v>2761</v>
      </c>
      <c r="D8" s="13">
        <v>3717</v>
      </c>
      <c r="E8" s="13" t="s">
        <v>114</v>
      </c>
      <c r="F8" s="13">
        <v>957</v>
      </c>
    </row>
    <row r="9" spans="1:6" x14ac:dyDescent="0.3">
      <c r="A9" s="13" t="s">
        <v>122</v>
      </c>
      <c r="B9" s="13" t="s">
        <v>113</v>
      </c>
      <c r="C9" s="13">
        <v>3717</v>
      </c>
      <c r="D9" s="13">
        <v>3786</v>
      </c>
      <c r="E9" s="13" t="s">
        <v>114</v>
      </c>
      <c r="F9" s="13">
        <v>70</v>
      </c>
    </row>
    <row r="10" spans="1:6" x14ac:dyDescent="0.3">
      <c r="A10" s="13" t="s">
        <v>123</v>
      </c>
      <c r="B10" s="13" t="s">
        <v>113</v>
      </c>
      <c r="C10" s="13">
        <v>3784</v>
      </c>
      <c r="D10" s="13">
        <v>3857</v>
      </c>
      <c r="E10" s="13" t="s">
        <v>124</v>
      </c>
      <c r="F10" s="13">
        <v>74</v>
      </c>
    </row>
    <row r="11" spans="1:6" x14ac:dyDescent="0.3">
      <c r="A11" s="13" t="s">
        <v>125</v>
      </c>
      <c r="B11" s="13" t="s">
        <v>113</v>
      </c>
      <c r="C11" s="13">
        <v>3859</v>
      </c>
      <c r="D11" s="13">
        <v>3927</v>
      </c>
      <c r="E11" s="13" t="s">
        <v>114</v>
      </c>
      <c r="F11" s="13">
        <v>69</v>
      </c>
    </row>
    <row r="12" spans="1:6" x14ac:dyDescent="0.3">
      <c r="A12" s="13" t="s">
        <v>126</v>
      </c>
      <c r="B12" s="13" t="s">
        <v>121</v>
      </c>
      <c r="C12" s="13">
        <v>3928</v>
      </c>
      <c r="D12" s="13">
        <v>4971</v>
      </c>
      <c r="E12" s="13" t="s">
        <v>114</v>
      </c>
      <c r="F12" s="13">
        <v>1044</v>
      </c>
    </row>
    <row r="13" spans="1:6" x14ac:dyDescent="0.3">
      <c r="A13" s="13" t="s">
        <v>127</v>
      </c>
      <c r="B13" s="13" t="s">
        <v>113</v>
      </c>
      <c r="C13" s="13">
        <v>4970</v>
      </c>
      <c r="D13" s="13">
        <v>5037</v>
      </c>
      <c r="E13" s="13" t="s">
        <v>114</v>
      </c>
      <c r="F13" s="13">
        <v>68</v>
      </c>
    </row>
    <row r="14" spans="1:6" x14ac:dyDescent="0.3">
      <c r="A14" s="13" t="s">
        <v>128</v>
      </c>
      <c r="B14" s="13" t="s">
        <v>113</v>
      </c>
      <c r="C14" s="13">
        <v>5048</v>
      </c>
      <c r="D14" s="13">
        <v>5116</v>
      </c>
      <c r="E14" s="13" t="s">
        <v>124</v>
      </c>
      <c r="F14" s="13">
        <v>69</v>
      </c>
    </row>
    <row r="15" spans="1:6" x14ac:dyDescent="0.3">
      <c r="A15" s="13" t="s">
        <v>129</v>
      </c>
      <c r="B15" s="13" t="s">
        <v>113</v>
      </c>
      <c r="C15" s="13">
        <v>5118</v>
      </c>
      <c r="D15" s="13">
        <v>5190</v>
      </c>
      <c r="E15" s="13" t="s">
        <v>124</v>
      </c>
      <c r="F15" s="13">
        <v>73</v>
      </c>
    </row>
    <row r="16" spans="1:6" x14ac:dyDescent="0.3">
      <c r="A16" s="13" t="s">
        <v>130</v>
      </c>
      <c r="B16" s="13" t="s">
        <v>131</v>
      </c>
      <c r="C16" s="13">
        <v>5193</v>
      </c>
      <c r="D16" s="13">
        <v>5224</v>
      </c>
      <c r="E16" s="13" t="s">
        <v>114</v>
      </c>
      <c r="F16" s="13">
        <v>32</v>
      </c>
    </row>
    <row r="17" spans="1:6" x14ac:dyDescent="0.3">
      <c r="A17" s="13" t="s">
        <v>132</v>
      </c>
      <c r="B17" s="13" t="s">
        <v>113</v>
      </c>
      <c r="C17" s="13">
        <v>5224</v>
      </c>
      <c r="D17" s="13">
        <v>5290</v>
      </c>
      <c r="E17" s="13" t="s">
        <v>124</v>
      </c>
      <c r="F17" s="13">
        <v>67</v>
      </c>
    </row>
    <row r="18" spans="1:6" x14ac:dyDescent="0.3">
      <c r="A18" s="13" t="s">
        <v>133</v>
      </c>
      <c r="B18" s="13" t="s">
        <v>113</v>
      </c>
      <c r="C18" s="13">
        <v>5291</v>
      </c>
      <c r="D18" s="13">
        <v>5358</v>
      </c>
      <c r="E18" s="13" t="s">
        <v>124</v>
      </c>
      <c r="F18" s="13">
        <v>68</v>
      </c>
    </row>
    <row r="19" spans="1:6" x14ac:dyDescent="0.3">
      <c r="A19" s="13" t="s">
        <v>134</v>
      </c>
      <c r="B19" s="13" t="s">
        <v>121</v>
      </c>
      <c r="C19" s="13">
        <v>5360</v>
      </c>
      <c r="D19" s="13">
        <v>6904</v>
      </c>
      <c r="E19" s="13" t="s">
        <v>114</v>
      </c>
      <c r="F19" s="13">
        <v>1545</v>
      </c>
    </row>
    <row r="20" spans="1:6" x14ac:dyDescent="0.3">
      <c r="A20" s="13" t="s">
        <v>135</v>
      </c>
      <c r="B20" s="13" t="s">
        <v>113</v>
      </c>
      <c r="C20" s="13">
        <v>6902</v>
      </c>
      <c r="D20" s="13">
        <v>6970</v>
      </c>
      <c r="E20" s="13" t="s">
        <v>124</v>
      </c>
      <c r="F20" s="13">
        <v>69</v>
      </c>
    </row>
    <row r="21" spans="1:6" x14ac:dyDescent="0.3">
      <c r="A21" s="13" t="s">
        <v>136</v>
      </c>
      <c r="B21" s="13" t="s">
        <v>113</v>
      </c>
      <c r="C21" s="13">
        <v>6977</v>
      </c>
      <c r="D21" s="13">
        <v>7043</v>
      </c>
      <c r="E21" s="13" t="s">
        <v>114</v>
      </c>
      <c r="F21" s="13">
        <v>67</v>
      </c>
    </row>
    <row r="22" spans="1:6" x14ac:dyDescent="0.3">
      <c r="A22" s="13" t="s">
        <v>137</v>
      </c>
      <c r="B22" s="13" t="s">
        <v>121</v>
      </c>
      <c r="C22" s="13">
        <v>7044</v>
      </c>
      <c r="D22" s="13">
        <v>7727</v>
      </c>
      <c r="E22" s="13" t="s">
        <v>114</v>
      </c>
      <c r="F22" s="13">
        <v>684</v>
      </c>
    </row>
    <row r="23" spans="1:6" x14ac:dyDescent="0.3">
      <c r="A23" s="13" t="s">
        <v>138</v>
      </c>
      <c r="B23" s="13" t="s">
        <v>113</v>
      </c>
      <c r="C23" s="13">
        <v>7729</v>
      </c>
      <c r="D23" s="13">
        <v>7797</v>
      </c>
      <c r="E23" s="13" t="s">
        <v>114</v>
      </c>
      <c r="F23" s="13">
        <v>69</v>
      </c>
    </row>
    <row r="24" spans="1:6" x14ac:dyDescent="0.3">
      <c r="A24" s="13" t="s">
        <v>139</v>
      </c>
      <c r="B24" s="13" t="s">
        <v>121</v>
      </c>
      <c r="C24" s="13">
        <v>7799</v>
      </c>
      <c r="D24" s="13">
        <v>8002</v>
      </c>
      <c r="E24" s="13" t="s">
        <v>114</v>
      </c>
      <c r="F24" s="13">
        <v>204</v>
      </c>
    </row>
    <row r="25" spans="1:6" x14ac:dyDescent="0.3">
      <c r="A25" s="13" t="s">
        <v>140</v>
      </c>
      <c r="B25" s="13" t="s">
        <v>121</v>
      </c>
      <c r="C25" s="13">
        <v>7960</v>
      </c>
      <c r="D25" s="13">
        <v>8640</v>
      </c>
      <c r="E25" s="13" t="s">
        <v>114</v>
      </c>
      <c r="F25" s="13">
        <v>681</v>
      </c>
    </row>
    <row r="26" spans="1:6" x14ac:dyDescent="0.3">
      <c r="A26" s="13" t="s">
        <v>141</v>
      </c>
      <c r="B26" s="13" t="s">
        <v>121</v>
      </c>
      <c r="C26" s="13">
        <v>8640</v>
      </c>
      <c r="D26" s="13">
        <v>9423</v>
      </c>
      <c r="E26" s="13" t="s">
        <v>114</v>
      </c>
      <c r="F26" s="13">
        <v>784</v>
      </c>
    </row>
    <row r="27" spans="1:6" x14ac:dyDescent="0.3">
      <c r="A27" s="13" t="s">
        <v>142</v>
      </c>
      <c r="B27" s="13" t="s">
        <v>113</v>
      </c>
      <c r="C27" s="13">
        <v>9424</v>
      </c>
      <c r="D27" s="13">
        <v>9493</v>
      </c>
      <c r="E27" s="13" t="s">
        <v>114</v>
      </c>
      <c r="F27" s="13">
        <v>70</v>
      </c>
    </row>
    <row r="28" spans="1:6" x14ac:dyDescent="0.3">
      <c r="A28" s="13" t="s">
        <v>143</v>
      </c>
      <c r="B28" s="13" t="s">
        <v>121</v>
      </c>
      <c r="C28" s="13">
        <v>9500</v>
      </c>
      <c r="D28" s="13">
        <v>9850</v>
      </c>
      <c r="E28" s="13" t="s">
        <v>114</v>
      </c>
      <c r="F28" s="13">
        <v>351</v>
      </c>
    </row>
    <row r="29" spans="1:6" x14ac:dyDescent="0.3">
      <c r="A29" s="13" t="s">
        <v>144</v>
      </c>
      <c r="B29" s="13" t="s">
        <v>113</v>
      </c>
      <c r="C29" s="13">
        <v>9841</v>
      </c>
      <c r="D29" s="13">
        <v>9909</v>
      </c>
      <c r="E29" s="13" t="s">
        <v>114</v>
      </c>
      <c r="F29" s="13">
        <v>69</v>
      </c>
    </row>
    <row r="30" spans="1:6" x14ac:dyDescent="0.3">
      <c r="A30" s="13" t="s">
        <v>145</v>
      </c>
      <c r="B30" s="13" t="s">
        <v>121</v>
      </c>
      <c r="C30" s="13">
        <v>9910</v>
      </c>
      <c r="D30" s="13">
        <v>10206</v>
      </c>
      <c r="E30" s="13" t="s">
        <v>114</v>
      </c>
      <c r="F30" s="13">
        <v>297</v>
      </c>
    </row>
    <row r="31" spans="1:6" x14ac:dyDescent="0.3">
      <c r="A31" s="13" t="s">
        <v>146</v>
      </c>
      <c r="B31" s="13" t="s">
        <v>121</v>
      </c>
      <c r="C31" s="13">
        <v>10200</v>
      </c>
      <c r="D31" s="13">
        <v>11577</v>
      </c>
      <c r="E31" s="13" t="s">
        <v>114</v>
      </c>
      <c r="F31" s="13">
        <v>1378</v>
      </c>
    </row>
    <row r="32" spans="1:6" x14ac:dyDescent="0.3">
      <c r="A32" s="13" t="s">
        <v>147</v>
      </c>
      <c r="B32" s="13" t="s">
        <v>113</v>
      </c>
      <c r="C32" s="13">
        <v>11578</v>
      </c>
      <c r="D32" s="13">
        <v>11646</v>
      </c>
      <c r="E32" s="13" t="s">
        <v>114</v>
      </c>
      <c r="F32" s="13">
        <v>69</v>
      </c>
    </row>
    <row r="33" spans="1:6" x14ac:dyDescent="0.3">
      <c r="A33" s="13" t="s">
        <v>148</v>
      </c>
      <c r="B33" s="13" t="s">
        <v>113</v>
      </c>
      <c r="C33" s="13">
        <v>11647</v>
      </c>
      <c r="D33" s="13">
        <v>11705</v>
      </c>
      <c r="E33" s="13" t="s">
        <v>114</v>
      </c>
      <c r="F33" s="13">
        <v>59</v>
      </c>
    </row>
    <row r="34" spans="1:6" x14ac:dyDescent="0.3">
      <c r="A34" s="13" t="s">
        <v>149</v>
      </c>
      <c r="B34" s="13" t="s">
        <v>113</v>
      </c>
      <c r="C34" s="13">
        <v>11706</v>
      </c>
      <c r="D34" s="13">
        <v>11775</v>
      </c>
      <c r="E34" s="13" t="s">
        <v>114</v>
      </c>
      <c r="F34" s="13">
        <v>70</v>
      </c>
    </row>
    <row r="35" spans="1:6" x14ac:dyDescent="0.3">
      <c r="A35" s="13" t="s">
        <v>150</v>
      </c>
      <c r="B35" s="13" t="s">
        <v>121</v>
      </c>
      <c r="C35" s="13">
        <v>11767</v>
      </c>
      <c r="D35" s="13">
        <v>13602</v>
      </c>
      <c r="E35" s="13" t="s">
        <v>114</v>
      </c>
      <c r="F35" s="13">
        <v>1836</v>
      </c>
    </row>
    <row r="36" spans="1:6" x14ac:dyDescent="0.3">
      <c r="A36" s="13" t="s">
        <v>151</v>
      </c>
      <c r="B36" s="13" t="s">
        <v>121</v>
      </c>
      <c r="C36" s="13">
        <v>13586</v>
      </c>
      <c r="D36" s="13">
        <v>14110</v>
      </c>
      <c r="E36" s="13" t="s">
        <v>124</v>
      </c>
      <c r="F36" s="13">
        <v>525</v>
      </c>
    </row>
    <row r="37" spans="1:6" x14ac:dyDescent="0.3">
      <c r="A37" s="13" t="s">
        <v>152</v>
      </c>
      <c r="B37" s="13" t="s">
        <v>113</v>
      </c>
      <c r="C37" s="13">
        <v>14114</v>
      </c>
      <c r="D37" s="13">
        <v>14182</v>
      </c>
      <c r="E37" s="13" t="s">
        <v>124</v>
      </c>
      <c r="F37" s="13">
        <v>69</v>
      </c>
    </row>
    <row r="38" spans="1:6" x14ac:dyDescent="0.3">
      <c r="A38" s="13" t="s">
        <v>153</v>
      </c>
      <c r="B38" s="13" t="s">
        <v>121</v>
      </c>
      <c r="C38" s="13">
        <v>14187</v>
      </c>
      <c r="D38" s="13">
        <v>15326</v>
      </c>
      <c r="E38" s="13" t="s">
        <v>114</v>
      </c>
      <c r="F38" s="13">
        <v>1140</v>
      </c>
    </row>
    <row r="39" spans="1:6" x14ac:dyDescent="0.3">
      <c r="A39" s="13" t="s">
        <v>154</v>
      </c>
      <c r="B39" s="13" t="s">
        <v>113</v>
      </c>
      <c r="C39" s="13">
        <v>15327</v>
      </c>
      <c r="D39" s="13">
        <v>15398</v>
      </c>
      <c r="E39" s="13" t="s">
        <v>114</v>
      </c>
      <c r="F39" s="13">
        <v>72</v>
      </c>
    </row>
    <row r="40" spans="1:6" x14ac:dyDescent="0.3">
      <c r="A40" s="13" t="s">
        <v>155</v>
      </c>
      <c r="B40" s="13" t="s">
        <v>113</v>
      </c>
      <c r="C40" s="13">
        <v>15398</v>
      </c>
      <c r="D40" s="13">
        <v>15463</v>
      </c>
      <c r="E40" s="13" t="s">
        <v>124</v>
      </c>
      <c r="F40" s="13">
        <v>66</v>
      </c>
    </row>
    <row r="41" spans="1:6" x14ac:dyDescent="0.3">
      <c r="A41" s="14" t="s">
        <v>156</v>
      </c>
      <c r="B41" s="14" t="s">
        <v>131</v>
      </c>
      <c r="C41" s="14">
        <v>15673</v>
      </c>
      <c r="D41" s="14">
        <v>16361</v>
      </c>
      <c r="E41" s="14" t="s">
        <v>114</v>
      </c>
      <c r="F41" s="14">
        <v>689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F608-DDF0-4703-A592-DEFFBEBCEE7E}">
  <dimension ref="A1:D19"/>
  <sheetViews>
    <sheetView workbookViewId="0">
      <selection sqref="A1:D1"/>
    </sheetView>
  </sheetViews>
  <sheetFormatPr defaultRowHeight="16.5" x14ac:dyDescent="0.3"/>
  <cols>
    <col min="1" max="1" width="19.125" customWidth="1"/>
    <col min="2" max="2" width="12.25" bestFit="1" customWidth="1"/>
    <col min="3" max="3" width="19.25" bestFit="1" customWidth="1"/>
    <col min="4" max="4" width="29.125" bestFit="1" customWidth="1"/>
    <col min="5" max="5" width="5.375" bestFit="1" customWidth="1"/>
    <col min="6" max="6" width="3" bestFit="1" customWidth="1"/>
  </cols>
  <sheetData>
    <row r="1" spans="1:4" s="4" customFormat="1" ht="17.25" thickBot="1" x14ac:dyDescent="0.35">
      <c r="A1" s="205" t="s">
        <v>277</v>
      </c>
      <c r="B1" s="205"/>
      <c r="C1" s="205"/>
      <c r="D1" s="205"/>
    </row>
    <row r="2" spans="1:4" s="4" customFormat="1" ht="17.25" thickBot="1" x14ac:dyDescent="0.35">
      <c r="A2" s="15"/>
      <c r="B2" s="5" t="s">
        <v>106</v>
      </c>
      <c r="C2" s="16" t="s">
        <v>105</v>
      </c>
      <c r="D2" s="17" t="s">
        <v>104</v>
      </c>
    </row>
    <row r="3" spans="1:4" s="4" customFormat="1" x14ac:dyDescent="0.3">
      <c r="A3" s="18" t="s">
        <v>9</v>
      </c>
      <c r="B3" s="116">
        <v>0</v>
      </c>
      <c r="C3" s="19">
        <v>0</v>
      </c>
      <c r="D3" s="20">
        <v>0</v>
      </c>
    </row>
    <row r="4" spans="1:4" s="4" customFormat="1" x14ac:dyDescent="0.3">
      <c r="A4" s="18" t="s">
        <v>92</v>
      </c>
      <c r="B4" s="4">
        <v>24.4</v>
      </c>
      <c r="C4" s="19">
        <v>15636</v>
      </c>
      <c r="D4" s="20">
        <v>93.75</v>
      </c>
    </row>
    <row r="5" spans="1:4" s="4" customFormat="1" x14ac:dyDescent="0.3">
      <c r="A5" s="18" t="s">
        <v>93</v>
      </c>
      <c r="B5" s="4">
        <v>21.21</v>
      </c>
      <c r="C5" s="19">
        <v>16229</v>
      </c>
      <c r="D5" s="20">
        <v>97.73</v>
      </c>
    </row>
    <row r="6" spans="1:4" s="4" customFormat="1" x14ac:dyDescent="0.3">
      <c r="A6" s="18" t="s">
        <v>94</v>
      </c>
      <c r="B6" s="116">
        <v>0</v>
      </c>
      <c r="C6" s="19">
        <v>0</v>
      </c>
      <c r="D6" s="20">
        <v>0</v>
      </c>
    </row>
    <row r="7" spans="1:4" s="4" customFormat="1" x14ac:dyDescent="0.3">
      <c r="A7" s="18" t="s">
        <v>95</v>
      </c>
      <c r="B7" s="4">
        <v>84.85</v>
      </c>
      <c r="C7" s="19">
        <v>16456</v>
      </c>
      <c r="D7" s="20">
        <v>98.67</v>
      </c>
    </row>
    <row r="8" spans="1:4" s="4" customFormat="1" x14ac:dyDescent="0.3">
      <c r="A8" s="18" t="s">
        <v>96</v>
      </c>
      <c r="B8" s="116">
        <v>0</v>
      </c>
      <c r="C8" s="19">
        <v>0</v>
      </c>
      <c r="D8" s="20">
        <v>0</v>
      </c>
    </row>
    <row r="9" spans="1:4" s="4" customFormat="1" x14ac:dyDescent="0.3">
      <c r="A9" s="18" t="s">
        <v>97</v>
      </c>
      <c r="B9" s="116">
        <v>0</v>
      </c>
      <c r="C9" s="19">
        <v>0</v>
      </c>
      <c r="D9" s="20">
        <v>0</v>
      </c>
    </row>
    <row r="10" spans="1:4" s="4" customFormat="1" x14ac:dyDescent="0.3">
      <c r="A10" s="18" t="s">
        <v>98</v>
      </c>
      <c r="B10" s="4">
        <v>37.81</v>
      </c>
      <c r="C10" s="19">
        <v>15826</v>
      </c>
      <c r="D10" s="20">
        <v>94.89</v>
      </c>
    </row>
    <row r="11" spans="1:4" s="4" customFormat="1" x14ac:dyDescent="0.3">
      <c r="A11" s="18" t="s">
        <v>62</v>
      </c>
      <c r="B11" s="4">
        <v>179.66</v>
      </c>
      <c r="C11" s="19">
        <v>16486</v>
      </c>
      <c r="D11" s="20">
        <v>98.85</v>
      </c>
    </row>
    <row r="12" spans="1:4" s="4" customFormat="1" x14ac:dyDescent="0.3">
      <c r="A12" s="18" t="s">
        <v>63</v>
      </c>
      <c r="B12" s="4">
        <v>16.95</v>
      </c>
      <c r="C12" s="19">
        <v>6504</v>
      </c>
      <c r="D12" s="20">
        <v>39</v>
      </c>
    </row>
    <row r="13" spans="1:4" s="4" customFormat="1" x14ac:dyDescent="0.3">
      <c r="A13" s="18" t="s">
        <v>64</v>
      </c>
      <c r="B13" s="4">
        <v>151.91999999999999</v>
      </c>
      <c r="C13" s="19">
        <v>16455</v>
      </c>
      <c r="D13" s="20">
        <v>98.66</v>
      </c>
    </row>
    <row r="14" spans="1:4" s="4" customFormat="1" x14ac:dyDescent="0.3">
      <c r="A14" s="18" t="s">
        <v>65</v>
      </c>
      <c r="B14" s="4">
        <v>293.24</v>
      </c>
      <c r="C14" s="19">
        <v>16480</v>
      </c>
      <c r="D14" s="20">
        <v>98.81</v>
      </c>
    </row>
    <row r="15" spans="1:4" s="4" customFormat="1" x14ac:dyDescent="0.3">
      <c r="A15" s="18" t="s">
        <v>66</v>
      </c>
      <c r="B15" s="4">
        <v>1407.46</v>
      </c>
      <c r="C15" s="19">
        <v>16569</v>
      </c>
      <c r="D15" s="20">
        <v>99.35</v>
      </c>
    </row>
    <row r="16" spans="1:4" s="4" customFormat="1" x14ac:dyDescent="0.3">
      <c r="A16" s="18" t="s">
        <v>67</v>
      </c>
      <c r="B16" s="4">
        <v>709.64</v>
      </c>
      <c r="C16" s="19">
        <v>16472</v>
      </c>
      <c r="D16" s="20">
        <v>98.76</v>
      </c>
    </row>
    <row r="17" spans="1:4" s="4" customFormat="1" x14ac:dyDescent="0.3">
      <c r="A17" s="18" t="s">
        <v>68</v>
      </c>
      <c r="B17" s="4">
        <v>160.27000000000001</v>
      </c>
      <c r="C17" s="19">
        <v>16490</v>
      </c>
      <c r="D17" s="20">
        <v>98.87</v>
      </c>
    </row>
    <row r="18" spans="1:4" s="4" customFormat="1" ht="17.25" thickBot="1" x14ac:dyDescent="0.35">
      <c r="A18" s="21" t="s">
        <v>69</v>
      </c>
      <c r="B18" s="22">
        <v>365.49</v>
      </c>
      <c r="C18" s="23">
        <v>16472</v>
      </c>
      <c r="D18" s="24">
        <v>98.76</v>
      </c>
    </row>
    <row r="19" spans="1:4" s="4" customFormat="1" x14ac:dyDescent="0.3"/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967A-2901-4716-8AD0-3F6F8B88B1D0}">
  <dimension ref="A1:U14"/>
  <sheetViews>
    <sheetView zoomScale="70" zoomScaleNormal="7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V1" sqref="V1:V1048576"/>
    </sheetView>
  </sheetViews>
  <sheetFormatPr defaultRowHeight="16.5" x14ac:dyDescent="0.3"/>
  <cols>
    <col min="1" max="1" width="18.375" customWidth="1"/>
    <col min="2" max="2" width="29.25" bestFit="1" customWidth="1"/>
    <col min="3" max="3" width="11.5" bestFit="1" customWidth="1"/>
    <col min="4" max="4" width="14.625" bestFit="1" customWidth="1"/>
    <col min="5" max="5" width="16.75" bestFit="1" customWidth="1"/>
    <col min="6" max="6" width="14.625" bestFit="1" customWidth="1"/>
    <col min="7" max="7" width="17" bestFit="1" customWidth="1"/>
    <col min="8" max="8" width="7.5" bestFit="1" customWidth="1"/>
    <col min="9" max="9" width="17" bestFit="1" customWidth="1"/>
    <col min="10" max="10" width="16.75" bestFit="1" customWidth="1"/>
    <col min="11" max="13" width="14.625" bestFit="1" customWidth="1"/>
    <col min="16" max="16" width="6.625" bestFit="1" customWidth="1"/>
    <col min="18" max="19" width="11.875" bestFit="1" customWidth="1"/>
    <col min="20" max="20" width="11.25" bestFit="1" customWidth="1"/>
  </cols>
  <sheetData>
    <row r="1" spans="1:21" ht="66.75" thickBot="1" x14ac:dyDescent="0.35">
      <c r="A1" s="10" t="s">
        <v>350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7.25" thickBot="1" x14ac:dyDescent="0.35">
      <c r="A2" s="203"/>
      <c r="B2" s="206" t="s">
        <v>213</v>
      </c>
      <c r="C2" s="201" t="s">
        <v>176</v>
      </c>
      <c r="D2" s="213" t="s">
        <v>172</v>
      </c>
      <c r="E2" s="211"/>
      <c r="F2" s="211" t="s">
        <v>173</v>
      </c>
      <c r="G2" s="211"/>
      <c r="H2" s="214" t="s">
        <v>174</v>
      </c>
      <c r="I2" s="25" t="s">
        <v>175</v>
      </c>
      <c r="J2" s="209" t="s">
        <v>194</v>
      </c>
      <c r="K2" s="211" t="s">
        <v>82</v>
      </c>
      <c r="L2" s="211"/>
      <c r="M2" s="211"/>
      <c r="N2" s="211" t="s">
        <v>83</v>
      </c>
      <c r="O2" s="211"/>
      <c r="P2" s="211"/>
      <c r="Q2" s="5"/>
      <c r="R2" s="211" t="s">
        <v>195</v>
      </c>
      <c r="S2" s="211"/>
      <c r="T2" s="211"/>
      <c r="U2" s="212"/>
    </row>
    <row r="3" spans="1:21" ht="17.25" thickBot="1" x14ac:dyDescent="0.35">
      <c r="A3" s="204"/>
      <c r="B3" s="207"/>
      <c r="C3" s="208"/>
      <c r="D3" s="188" t="s">
        <v>177</v>
      </c>
      <c r="E3" s="188" t="s">
        <v>178</v>
      </c>
      <c r="F3" s="188" t="s">
        <v>177</v>
      </c>
      <c r="G3" s="188" t="s">
        <v>178</v>
      </c>
      <c r="H3" s="215"/>
      <c r="I3" s="189">
        <v>2409685272</v>
      </c>
      <c r="J3" s="210"/>
      <c r="K3" s="7" t="s">
        <v>37</v>
      </c>
      <c r="L3" s="7" t="s">
        <v>38</v>
      </c>
      <c r="M3" s="7" t="s">
        <v>39</v>
      </c>
      <c r="N3" s="7" t="s">
        <v>34</v>
      </c>
      <c r="O3" s="7" t="s">
        <v>35</v>
      </c>
      <c r="P3" s="7" t="s">
        <v>36</v>
      </c>
      <c r="Q3" s="8" t="s">
        <v>77</v>
      </c>
      <c r="R3" s="190" t="s">
        <v>78</v>
      </c>
      <c r="S3" s="190" t="s">
        <v>79</v>
      </c>
      <c r="T3" s="190" t="s">
        <v>80</v>
      </c>
      <c r="U3" s="190" t="s">
        <v>81</v>
      </c>
    </row>
    <row r="4" spans="1:21" s="1" customFormat="1" x14ac:dyDescent="0.3">
      <c r="A4" s="187" t="s">
        <v>179</v>
      </c>
      <c r="B4" s="28" t="s">
        <v>158</v>
      </c>
      <c r="C4" s="28">
        <v>151</v>
      </c>
      <c r="D4" s="29">
        <v>416124668</v>
      </c>
      <c r="E4" s="29">
        <v>62834824868</v>
      </c>
      <c r="F4" s="29">
        <v>386494310</v>
      </c>
      <c r="G4" s="29">
        <v>56820674990</v>
      </c>
      <c r="H4" s="30">
        <f t="shared" ref="H4:H11" si="0">G4/E4</f>
        <v>0.90428635886812447</v>
      </c>
      <c r="I4" s="31">
        <f t="shared" ref="I4:I11" si="1">G4/I$3</f>
        <v>23.580122952255817</v>
      </c>
      <c r="J4" s="32">
        <v>40886359</v>
      </c>
      <c r="K4" s="32">
        <v>1834421628</v>
      </c>
      <c r="L4" s="32">
        <v>1819911608</v>
      </c>
      <c r="M4" s="32">
        <v>1793644685</v>
      </c>
      <c r="N4" s="31">
        <v>95.508366835710405</v>
      </c>
      <c r="O4" s="31">
        <v>94.752908934538297</v>
      </c>
      <c r="P4" s="31">
        <v>93.385332975316501</v>
      </c>
      <c r="Q4" s="33">
        <v>0.84894800000000004</v>
      </c>
      <c r="R4" s="32">
        <v>39497416</v>
      </c>
      <c r="S4" s="32">
        <v>36842689</v>
      </c>
      <c r="T4" s="32">
        <v>2654727</v>
      </c>
      <c r="U4" s="34">
        <f t="shared" ref="U4:U12" si="2">S4/T4</f>
        <v>13.878146039121914</v>
      </c>
    </row>
    <row r="5" spans="1:21" s="1" customFormat="1" x14ac:dyDescent="0.3">
      <c r="A5" s="187" t="s">
        <v>329</v>
      </c>
      <c r="B5" s="28" t="s">
        <v>180</v>
      </c>
      <c r="C5" s="28">
        <v>151</v>
      </c>
      <c r="D5" s="29">
        <v>322079096</v>
      </c>
      <c r="E5" s="29">
        <v>48633943496</v>
      </c>
      <c r="F5" s="29">
        <v>302929368</v>
      </c>
      <c r="G5" s="29">
        <v>45125652942</v>
      </c>
      <c r="H5" s="30">
        <f t="shared" si="0"/>
        <v>0.92786333367581952</v>
      </c>
      <c r="I5" s="31">
        <f t="shared" si="1"/>
        <v>18.726782898310383</v>
      </c>
      <c r="J5" s="32">
        <v>40204685</v>
      </c>
      <c r="K5" s="32">
        <v>1832648153</v>
      </c>
      <c r="L5" s="32">
        <v>1807018050</v>
      </c>
      <c r="M5" s="32">
        <v>1653152223</v>
      </c>
      <c r="N5" s="31">
        <v>95.416031628640994</v>
      </c>
      <c r="O5" s="31">
        <v>94.081611426656195</v>
      </c>
      <c r="P5" s="31">
        <v>86.070653845100694</v>
      </c>
      <c r="Q5" s="33">
        <v>0.84818099999999996</v>
      </c>
      <c r="R5" s="32">
        <v>38677807</v>
      </c>
      <c r="S5" s="32">
        <v>36972445</v>
      </c>
      <c r="T5" s="32">
        <v>1705362</v>
      </c>
      <c r="U5" s="34">
        <f t="shared" si="2"/>
        <v>21.68011542417387</v>
      </c>
    </row>
    <row r="6" spans="1:21" s="1" customFormat="1" x14ac:dyDescent="0.3">
      <c r="A6" s="187" t="s">
        <v>181</v>
      </c>
      <c r="B6" s="28" t="s">
        <v>159</v>
      </c>
      <c r="C6" s="28">
        <v>151</v>
      </c>
      <c r="D6" s="29">
        <v>561312982</v>
      </c>
      <c r="E6" s="29">
        <v>84758260282</v>
      </c>
      <c r="F6" s="29">
        <v>495646768</v>
      </c>
      <c r="G6" s="29">
        <v>72711925683</v>
      </c>
      <c r="H6" s="30">
        <f t="shared" si="0"/>
        <v>0.85787421121055896</v>
      </c>
      <c r="I6" s="31">
        <f t="shared" si="1"/>
        <v>30.174864131800195</v>
      </c>
      <c r="J6" s="32">
        <v>40844753</v>
      </c>
      <c r="K6" s="32">
        <v>1835738823</v>
      </c>
      <c r="L6" s="32">
        <v>1822803353</v>
      </c>
      <c r="M6" s="32">
        <v>1802862596</v>
      </c>
      <c r="N6" s="31">
        <v>95.576946022378195</v>
      </c>
      <c r="O6" s="31">
        <v>94.903466384384998</v>
      </c>
      <c r="P6" s="31">
        <v>93.865259515545304</v>
      </c>
      <c r="Q6" s="33">
        <v>0.84944600000000003</v>
      </c>
      <c r="R6" s="32">
        <v>39415343</v>
      </c>
      <c r="S6" s="32">
        <v>37201638</v>
      </c>
      <c r="T6" s="32">
        <v>2213705</v>
      </c>
      <c r="U6" s="34">
        <f t="shared" si="2"/>
        <v>16.805147027268763</v>
      </c>
    </row>
    <row r="7" spans="1:21" s="1" customFormat="1" x14ac:dyDescent="0.3">
      <c r="A7" s="187" t="s">
        <v>184</v>
      </c>
      <c r="B7" s="28" t="s">
        <v>185</v>
      </c>
      <c r="C7" s="28">
        <v>151</v>
      </c>
      <c r="D7" s="29">
        <v>443891664</v>
      </c>
      <c r="E7" s="29">
        <v>67027641264</v>
      </c>
      <c r="F7" s="29">
        <v>422789284</v>
      </c>
      <c r="G7" s="29">
        <v>63194028599</v>
      </c>
      <c r="H7" s="30">
        <f t="shared" si="0"/>
        <v>0.94280549646823086</v>
      </c>
      <c r="I7" s="31">
        <f t="shared" si="1"/>
        <v>26.225013421171791</v>
      </c>
      <c r="J7" s="32">
        <v>40301140</v>
      </c>
      <c r="K7" s="32">
        <v>1834519364</v>
      </c>
      <c r="L7" s="32">
        <v>1820860543</v>
      </c>
      <c r="M7" s="32">
        <v>1794165459</v>
      </c>
      <c r="N7" s="31">
        <v>95.513455418181593</v>
      </c>
      <c r="O7" s="31">
        <v>94.802314823947796</v>
      </c>
      <c r="P7" s="31">
        <v>93.412446847869703</v>
      </c>
      <c r="Q7" s="33">
        <v>0.84930899999999998</v>
      </c>
      <c r="R7" s="32">
        <v>39216320</v>
      </c>
      <c r="S7" s="32">
        <v>37398202</v>
      </c>
      <c r="T7" s="32">
        <v>1818118</v>
      </c>
      <c r="U7" s="34">
        <f t="shared" si="2"/>
        <v>20.569733097631726</v>
      </c>
    </row>
    <row r="8" spans="1:21" s="1" customFormat="1" x14ac:dyDescent="0.3">
      <c r="A8" s="187" t="s">
        <v>228</v>
      </c>
      <c r="B8" s="28" t="s">
        <v>161</v>
      </c>
      <c r="C8" s="28">
        <v>151</v>
      </c>
      <c r="D8" s="29">
        <v>540479188</v>
      </c>
      <c r="E8" s="29">
        <v>81612357388</v>
      </c>
      <c r="F8" s="29">
        <v>509170572</v>
      </c>
      <c r="G8" s="29">
        <v>75069214395</v>
      </c>
      <c r="H8" s="30">
        <f t="shared" si="0"/>
        <v>0.91982656545634744</v>
      </c>
      <c r="I8" s="31">
        <f t="shared" si="1"/>
        <v>31.153119980973184</v>
      </c>
      <c r="J8" s="32">
        <v>39859694</v>
      </c>
      <c r="K8" s="32">
        <v>1828872060</v>
      </c>
      <c r="L8" s="32">
        <v>1807732544</v>
      </c>
      <c r="M8" s="32">
        <v>1771847477</v>
      </c>
      <c r="N8" s="31">
        <v>95.219430983541201</v>
      </c>
      <c r="O8" s="31">
        <v>94.118811247031303</v>
      </c>
      <c r="P8" s="31">
        <v>92.250470789937694</v>
      </c>
      <c r="Q8" s="33">
        <v>0.81401500000000004</v>
      </c>
      <c r="R8" s="32">
        <v>38390658</v>
      </c>
      <c r="S8" s="32">
        <v>37110750</v>
      </c>
      <c r="T8" s="32">
        <v>1279908</v>
      </c>
      <c r="U8" s="34">
        <f t="shared" si="2"/>
        <v>28.994857442878708</v>
      </c>
    </row>
    <row r="9" spans="1:21" s="1" customFormat="1" x14ac:dyDescent="0.3">
      <c r="A9" s="187" t="s">
        <v>182</v>
      </c>
      <c r="B9" s="28" t="s">
        <v>159</v>
      </c>
      <c r="C9" s="28">
        <v>151</v>
      </c>
      <c r="D9" s="29">
        <v>653112656</v>
      </c>
      <c r="E9" s="29">
        <v>98620011056</v>
      </c>
      <c r="F9" s="29">
        <v>608920850</v>
      </c>
      <c r="G9" s="29">
        <v>90903572359</v>
      </c>
      <c r="H9" s="30">
        <f t="shared" si="0"/>
        <v>0.92175585244440572</v>
      </c>
      <c r="I9" s="31">
        <f t="shared" si="1"/>
        <v>37.724251135730889</v>
      </c>
      <c r="J9" s="32">
        <v>40588495</v>
      </c>
      <c r="K9" s="32">
        <v>1836510468</v>
      </c>
      <c r="L9" s="32">
        <v>1824988605</v>
      </c>
      <c r="M9" s="32">
        <v>1813838671</v>
      </c>
      <c r="N9" s="31">
        <v>95.617121384793293</v>
      </c>
      <c r="O9" s="31">
        <v>95.017240582453098</v>
      </c>
      <c r="P9" s="31">
        <v>94.436724102265899</v>
      </c>
      <c r="Q9" s="33">
        <v>0.84966600000000003</v>
      </c>
      <c r="R9" s="32">
        <v>39471126</v>
      </c>
      <c r="S9" s="32">
        <v>37327057</v>
      </c>
      <c r="T9" s="32">
        <v>2144069</v>
      </c>
      <c r="U9" s="34">
        <f t="shared" si="2"/>
        <v>17.409447643709228</v>
      </c>
    </row>
    <row r="10" spans="1:21" s="1" customFormat="1" x14ac:dyDescent="0.3">
      <c r="A10" s="187" t="s">
        <v>331</v>
      </c>
      <c r="B10" s="28" t="s">
        <v>158</v>
      </c>
      <c r="C10" s="28">
        <v>151</v>
      </c>
      <c r="D10" s="29">
        <v>651768046</v>
      </c>
      <c r="E10" s="29">
        <v>98416974946</v>
      </c>
      <c r="F10" s="29">
        <v>619075214</v>
      </c>
      <c r="G10" s="29">
        <v>92465779451</v>
      </c>
      <c r="H10" s="30">
        <f t="shared" si="0"/>
        <v>0.93953080250368048</v>
      </c>
      <c r="I10" s="31">
        <f t="shared" si="1"/>
        <v>38.372554509682871</v>
      </c>
      <c r="J10" s="32">
        <v>40610570</v>
      </c>
      <c r="K10" s="32">
        <v>1836235080</v>
      </c>
      <c r="L10" s="32">
        <v>1825393215</v>
      </c>
      <c r="M10" s="32">
        <v>1817171526</v>
      </c>
      <c r="N10" s="31">
        <v>95.602783427954606</v>
      </c>
      <c r="O10" s="31">
        <v>95.038306426703699</v>
      </c>
      <c r="P10" s="31">
        <v>94.610247753040298</v>
      </c>
      <c r="Q10" s="33">
        <v>0.84933899999999996</v>
      </c>
      <c r="R10" s="32">
        <v>39802809</v>
      </c>
      <c r="S10" s="32">
        <v>37052252</v>
      </c>
      <c r="T10" s="32">
        <v>2750557</v>
      </c>
      <c r="U10" s="34">
        <f t="shared" si="2"/>
        <v>13.470817728918179</v>
      </c>
    </row>
    <row r="11" spans="1:21" s="1" customFormat="1" x14ac:dyDescent="0.3">
      <c r="A11" s="187" t="s">
        <v>332</v>
      </c>
      <c r="B11" s="28" t="s">
        <v>183</v>
      </c>
      <c r="C11" s="28">
        <v>150</v>
      </c>
      <c r="D11" s="29">
        <v>557761608</v>
      </c>
      <c r="E11" s="29">
        <v>83664241200</v>
      </c>
      <c r="F11" s="29">
        <v>529744474</v>
      </c>
      <c r="G11" s="29">
        <v>78702791602</v>
      </c>
      <c r="H11" s="30">
        <f t="shared" si="0"/>
        <v>0.94069808646038378</v>
      </c>
      <c r="I11" s="31">
        <f t="shared" si="1"/>
        <v>32.661025286791066</v>
      </c>
      <c r="J11" s="32">
        <v>40110270</v>
      </c>
      <c r="K11" s="32">
        <v>1835603107</v>
      </c>
      <c r="L11" s="32">
        <v>1823519959</v>
      </c>
      <c r="M11" s="32">
        <v>1808536498</v>
      </c>
      <c r="N11" s="31">
        <v>95.569880027671402</v>
      </c>
      <c r="O11" s="31">
        <v>94.940776165124603</v>
      </c>
      <c r="P11" s="31">
        <v>94.160668763525393</v>
      </c>
      <c r="Q11" s="33">
        <v>0.84923999999999999</v>
      </c>
      <c r="R11" s="32">
        <v>38951749</v>
      </c>
      <c r="S11" s="32">
        <v>37610495</v>
      </c>
      <c r="T11" s="32">
        <v>1341254</v>
      </c>
      <c r="U11" s="34">
        <f t="shared" si="2"/>
        <v>28.041291955140487</v>
      </c>
    </row>
    <row r="12" spans="1:21" s="1" customFormat="1" x14ac:dyDescent="0.3">
      <c r="A12" s="187" t="s">
        <v>230</v>
      </c>
      <c r="B12" s="28" t="s">
        <v>186</v>
      </c>
      <c r="C12" s="28">
        <v>151</v>
      </c>
      <c r="D12" s="29">
        <v>773105338</v>
      </c>
      <c r="E12" s="29">
        <v>116738906038</v>
      </c>
      <c r="F12" s="29">
        <v>651979980</v>
      </c>
      <c r="G12" s="29">
        <v>94567822354</v>
      </c>
      <c r="H12" s="30">
        <f t="shared" ref="H12:H13" si="3">G12/E12</f>
        <v>0.81007973745459783</v>
      </c>
      <c r="I12" s="31">
        <f>G12/I$3</f>
        <v>39.244885401781218</v>
      </c>
      <c r="J12" s="32">
        <v>42902508</v>
      </c>
      <c r="K12" s="32">
        <v>1837998706</v>
      </c>
      <c r="L12" s="32">
        <v>1826139139</v>
      </c>
      <c r="M12" s="32">
        <v>1808816126</v>
      </c>
      <c r="N12" s="31">
        <v>95.694605851108605</v>
      </c>
      <c r="O12" s="31">
        <v>95.077142636403906</v>
      </c>
      <c r="P12" s="31">
        <v>94.175227474126004</v>
      </c>
      <c r="Q12" s="33">
        <v>0.85023700000000002</v>
      </c>
      <c r="R12" s="32">
        <v>39448757</v>
      </c>
      <c r="S12" s="32">
        <v>35841461</v>
      </c>
      <c r="T12" s="32">
        <v>3607296</v>
      </c>
      <c r="U12" s="34">
        <f t="shared" si="2"/>
        <v>9.9358247839933291</v>
      </c>
    </row>
    <row r="13" spans="1:21" s="1" customFormat="1" ht="17.25" thickBot="1" x14ac:dyDescent="0.35">
      <c r="A13" s="35" t="s">
        <v>88</v>
      </c>
      <c r="B13" s="36" t="s">
        <v>188</v>
      </c>
      <c r="C13" s="36">
        <v>150</v>
      </c>
      <c r="D13" s="37">
        <v>849572958</v>
      </c>
      <c r="E13" s="37">
        <v>127435943700</v>
      </c>
      <c r="F13" s="37">
        <v>841431488</v>
      </c>
      <c r="G13" s="37">
        <v>109814145410</v>
      </c>
      <c r="H13" s="38">
        <f t="shared" si="3"/>
        <v>0.86172034530945296</v>
      </c>
      <c r="I13" s="39">
        <f>G13/I$3</f>
        <v>45.571986800938539</v>
      </c>
      <c r="J13" s="40">
        <v>39931956</v>
      </c>
      <c r="K13" s="40">
        <v>1837432910</v>
      </c>
      <c r="L13" s="40">
        <v>1823521939</v>
      </c>
      <c r="M13" s="40">
        <v>1805779545</v>
      </c>
      <c r="N13" s="39">
        <v>95.665147927642494</v>
      </c>
      <c r="O13" s="39">
        <v>94.940879252966297</v>
      </c>
      <c r="P13" s="39">
        <v>94.017129200726004</v>
      </c>
      <c r="Q13" s="41">
        <v>0.849603</v>
      </c>
      <c r="R13" s="40">
        <v>38981658</v>
      </c>
      <c r="S13" s="40">
        <v>37244097</v>
      </c>
      <c r="T13" s="40">
        <v>1737561</v>
      </c>
      <c r="U13" s="42">
        <f>S13/T13</f>
        <v>21.434698983229943</v>
      </c>
    </row>
    <row r="14" spans="1:21" ht="17.25" thickBot="1" x14ac:dyDescent="0.35">
      <c r="A14" s="21" t="s">
        <v>196</v>
      </c>
      <c r="B14" s="36" t="s">
        <v>197</v>
      </c>
      <c r="C14" s="22"/>
      <c r="D14" s="43"/>
      <c r="E14" s="43"/>
      <c r="F14" s="22"/>
      <c r="G14" s="22"/>
      <c r="H14" s="22"/>
      <c r="I14" s="22"/>
      <c r="J14" s="22"/>
      <c r="K14" s="23">
        <v>1255816507</v>
      </c>
      <c r="L14" s="23">
        <v>38446668</v>
      </c>
      <c r="M14" s="23">
        <v>3605129</v>
      </c>
      <c r="N14" s="44">
        <v>65.383542037532294</v>
      </c>
      <c r="O14" s="44">
        <v>2.00170910269859</v>
      </c>
      <c r="P14" s="44">
        <v>0.18769947855306099</v>
      </c>
      <c r="Q14" s="41">
        <v>0.63090299999999999</v>
      </c>
      <c r="R14" s="23">
        <v>391700</v>
      </c>
      <c r="S14" s="23">
        <v>347556</v>
      </c>
      <c r="T14" s="23">
        <v>44144</v>
      </c>
      <c r="U14" s="42">
        <f>S14/T14</f>
        <v>7.8732330554548753</v>
      </c>
    </row>
  </sheetData>
  <sortState xmlns:xlrd2="http://schemas.microsoft.com/office/spreadsheetml/2017/richdata2" ref="A4:I11">
    <sortCondition ref="A4:A11"/>
  </sortState>
  <mergeCells count="10">
    <mergeCell ref="N2:P2"/>
    <mergeCell ref="R2:U2"/>
    <mergeCell ref="D2:E2"/>
    <mergeCell ref="F2:G2"/>
    <mergeCell ref="H2:H3"/>
    <mergeCell ref="A2:A3"/>
    <mergeCell ref="B2:B3"/>
    <mergeCell ref="C2:C3"/>
    <mergeCell ref="J2:J3"/>
    <mergeCell ref="K2:M2"/>
  </mergeCells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FFD1-3244-4716-8E8D-6D39DFEE636B}">
  <dimension ref="A1:Z43"/>
  <sheetViews>
    <sheetView topLeftCell="A4" zoomScale="85" zoomScaleNormal="85" workbookViewId="0">
      <selection activeCell="K14" sqref="K14"/>
    </sheetView>
  </sheetViews>
  <sheetFormatPr defaultRowHeight="16.5" x14ac:dyDescent="0.3"/>
  <cols>
    <col min="1" max="1" width="25.625" bestFit="1" customWidth="1"/>
    <col min="2" max="11" width="10.125" bestFit="1" customWidth="1"/>
    <col min="12" max="13" width="13.125" bestFit="1" customWidth="1"/>
    <col min="14" max="15" width="10.125" bestFit="1" customWidth="1"/>
    <col min="16" max="16" width="13.25" bestFit="1" customWidth="1"/>
    <col min="17" max="25" width="11.625" bestFit="1" customWidth="1"/>
    <col min="26" max="26" width="10.125" bestFit="1" customWidth="1"/>
  </cols>
  <sheetData>
    <row r="1" spans="1:26" x14ac:dyDescent="0.3">
      <c r="A1" t="s">
        <v>322</v>
      </c>
    </row>
    <row r="2" spans="1:26" ht="17.25" thickBot="1" x14ac:dyDescent="0.35">
      <c r="A2" s="28" t="s">
        <v>253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6" ht="38.25" thickBot="1" x14ac:dyDescent="0.35">
      <c r="A3" s="147"/>
      <c r="B3" s="148" t="s">
        <v>284</v>
      </c>
      <c r="C3" s="148" t="s">
        <v>285</v>
      </c>
      <c r="D3" s="148" t="s">
        <v>286</v>
      </c>
      <c r="E3" s="148" t="s">
        <v>287</v>
      </c>
      <c r="F3" s="148" t="s">
        <v>288</v>
      </c>
      <c r="G3" s="148" t="s">
        <v>289</v>
      </c>
      <c r="H3" s="148" t="s">
        <v>290</v>
      </c>
      <c r="I3" s="148" t="s">
        <v>291</v>
      </c>
      <c r="J3" s="148" t="s">
        <v>292</v>
      </c>
      <c r="K3" s="148" t="s">
        <v>293</v>
      </c>
      <c r="L3" s="148" t="s">
        <v>294</v>
      </c>
      <c r="M3" s="148" t="s">
        <v>295</v>
      </c>
      <c r="N3" s="148" t="s">
        <v>296</v>
      </c>
      <c r="O3" s="148" t="s">
        <v>297</v>
      </c>
      <c r="P3" s="149" t="s">
        <v>298</v>
      </c>
      <c r="Q3" s="149" t="s">
        <v>299</v>
      </c>
      <c r="R3" s="149" t="s">
        <v>300</v>
      </c>
      <c r="S3" s="149" t="s">
        <v>301</v>
      </c>
      <c r="T3" s="149" t="s">
        <v>302</v>
      </c>
      <c r="U3" s="149" t="s">
        <v>303</v>
      </c>
      <c r="V3" s="149" t="s">
        <v>304</v>
      </c>
      <c r="W3" s="149" t="s">
        <v>305</v>
      </c>
      <c r="X3" s="149" t="s">
        <v>306</v>
      </c>
      <c r="Y3" s="149" t="s">
        <v>307</v>
      </c>
      <c r="Z3" s="149" t="s">
        <v>308</v>
      </c>
    </row>
    <row r="4" spans="1:26" x14ac:dyDescent="0.3">
      <c r="A4" s="137" t="s">
        <v>340</v>
      </c>
      <c r="B4" s="138"/>
      <c r="C4" s="139"/>
      <c r="D4" s="139"/>
      <c r="E4" s="140"/>
      <c r="F4" s="140"/>
      <c r="G4" s="139"/>
      <c r="H4" s="139"/>
      <c r="I4" s="139"/>
      <c r="J4" s="139"/>
      <c r="K4" s="139"/>
      <c r="L4" s="139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39"/>
    </row>
    <row r="5" spans="1:26" x14ac:dyDescent="0.3">
      <c r="A5" s="137" t="s">
        <v>285</v>
      </c>
      <c r="B5" s="140">
        <v>6.7123185151169606E-2</v>
      </c>
      <c r="C5" s="138"/>
      <c r="D5" s="139"/>
      <c r="E5" s="139"/>
      <c r="F5" s="139"/>
      <c r="G5" s="139"/>
      <c r="H5" s="139"/>
      <c r="I5" s="139"/>
      <c r="J5" s="139"/>
      <c r="K5" s="139"/>
      <c r="L5" s="139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39"/>
    </row>
    <row r="6" spans="1:26" x14ac:dyDescent="0.3">
      <c r="A6" s="137" t="s">
        <v>286</v>
      </c>
      <c r="B6" s="140">
        <v>0.14708815545084211</v>
      </c>
      <c r="C6" s="140">
        <v>0.14183563008060909</v>
      </c>
      <c r="D6" s="138"/>
      <c r="E6" s="141"/>
      <c r="F6" s="139"/>
      <c r="G6" s="139"/>
      <c r="H6" s="141"/>
      <c r="I6" s="141"/>
      <c r="J6" s="141"/>
      <c r="K6" s="139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39"/>
    </row>
    <row r="7" spans="1:26" ht="25.5" x14ac:dyDescent="0.3">
      <c r="A7" s="137" t="s">
        <v>287</v>
      </c>
      <c r="B7" s="140">
        <v>0.15212370684626023</v>
      </c>
      <c r="C7" s="140">
        <v>0.14932805838245711</v>
      </c>
      <c r="D7" s="140">
        <v>9.6804913629447278E-2</v>
      </c>
      <c r="E7" s="138"/>
      <c r="F7" s="139"/>
      <c r="G7" s="139"/>
      <c r="H7" s="139"/>
      <c r="I7" s="139"/>
      <c r="J7" s="139"/>
      <c r="K7" s="139"/>
      <c r="L7" s="139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39"/>
    </row>
    <row r="8" spans="1:26" x14ac:dyDescent="0.3">
      <c r="A8" s="137" t="s">
        <v>288</v>
      </c>
      <c r="B8" s="140">
        <v>0.15323527409340792</v>
      </c>
      <c r="C8" s="140">
        <v>0.14879272042504973</v>
      </c>
      <c r="D8" s="140">
        <v>9.9173843088948804E-2</v>
      </c>
      <c r="E8" s="140">
        <v>4.7669219808624763E-2</v>
      </c>
      <c r="F8" s="138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39"/>
    </row>
    <row r="9" spans="1:26" x14ac:dyDescent="0.3">
      <c r="A9" s="137" t="s">
        <v>289</v>
      </c>
      <c r="B9" s="140">
        <v>0.1527804304940639</v>
      </c>
      <c r="C9" s="140">
        <v>0.14758762597387587</v>
      </c>
      <c r="D9" s="140">
        <v>9.7013607063557272E-2</v>
      </c>
      <c r="E9" s="140">
        <v>4.541927894379922E-2</v>
      </c>
      <c r="F9" s="140">
        <v>1.2589813213585139E-2</v>
      </c>
      <c r="G9" s="138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39"/>
    </row>
    <row r="10" spans="1:26" x14ac:dyDescent="0.3">
      <c r="A10" s="137" t="s">
        <v>290</v>
      </c>
      <c r="B10" s="140">
        <v>0.14989390076217984</v>
      </c>
      <c r="C10" s="140">
        <v>0.14959047168632059</v>
      </c>
      <c r="D10" s="140">
        <v>9.9751608523161436E-2</v>
      </c>
      <c r="E10" s="140">
        <v>5.7900713740531927E-2</v>
      </c>
      <c r="F10" s="140">
        <v>5.8328647566852215E-2</v>
      </c>
      <c r="G10" s="140">
        <v>5.7461856425171078E-2</v>
      </c>
      <c r="H10" s="138"/>
      <c r="I10" s="139"/>
      <c r="J10" s="139"/>
      <c r="K10" s="139"/>
      <c r="L10" s="139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39"/>
    </row>
    <row r="11" spans="1:26" x14ac:dyDescent="0.3">
      <c r="A11" s="137" t="s">
        <v>291</v>
      </c>
      <c r="B11" s="140">
        <v>0.1508552676708774</v>
      </c>
      <c r="C11" s="140">
        <v>0.14863359607097523</v>
      </c>
      <c r="D11" s="140">
        <v>0.10221804101598596</v>
      </c>
      <c r="E11" s="140">
        <v>6.000016673413644E-2</v>
      </c>
      <c r="F11" s="140">
        <v>5.8703998199798393E-2</v>
      </c>
      <c r="G11" s="140">
        <v>5.8219692869745876E-2</v>
      </c>
      <c r="H11" s="140">
        <v>5.9546793742111311E-2</v>
      </c>
      <c r="I11" s="138"/>
      <c r="J11" s="139"/>
      <c r="K11" s="139"/>
      <c r="L11" s="139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39"/>
    </row>
    <row r="12" spans="1:26" x14ac:dyDescent="0.3">
      <c r="A12" s="137" t="s">
        <v>292</v>
      </c>
      <c r="B12" s="140">
        <v>0.14964101841169036</v>
      </c>
      <c r="C12" s="140">
        <v>0.14660193840799604</v>
      </c>
      <c r="D12" s="140">
        <v>9.7596037459398294E-2</v>
      </c>
      <c r="E12" s="140">
        <v>6.1558478905432215E-2</v>
      </c>
      <c r="F12" s="140">
        <v>6.0786389397808345E-2</v>
      </c>
      <c r="G12" s="140">
        <v>5.9235569206293713E-2</v>
      </c>
      <c r="H12" s="140">
        <v>6.3380611558656971E-2</v>
      </c>
      <c r="I12" s="140">
        <v>6.3037459630472401E-2</v>
      </c>
      <c r="J12" s="138"/>
      <c r="K12" s="139"/>
      <c r="L12" s="139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39"/>
    </row>
    <row r="13" spans="1:26" x14ac:dyDescent="0.3">
      <c r="A13" s="137" t="s">
        <v>293</v>
      </c>
      <c r="B13" s="140">
        <v>0.14758010728783083</v>
      </c>
      <c r="C13" s="140">
        <v>0.14359096466553781</v>
      </c>
      <c r="D13" s="140">
        <v>9.2875761443660693E-2</v>
      </c>
      <c r="E13" s="140">
        <v>7.1181284440984385E-2</v>
      </c>
      <c r="F13" s="140">
        <v>6.8500397004058799E-2</v>
      </c>
      <c r="G13" s="140">
        <v>6.7677083629225143E-2</v>
      </c>
      <c r="H13" s="140">
        <v>7.1291688509056261E-2</v>
      </c>
      <c r="I13" s="140">
        <v>7.3532426304256354E-2</v>
      </c>
      <c r="J13" s="140">
        <v>6.7126905886988802E-2</v>
      </c>
      <c r="K13" s="138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39"/>
    </row>
    <row r="14" spans="1:26" x14ac:dyDescent="0.3">
      <c r="A14" s="137" t="s">
        <v>328</v>
      </c>
      <c r="B14" s="140">
        <v>0.14816190792997488</v>
      </c>
      <c r="C14" s="140">
        <v>0.14524101608459827</v>
      </c>
      <c r="D14" s="140">
        <v>9.1612913699321438E-2</v>
      </c>
      <c r="E14" s="140">
        <v>6.9096404869852232E-2</v>
      </c>
      <c r="F14" s="140">
        <v>6.8422134017228547E-2</v>
      </c>
      <c r="G14" s="140">
        <v>6.5960771235953966E-2</v>
      </c>
      <c r="H14" s="140">
        <v>6.9291461696940906E-2</v>
      </c>
      <c r="I14" s="140">
        <v>6.9835804025517173E-2</v>
      </c>
      <c r="J14" s="140">
        <v>6.7662687220150425E-2</v>
      </c>
      <c r="K14" s="140">
        <v>5.215794761757403E-2</v>
      </c>
      <c r="L14" s="138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39"/>
    </row>
    <row r="15" spans="1:26" x14ac:dyDescent="0.3">
      <c r="A15" s="137" t="s">
        <v>295</v>
      </c>
      <c r="B15" s="140">
        <v>0.14881993421369563</v>
      </c>
      <c r="C15" s="140">
        <v>0.14512273319513797</v>
      </c>
      <c r="D15" s="140">
        <v>9.1641210550004681E-2</v>
      </c>
      <c r="E15" s="140">
        <v>6.9324284230738192E-2</v>
      </c>
      <c r="F15" s="140">
        <v>6.7673275427093019E-2</v>
      </c>
      <c r="G15" s="140">
        <v>6.5808665565468119E-2</v>
      </c>
      <c r="H15" s="140">
        <v>6.907372306898564E-2</v>
      </c>
      <c r="I15" s="140">
        <v>7.0367316831456875E-2</v>
      </c>
      <c r="J15" s="140">
        <v>6.7573345810649416E-2</v>
      </c>
      <c r="K15" s="140">
        <v>5.15843813171383E-2</v>
      </c>
      <c r="L15" s="140">
        <v>3.8745321335331919E-3</v>
      </c>
      <c r="M15" s="138"/>
      <c r="N15" s="139"/>
      <c r="O15" s="140">
        <v>9.9953347510927989E-3</v>
      </c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39"/>
    </row>
    <row r="16" spans="1:26" x14ac:dyDescent="0.3">
      <c r="A16" s="137" t="s">
        <v>296</v>
      </c>
      <c r="B16" s="140">
        <v>0.1483185068587427</v>
      </c>
      <c r="C16" s="140">
        <v>0.1444800929970837</v>
      </c>
      <c r="D16" s="140">
        <v>9.1146192106194901E-2</v>
      </c>
      <c r="E16" s="140">
        <v>6.9238655525094867E-2</v>
      </c>
      <c r="F16" s="140">
        <v>6.8396069267807419E-2</v>
      </c>
      <c r="G16" s="140">
        <v>6.6813933453508806E-2</v>
      </c>
      <c r="H16" s="140">
        <v>6.9349658203486431E-2</v>
      </c>
      <c r="I16" s="140">
        <v>7.0589071032902462E-2</v>
      </c>
      <c r="J16" s="140">
        <v>6.6483939477614176E-2</v>
      </c>
      <c r="K16" s="140">
        <v>5.1221961000320865E-2</v>
      </c>
      <c r="L16" s="140">
        <v>1.0188107053622003E-2</v>
      </c>
      <c r="M16" s="140">
        <v>1.0121687380729419E-2</v>
      </c>
      <c r="N16" s="138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39"/>
    </row>
    <row r="17" spans="1:26" x14ac:dyDescent="0.3">
      <c r="A17" s="137" t="s">
        <v>297</v>
      </c>
      <c r="B17" s="140">
        <v>0.14828356191855832</v>
      </c>
      <c r="C17" s="140">
        <v>0.14436411777132102</v>
      </c>
      <c r="D17" s="140">
        <v>9.0939838480351962E-2</v>
      </c>
      <c r="E17" s="140">
        <v>6.9186873537260482E-2</v>
      </c>
      <c r="F17" s="140">
        <v>6.8272686090072046E-2</v>
      </c>
      <c r="G17" s="140">
        <v>6.6690443815705325E-2</v>
      </c>
      <c r="H17" s="140">
        <v>6.9146464348790793E-2</v>
      </c>
      <c r="I17" s="140">
        <v>7.0537549206370509E-2</v>
      </c>
      <c r="J17" s="140">
        <v>6.6431516187336129E-2</v>
      </c>
      <c r="K17" s="140">
        <v>5.116659114649879E-2</v>
      </c>
      <c r="L17" s="140">
        <v>1.0061736995668376E-2</v>
      </c>
      <c r="M17" s="140">
        <v>9.9953347510927989E-3</v>
      </c>
      <c r="N17" s="140">
        <v>1.263610865952525E-4</v>
      </c>
      <c r="O17" s="138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39"/>
    </row>
    <row r="18" spans="1:26" x14ac:dyDescent="0.3">
      <c r="A18" s="142" t="s">
        <v>298</v>
      </c>
      <c r="B18" s="140">
        <v>0.14856699930977385</v>
      </c>
      <c r="C18" s="140">
        <v>0.14486761811724194</v>
      </c>
      <c r="D18" s="140">
        <v>9.1004399711660425E-2</v>
      </c>
      <c r="E18" s="140">
        <v>6.9318767387126362E-2</v>
      </c>
      <c r="F18" s="140">
        <v>6.8471177259230798E-2</v>
      </c>
      <c r="G18" s="140">
        <v>6.6947798713899859E-2</v>
      </c>
      <c r="H18" s="140">
        <v>6.9282344419835634E-2</v>
      </c>
      <c r="I18" s="140">
        <v>7.0829018823056339E-2</v>
      </c>
      <c r="J18" s="140">
        <v>6.6769431337543858E-2</v>
      </c>
      <c r="K18" s="140">
        <v>5.1439455060839211E-2</v>
      </c>
      <c r="L18" s="140">
        <v>1.0270927211101509E-2</v>
      </c>
      <c r="M18" s="140">
        <v>1.0204862477941109E-2</v>
      </c>
      <c r="N18" s="140">
        <v>2.5471029946509531E-4</v>
      </c>
      <c r="O18" s="140">
        <v>1.273687897156035E-4</v>
      </c>
      <c r="P18" s="138"/>
      <c r="Q18" s="141"/>
      <c r="R18" s="141"/>
      <c r="S18" s="141"/>
      <c r="T18" s="141"/>
      <c r="U18" s="141"/>
      <c r="V18" s="141"/>
      <c r="W18" s="141"/>
      <c r="X18" s="141"/>
      <c r="Y18" s="141"/>
      <c r="Z18" s="139"/>
    </row>
    <row r="19" spans="1:26" x14ac:dyDescent="0.3">
      <c r="A19" s="142" t="s">
        <v>299</v>
      </c>
      <c r="B19" s="140">
        <v>0.14866953209168152</v>
      </c>
      <c r="C19" s="140">
        <v>0.14488097812604603</v>
      </c>
      <c r="D19" s="140">
        <v>9.0772161450282746E-2</v>
      </c>
      <c r="E19" s="140">
        <v>6.9697492836072322E-2</v>
      </c>
      <c r="F19" s="140">
        <v>6.8705444195631196E-2</v>
      </c>
      <c r="G19" s="140">
        <v>6.7181113038015744E-2</v>
      </c>
      <c r="H19" s="140">
        <v>6.9661215265914081E-2</v>
      </c>
      <c r="I19" s="140">
        <v>7.1132375910022333E-2</v>
      </c>
      <c r="J19" s="140">
        <v>6.6850923716051835E-2</v>
      </c>
      <c r="K19" s="140">
        <v>5.1223145274137578E-2</v>
      </c>
      <c r="L19" s="140">
        <v>9.8788340873401451E-3</v>
      </c>
      <c r="M19" s="140">
        <v>9.812855937028157E-3</v>
      </c>
      <c r="N19" s="140">
        <v>1.0201475535836814E-3</v>
      </c>
      <c r="O19" s="140">
        <v>7.0128388274124807E-4</v>
      </c>
      <c r="P19" s="140">
        <v>8.9248832474953096E-4</v>
      </c>
      <c r="Q19" s="138"/>
      <c r="R19" s="141"/>
      <c r="S19" s="141"/>
      <c r="T19" s="141"/>
      <c r="U19" s="141"/>
      <c r="V19" s="141"/>
      <c r="W19" s="141"/>
      <c r="X19" s="141"/>
      <c r="Y19" s="141"/>
      <c r="Z19" s="139"/>
    </row>
    <row r="20" spans="1:26" x14ac:dyDescent="0.3">
      <c r="A20" s="142" t="s">
        <v>300</v>
      </c>
      <c r="B20" s="140">
        <v>0.14881708053423576</v>
      </c>
      <c r="C20" s="140">
        <v>0.14494019728443064</v>
      </c>
      <c r="D20" s="140">
        <v>9.1073523357522709E-2</v>
      </c>
      <c r="E20" s="140">
        <v>6.9539111097258618E-2</v>
      </c>
      <c r="F20" s="140">
        <v>6.8691345848323121E-2</v>
      </c>
      <c r="G20" s="140">
        <v>6.716732655423166E-2</v>
      </c>
      <c r="H20" s="140">
        <v>6.9502778868089227E-2</v>
      </c>
      <c r="I20" s="140">
        <v>7.1049942711242459E-2</v>
      </c>
      <c r="J20" s="140">
        <v>6.6989234903207559E-2</v>
      </c>
      <c r="K20" s="140">
        <v>5.1365967603999585E-2</v>
      </c>
      <c r="L20" s="140">
        <v>1.0205207003975527E-2</v>
      </c>
      <c r="M20" s="140">
        <v>1.0139159025192895E-2</v>
      </c>
      <c r="N20" s="140">
        <v>3.1842344339665216E-4</v>
      </c>
      <c r="O20" s="140">
        <v>1.9107453764459362E-4</v>
      </c>
      <c r="P20" s="140">
        <v>1.9102389812588645E-4</v>
      </c>
      <c r="Q20" s="140">
        <v>8.2864666134697593E-4</v>
      </c>
      <c r="R20" s="138"/>
      <c r="S20" s="141"/>
      <c r="T20" s="141"/>
      <c r="U20" s="141"/>
      <c r="V20" s="141"/>
      <c r="W20" s="141"/>
      <c r="X20" s="141"/>
      <c r="Y20" s="141"/>
      <c r="Z20" s="139"/>
    </row>
    <row r="21" spans="1:26" x14ac:dyDescent="0.3">
      <c r="A21" s="142" t="s">
        <v>301</v>
      </c>
      <c r="B21" s="140">
        <v>0.14872825147677202</v>
      </c>
      <c r="C21" s="140">
        <v>0.14486761811724194</v>
      </c>
      <c r="D21" s="140">
        <v>9.1153545169231617E-2</v>
      </c>
      <c r="E21" s="140">
        <v>6.9462807642148447E-2</v>
      </c>
      <c r="F21" s="140">
        <v>6.8615135428406651E-2</v>
      </c>
      <c r="G21" s="140">
        <v>6.7091386911935516E-2</v>
      </c>
      <c r="H21" s="140">
        <v>6.9426448206396638E-2</v>
      </c>
      <c r="I21" s="140">
        <v>7.0829018823056339E-2</v>
      </c>
      <c r="J21" s="140">
        <v>6.6913215281476965E-2</v>
      </c>
      <c r="K21" s="140">
        <v>5.1439455060839211E-2</v>
      </c>
      <c r="L21" s="140">
        <v>1.0270927211101509E-2</v>
      </c>
      <c r="M21" s="140">
        <v>1.0204862477941109E-2</v>
      </c>
      <c r="N21" s="140">
        <v>1.2734338053093367E-4</v>
      </c>
      <c r="O21" s="140">
        <v>0</v>
      </c>
      <c r="P21" s="140">
        <v>1.2733503757922252E-4</v>
      </c>
      <c r="Q21" s="140">
        <v>8.9248832474953096E-4</v>
      </c>
      <c r="R21" s="140">
        <v>1.9102389812588645E-4</v>
      </c>
      <c r="S21" s="138"/>
      <c r="T21" s="141"/>
      <c r="U21" s="141"/>
      <c r="V21" s="141"/>
      <c r="W21" s="141"/>
      <c r="X21" s="141"/>
      <c r="Y21" s="141"/>
      <c r="Z21" s="139"/>
    </row>
    <row r="22" spans="1:26" x14ac:dyDescent="0.3">
      <c r="A22" s="142" t="s">
        <v>302</v>
      </c>
      <c r="B22" s="140">
        <v>0.14865436024839276</v>
      </c>
      <c r="C22" s="140">
        <v>0.14495474644630105</v>
      </c>
      <c r="D22" s="140">
        <v>9.0763311880540057E-2</v>
      </c>
      <c r="E22" s="140">
        <v>6.9690840273895202E-2</v>
      </c>
      <c r="F22" s="140">
        <v>6.8698887443392601E-2</v>
      </c>
      <c r="G22" s="140">
        <v>6.7174712156939168E-2</v>
      </c>
      <c r="H22" s="140">
        <v>6.965456337323922E-2</v>
      </c>
      <c r="I22" s="140">
        <v>7.1202157663738608E-2</v>
      </c>
      <c r="J22" s="140">
        <v>6.6844546815516756E-2</v>
      </c>
      <c r="K22" s="140">
        <v>5.1218324233596173E-2</v>
      </c>
      <c r="L22" s="140">
        <v>9.9436059921479553E-3</v>
      </c>
      <c r="M22" s="140">
        <v>9.8776171415630842E-3</v>
      </c>
      <c r="N22" s="140">
        <v>1.0839318381393487E-3</v>
      </c>
      <c r="O22" s="140">
        <v>7.6505471671052246E-4</v>
      </c>
      <c r="P22" s="140">
        <v>9.562596331034554E-4</v>
      </c>
      <c r="Q22" s="140">
        <v>0</v>
      </c>
      <c r="R22" s="140">
        <v>8.9240939568429234E-4</v>
      </c>
      <c r="S22" s="140">
        <v>9.562596331034554E-4</v>
      </c>
      <c r="T22" s="138"/>
      <c r="U22" s="141"/>
      <c r="V22" s="141"/>
      <c r="W22" s="141"/>
      <c r="X22" s="141"/>
      <c r="Y22" s="141"/>
      <c r="Z22" s="139"/>
    </row>
    <row r="23" spans="1:26" x14ac:dyDescent="0.3">
      <c r="A23" s="142" t="s">
        <v>303</v>
      </c>
      <c r="B23" s="140">
        <v>0.14858913768485141</v>
      </c>
      <c r="C23" s="140">
        <v>0.14480065146655327</v>
      </c>
      <c r="D23" s="140">
        <v>9.0696714962716779E-2</v>
      </c>
      <c r="E23" s="140">
        <v>6.9624436976816001E-2</v>
      </c>
      <c r="F23" s="140">
        <v>6.86324532404569E-2</v>
      </c>
      <c r="G23" s="140">
        <v>6.7108307226210848E-2</v>
      </c>
      <c r="H23" s="140">
        <v>6.9588135172543683E-2</v>
      </c>
      <c r="I23" s="140">
        <v>7.1059161456200587E-2</v>
      </c>
      <c r="J23" s="140">
        <v>6.6778062174629893E-2</v>
      </c>
      <c r="K23" s="140">
        <v>5.115202464511362E-2</v>
      </c>
      <c r="L23" s="140">
        <v>9.8135792476373128E-3</v>
      </c>
      <c r="M23" s="140">
        <v>9.7476151955197786E-3</v>
      </c>
      <c r="N23" s="140">
        <v>9.5631876141379784E-4</v>
      </c>
      <c r="O23" s="140">
        <v>6.3748436455919925E-4</v>
      </c>
      <c r="P23" s="140">
        <v>8.2867884578730403E-4</v>
      </c>
      <c r="Q23" s="140">
        <v>0</v>
      </c>
      <c r="R23" s="140">
        <v>7.6484892482474862E-4</v>
      </c>
      <c r="S23" s="140">
        <v>8.2867884578730403E-4</v>
      </c>
      <c r="T23" s="140">
        <v>0</v>
      </c>
      <c r="U23" s="138"/>
      <c r="V23" s="141"/>
      <c r="W23" s="141"/>
      <c r="X23" s="141"/>
      <c r="Y23" s="141"/>
      <c r="Z23" s="139"/>
    </row>
    <row r="24" spans="1:26" x14ac:dyDescent="0.3">
      <c r="A24" s="142" t="s">
        <v>304</v>
      </c>
      <c r="B24" s="140">
        <v>0.14865436024839276</v>
      </c>
      <c r="C24" s="140">
        <v>0.14495474644630105</v>
      </c>
      <c r="D24" s="140">
        <v>9.0763311880540057E-2</v>
      </c>
      <c r="E24" s="140">
        <v>6.9690840273895202E-2</v>
      </c>
      <c r="F24" s="140">
        <v>6.8698887443392601E-2</v>
      </c>
      <c r="G24" s="140">
        <v>6.7174712156939168E-2</v>
      </c>
      <c r="H24" s="140">
        <v>6.965456337323922E-2</v>
      </c>
      <c r="I24" s="140">
        <v>7.1202157663738608E-2</v>
      </c>
      <c r="J24" s="140">
        <v>6.6844546815516756E-2</v>
      </c>
      <c r="K24" s="140">
        <v>5.1218324233596173E-2</v>
      </c>
      <c r="L24" s="140">
        <v>9.9436059921479553E-3</v>
      </c>
      <c r="M24" s="140">
        <v>9.8776171415630842E-3</v>
      </c>
      <c r="N24" s="140">
        <v>1.0839318381393487E-3</v>
      </c>
      <c r="O24" s="140">
        <v>7.6505471671052246E-4</v>
      </c>
      <c r="P24" s="140">
        <v>9.562596331034554E-4</v>
      </c>
      <c r="Q24" s="140">
        <v>0</v>
      </c>
      <c r="R24" s="140">
        <v>8.9240939568429234E-4</v>
      </c>
      <c r="S24" s="140">
        <v>9.562596331034554E-4</v>
      </c>
      <c r="T24" s="140">
        <v>0</v>
      </c>
      <c r="U24" s="140">
        <v>0</v>
      </c>
      <c r="V24" s="138"/>
      <c r="W24" s="141"/>
      <c r="X24" s="141"/>
      <c r="Y24" s="141"/>
      <c r="Z24" s="139"/>
    </row>
    <row r="25" spans="1:26" x14ac:dyDescent="0.3">
      <c r="A25" s="142" t="s">
        <v>305</v>
      </c>
      <c r="B25" s="140">
        <v>0.14738209694926266</v>
      </c>
      <c r="C25" s="140">
        <v>0.14327884883835751</v>
      </c>
      <c r="D25" s="140">
        <v>9.0084443119101035E-2</v>
      </c>
      <c r="E25" s="140">
        <v>6.8592527962454075E-2</v>
      </c>
      <c r="F25" s="140">
        <v>6.8260595265491164E-2</v>
      </c>
      <c r="G25" s="140">
        <v>6.6605387082851589E-2</v>
      </c>
      <c r="H25" s="140">
        <v>6.8273521980467891E-2</v>
      </c>
      <c r="I25" s="140">
        <v>7.0407228203233807E-2</v>
      </c>
      <c r="J25" s="140">
        <v>6.5784209728905113E-2</v>
      </c>
      <c r="K25" s="140">
        <v>5.1048639291747855E-2</v>
      </c>
      <c r="L25" s="140">
        <v>9.9814649414797577E-3</v>
      </c>
      <c r="M25" s="140">
        <v>9.5858956039017243E-3</v>
      </c>
      <c r="N25" s="140">
        <v>5.7982342423529643E-3</v>
      </c>
      <c r="O25" s="140">
        <v>5.5402811716801616E-3</v>
      </c>
      <c r="P25" s="140">
        <v>5.6684949946956198E-3</v>
      </c>
      <c r="Q25" s="140">
        <v>5.2795623816714503E-3</v>
      </c>
      <c r="R25" s="140">
        <v>5.6034572033807056E-3</v>
      </c>
      <c r="S25" s="140">
        <v>5.6684949946956198E-3</v>
      </c>
      <c r="T25" s="140">
        <v>5.3440644653834721E-3</v>
      </c>
      <c r="U25" s="140">
        <v>5.214803852793699E-3</v>
      </c>
      <c r="V25" s="140">
        <v>5.3440644653834721E-3</v>
      </c>
      <c r="W25" s="138"/>
      <c r="X25" s="141"/>
      <c r="Y25" s="141"/>
      <c r="Z25" s="139"/>
    </row>
    <row r="26" spans="1:26" x14ac:dyDescent="0.3">
      <c r="A26" s="142" t="s">
        <v>306</v>
      </c>
      <c r="B26" s="140">
        <v>0.14850365357573037</v>
      </c>
      <c r="C26" s="140">
        <v>0.14479400587927846</v>
      </c>
      <c r="D26" s="140">
        <v>9.0591795696779179E-2</v>
      </c>
      <c r="E26" s="140">
        <v>6.9437167164467864E-2</v>
      </c>
      <c r="F26" s="140">
        <v>6.8516937954194376E-2</v>
      </c>
      <c r="G26" s="140">
        <v>6.6992468588278509E-2</v>
      </c>
      <c r="H26" s="140">
        <v>6.9400771135906369E-2</v>
      </c>
      <c r="I26" s="140">
        <v>7.087207139721477E-2</v>
      </c>
      <c r="J26" s="140">
        <v>6.6590055021103767E-2</v>
      </c>
      <c r="K26" s="140">
        <v>5.0962074921074789E-2</v>
      </c>
      <c r="L26" s="140">
        <v>9.6872862458580074E-3</v>
      </c>
      <c r="M26" s="140">
        <v>9.6213210578790596E-3</v>
      </c>
      <c r="N26" s="140">
        <v>7.6523738545620503E-4</v>
      </c>
      <c r="O26" s="140">
        <v>5.738240830275845E-4</v>
      </c>
      <c r="P26" s="140">
        <v>6.3759714780242693E-4</v>
      </c>
      <c r="Q26" s="140">
        <v>0</v>
      </c>
      <c r="R26" s="140">
        <v>5.7377332843052157E-4</v>
      </c>
      <c r="S26" s="140">
        <v>6.3759714780242693E-4</v>
      </c>
      <c r="T26" s="140">
        <v>0</v>
      </c>
      <c r="U26" s="140">
        <v>0</v>
      </c>
      <c r="V26" s="140">
        <v>0</v>
      </c>
      <c r="W26" s="140">
        <v>5.0875158117956879E-3</v>
      </c>
      <c r="X26" s="138"/>
      <c r="Y26" s="141"/>
      <c r="Z26" s="139"/>
    </row>
    <row r="27" spans="1:26" x14ac:dyDescent="0.3">
      <c r="A27" s="142" t="s">
        <v>307</v>
      </c>
      <c r="B27" s="140">
        <v>0.14861947449327867</v>
      </c>
      <c r="C27" s="140">
        <v>0.14483821890193846</v>
      </c>
      <c r="D27" s="140">
        <v>9.103446332087857E-2</v>
      </c>
      <c r="E27" s="140">
        <v>6.934096939718612E-2</v>
      </c>
      <c r="F27" s="140">
        <v>6.8493104572002417E-2</v>
      </c>
      <c r="G27" s="140">
        <v>6.6969188789661363E-2</v>
      </c>
      <c r="H27" s="140">
        <v>6.9304548212229797E-2</v>
      </c>
      <c r="I27" s="140">
        <v>7.0703006117245518E-2</v>
      </c>
      <c r="J27" s="140">
        <v>6.6714790677635943E-2</v>
      </c>
      <c r="K27" s="140">
        <v>5.1241521029964016E-2</v>
      </c>
      <c r="L27" s="140">
        <v>1.001236911482954E-2</v>
      </c>
      <c r="M27" s="140">
        <v>9.9463427567273305E-3</v>
      </c>
      <c r="N27" s="140">
        <v>1.2738839325434977E-4</v>
      </c>
      <c r="O27" s="140">
        <v>0</v>
      </c>
      <c r="P27" s="140">
        <v>6.368707754877414E-5</v>
      </c>
      <c r="Q27" s="140">
        <v>6.3747422872799842E-4</v>
      </c>
      <c r="R27" s="140">
        <v>1.2738839325434977E-4</v>
      </c>
      <c r="S27" s="140">
        <v>0</v>
      </c>
      <c r="T27" s="140">
        <v>7.0123794873870376E-4</v>
      </c>
      <c r="U27" s="140">
        <v>5.7368498993565166E-4</v>
      </c>
      <c r="V27" s="140">
        <v>7.0123794873870376E-4</v>
      </c>
      <c r="W27" s="140">
        <v>5.4107170355001686E-3</v>
      </c>
      <c r="X27" s="140">
        <v>3.8254771602642403E-4</v>
      </c>
      <c r="Y27" s="138"/>
      <c r="Z27" s="139"/>
    </row>
    <row r="28" spans="1:26" x14ac:dyDescent="0.3">
      <c r="A28" s="142" t="s">
        <v>308</v>
      </c>
      <c r="B28" s="140">
        <v>0.14837963327052611</v>
      </c>
      <c r="C28" s="140">
        <v>0.14477287991386101</v>
      </c>
      <c r="D28" s="140">
        <v>9.0980562392860787E-2</v>
      </c>
      <c r="E28" s="140">
        <v>6.9157565587476419E-2</v>
      </c>
      <c r="F28" s="140">
        <v>6.8307710633255608E-2</v>
      </c>
      <c r="G28" s="140">
        <v>6.6780468298571496E-2</v>
      </c>
      <c r="H28" s="140">
        <v>6.9052096829945397E-2</v>
      </c>
      <c r="I28" s="140">
        <v>7.0462362958955568E-2</v>
      </c>
      <c r="J28" s="140">
        <v>6.6612873775173789E-2</v>
      </c>
      <c r="K28" s="140">
        <v>5.0951056081334697E-2</v>
      </c>
      <c r="L28" s="140">
        <v>1.0435238919405686E-2</v>
      </c>
      <c r="M28" s="140">
        <v>1.0368927211538185E-2</v>
      </c>
      <c r="N28" s="140">
        <v>2.5553668952746562E-4</v>
      </c>
      <c r="O28" s="140">
        <v>1.2778207974172538E-4</v>
      </c>
      <c r="P28" s="140">
        <v>2.5551990170029126E-4</v>
      </c>
      <c r="Q28" s="140">
        <v>1.0233939897727326E-3</v>
      </c>
      <c r="R28" s="140">
        <v>3.1943566378900767E-4</v>
      </c>
      <c r="S28" s="140">
        <v>1.27748108241895E-4</v>
      </c>
      <c r="T28" s="140">
        <v>1.0873813052747717E-3</v>
      </c>
      <c r="U28" s="140">
        <v>9.593618952207448E-4</v>
      </c>
      <c r="V28" s="140">
        <v>1.0873813052747717E-3</v>
      </c>
      <c r="W28" s="140">
        <v>5.6796610058067569E-3</v>
      </c>
      <c r="X28" s="140">
        <v>7.6767308665062859E-4</v>
      </c>
      <c r="Y28" s="140">
        <v>1.2779340759050834E-4</v>
      </c>
      <c r="Z28" s="138"/>
    </row>
    <row r="29" spans="1:26" ht="17.25" thickBot="1" x14ac:dyDescent="0.35">
      <c r="A29" s="145" t="s">
        <v>309</v>
      </c>
      <c r="B29" s="146">
        <v>3.0061750928819263E-2</v>
      </c>
      <c r="C29" s="146">
        <v>6.4536384198104951E-2</v>
      </c>
      <c r="D29" s="146">
        <v>0.1431362742979497</v>
      </c>
      <c r="E29" s="146">
        <v>0.15070723967602215</v>
      </c>
      <c r="F29" s="146">
        <v>0.15139346974070134</v>
      </c>
      <c r="G29" s="146">
        <v>0.15076296873903497</v>
      </c>
      <c r="H29" s="146">
        <v>0.14807308840780092</v>
      </c>
      <c r="I29" s="146">
        <v>0.14936336372679362</v>
      </c>
      <c r="J29" s="146">
        <v>0.14961360287306044</v>
      </c>
      <c r="K29" s="146">
        <v>0.14458278684230388</v>
      </c>
      <c r="L29" s="146">
        <v>0.14402757089496973</v>
      </c>
      <c r="M29" s="146">
        <v>0.14471143007755741</v>
      </c>
      <c r="N29" s="146">
        <v>0.14442076535696924</v>
      </c>
      <c r="O29" s="146">
        <v>0.14438480531495082</v>
      </c>
      <c r="P29" s="146">
        <v>0.14472690456443713</v>
      </c>
      <c r="Q29" s="146">
        <v>0.14465180509409048</v>
      </c>
      <c r="R29" s="146">
        <v>0.14479931996048354</v>
      </c>
      <c r="S29" s="146">
        <v>0.14488774584543443</v>
      </c>
      <c r="T29" s="146">
        <v>0.14463705758052897</v>
      </c>
      <c r="U29" s="146">
        <v>0.14457157701818202</v>
      </c>
      <c r="V29" s="146">
        <v>0.14463705758052897</v>
      </c>
      <c r="W29" s="146">
        <v>0.14416227252862263</v>
      </c>
      <c r="X29" s="146">
        <v>0.14448441011303548</v>
      </c>
      <c r="Y29" s="146">
        <v>0.14477794637891506</v>
      </c>
      <c r="Z29" s="146">
        <v>0.14460934192572461</v>
      </c>
    </row>
    <row r="30" spans="1:26" x14ac:dyDescent="0.3">
      <c r="L30" s="143"/>
      <c r="M30" s="143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3"/>
    </row>
    <row r="31" spans="1:26" ht="17.25" thickBot="1" x14ac:dyDescent="0.35">
      <c r="A31" s="36" t="s">
        <v>254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P31" s="143"/>
    </row>
    <row r="32" spans="1:26" ht="50.25" thickBot="1" x14ac:dyDescent="0.35">
      <c r="A32" s="154"/>
      <c r="B32" s="157" t="s">
        <v>310</v>
      </c>
      <c r="C32" s="157" t="s">
        <v>311</v>
      </c>
      <c r="D32" s="157" t="s">
        <v>312</v>
      </c>
      <c r="E32" s="157" t="s">
        <v>313</v>
      </c>
      <c r="F32" s="157" t="s">
        <v>314</v>
      </c>
      <c r="G32" s="157" t="s">
        <v>315</v>
      </c>
      <c r="H32" s="157" t="s">
        <v>316</v>
      </c>
      <c r="I32" s="157" t="s">
        <v>317</v>
      </c>
      <c r="J32" s="157" t="s">
        <v>318</v>
      </c>
      <c r="K32" s="157" t="s">
        <v>321</v>
      </c>
      <c r="L32" s="157" t="s">
        <v>320</v>
      </c>
      <c r="P32" s="143"/>
    </row>
    <row r="33" spans="1:12" x14ac:dyDescent="0.3">
      <c r="A33" s="151" t="s">
        <v>310</v>
      </c>
      <c r="B33" s="152"/>
      <c r="C33" s="151"/>
      <c r="D33" s="151"/>
      <c r="E33" s="151"/>
      <c r="F33" s="151"/>
      <c r="G33" s="151"/>
      <c r="H33" s="151"/>
      <c r="I33" s="151"/>
      <c r="J33" s="151"/>
      <c r="K33" s="151"/>
      <c r="L33" s="151"/>
    </row>
    <row r="34" spans="1:12" x14ac:dyDescent="0.3">
      <c r="A34" s="151" t="s">
        <v>311</v>
      </c>
      <c r="B34" s="153">
        <v>0.38566348384887861</v>
      </c>
      <c r="C34" s="152"/>
      <c r="D34" s="151"/>
      <c r="E34" s="151"/>
      <c r="F34" s="151"/>
      <c r="G34" s="151"/>
      <c r="H34" s="151"/>
      <c r="I34" s="151"/>
      <c r="J34" s="151"/>
      <c r="K34" s="151"/>
      <c r="L34" s="151"/>
    </row>
    <row r="35" spans="1:12" x14ac:dyDescent="0.3">
      <c r="A35" s="151" t="s">
        <v>312</v>
      </c>
      <c r="B35" s="153">
        <v>0.38639960138992208</v>
      </c>
      <c r="C35" s="153">
        <v>7.7025775855041542E-2</v>
      </c>
      <c r="D35" s="152"/>
      <c r="E35" s="151"/>
      <c r="F35" s="151"/>
      <c r="G35" s="151"/>
      <c r="H35" s="151"/>
      <c r="I35" s="151"/>
      <c r="J35" s="151"/>
      <c r="K35" s="151"/>
      <c r="L35" s="151"/>
    </row>
    <row r="36" spans="1:12" x14ac:dyDescent="0.3">
      <c r="A36" s="151" t="s">
        <v>313</v>
      </c>
      <c r="B36" s="153">
        <v>0.38831557683158957</v>
      </c>
      <c r="C36" s="153">
        <v>0.19490502473200494</v>
      </c>
      <c r="D36" s="153">
        <v>0.19469590010721194</v>
      </c>
      <c r="E36" s="152"/>
      <c r="F36" s="151"/>
      <c r="G36" s="151"/>
      <c r="H36" s="151"/>
      <c r="I36" s="151"/>
      <c r="J36" s="151"/>
      <c r="K36" s="151"/>
      <c r="L36" s="151"/>
    </row>
    <row r="37" spans="1:12" x14ac:dyDescent="0.3">
      <c r="A37" s="151" t="s">
        <v>314</v>
      </c>
      <c r="B37" s="153">
        <v>0.39233737532967244</v>
      </c>
      <c r="C37" s="153">
        <v>0.22498683739595121</v>
      </c>
      <c r="D37" s="153">
        <v>0.22518237445365061</v>
      </c>
      <c r="E37" s="153">
        <v>0.22017075635426048</v>
      </c>
      <c r="F37" s="152"/>
      <c r="G37" s="151"/>
      <c r="H37" s="151"/>
      <c r="I37" s="151"/>
      <c r="J37" s="151"/>
      <c r="K37" s="151"/>
      <c r="L37" s="151"/>
    </row>
    <row r="38" spans="1:12" x14ac:dyDescent="0.3">
      <c r="A38" s="151" t="s">
        <v>315</v>
      </c>
      <c r="B38" s="153">
        <v>4.8801412063687849E-2</v>
      </c>
      <c r="C38" s="153">
        <v>0.37469544711707464</v>
      </c>
      <c r="D38" s="153">
        <v>0.37564096045103224</v>
      </c>
      <c r="E38" s="153">
        <v>0.37742228514184084</v>
      </c>
      <c r="F38" s="153">
        <v>0.38111189194577605</v>
      </c>
      <c r="G38" s="152"/>
      <c r="H38" s="151"/>
      <c r="I38" s="151"/>
      <c r="J38" s="151"/>
      <c r="K38" s="151"/>
      <c r="L38" s="151"/>
    </row>
    <row r="39" spans="1:12" x14ac:dyDescent="0.3">
      <c r="A39" s="151" t="s">
        <v>316</v>
      </c>
      <c r="B39" s="153">
        <v>0.38810765171418454</v>
      </c>
      <c r="C39" s="153">
        <v>0.19470809351834409</v>
      </c>
      <c r="D39" s="153">
        <v>0.19441798091273066</v>
      </c>
      <c r="E39" s="153">
        <v>5.0993561193440722E-2</v>
      </c>
      <c r="F39" s="153">
        <v>0.21999901674205519</v>
      </c>
      <c r="G39" s="153">
        <v>0.3770821029826984</v>
      </c>
      <c r="H39" s="152"/>
      <c r="I39" s="151"/>
      <c r="J39" s="151"/>
      <c r="K39" s="151"/>
      <c r="L39" s="151"/>
    </row>
    <row r="40" spans="1:12" x14ac:dyDescent="0.3">
      <c r="A40" s="151" t="s">
        <v>317</v>
      </c>
      <c r="B40" s="153">
        <v>0.38545886865698048</v>
      </c>
      <c r="C40" s="153">
        <v>6.2499089689285948E-2</v>
      </c>
      <c r="D40" s="153">
        <v>7.6665382333765408E-2</v>
      </c>
      <c r="E40" s="153">
        <v>0.19476816330382607</v>
      </c>
      <c r="F40" s="153">
        <v>0.2246256326701806</v>
      </c>
      <c r="G40" s="153">
        <v>0.37454261734791766</v>
      </c>
      <c r="H40" s="153">
        <v>0.19443405087930654</v>
      </c>
      <c r="I40" s="152"/>
      <c r="J40" s="151"/>
      <c r="K40" s="151"/>
      <c r="L40" s="151"/>
    </row>
    <row r="41" spans="1:12" x14ac:dyDescent="0.3">
      <c r="A41" s="151" t="s">
        <v>318</v>
      </c>
      <c r="B41" s="153">
        <v>0.24235260653205618</v>
      </c>
      <c r="C41" s="153">
        <v>0.40477762836730447</v>
      </c>
      <c r="D41" s="153">
        <v>0.40463637690751303</v>
      </c>
      <c r="E41" s="153">
        <v>0.40659958827629522</v>
      </c>
      <c r="F41" s="153">
        <v>0.41057537081427176</v>
      </c>
      <c r="G41" s="153">
        <v>0.23327801070990087</v>
      </c>
      <c r="H41" s="153">
        <v>0.40630798064660939</v>
      </c>
      <c r="I41" s="153">
        <v>0.40430621769175129</v>
      </c>
      <c r="J41" s="152"/>
      <c r="K41" s="151"/>
      <c r="L41" s="151"/>
    </row>
    <row r="42" spans="1:12" x14ac:dyDescent="0.3">
      <c r="A42" s="151" t="s">
        <v>319</v>
      </c>
      <c r="B42" s="153">
        <v>0.83692101847963263</v>
      </c>
      <c r="C42" s="153">
        <v>0.91723367502804098</v>
      </c>
      <c r="D42" s="153">
        <v>0.91948721962356139</v>
      </c>
      <c r="E42" s="153">
        <v>0.9226763896131368</v>
      </c>
      <c r="F42" s="153">
        <v>0.92908950395576795</v>
      </c>
      <c r="G42" s="153">
        <v>0.82063420665892928</v>
      </c>
      <c r="H42" s="153">
        <v>0.92226265320268996</v>
      </c>
      <c r="I42" s="153">
        <v>0.91749523933966959</v>
      </c>
      <c r="J42" s="153">
        <v>0.87718730356643604</v>
      </c>
      <c r="K42" s="152"/>
      <c r="L42" s="151"/>
    </row>
    <row r="43" spans="1:12" ht="17.25" thickBot="1" x14ac:dyDescent="0.35">
      <c r="A43" s="154" t="s">
        <v>320</v>
      </c>
      <c r="B43" s="155">
        <v>4.6994790975671615E-2</v>
      </c>
      <c r="C43" s="155">
        <v>0.37411591149949275</v>
      </c>
      <c r="D43" s="155">
        <v>0.37468342588051728</v>
      </c>
      <c r="E43" s="155">
        <v>0.37649893252258682</v>
      </c>
      <c r="F43" s="155">
        <v>0.38065770736712518</v>
      </c>
      <c r="G43" s="155">
        <v>3.1698780051067146E-2</v>
      </c>
      <c r="H43" s="155">
        <v>0.37623956651063317</v>
      </c>
      <c r="I43" s="155">
        <v>0.37383057169013323</v>
      </c>
      <c r="J43" s="155">
        <v>0.23240317119272699</v>
      </c>
      <c r="K43" s="155">
        <v>0.81934482443262602</v>
      </c>
      <c r="L43" s="156"/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5472-1DBB-4543-B163-ACFB0D792BB9}">
  <dimension ref="A1:H27"/>
  <sheetViews>
    <sheetView tabSelected="1" topLeftCell="B1" zoomScale="85" zoomScaleNormal="85" workbookViewId="0">
      <selection activeCell="F30" sqref="F30"/>
    </sheetView>
  </sheetViews>
  <sheetFormatPr defaultRowHeight="16.5" x14ac:dyDescent="0.3"/>
  <cols>
    <col min="1" max="1" width="29.625" bestFit="1" customWidth="1"/>
    <col min="2" max="2" width="29.625" customWidth="1"/>
    <col min="3" max="3" width="31.875" bestFit="1" customWidth="1"/>
    <col min="4" max="4" width="16" style="45" bestFit="1" customWidth="1"/>
    <col min="5" max="5" width="9.875" bestFit="1" customWidth="1"/>
    <col min="6" max="6" width="9.5" bestFit="1" customWidth="1"/>
    <col min="7" max="7" width="9.25" bestFit="1" customWidth="1"/>
    <col min="8" max="9" width="9.875" bestFit="1" customWidth="1"/>
  </cols>
  <sheetData>
    <row r="1" spans="1:8" ht="33.75" thickBot="1" x14ac:dyDescent="0.35">
      <c r="A1" s="10" t="s">
        <v>278</v>
      </c>
      <c r="B1" s="4"/>
      <c r="C1" s="4"/>
      <c r="D1" s="11"/>
      <c r="E1" s="4"/>
      <c r="F1" s="4"/>
      <c r="G1" s="4"/>
    </row>
    <row r="2" spans="1:8" s="50" customFormat="1" ht="17.25" thickBot="1" x14ac:dyDescent="0.35">
      <c r="A2" s="46" t="s">
        <v>212</v>
      </c>
      <c r="B2" s="47"/>
      <c r="C2" s="47" t="s">
        <v>165</v>
      </c>
      <c r="D2" s="47" t="s">
        <v>192</v>
      </c>
      <c r="E2" s="48" t="s">
        <v>166</v>
      </c>
      <c r="F2" s="48" t="s">
        <v>280</v>
      </c>
      <c r="G2" s="49" t="s">
        <v>281</v>
      </c>
      <c r="H2" s="191"/>
    </row>
    <row r="3" spans="1:8" x14ac:dyDescent="0.3">
      <c r="A3" s="26" t="s">
        <v>198</v>
      </c>
      <c r="B3" s="27" t="s">
        <v>215</v>
      </c>
      <c r="C3" s="73" t="s">
        <v>341</v>
      </c>
      <c r="D3" s="51" t="s">
        <v>214</v>
      </c>
      <c r="E3" s="132">
        <v>1.5889999999999999E-3</v>
      </c>
      <c r="F3" s="117">
        <v>1.446E-3</v>
      </c>
      <c r="G3" s="121">
        <v>1.7750000000000001E-3</v>
      </c>
    </row>
    <row r="4" spans="1:8" x14ac:dyDescent="0.3">
      <c r="A4" s="18" t="s">
        <v>199</v>
      </c>
      <c r="B4" s="4" t="s">
        <v>187</v>
      </c>
      <c r="C4" s="4" t="s">
        <v>342</v>
      </c>
      <c r="D4" s="118" t="s">
        <v>168</v>
      </c>
      <c r="E4" s="133">
        <v>1.4159999999999999E-3</v>
      </c>
      <c r="F4" s="119">
        <v>1.3060000000000001E-3</v>
      </c>
      <c r="G4" s="122">
        <v>1.611E-3</v>
      </c>
    </row>
    <row r="5" spans="1:8" x14ac:dyDescent="0.3">
      <c r="A5" s="18" t="s">
        <v>200</v>
      </c>
      <c r="B5" s="4" t="s">
        <v>217</v>
      </c>
      <c r="C5" s="4" t="s">
        <v>343</v>
      </c>
      <c r="D5" s="118" t="s">
        <v>169</v>
      </c>
      <c r="E5" s="133">
        <v>8.6300000000000005E-4</v>
      </c>
      <c r="F5" s="119">
        <v>7.9199999999999995E-4</v>
      </c>
      <c r="G5" s="122">
        <v>9.7900000000000005E-4</v>
      </c>
    </row>
    <row r="6" spans="1:8" x14ac:dyDescent="0.3">
      <c r="A6" s="18" t="s">
        <v>216</v>
      </c>
      <c r="B6" s="4" t="s">
        <v>218</v>
      </c>
      <c r="C6" s="4" t="s">
        <v>344</v>
      </c>
      <c r="D6" s="118" t="s">
        <v>168</v>
      </c>
      <c r="E6" s="136">
        <v>1.4400000000000001E-3</v>
      </c>
      <c r="F6" s="120">
        <v>1.3439999999999999E-3</v>
      </c>
      <c r="G6" s="123">
        <v>1.606E-3</v>
      </c>
    </row>
    <row r="7" spans="1:8" x14ac:dyDescent="0.3">
      <c r="A7" s="18" t="s">
        <v>201</v>
      </c>
      <c r="B7" s="4" t="s">
        <v>219</v>
      </c>
      <c r="C7" s="4" t="s">
        <v>345</v>
      </c>
      <c r="D7" s="118" t="s">
        <v>169</v>
      </c>
      <c r="E7" s="133">
        <v>1.3829999999999999E-3</v>
      </c>
      <c r="F7" s="119">
        <v>7.9000000000000001E-4</v>
      </c>
      <c r="G7" s="122">
        <v>2.5500000000000002E-3</v>
      </c>
    </row>
    <row r="8" spans="1:8" x14ac:dyDescent="0.3">
      <c r="A8" s="18" t="s">
        <v>202</v>
      </c>
      <c r="B8" s="4" t="s">
        <v>220</v>
      </c>
      <c r="C8" s="4" t="s">
        <v>346</v>
      </c>
      <c r="D8" s="118" t="s">
        <v>169</v>
      </c>
      <c r="E8" s="133">
        <v>5.5500000000000005E-4</v>
      </c>
      <c r="F8" s="119">
        <v>4.8000000000000001E-4</v>
      </c>
      <c r="G8" s="122">
        <v>6.7299999999999999E-4</v>
      </c>
    </row>
    <row r="9" spans="1:8" x14ac:dyDescent="0.3">
      <c r="A9" s="18" t="s">
        <v>348</v>
      </c>
      <c r="B9" s="4" t="s">
        <v>221</v>
      </c>
      <c r="C9" s="4" t="s">
        <v>347</v>
      </c>
      <c r="D9" s="118" t="s">
        <v>168</v>
      </c>
      <c r="E9" s="133">
        <v>8.1300000000000003E-4</v>
      </c>
      <c r="F9" s="119">
        <v>7.0799999999999997E-4</v>
      </c>
      <c r="G9" s="122">
        <v>9.6900000000000003E-4</v>
      </c>
    </row>
    <row r="10" spans="1:8" x14ac:dyDescent="0.3">
      <c r="A10" s="18" t="s">
        <v>208</v>
      </c>
      <c r="B10" s="4" t="s">
        <v>209</v>
      </c>
      <c r="C10" s="4" t="s">
        <v>349</v>
      </c>
      <c r="D10" s="118" t="s">
        <v>169</v>
      </c>
      <c r="E10" s="133">
        <v>5.0900000000000001E-4</v>
      </c>
      <c r="F10" s="119">
        <v>4.5600000000000003E-4</v>
      </c>
      <c r="G10" s="122">
        <v>6.0599999999999998E-4</v>
      </c>
    </row>
    <row r="11" spans="1:8" x14ac:dyDescent="0.3">
      <c r="A11" s="18" t="s">
        <v>203</v>
      </c>
      <c r="B11" s="4" t="s">
        <v>163</v>
      </c>
      <c r="C11" s="4" t="s">
        <v>170</v>
      </c>
      <c r="D11" s="118" t="s">
        <v>169</v>
      </c>
      <c r="E11" s="133">
        <v>6.4999999999999997E-4</v>
      </c>
      <c r="F11" s="119">
        <v>6.1399999999999996E-4</v>
      </c>
      <c r="G11" s="122">
        <v>7.3300000000000004E-4</v>
      </c>
    </row>
    <row r="12" spans="1:8" x14ac:dyDescent="0.3">
      <c r="A12" s="18" t="s">
        <v>204</v>
      </c>
      <c r="B12" s="4" t="s">
        <v>222</v>
      </c>
      <c r="C12" s="4" t="s">
        <v>349</v>
      </c>
      <c r="D12" s="118" t="s">
        <v>171</v>
      </c>
      <c r="E12" s="133">
        <v>5.0000000000000001E-4</v>
      </c>
      <c r="F12" s="119">
        <v>4.3600000000000003E-4</v>
      </c>
      <c r="G12" s="122">
        <v>6.1399999999999996E-4</v>
      </c>
    </row>
    <row r="13" spans="1:8" x14ac:dyDescent="0.3">
      <c r="A13" s="18" t="s">
        <v>205</v>
      </c>
      <c r="B13" s="4" t="s">
        <v>223</v>
      </c>
      <c r="C13" s="4" t="s">
        <v>344</v>
      </c>
      <c r="D13" s="118" t="s">
        <v>168</v>
      </c>
      <c r="E13" s="133">
        <v>1.0920000000000001E-3</v>
      </c>
      <c r="F13" s="119">
        <v>9.19E-4</v>
      </c>
      <c r="G13" s="122">
        <v>1.343E-3</v>
      </c>
    </row>
    <row r="14" spans="1:8" x14ac:dyDescent="0.3">
      <c r="A14" s="18" t="s">
        <v>206</v>
      </c>
      <c r="B14" s="4" t="s">
        <v>209</v>
      </c>
      <c r="C14" s="129" t="s">
        <v>282</v>
      </c>
      <c r="D14" s="118" t="s">
        <v>214</v>
      </c>
      <c r="E14" s="136">
        <v>2.6700000000000001E-3</v>
      </c>
      <c r="F14" s="120">
        <v>2.3670000000000002E-3</v>
      </c>
      <c r="G14" s="123">
        <v>3.3010000000000001E-3</v>
      </c>
    </row>
    <row r="15" spans="1:8" ht="17.25" thickBot="1" x14ac:dyDescent="0.35">
      <c r="A15" s="21" t="s">
        <v>207</v>
      </c>
      <c r="B15" s="22" t="s">
        <v>164</v>
      </c>
      <c r="C15" s="22" t="s">
        <v>349</v>
      </c>
      <c r="D15" s="52" t="s">
        <v>167</v>
      </c>
      <c r="E15" s="134">
        <v>3.9300000000000001E-4</v>
      </c>
      <c r="F15" s="124">
        <v>3.5E-4</v>
      </c>
      <c r="G15" s="125">
        <v>4.6299999999999998E-4</v>
      </c>
    </row>
    <row r="16" spans="1:8" x14ac:dyDescent="0.3">
      <c r="A16" s="4"/>
      <c r="B16" s="4"/>
      <c r="C16" s="4"/>
      <c r="D16" s="118"/>
      <c r="E16" s="119"/>
      <c r="F16" s="119"/>
      <c r="G16" s="119"/>
    </row>
    <row r="17" spans="1:7" ht="17.25" thickBot="1" x14ac:dyDescent="0.35">
      <c r="A17" s="4" t="s">
        <v>283</v>
      </c>
    </row>
    <row r="18" spans="1:7" x14ac:dyDescent="0.3">
      <c r="A18" s="126" t="s">
        <v>95</v>
      </c>
      <c r="B18" s="27" t="s">
        <v>209</v>
      </c>
      <c r="C18" s="127" t="s">
        <v>282</v>
      </c>
      <c r="D18" s="51" t="s">
        <v>167</v>
      </c>
      <c r="E18" s="132">
        <v>2.8869999999999998E-3</v>
      </c>
      <c r="F18" s="117">
        <v>8.0000000000000007E-5</v>
      </c>
      <c r="G18" s="121">
        <v>4.9870000000000001E-3</v>
      </c>
    </row>
    <row r="19" spans="1:7" x14ac:dyDescent="0.3">
      <c r="A19" s="128" t="s">
        <v>96</v>
      </c>
      <c r="B19" s="28" t="s">
        <v>209</v>
      </c>
      <c r="C19" s="129" t="s">
        <v>282</v>
      </c>
      <c r="D19" s="118" t="s">
        <v>167</v>
      </c>
      <c r="E19" s="133">
        <v>3.3010000000000001E-3</v>
      </c>
      <c r="F19" s="119">
        <v>8.0000000000000007E-5</v>
      </c>
      <c r="G19" s="122">
        <v>5.0000000000000001E-3</v>
      </c>
    </row>
    <row r="20" spans="1:7" x14ac:dyDescent="0.3">
      <c r="A20" s="128" t="s">
        <v>48</v>
      </c>
      <c r="B20" s="28" t="s">
        <v>209</v>
      </c>
      <c r="C20" s="129" t="s">
        <v>282</v>
      </c>
      <c r="D20" s="118" t="s">
        <v>167</v>
      </c>
      <c r="E20" s="133">
        <v>2.3670000000000002E-3</v>
      </c>
      <c r="F20" s="119">
        <v>8.0000000000000007E-5</v>
      </c>
      <c r="G20" s="122">
        <v>5.0000000000000001E-3</v>
      </c>
    </row>
    <row r="21" spans="1:7" x14ac:dyDescent="0.3">
      <c r="A21" s="128" t="s">
        <v>64</v>
      </c>
      <c r="B21" s="28" t="s">
        <v>209</v>
      </c>
      <c r="C21" s="129" t="s">
        <v>282</v>
      </c>
      <c r="D21" s="118" t="s">
        <v>167</v>
      </c>
      <c r="E21" s="133">
        <v>2.6700000000000001E-3</v>
      </c>
      <c r="F21" s="119">
        <v>8.0000000000000007E-5</v>
      </c>
      <c r="G21" s="122">
        <v>4.9919999999999999E-3</v>
      </c>
    </row>
    <row r="22" spans="1:7" x14ac:dyDescent="0.3">
      <c r="A22" s="128" t="s">
        <v>65</v>
      </c>
      <c r="B22" s="28" t="s">
        <v>209</v>
      </c>
      <c r="C22" s="129" t="s">
        <v>282</v>
      </c>
      <c r="D22" s="118" t="s">
        <v>167</v>
      </c>
      <c r="E22" s="133">
        <v>2.4740000000000001E-3</v>
      </c>
      <c r="F22" s="119">
        <v>8.0000000000000007E-5</v>
      </c>
      <c r="G22" s="122">
        <v>4.999E-3</v>
      </c>
    </row>
    <row r="23" spans="1:7" x14ac:dyDescent="0.3">
      <c r="A23" s="128" t="s">
        <v>66</v>
      </c>
      <c r="B23" s="28" t="s">
        <v>209</v>
      </c>
      <c r="C23" s="129" t="s">
        <v>282</v>
      </c>
      <c r="D23" s="118" t="s">
        <v>167</v>
      </c>
      <c r="E23" s="133">
        <v>2.7399999999999998E-3</v>
      </c>
      <c r="F23" s="119">
        <v>8.0000000000000007E-5</v>
      </c>
      <c r="G23" s="122">
        <v>4.9880000000000002E-3</v>
      </c>
    </row>
    <row r="24" spans="1:7" x14ac:dyDescent="0.3">
      <c r="A24" s="128" t="s">
        <v>67</v>
      </c>
      <c r="B24" s="28" t="s">
        <v>209</v>
      </c>
      <c r="C24" s="129" t="s">
        <v>282</v>
      </c>
      <c r="D24" s="118" t="s">
        <v>167</v>
      </c>
      <c r="E24" s="133">
        <v>2.591E-3</v>
      </c>
      <c r="F24" s="119">
        <v>8.0000000000000007E-5</v>
      </c>
      <c r="G24" s="122">
        <v>4.9899999999999996E-3</v>
      </c>
    </row>
    <row r="25" spans="1:7" x14ac:dyDescent="0.3">
      <c r="A25" s="128" t="s">
        <v>68</v>
      </c>
      <c r="B25" s="28" t="s">
        <v>209</v>
      </c>
      <c r="C25" s="129" t="s">
        <v>282</v>
      </c>
      <c r="D25" s="118" t="s">
        <v>167</v>
      </c>
      <c r="E25" s="133">
        <v>2.6879999999999999E-3</v>
      </c>
      <c r="F25" s="119">
        <v>8.0000000000000007E-5</v>
      </c>
      <c r="G25" s="122">
        <v>4.9890000000000004E-3</v>
      </c>
    </row>
    <row r="26" spans="1:7" ht="17.25" thickBot="1" x14ac:dyDescent="0.35">
      <c r="A26" s="130" t="s">
        <v>69</v>
      </c>
      <c r="B26" s="36" t="s">
        <v>209</v>
      </c>
      <c r="C26" s="131" t="s">
        <v>282</v>
      </c>
      <c r="D26" s="52" t="s">
        <v>167</v>
      </c>
      <c r="E26" s="134">
        <v>2.666E-3</v>
      </c>
      <c r="F26" s="124">
        <v>8.0000000000000007E-5</v>
      </c>
      <c r="G26" s="125">
        <v>4.9909999999999998E-3</v>
      </c>
    </row>
    <row r="27" spans="1:7" x14ac:dyDescent="0.3">
      <c r="E27" s="135"/>
    </row>
  </sheetData>
  <sortState xmlns:xlrd2="http://schemas.microsoft.com/office/spreadsheetml/2017/richdata2" ref="A20:G26">
    <sortCondition ref="A20:A26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Sheet1</vt:lpstr>
      <vt:lpstr>data S1</vt:lpstr>
      <vt:lpstr>data S2</vt:lpstr>
      <vt:lpstr>data S3</vt:lpstr>
      <vt:lpstr>data S4</vt:lpstr>
      <vt:lpstr>data S5</vt:lpstr>
      <vt:lpstr>data S6</vt:lpstr>
      <vt:lpstr>data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casperch</dc:creator>
  <cp:lastModifiedBy>정은 김</cp:lastModifiedBy>
  <cp:revision>2</cp:revision>
  <cp:lastPrinted>2024-01-23T13:02:46Z</cp:lastPrinted>
  <dcterms:created xsi:type="dcterms:W3CDTF">2015-06-05T18:19:34Z</dcterms:created>
  <dcterms:modified xsi:type="dcterms:W3CDTF">2025-06-29T10:30:32Z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