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edicalEducation\MedicalSchoolTeachingSurvey-OliverAndAndy\Paper\Paper1\"/>
    </mc:Choice>
  </mc:AlternateContent>
  <bookViews>
    <workbookView xWindow="0" yWindow="28584" windowWidth="28800" windowHeight="12456"/>
  </bookViews>
  <sheets>
    <sheet name="Figure6" sheetId="1" r:id="rId1"/>
  </sheets>
  <definedNames>
    <definedName name="_xlnm.Print_Area" localSheetId="0">Figure6!$A$1:$AB$54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5" i="1" l="1"/>
  <c r="AC55" i="1"/>
  <c r="AE55" i="1" l="1"/>
  <c r="AB55" i="1" s="1"/>
  <c r="AD28" i="1" l="1"/>
  <c r="AC28" i="1"/>
  <c r="AE28" i="1" l="1"/>
  <c r="AB28" i="1" s="1"/>
  <c r="AD54" i="1" l="1"/>
  <c r="AC54" i="1"/>
  <c r="AD52" i="1"/>
  <c r="AC52" i="1"/>
  <c r="AD30" i="1"/>
  <c r="AC30" i="1"/>
  <c r="AD26" i="1"/>
  <c r="AC26" i="1"/>
  <c r="AD25" i="1"/>
  <c r="AC25" i="1"/>
  <c r="AD23" i="1"/>
  <c r="AC23" i="1"/>
  <c r="AE54" i="1" l="1"/>
  <c r="AB54" i="1" s="1"/>
  <c r="AE52" i="1"/>
  <c r="AB52" i="1" s="1"/>
  <c r="AE25" i="1"/>
  <c r="AB25" i="1" s="1"/>
  <c r="AE30" i="1"/>
  <c r="AB30" i="1" s="1"/>
  <c r="AE23" i="1"/>
  <c r="AB23" i="1" s="1"/>
  <c r="AE26" i="1"/>
  <c r="AB26" i="1" s="1"/>
  <c r="AC4" i="1"/>
  <c r="AD4" i="1"/>
  <c r="AC5" i="1"/>
  <c r="AD5" i="1"/>
  <c r="AC6" i="1"/>
  <c r="AD6" i="1"/>
  <c r="AC7" i="1"/>
  <c r="AD7" i="1"/>
  <c r="AC8" i="1"/>
  <c r="AD8" i="1"/>
  <c r="AC9" i="1"/>
  <c r="AD9" i="1"/>
  <c r="AC10" i="1"/>
  <c r="AD10" i="1"/>
  <c r="AC12" i="1"/>
  <c r="AD12" i="1"/>
  <c r="AC13" i="1"/>
  <c r="AD13" i="1"/>
  <c r="AC14" i="1"/>
  <c r="AD14" i="1"/>
  <c r="AC15" i="1"/>
  <c r="AD15" i="1"/>
  <c r="AC16" i="1"/>
  <c r="AD16" i="1"/>
  <c r="AC17" i="1"/>
  <c r="AD17" i="1"/>
  <c r="AC18" i="1"/>
  <c r="AD18" i="1"/>
  <c r="AC19" i="1"/>
  <c r="AD19" i="1"/>
  <c r="AC20" i="1"/>
  <c r="AD20" i="1"/>
  <c r="AC21" i="1"/>
  <c r="AD21" i="1"/>
  <c r="AC22" i="1"/>
  <c r="AD22" i="1"/>
  <c r="AC33" i="1"/>
  <c r="AD33" i="1"/>
  <c r="AC34" i="1"/>
  <c r="AD34" i="1"/>
  <c r="AC35" i="1"/>
  <c r="AD35" i="1"/>
  <c r="AC36" i="1"/>
  <c r="AD36" i="1"/>
  <c r="AC37" i="1"/>
  <c r="AD37" i="1"/>
  <c r="AC38" i="1"/>
  <c r="AD38" i="1"/>
  <c r="AC39" i="1"/>
  <c r="AD39" i="1"/>
  <c r="AC40" i="1"/>
  <c r="AD40" i="1"/>
  <c r="AC41" i="1"/>
  <c r="AD41" i="1"/>
  <c r="AC43" i="1"/>
  <c r="AD43" i="1"/>
  <c r="AC44" i="1"/>
  <c r="AD44" i="1"/>
  <c r="AC45" i="1"/>
  <c r="AD45" i="1"/>
  <c r="AC46" i="1"/>
  <c r="AD46" i="1"/>
  <c r="AC47" i="1"/>
  <c r="AD47" i="1"/>
  <c r="AC48" i="1"/>
  <c r="AD48" i="1"/>
  <c r="AC49" i="1"/>
  <c r="AD49" i="1"/>
  <c r="AC50" i="1"/>
  <c r="AD50" i="1"/>
  <c r="AD3" i="1"/>
  <c r="AC3" i="1"/>
  <c r="AE17" i="1" l="1"/>
  <c r="AB17" i="1" s="1"/>
  <c r="AE13" i="1"/>
  <c r="AB13" i="1" s="1"/>
  <c r="AE47" i="1"/>
  <c r="AB47" i="1" s="1"/>
  <c r="AE38" i="1"/>
  <c r="AB38" i="1" s="1"/>
  <c r="AE37" i="1"/>
  <c r="AB37" i="1" s="1"/>
  <c r="AE33" i="1"/>
  <c r="AB33" i="1" s="1"/>
  <c r="AE18" i="1"/>
  <c r="AB18" i="1" s="1"/>
  <c r="AE19" i="1"/>
  <c r="AB19" i="1" s="1"/>
  <c r="AE3" i="1"/>
  <c r="AB3" i="1" s="1"/>
  <c r="AE8" i="1"/>
  <c r="AB8" i="1" s="1"/>
  <c r="AE50" i="1"/>
  <c r="AB50" i="1" s="1"/>
  <c r="AE46" i="1"/>
  <c r="AB46" i="1" s="1"/>
  <c r="AE41" i="1"/>
  <c r="AB41" i="1" s="1"/>
  <c r="AE14" i="1"/>
  <c r="AB14" i="1" s="1"/>
  <c r="AE12" i="1"/>
  <c r="AB12" i="1" s="1"/>
  <c r="AE43" i="1"/>
  <c r="AB43" i="1" s="1"/>
  <c r="AE40" i="1"/>
  <c r="AB40" i="1" s="1"/>
  <c r="AE35" i="1"/>
  <c r="AB35" i="1" s="1"/>
  <c r="AE21" i="1"/>
  <c r="AB21" i="1" s="1"/>
  <c r="AE9" i="1"/>
  <c r="AB9" i="1" s="1"/>
  <c r="AE5" i="1"/>
  <c r="AB5" i="1" s="1"/>
  <c r="AE49" i="1"/>
  <c r="AB49" i="1" s="1"/>
  <c r="AE44" i="1"/>
  <c r="AB44" i="1" s="1"/>
  <c r="AE34" i="1"/>
  <c r="AB34" i="1" s="1"/>
  <c r="AE22" i="1"/>
  <c r="AB22" i="1" s="1"/>
  <c r="AE20" i="1"/>
  <c r="AB20" i="1" s="1"/>
  <c r="AE10" i="1"/>
  <c r="AB10" i="1" s="1"/>
  <c r="AE4" i="1"/>
  <c r="AB4" i="1" s="1"/>
  <c r="AE48" i="1"/>
  <c r="AB48" i="1" s="1"/>
  <c r="AE45" i="1"/>
  <c r="AB45" i="1" s="1"/>
  <c r="AE39" i="1"/>
  <c r="AB39" i="1" s="1"/>
  <c r="AE36" i="1"/>
  <c r="AB36" i="1" s="1"/>
  <c r="AE16" i="1"/>
  <c r="AB16" i="1" s="1"/>
  <c r="AE7" i="1"/>
  <c r="AB7" i="1" s="1"/>
  <c r="AE15" i="1"/>
  <c r="AB15" i="1" s="1"/>
  <c r="AE6" i="1"/>
  <c r="AB6" i="1" s="1"/>
</calcChain>
</file>

<file path=xl/sharedStrings.xml><?xml version="1.0" encoding="utf-8"?>
<sst xmlns="http://schemas.openxmlformats.org/spreadsheetml/2006/main" count="77" uniqueCount="75">
  <si>
    <t>PBL</t>
  </si>
  <si>
    <t>Self-directed study</t>
  </si>
  <si>
    <t>Lecture</t>
  </si>
  <si>
    <t>Small Group</t>
  </si>
  <si>
    <t>Practical skills</t>
  </si>
  <si>
    <t>Seminar</t>
  </si>
  <si>
    <t>Tutorial</t>
  </si>
  <si>
    <t>Anatomy/Dissection</t>
  </si>
  <si>
    <t>Early Clinical Experience</t>
  </si>
  <si>
    <t>Laboratory Practical</t>
  </si>
  <si>
    <t>Communication skills</t>
  </si>
  <si>
    <t>Supervised ward session - bedside teaching</t>
  </si>
  <si>
    <t>Procedures (observation e.g. endoscopy list)</t>
  </si>
  <si>
    <t>Simulation</t>
  </si>
  <si>
    <t>Clinic session</t>
  </si>
  <si>
    <t>Theatre session</t>
  </si>
  <si>
    <t>Supervised ward session - ward round</t>
  </si>
  <si>
    <t>Supervised ward session - other</t>
  </si>
  <si>
    <t>Unsupervised ward session</t>
  </si>
  <si>
    <t>Aberdeen</t>
  </si>
  <si>
    <t>Birmingham</t>
  </si>
  <si>
    <t>Cambridge</t>
  </si>
  <si>
    <t>Cardiff</t>
  </si>
  <si>
    <t>Dundee</t>
  </si>
  <si>
    <t>Edinburgh</t>
  </si>
  <si>
    <t>Glasgow</t>
  </si>
  <si>
    <t>Hull York</t>
  </si>
  <si>
    <t>Keele</t>
  </si>
  <si>
    <t>Leeds</t>
  </si>
  <si>
    <t>Leicester</t>
  </si>
  <si>
    <t>Liverpool</t>
  </si>
  <si>
    <t>Manchester</t>
  </si>
  <si>
    <t>Newcastle</t>
  </si>
  <si>
    <t>Nottingham</t>
  </si>
  <si>
    <t>Oxford</t>
  </si>
  <si>
    <t>Sheffield</t>
  </si>
  <si>
    <t>Biochem-MolBiol</t>
  </si>
  <si>
    <t>Anat-Histology</t>
  </si>
  <si>
    <t>Neuro-Behav-Physiology</t>
  </si>
  <si>
    <t>Ethics&amp;Law</t>
  </si>
  <si>
    <t>Reflection</t>
  </si>
  <si>
    <t>Path-Immun-Hist-Haem-Biochem-Microb</t>
  </si>
  <si>
    <t>Epidemiology</t>
  </si>
  <si>
    <t>Pharm-ClinPharm</t>
  </si>
  <si>
    <t>Admin-Pastoral-Organisational-Practical</t>
  </si>
  <si>
    <t>Internal Medicine</t>
  </si>
  <si>
    <t>Psychiatry</t>
  </si>
  <si>
    <t>Oncol-Palliative</t>
  </si>
  <si>
    <t>Surgery</t>
  </si>
  <si>
    <t>GP</t>
  </si>
  <si>
    <t>Paediatrics</t>
  </si>
  <si>
    <t>O&amp;G</t>
  </si>
  <si>
    <t>Anaes-Periop-CritCare</t>
  </si>
  <si>
    <t>Mean</t>
  </si>
  <si>
    <t>SD</t>
  </si>
  <si>
    <t>CV</t>
  </si>
  <si>
    <t>GP sessions</t>
  </si>
  <si>
    <t>SSC</t>
  </si>
  <si>
    <t>Elective</t>
  </si>
  <si>
    <t>Teaching methods</t>
  </si>
  <si>
    <t>Content</t>
  </si>
  <si>
    <t xml:space="preserve">  Total excluding SSC and elective</t>
  </si>
  <si>
    <t>Total including SSC and Elective</t>
  </si>
  <si>
    <t>Unspecified</t>
  </si>
  <si>
    <t>PBL schools (n=10)</t>
  </si>
  <si>
    <t>Non-PBL schools (n=15)</t>
  </si>
  <si>
    <t>Total including SSC and elective</t>
  </si>
  <si>
    <t>Brighton &amp; Sussex</t>
  </si>
  <si>
    <t>King's, London</t>
  </si>
  <si>
    <t>Imperial, London</t>
  </si>
  <si>
    <t>Queen's, Belfast</t>
  </si>
  <si>
    <t>Univ. College London</t>
  </si>
  <si>
    <t>Queen Mary, London</t>
  </si>
  <si>
    <t>East Anglia</t>
  </si>
  <si>
    <t>St George's,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</si>
</sst>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##0.000"/>
    <numFmt numFmtId="166" formatCode="###0"/>
  </numFmts>
  <fonts count="1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sz val="9"/>
      <color indexed="60"/>
      <name val="Arial"/>
      <family val="2"/>
    </font>
    <font>
      <b/>
      <i/>
      <sz val="18"/>
      <color rgb="FF0000CC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rgb="FF0000CC"/>
      <name val="Calibri"/>
      <family val="2"/>
      <scheme val="minor"/>
    </font>
    <font>
      <b/>
      <sz val="10"/>
      <color indexed="60"/>
      <name val="Arial"/>
      <family val="2"/>
    </font>
    <font>
      <b/>
      <sz val="10"/>
      <color theme="1"/>
      <name val="Calibri Light"/>
      <family val="2"/>
      <scheme val="major"/>
    </font>
    <font>
      <b/>
      <sz val="10"/>
      <color theme="9" tint="-0.249977111117893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indexed="61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/>
    <xf numFmtId="1" fontId="2" fillId="0" borderId="0" xfId="0" applyNumberFormat="1" applyFont="1"/>
    <xf numFmtId="2" fontId="2" fillId="0" borderId="0" xfId="0" applyNumberFormat="1" applyFont="1"/>
    <xf numFmtId="9" fontId="2" fillId="0" borderId="0" xfId="1" applyFont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textRotation="90"/>
    </xf>
    <xf numFmtId="1" fontId="8" fillId="2" borderId="1" xfId="0" applyNumberFormat="1" applyFont="1" applyFill="1" applyBorder="1" applyAlignment="1">
      <alignment horizontal="center" vertical="center"/>
    </xf>
    <xf numFmtId="9" fontId="9" fillId="0" borderId="0" xfId="0" applyNumberFormat="1" applyFont="1" applyAlignment="1">
      <alignment horizontal="center"/>
    </xf>
    <xf numFmtId="0" fontId="10" fillId="0" borderId="1" xfId="0" applyFont="1" applyFill="1" applyBorder="1" applyAlignment="1">
      <alignment horizontal="center" textRotation="90"/>
    </xf>
    <xf numFmtId="0" fontId="11" fillId="2" borderId="1" xfId="0" applyFont="1" applyFill="1" applyBorder="1" applyAlignment="1">
      <alignment horizontal="center" textRotation="90"/>
    </xf>
    <xf numFmtId="166" fontId="13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2" applyNumberFormat="1" applyFont="1" applyBorder="1" applyAlignment="1">
      <alignment horizontal="center" vertical="top"/>
    </xf>
    <xf numFmtId="0" fontId="2" fillId="0" borderId="5" xfId="0" applyFont="1" applyFill="1" applyBorder="1" applyAlignment="1">
      <alignment horizontal="right" vertical="center"/>
    </xf>
    <xf numFmtId="1" fontId="9" fillId="0" borderId="5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7" fillId="0" borderId="1" xfId="0" applyFont="1" applyBorder="1"/>
    <xf numFmtId="0" fontId="17" fillId="0" borderId="0" xfId="0" applyFont="1" applyBorder="1"/>
    <xf numFmtId="0" fontId="9" fillId="0" borderId="2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3" xfId="0" applyFont="1" applyFill="1" applyBorder="1" applyAlignment="1">
      <alignment horizontal="center" textRotation="90"/>
    </xf>
    <xf numFmtId="1" fontId="2" fillId="0" borderId="6" xfId="0" applyNumberFormat="1" applyFont="1" applyFill="1" applyBorder="1" applyAlignment="1">
      <alignment horizontal="left" vertical="center"/>
    </xf>
    <xf numFmtId="1" fontId="2" fillId="0" borderId="7" xfId="0" applyNumberFormat="1" applyFont="1" applyFill="1" applyBorder="1" applyAlignment="1">
      <alignment horizontal="left" vertical="center"/>
    </xf>
    <xf numFmtId="166" fontId="12" fillId="0" borderId="8" xfId="2" applyNumberFormat="1" applyFont="1" applyBorder="1" applyAlignment="1">
      <alignment horizontal="center" vertical="top"/>
    </xf>
    <xf numFmtId="166" fontId="16" fillId="0" borderId="8" xfId="2" applyNumberFormat="1" applyFont="1" applyBorder="1" applyAlignment="1">
      <alignment horizontal="center" vertical="top"/>
    </xf>
    <xf numFmtId="0" fontId="0" fillId="0" borderId="9" xfId="0" applyBorder="1"/>
    <xf numFmtId="1" fontId="2" fillId="0" borderId="10" xfId="0" applyNumberFormat="1" applyFont="1" applyFill="1" applyBorder="1" applyAlignment="1">
      <alignment horizontal="left" vertical="center"/>
    </xf>
    <xf numFmtId="1" fontId="9" fillId="0" borderId="12" xfId="0" applyNumberFormat="1" applyFont="1" applyBorder="1" applyAlignment="1">
      <alignment horizontal="center" vertical="center"/>
    </xf>
    <xf numFmtId="165" fontId="7" fillId="0" borderId="11" xfId="3" applyNumberFormat="1" applyFont="1" applyBorder="1" applyAlignment="1">
      <alignment horizontal="right" vertical="top"/>
    </xf>
    <xf numFmtId="0" fontId="0" fillId="0" borderId="11" xfId="0" applyBorder="1"/>
    <xf numFmtId="0" fontId="9" fillId="0" borderId="5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textRotation="90" wrapText="1"/>
    </xf>
    <xf numFmtId="166" fontId="13" fillId="0" borderId="0" xfId="0" applyNumberFormat="1" applyFont="1" applyBorder="1" applyAlignment="1">
      <alignment horizontal="center"/>
    </xf>
    <xf numFmtId="166" fontId="14" fillId="0" borderId="0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1" fontId="0" fillId="0" borderId="0" xfId="0" applyNumberFormat="1" applyFill="1"/>
    <xf numFmtId="9" fontId="0" fillId="0" borderId="0" xfId="0" applyNumberFormat="1" applyFill="1"/>
  </cellXfs>
  <cellStyles count="4">
    <cellStyle name="Normal" xfId="0" builtinId="0"/>
    <cellStyle name="Normal_Sheet3" xfId="2"/>
    <cellStyle name="Normal_Sheet4" xfId="3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/>
        </patternFill>
      </fill>
    </dxf>
    <dxf>
      <font>
        <color auto="1"/>
      </font>
      <fill>
        <patternFill>
          <bgColor theme="7"/>
        </patternFill>
      </fill>
    </dxf>
  </dxfs>
  <tableStyles count="0" defaultTableStyle="TableStyleMedium2" defaultPivotStyle="PivotStyleLight16"/>
  <colors>
    <mruColors>
      <color rgb="FFCCECFF"/>
      <color rgb="FF0000CC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4"/>
  <sheetViews>
    <sheetView tabSelected="1" zoomScale="50" zoomScaleNormal="50" workbookViewId="0">
      <selection activeCell="AJ15" sqref="AJ15"/>
    </sheetView>
  </sheetViews>
  <sheetFormatPr defaultRowHeight="14.4" x14ac:dyDescent="0.3"/>
  <cols>
    <col min="1" max="1" width="62.6640625" style="3" customWidth="1"/>
    <col min="27" max="27" width="3.33203125" customWidth="1"/>
    <col min="28" max="28" width="10.77734375" customWidth="1"/>
    <col min="29" max="29" width="12.21875" hidden="1" customWidth="1"/>
    <col min="30" max="30" width="8.88671875" hidden="1" customWidth="1"/>
    <col min="31" max="31" width="13.21875" hidden="1" customWidth="1"/>
    <col min="32" max="32" width="4.88671875" customWidth="1"/>
  </cols>
  <sheetData>
    <row r="1" spans="1:31" ht="32.4" customHeight="1" x14ac:dyDescent="0.65">
      <c r="B1" s="51" t="s">
        <v>65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 t="s">
        <v>64</v>
      </c>
      <c r="R1" s="51"/>
      <c r="S1" s="51"/>
      <c r="T1" s="51"/>
      <c r="U1" s="51"/>
      <c r="V1" s="51"/>
      <c r="W1" s="51"/>
      <c r="X1" s="51"/>
      <c r="Y1" s="51"/>
      <c r="Z1" s="51"/>
    </row>
    <row r="2" spans="1:31" ht="182.4" customHeight="1" x14ac:dyDescent="0.55000000000000004">
      <c r="A2" s="12" t="s">
        <v>59</v>
      </c>
      <c r="B2" s="22" t="s">
        <v>19</v>
      </c>
      <c r="C2" s="22" t="s">
        <v>20</v>
      </c>
      <c r="D2" s="48" t="s">
        <v>67</v>
      </c>
      <c r="E2" s="22" t="s">
        <v>21</v>
      </c>
      <c r="F2" s="22" t="s">
        <v>23</v>
      </c>
      <c r="G2" s="22" t="s">
        <v>24</v>
      </c>
      <c r="H2" s="22" t="s">
        <v>69</v>
      </c>
      <c r="I2" s="22" t="s">
        <v>68</v>
      </c>
      <c r="J2" s="22" t="s">
        <v>28</v>
      </c>
      <c r="K2" s="22" t="s">
        <v>29</v>
      </c>
      <c r="L2" s="22" t="s">
        <v>32</v>
      </c>
      <c r="M2" s="22" t="s">
        <v>33</v>
      </c>
      <c r="N2" s="22" t="s">
        <v>34</v>
      </c>
      <c r="O2" s="22" t="s">
        <v>70</v>
      </c>
      <c r="P2" s="22" t="s">
        <v>71</v>
      </c>
      <c r="Q2" s="23" t="s">
        <v>22</v>
      </c>
      <c r="R2" s="23" t="s">
        <v>73</v>
      </c>
      <c r="S2" s="23" t="s">
        <v>25</v>
      </c>
      <c r="T2" s="23" t="s">
        <v>26</v>
      </c>
      <c r="U2" s="23" t="s">
        <v>27</v>
      </c>
      <c r="V2" s="23" t="s">
        <v>30</v>
      </c>
      <c r="W2" s="23" t="s">
        <v>31</v>
      </c>
      <c r="X2" s="23" t="s">
        <v>72</v>
      </c>
      <c r="Y2" s="23" t="s">
        <v>35</v>
      </c>
      <c r="Z2" s="23" t="s">
        <v>74</v>
      </c>
      <c r="AA2" s="8"/>
      <c r="AB2" s="7" t="s">
        <v>55</v>
      </c>
      <c r="AC2" t="s">
        <v>53</v>
      </c>
      <c r="AD2" t="s">
        <v>54</v>
      </c>
      <c r="AE2" t="s">
        <v>55</v>
      </c>
    </row>
    <row r="3" spans="1:31" ht="22.05" customHeight="1" x14ac:dyDescent="0.45">
      <c r="A3" s="32" t="s">
        <v>7</v>
      </c>
      <c r="B3" s="18">
        <v>106.25</v>
      </c>
      <c r="C3" s="18">
        <v>75</v>
      </c>
      <c r="D3" s="18">
        <v>55.832999999999998</v>
      </c>
      <c r="E3" s="18">
        <v>96.5</v>
      </c>
      <c r="F3" s="18">
        <v>70</v>
      </c>
      <c r="G3" s="18">
        <v>46.5</v>
      </c>
      <c r="H3" s="18">
        <v>64.667000000000002</v>
      </c>
      <c r="I3" s="18">
        <v>55.5</v>
      </c>
      <c r="J3" s="18">
        <v>32</v>
      </c>
      <c r="K3" s="18">
        <v>66.5</v>
      </c>
      <c r="L3" s="18">
        <v>43</v>
      </c>
      <c r="M3" s="18">
        <v>110</v>
      </c>
      <c r="N3" s="18">
        <v>88.5</v>
      </c>
      <c r="O3" s="18">
        <v>132</v>
      </c>
      <c r="P3" s="18">
        <v>74.25</v>
      </c>
      <c r="Q3" s="16">
        <v>106.5</v>
      </c>
      <c r="R3" s="16">
        <v>77</v>
      </c>
      <c r="S3" s="16">
        <v>96.5</v>
      </c>
      <c r="T3" s="16">
        <v>81</v>
      </c>
      <c r="U3" s="16">
        <v>122.917</v>
      </c>
      <c r="V3" s="16">
        <v>57</v>
      </c>
      <c r="W3" s="16">
        <v>87.75</v>
      </c>
      <c r="X3" s="16">
        <v>48.25</v>
      </c>
      <c r="Y3" s="16">
        <v>79</v>
      </c>
      <c r="Z3" s="18">
        <v>61.167000000000002</v>
      </c>
      <c r="AA3" s="9"/>
      <c r="AB3" s="21">
        <f>AE3</f>
        <v>0.33169171646605</v>
      </c>
      <c r="AC3" s="4">
        <f>AVERAGE(B3:Z3)</f>
        <v>77.34335999999999</v>
      </c>
      <c r="AD3" s="5">
        <f>_xlfn.STDEV.S(B3:Z3)</f>
        <v>25.654151835651628</v>
      </c>
      <c r="AE3" s="6">
        <f>AD3/AC3</f>
        <v>0.33169171646605</v>
      </c>
    </row>
    <row r="4" spans="1:31" ht="22.05" customHeight="1" x14ac:dyDescent="0.45">
      <c r="A4" s="32" t="s">
        <v>8</v>
      </c>
      <c r="B4" s="18">
        <v>0</v>
      </c>
      <c r="C4" s="18">
        <v>15.5</v>
      </c>
      <c r="D4" s="18">
        <v>36</v>
      </c>
      <c r="E4" s="18">
        <v>15</v>
      </c>
      <c r="F4" s="18">
        <v>37.75</v>
      </c>
      <c r="G4" s="18">
        <v>47</v>
      </c>
      <c r="H4" s="18">
        <v>26</v>
      </c>
      <c r="I4" s="18">
        <v>18</v>
      </c>
      <c r="J4" s="18">
        <v>70</v>
      </c>
      <c r="K4" s="18">
        <v>60</v>
      </c>
      <c r="L4" s="18">
        <v>41.582999999999998</v>
      </c>
      <c r="M4" s="18">
        <v>63</v>
      </c>
      <c r="N4" s="18">
        <v>32.75</v>
      </c>
      <c r="O4" s="18">
        <v>93</v>
      </c>
      <c r="P4" s="18">
        <v>40.75</v>
      </c>
      <c r="Q4" s="16">
        <v>83</v>
      </c>
      <c r="R4" s="16">
        <v>102.333</v>
      </c>
      <c r="S4" s="16">
        <v>47</v>
      </c>
      <c r="T4" s="16">
        <v>226.75</v>
      </c>
      <c r="U4" s="16">
        <v>23.5</v>
      </c>
      <c r="V4" s="16">
        <v>7</v>
      </c>
      <c r="W4" s="16">
        <v>62</v>
      </c>
      <c r="X4" s="16">
        <v>204</v>
      </c>
      <c r="Y4" s="16">
        <v>100.5</v>
      </c>
      <c r="Z4" s="18">
        <v>111.5</v>
      </c>
      <c r="AA4" s="9"/>
      <c r="AB4" s="21">
        <f t="shared" ref="AB4:AB28" si="0">AE4</f>
        <v>0.88596867394833523</v>
      </c>
      <c r="AC4" s="4">
        <f>AVERAGE(B4:Z4)</f>
        <v>62.556639999999994</v>
      </c>
      <c r="AD4" s="5">
        <f>_xlfn.STDEV.S(B4:Z4)</f>
        <v>55.423223387463381</v>
      </c>
      <c r="AE4" s="6">
        <f t="shared" ref="AE4:AE22" si="1">AD4/AC4</f>
        <v>0.88596867394833523</v>
      </c>
    </row>
    <row r="5" spans="1:31" ht="22.05" customHeight="1" x14ac:dyDescent="0.45">
      <c r="A5" s="32" t="s">
        <v>9</v>
      </c>
      <c r="B5" s="18">
        <v>0</v>
      </c>
      <c r="C5" s="18">
        <v>3</v>
      </c>
      <c r="D5" s="18">
        <v>21.5</v>
      </c>
      <c r="E5" s="18">
        <v>170</v>
      </c>
      <c r="F5" s="18">
        <v>28</v>
      </c>
      <c r="G5" s="18">
        <v>16</v>
      </c>
      <c r="H5" s="18">
        <v>50.667000000000002</v>
      </c>
      <c r="I5" s="18">
        <v>49</v>
      </c>
      <c r="J5" s="18">
        <v>1</v>
      </c>
      <c r="K5" s="18">
        <v>0</v>
      </c>
      <c r="L5" s="18">
        <v>5</v>
      </c>
      <c r="M5" s="18">
        <v>482</v>
      </c>
      <c r="N5" s="18">
        <v>129</v>
      </c>
      <c r="O5" s="18">
        <v>80</v>
      </c>
      <c r="P5" s="18">
        <v>27</v>
      </c>
      <c r="Q5" s="16">
        <v>39.5</v>
      </c>
      <c r="R5" s="16">
        <v>0</v>
      </c>
      <c r="S5" s="16">
        <v>162</v>
      </c>
      <c r="T5" s="16">
        <v>27.75</v>
      </c>
      <c r="U5" s="16">
        <v>117.5</v>
      </c>
      <c r="V5" s="16">
        <v>0</v>
      </c>
      <c r="W5" s="16">
        <v>40</v>
      </c>
      <c r="X5" s="16">
        <v>62.75</v>
      </c>
      <c r="Y5" s="16">
        <v>10.5</v>
      </c>
      <c r="Z5" s="18">
        <v>1.5</v>
      </c>
      <c r="AA5" s="9"/>
      <c r="AB5" s="21">
        <f t="shared" si="0"/>
        <v>1.6634140223521756</v>
      </c>
      <c r="AC5" s="4">
        <f>AVERAGE(B5:Z5)</f>
        <v>60.946679999999994</v>
      </c>
      <c r="AD5" s="5">
        <f>_xlfn.STDEV.S(B5:Z5)</f>
        <v>101.37956212781089</v>
      </c>
      <c r="AE5" s="6">
        <f t="shared" si="1"/>
        <v>1.6634140223521756</v>
      </c>
    </row>
    <row r="6" spans="1:31" ht="22.05" customHeight="1" x14ac:dyDescent="0.45">
      <c r="A6" s="32" t="s">
        <v>0</v>
      </c>
      <c r="B6" s="18">
        <v>9.5</v>
      </c>
      <c r="C6" s="18">
        <v>30</v>
      </c>
      <c r="D6" s="18">
        <v>0</v>
      </c>
      <c r="E6" s="18">
        <v>8</v>
      </c>
      <c r="F6" s="18">
        <v>76.5</v>
      </c>
      <c r="G6" s="18">
        <v>151.5</v>
      </c>
      <c r="H6" s="18">
        <v>58.25</v>
      </c>
      <c r="I6" s="18">
        <v>29</v>
      </c>
      <c r="J6" s="18">
        <v>0</v>
      </c>
      <c r="K6" s="18">
        <v>3</v>
      </c>
      <c r="L6" s="18">
        <v>59.25</v>
      </c>
      <c r="M6" s="18">
        <v>5</v>
      </c>
      <c r="N6" s="18">
        <v>14.75</v>
      </c>
      <c r="O6" s="18">
        <v>0</v>
      </c>
      <c r="P6" s="18">
        <v>13</v>
      </c>
      <c r="Q6" s="16">
        <v>138.667</v>
      </c>
      <c r="R6" s="16">
        <v>328</v>
      </c>
      <c r="S6" s="16">
        <v>157</v>
      </c>
      <c r="T6" s="16">
        <v>159</v>
      </c>
      <c r="U6" s="16">
        <v>317.25</v>
      </c>
      <c r="V6" s="16">
        <v>114.5</v>
      </c>
      <c r="W6" s="16">
        <v>234.5</v>
      </c>
      <c r="X6" s="16">
        <v>178</v>
      </c>
      <c r="Y6" s="16">
        <v>161.5</v>
      </c>
      <c r="Z6" s="18">
        <v>111.5</v>
      </c>
      <c r="AA6" s="9"/>
      <c r="AB6" s="21">
        <f t="shared" si="0"/>
        <v>1.0411295656117698</v>
      </c>
      <c r="AC6" s="4">
        <f>AVERAGE(B6:Z6)</f>
        <v>94.30668</v>
      </c>
      <c r="AD6" s="5">
        <f>_xlfn.STDEV.S(B6:Z6)</f>
        <v>98.18547278268818</v>
      </c>
      <c r="AE6" s="6">
        <f t="shared" si="1"/>
        <v>1.0411295656117698</v>
      </c>
    </row>
    <row r="7" spans="1:31" ht="22.05" customHeight="1" x14ac:dyDescent="0.45">
      <c r="A7" s="32" t="s">
        <v>1</v>
      </c>
      <c r="B7" s="18">
        <v>75.667000000000002</v>
      </c>
      <c r="C7" s="18">
        <v>180</v>
      </c>
      <c r="D7" s="18">
        <v>43</v>
      </c>
      <c r="E7" s="18">
        <v>0</v>
      </c>
      <c r="F7" s="18">
        <v>1097.25</v>
      </c>
      <c r="G7" s="18">
        <v>2.5</v>
      </c>
      <c r="H7" s="18">
        <v>128.75</v>
      </c>
      <c r="I7" s="18">
        <v>128.5</v>
      </c>
      <c r="J7" s="18">
        <v>636.83299999999997</v>
      </c>
      <c r="K7" s="18">
        <v>849.25</v>
      </c>
      <c r="L7" s="18">
        <v>140.75</v>
      </c>
      <c r="M7" s="18">
        <v>155.5</v>
      </c>
      <c r="N7" s="18">
        <v>265.75</v>
      </c>
      <c r="O7" s="18">
        <v>212.75</v>
      </c>
      <c r="P7" s="18">
        <v>313.5</v>
      </c>
      <c r="Q7" s="16">
        <v>429.5</v>
      </c>
      <c r="R7" s="16">
        <v>1091.5</v>
      </c>
      <c r="S7" s="16">
        <v>82.5</v>
      </c>
      <c r="T7" s="16">
        <v>319.75</v>
      </c>
      <c r="U7" s="16">
        <v>556.58299999999997</v>
      </c>
      <c r="V7" s="16">
        <v>1760.3330000000001</v>
      </c>
      <c r="W7" s="16">
        <v>56.75</v>
      </c>
      <c r="X7" s="16">
        <v>19.5</v>
      </c>
      <c r="Y7" s="16">
        <v>93.5</v>
      </c>
      <c r="Z7" s="18">
        <v>136.5</v>
      </c>
      <c r="AA7" s="9"/>
      <c r="AB7" s="21">
        <f t="shared" si="0"/>
        <v>1.2341910636329423</v>
      </c>
      <c r="AC7" s="4">
        <f>AVERAGE(B7:Z7)</f>
        <v>351.05663999999996</v>
      </c>
      <c r="AD7" s="5">
        <f>_xlfn.STDEV.S(B7:Z7)</f>
        <v>433.27096791700683</v>
      </c>
      <c r="AE7" s="6">
        <f t="shared" si="1"/>
        <v>1.2341910636329423</v>
      </c>
    </row>
    <row r="8" spans="1:31" ht="22.05" customHeight="1" x14ac:dyDescent="0.45">
      <c r="A8" s="32" t="s">
        <v>2</v>
      </c>
      <c r="B8" s="18">
        <v>781.58299999999997</v>
      </c>
      <c r="C8" s="18">
        <v>787.5</v>
      </c>
      <c r="D8" s="18">
        <v>826.62599999999998</v>
      </c>
      <c r="E8" s="18">
        <v>680.66700000000003</v>
      </c>
      <c r="F8" s="18">
        <v>779.25</v>
      </c>
      <c r="G8" s="18">
        <v>789</v>
      </c>
      <c r="H8" s="18">
        <v>849.91700000000003</v>
      </c>
      <c r="I8" s="18">
        <v>1010</v>
      </c>
      <c r="J8" s="18">
        <v>675.08299999999997</v>
      </c>
      <c r="K8" s="18">
        <v>867.41700000000003</v>
      </c>
      <c r="L8" s="18">
        <v>965.08299999999997</v>
      </c>
      <c r="M8" s="18">
        <v>787.91700000000003</v>
      </c>
      <c r="N8" s="18">
        <v>992.91700000000003</v>
      </c>
      <c r="O8" s="18">
        <v>691.33299999999997</v>
      </c>
      <c r="P8" s="18">
        <v>819.92499999999995</v>
      </c>
      <c r="Q8" s="16">
        <v>592.83299999999997</v>
      </c>
      <c r="R8" s="16">
        <v>394.5</v>
      </c>
      <c r="S8" s="16">
        <v>644.66700000000003</v>
      </c>
      <c r="T8" s="16">
        <v>270.16699999999997</v>
      </c>
      <c r="U8" s="16">
        <v>293</v>
      </c>
      <c r="V8" s="16">
        <v>552.25</v>
      </c>
      <c r="W8" s="16">
        <v>383.25</v>
      </c>
      <c r="X8" s="16">
        <v>980</v>
      </c>
      <c r="Y8" s="16">
        <v>837.16700000000003</v>
      </c>
      <c r="Z8" s="18">
        <v>592.41700000000003</v>
      </c>
      <c r="AA8" s="9"/>
      <c r="AB8" s="21">
        <f t="shared" si="0"/>
        <v>0.29372015989457118</v>
      </c>
      <c r="AC8" s="4">
        <f>AVERAGE(B8:Z8)</f>
        <v>713.77876000000003</v>
      </c>
      <c r="AD8" s="5">
        <f>_xlfn.STDEV.S(B8:Z8)</f>
        <v>209.65121151654876</v>
      </c>
      <c r="AE8" s="6">
        <f t="shared" si="1"/>
        <v>0.29372015989457118</v>
      </c>
    </row>
    <row r="9" spans="1:31" ht="22.05" customHeight="1" x14ac:dyDescent="0.45">
      <c r="A9" s="32" t="s">
        <v>3</v>
      </c>
      <c r="B9" s="18">
        <v>5.5</v>
      </c>
      <c r="C9" s="18">
        <v>113.833</v>
      </c>
      <c r="D9" s="18">
        <v>99.5</v>
      </c>
      <c r="E9" s="18">
        <v>1.25</v>
      </c>
      <c r="F9" s="18">
        <v>462.75</v>
      </c>
      <c r="G9" s="18">
        <v>15.5</v>
      </c>
      <c r="H9" s="18">
        <v>57.5</v>
      </c>
      <c r="I9" s="18">
        <v>102</v>
      </c>
      <c r="J9" s="18">
        <v>416.66699999999997</v>
      </c>
      <c r="K9" s="18">
        <v>396.25</v>
      </c>
      <c r="L9" s="18">
        <v>152.25</v>
      </c>
      <c r="M9" s="18">
        <v>17</v>
      </c>
      <c r="N9" s="18">
        <v>85.417000000000002</v>
      </c>
      <c r="O9" s="18">
        <v>19</v>
      </c>
      <c r="P9" s="18">
        <v>132.667</v>
      </c>
      <c r="Q9" s="16">
        <v>124.167</v>
      </c>
      <c r="R9" s="16">
        <v>293.25</v>
      </c>
      <c r="S9" s="16">
        <v>6</v>
      </c>
      <c r="T9" s="16">
        <v>0</v>
      </c>
      <c r="U9" s="16">
        <v>156.917</v>
      </c>
      <c r="V9" s="16">
        <v>163.917</v>
      </c>
      <c r="W9" s="16">
        <v>85.5</v>
      </c>
      <c r="X9" s="16">
        <v>77.5</v>
      </c>
      <c r="Y9" s="16">
        <v>49.5</v>
      </c>
      <c r="Z9" s="18">
        <v>55.25</v>
      </c>
      <c r="AA9" s="9"/>
      <c r="AB9" s="21">
        <f t="shared" si="0"/>
        <v>1.0711047651962244</v>
      </c>
      <c r="AC9" s="4">
        <f>AVERAGE(B9:Z9)</f>
        <v>123.56339999999999</v>
      </c>
      <c r="AD9" s="5">
        <f>_xlfn.STDEV.S(B9:Z9)</f>
        <v>132.34934654384713</v>
      </c>
      <c r="AE9" s="6">
        <f t="shared" si="1"/>
        <v>1.0711047651962244</v>
      </c>
    </row>
    <row r="10" spans="1:31" ht="22.05" customHeight="1" x14ac:dyDescent="0.45">
      <c r="A10" s="32" t="s">
        <v>10</v>
      </c>
      <c r="B10" s="18">
        <v>121.5</v>
      </c>
      <c r="C10" s="18">
        <v>13.25</v>
      </c>
      <c r="D10" s="18">
        <v>31.25</v>
      </c>
      <c r="E10" s="18">
        <v>87.417000000000002</v>
      </c>
      <c r="F10" s="18">
        <v>56.5</v>
      </c>
      <c r="G10" s="18">
        <v>0</v>
      </c>
      <c r="H10" s="18">
        <v>19</v>
      </c>
      <c r="I10" s="18">
        <v>38.5</v>
      </c>
      <c r="J10" s="18">
        <v>69</v>
      </c>
      <c r="K10" s="18">
        <v>26.25</v>
      </c>
      <c r="L10" s="18">
        <v>49.5</v>
      </c>
      <c r="M10" s="18">
        <v>11</v>
      </c>
      <c r="N10" s="18">
        <v>23</v>
      </c>
      <c r="O10" s="18">
        <v>54</v>
      </c>
      <c r="P10" s="18">
        <v>39.75</v>
      </c>
      <c r="Q10" s="16">
        <v>37.332999999999998</v>
      </c>
      <c r="R10" s="16">
        <v>82</v>
      </c>
      <c r="S10" s="16">
        <v>33</v>
      </c>
      <c r="T10" s="16">
        <v>78.5</v>
      </c>
      <c r="U10" s="16">
        <v>74</v>
      </c>
      <c r="V10" s="16">
        <v>25</v>
      </c>
      <c r="W10" s="16">
        <v>75.25</v>
      </c>
      <c r="X10" s="16">
        <v>44.5</v>
      </c>
      <c r="Y10" s="16">
        <v>38.25</v>
      </c>
      <c r="Z10" s="18">
        <v>33.5</v>
      </c>
      <c r="AA10" s="9"/>
      <c r="AB10" s="21">
        <f t="shared" si="0"/>
        <v>0.61201952550045402</v>
      </c>
      <c r="AC10" s="4">
        <f>AVERAGE(B10:Z10)</f>
        <v>46.45</v>
      </c>
      <c r="AD10" s="5">
        <f>_xlfn.STDEV.S(B10:Z10)</f>
        <v>28.428306959496091</v>
      </c>
      <c r="AE10" s="6">
        <f t="shared" si="1"/>
        <v>0.61201952550045402</v>
      </c>
    </row>
    <row r="11" spans="1:31" ht="9.6" customHeight="1" x14ac:dyDescent="0.45">
      <c r="A11" s="3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5"/>
      <c r="R11" s="15"/>
      <c r="S11" s="15"/>
      <c r="T11" s="15"/>
      <c r="U11" s="15"/>
      <c r="V11" s="15"/>
      <c r="W11" s="15"/>
      <c r="X11" s="15"/>
      <c r="Y11" s="15"/>
      <c r="Z11" s="17"/>
      <c r="AA11" s="9"/>
      <c r="AB11" s="21"/>
      <c r="AC11" s="4"/>
      <c r="AD11" s="5"/>
      <c r="AE11" s="6"/>
    </row>
    <row r="12" spans="1:31" ht="22.05" customHeight="1" x14ac:dyDescent="0.45">
      <c r="A12" s="32" t="s">
        <v>4</v>
      </c>
      <c r="B12" s="18">
        <v>71.167000000000002</v>
      </c>
      <c r="C12" s="18">
        <v>77.25</v>
      </c>
      <c r="D12" s="18">
        <v>131.75</v>
      </c>
      <c r="E12" s="18">
        <v>92.25</v>
      </c>
      <c r="F12" s="18">
        <v>109.75</v>
      </c>
      <c r="G12" s="18">
        <v>27.5</v>
      </c>
      <c r="H12" s="18">
        <v>100</v>
      </c>
      <c r="I12" s="18">
        <v>83</v>
      </c>
      <c r="J12" s="18">
        <v>70</v>
      </c>
      <c r="K12" s="18">
        <v>98.917000000000002</v>
      </c>
      <c r="L12" s="18">
        <v>130.25</v>
      </c>
      <c r="M12" s="18">
        <v>84.5</v>
      </c>
      <c r="N12" s="18">
        <v>80.25</v>
      </c>
      <c r="O12" s="18">
        <v>72.75</v>
      </c>
      <c r="P12" s="18">
        <v>76.75</v>
      </c>
      <c r="Q12" s="16">
        <v>115.917</v>
      </c>
      <c r="R12" s="16">
        <v>117.25</v>
      </c>
      <c r="S12" s="16">
        <v>6.5</v>
      </c>
      <c r="T12" s="16">
        <v>108.583</v>
      </c>
      <c r="U12" s="16">
        <v>74.917000000000002</v>
      </c>
      <c r="V12" s="16">
        <v>121.083</v>
      </c>
      <c r="W12" s="16">
        <v>115.333</v>
      </c>
      <c r="X12" s="16">
        <v>79.5</v>
      </c>
      <c r="Y12" s="16">
        <v>100.083</v>
      </c>
      <c r="Z12" s="18">
        <v>87.5</v>
      </c>
      <c r="AA12" s="9"/>
      <c r="AB12" s="21">
        <f t="shared" si="0"/>
        <v>0.32469720822536124</v>
      </c>
      <c r="AC12" s="4">
        <f>AVERAGE(B12:Z12)</f>
        <v>89.31</v>
      </c>
      <c r="AD12" s="5">
        <f>_xlfn.STDEV.S(B12:Z12)</f>
        <v>28.998707666607014</v>
      </c>
      <c r="AE12" s="6">
        <f t="shared" si="1"/>
        <v>0.32469720822536124</v>
      </c>
    </row>
    <row r="13" spans="1:31" ht="22.05" customHeight="1" x14ac:dyDescent="0.45">
      <c r="A13" s="32" t="s">
        <v>5</v>
      </c>
      <c r="B13" s="18">
        <v>36.5</v>
      </c>
      <c r="C13" s="18">
        <v>119.5</v>
      </c>
      <c r="D13" s="18">
        <v>111</v>
      </c>
      <c r="E13" s="18">
        <v>236.917</v>
      </c>
      <c r="F13" s="18">
        <v>109.5</v>
      </c>
      <c r="G13" s="18">
        <v>43</v>
      </c>
      <c r="H13" s="18">
        <v>84.667000000000002</v>
      </c>
      <c r="I13" s="18">
        <v>357.5</v>
      </c>
      <c r="J13" s="18">
        <v>178.75</v>
      </c>
      <c r="K13" s="18">
        <v>123</v>
      </c>
      <c r="L13" s="18">
        <v>245.5</v>
      </c>
      <c r="M13" s="18">
        <v>202.167</v>
      </c>
      <c r="N13" s="18">
        <v>207.25</v>
      </c>
      <c r="O13" s="18">
        <v>41</v>
      </c>
      <c r="P13" s="18">
        <v>204</v>
      </c>
      <c r="Q13" s="16">
        <v>17.082999999999998</v>
      </c>
      <c r="R13" s="16">
        <v>729.58299999999997</v>
      </c>
      <c r="S13" s="16">
        <v>2</v>
      </c>
      <c r="T13" s="16">
        <v>161.083</v>
      </c>
      <c r="U13" s="16">
        <v>177.583</v>
      </c>
      <c r="V13" s="16">
        <v>88.917000000000002</v>
      </c>
      <c r="W13" s="16">
        <v>95.667000000000002</v>
      </c>
      <c r="X13" s="16">
        <v>0</v>
      </c>
      <c r="Y13" s="16">
        <v>13</v>
      </c>
      <c r="Z13" s="18">
        <v>29.917000000000002</v>
      </c>
      <c r="AA13" s="9"/>
      <c r="AB13" s="21">
        <f t="shared" si="0"/>
        <v>1.0495318404717457</v>
      </c>
      <c r="AC13" s="4">
        <f>AVERAGE(B13:Z13)</f>
        <v>144.60336000000001</v>
      </c>
      <c r="AD13" s="5">
        <f>_xlfn.STDEV.S(B13:Z13)</f>
        <v>151.76583055919843</v>
      </c>
      <c r="AE13" s="6">
        <f t="shared" si="1"/>
        <v>1.0495318404717457</v>
      </c>
    </row>
    <row r="14" spans="1:31" ht="22.05" customHeight="1" x14ac:dyDescent="0.45">
      <c r="A14" s="32" t="s">
        <v>6</v>
      </c>
      <c r="B14" s="18">
        <v>158.5</v>
      </c>
      <c r="C14" s="18">
        <v>432.41699999999997</v>
      </c>
      <c r="D14" s="18">
        <v>137.833</v>
      </c>
      <c r="E14" s="18">
        <v>253</v>
      </c>
      <c r="F14" s="18">
        <v>246.25</v>
      </c>
      <c r="G14" s="18">
        <v>50.5</v>
      </c>
      <c r="H14" s="18">
        <v>315.33300000000003</v>
      </c>
      <c r="I14" s="18">
        <v>96.5</v>
      </c>
      <c r="J14" s="18">
        <v>225</v>
      </c>
      <c r="K14" s="18">
        <v>81.5</v>
      </c>
      <c r="L14" s="18">
        <v>172.833</v>
      </c>
      <c r="M14" s="18">
        <v>275.75</v>
      </c>
      <c r="N14" s="18">
        <v>476</v>
      </c>
      <c r="O14" s="18">
        <v>305.5</v>
      </c>
      <c r="P14" s="18">
        <v>227.25</v>
      </c>
      <c r="Q14" s="16">
        <v>274.25</v>
      </c>
      <c r="R14" s="16">
        <v>82.25</v>
      </c>
      <c r="S14" s="16">
        <v>373</v>
      </c>
      <c r="T14" s="16">
        <v>322.75</v>
      </c>
      <c r="U14" s="16">
        <v>64.75</v>
      </c>
      <c r="V14" s="16">
        <v>186.25</v>
      </c>
      <c r="W14" s="16">
        <v>205.333</v>
      </c>
      <c r="X14" s="16">
        <v>75.5</v>
      </c>
      <c r="Y14" s="16">
        <v>19</v>
      </c>
      <c r="Z14" s="18">
        <v>174.917</v>
      </c>
      <c r="AA14" s="9"/>
      <c r="AB14" s="21">
        <f t="shared" si="0"/>
        <v>0.5767906344627145</v>
      </c>
      <c r="AC14" s="4">
        <f>AVERAGE(B14:Z14)</f>
        <v>209.28664000000001</v>
      </c>
      <c r="AD14" s="5">
        <f>_xlfn.STDEV.S(B14:Z14)</f>
        <v>120.71457387016972</v>
      </c>
      <c r="AE14" s="6">
        <f t="shared" si="1"/>
        <v>0.5767906344627145</v>
      </c>
    </row>
    <row r="15" spans="1:31" ht="22.05" customHeight="1" x14ac:dyDescent="0.45">
      <c r="A15" s="32" t="s">
        <v>11</v>
      </c>
      <c r="B15" s="18">
        <v>68</v>
      </c>
      <c r="C15" s="18">
        <v>185.25</v>
      </c>
      <c r="D15" s="18">
        <v>6</v>
      </c>
      <c r="E15" s="18">
        <v>62.75</v>
      </c>
      <c r="F15" s="18">
        <v>46</v>
      </c>
      <c r="G15" s="18">
        <v>0</v>
      </c>
      <c r="H15" s="18">
        <v>177.25</v>
      </c>
      <c r="I15" s="18">
        <v>48</v>
      </c>
      <c r="J15" s="18">
        <v>14</v>
      </c>
      <c r="K15" s="18">
        <v>46</v>
      </c>
      <c r="L15" s="18">
        <v>70.75</v>
      </c>
      <c r="M15" s="18">
        <v>61.25</v>
      </c>
      <c r="N15" s="18">
        <v>50.5</v>
      </c>
      <c r="O15" s="18">
        <v>144.25</v>
      </c>
      <c r="P15" s="18">
        <v>96.25</v>
      </c>
      <c r="Q15" s="16">
        <v>85.5</v>
      </c>
      <c r="R15" s="16">
        <v>23.5</v>
      </c>
      <c r="S15" s="16">
        <v>145.5</v>
      </c>
      <c r="T15" s="16">
        <v>35.25</v>
      </c>
      <c r="U15" s="16">
        <v>200.5</v>
      </c>
      <c r="V15" s="16">
        <v>23</v>
      </c>
      <c r="W15" s="16">
        <v>122</v>
      </c>
      <c r="X15" s="16">
        <v>158.5</v>
      </c>
      <c r="Y15" s="16">
        <v>5</v>
      </c>
      <c r="Z15" s="18">
        <v>27.5</v>
      </c>
      <c r="AA15" s="9"/>
      <c r="AB15" s="21">
        <f t="shared" si="0"/>
        <v>0.80225874504099348</v>
      </c>
      <c r="AC15" s="4">
        <f>AVERAGE(B15:Z15)</f>
        <v>76.099999999999994</v>
      </c>
      <c r="AD15" s="5">
        <f>_xlfn.STDEV.S(B15:Z15)</f>
        <v>61.051890497619596</v>
      </c>
      <c r="AE15" s="6">
        <f t="shared" si="1"/>
        <v>0.80225874504099348</v>
      </c>
    </row>
    <row r="16" spans="1:31" ht="22.05" customHeight="1" x14ac:dyDescent="0.45">
      <c r="A16" s="32" t="s">
        <v>12</v>
      </c>
      <c r="B16" s="18">
        <v>0</v>
      </c>
      <c r="C16" s="18">
        <v>35</v>
      </c>
      <c r="D16" s="18">
        <v>18</v>
      </c>
      <c r="E16" s="18">
        <v>120.5</v>
      </c>
      <c r="F16" s="18">
        <v>62.332999999999998</v>
      </c>
      <c r="G16" s="18">
        <v>0</v>
      </c>
      <c r="H16" s="18">
        <v>41</v>
      </c>
      <c r="I16" s="18">
        <v>95</v>
      </c>
      <c r="J16" s="18">
        <v>21.5</v>
      </c>
      <c r="K16" s="18">
        <v>24.5</v>
      </c>
      <c r="L16" s="18">
        <v>3</v>
      </c>
      <c r="M16" s="18">
        <v>35.25</v>
      </c>
      <c r="N16" s="18">
        <v>80</v>
      </c>
      <c r="O16" s="18">
        <v>5.5</v>
      </c>
      <c r="P16" s="18">
        <v>31</v>
      </c>
      <c r="Q16" s="16">
        <v>33</v>
      </c>
      <c r="R16" s="16">
        <v>31.75</v>
      </c>
      <c r="S16" s="16">
        <v>41</v>
      </c>
      <c r="T16" s="16">
        <v>19.5</v>
      </c>
      <c r="U16" s="16">
        <v>0</v>
      </c>
      <c r="V16" s="16">
        <v>4</v>
      </c>
      <c r="W16" s="16">
        <v>0</v>
      </c>
      <c r="X16" s="16">
        <v>84</v>
      </c>
      <c r="Y16" s="16">
        <v>0</v>
      </c>
      <c r="Z16" s="18">
        <v>64</v>
      </c>
      <c r="AA16" s="9"/>
      <c r="AB16" s="21">
        <f t="shared" si="0"/>
        <v>0.98309984171154252</v>
      </c>
      <c r="AC16" s="4">
        <f>AVERAGE(B16:Z16)</f>
        <v>33.993319999999997</v>
      </c>
      <c r="AD16" s="5">
        <f>_xlfn.STDEV.S(B16:Z16)</f>
        <v>33.418827511249809</v>
      </c>
      <c r="AE16" s="6">
        <f t="shared" si="1"/>
        <v>0.98309984171154252</v>
      </c>
    </row>
    <row r="17" spans="1:32" ht="22.05" customHeight="1" x14ac:dyDescent="0.45">
      <c r="A17" s="32" t="s">
        <v>14</v>
      </c>
      <c r="B17" s="18">
        <v>18</v>
      </c>
      <c r="C17" s="18">
        <v>337.25</v>
      </c>
      <c r="D17" s="18">
        <v>255.75</v>
      </c>
      <c r="E17" s="18">
        <v>335.25</v>
      </c>
      <c r="F17" s="18">
        <v>260</v>
      </c>
      <c r="G17" s="18">
        <v>0</v>
      </c>
      <c r="H17" s="18">
        <v>575.75</v>
      </c>
      <c r="I17" s="18">
        <v>293.25</v>
      </c>
      <c r="J17" s="18">
        <v>436.25</v>
      </c>
      <c r="K17" s="18">
        <v>492</v>
      </c>
      <c r="L17" s="18">
        <v>122</v>
      </c>
      <c r="M17" s="18">
        <v>279.75</v>
      </c>
      <c r="N17" s="18">
        <v>418.5</v>
      </c>
      <c r="O17" s="18">
        <v>195.25</v>
      </c>
      <c r="P17" s="18">
        <v>393.5</v>
      </c>
      <c r="Q17" s="16">
        <v>281.25</v>
      </c>
      <c r="R17" s="16">
        <v>275.25</v>
      </c>
      <c r="S17" s="16">
        <v>323</v>
      </c>
      <c r="T17" s="16">
        <v>143.417</v>
      </c>
      <c r="U17" s="16">
        <v>58.75</v>
      </c>
      <c r="V17" s="16">
        <v>70.5</v>
      </c>
      <c r="W17" s="16">
        <v>208.5</v>
      </c>
      <c r="X17" s="16">
        <v>417.5</v>
      </c>
      <c r="Y17" s="16">
        <v>95.5</v>
      </c>
      <c r="Z17" s="18">
        <v>479.08300000000003</v>
      </c>
      <c r="AA17" s="9"/>
      <c r="AB17" s="21">
        <f t="shared" si="0"/>
        <v>0.57665761314908748</v>
      </c>
      <c r="AC17" s="4">
        <f>AVERAGE(B17:Z17)</f>
        <v>270.61</v>
      </c>
      <c r="AD17" s="5">
        <f>_xlfn.STDEV.S(B17:Z17)</f>
        <v>156.04931669427458</v>
      </c>
      <c r="AE17" s="6">
        <f t="shared" si="1"/>
        <v>0.57665761314908748</v>
      </c>
    </row>
    <row r="18" spans="1:32" ht="22.05" customHeight="1" x14ac:dyDescent="0.45">
      <c r="A18" s="32" t="s">
        <v>13</v>
      </c>
      <c r="B18" s="18">
        <v>0</v>
      </c>
      <c r="C18" s="18">
        <v>59.75</v>
      </c>
      <c r="D18" s="18">
        <v>10.333</v>
      </c>
      <c r="E18" s="18">
        <v>6</v>
      </c>
      <c r="F18" s="18">
        <v>17.5</v>
      </c>
      <c r="G18" s="18">
        <v>0</v>
      </c>
      <c r="H18" s="18">
        <v>11.583</v>
      </c>
      <c r="I18" s="18">
        <v>0</v>
      </c>
      <c r="J18" s="18">
        <v>14.5</v>
      </c>
      <c r="K18" s="18">
        <v>45.25</v>
      </c>
      <c r="L18" s="18">
        <v>43.75</v>
      </c>
      <c r="M18" s="18">
        <v>34.25</v>
      </c>
      <c r="N18" s="18">
        <v>4.75</v>
      </c>
      <c r="O18" s="18">
        <v>38.5</v>
      </c>
      <c r="P18" s="18">
        <v>15.5</v>
      </c>
      <c r="Q18" s="16">
        <v>28.5</v>
      </c>
      <c r="R18" s="16">
        <v>11.5</v>
      </c>
      <c r="S18" s="16">
        <v>0</v>
      </c>
      <c r="T18" s="16">
        <v>0</v>
      </c>
      <c r="U18" s="16">
        <v>2</v>
      </c>
      <c r="V18" s="16">
        <v>11.5</v>
      </c>
      <c r="W18" s="16">
        <v>23</v>
      </c>
      <c r="X18" s="16">
        <v>0</v>
      </c>
      <c r="Y18" s="16">
        <v>0</v>
      </c>
      <c r="Z18" s="18">
        <v>7.5</v>
      </c>
      <c r="AA18" s="9"/>
      <c r="AB18" s="21">
        <f t="shared" si="0"/>
        <v>1.1038724097199244</v>
      </c>
      <c r="AC18" s="4">
        <f>AVERAGE(B18:Z18)</f>
        <v>15.426639999999999</v>
      </c>
      <c r="AD18" s="5">
        <f>_xlfn.STDEV.S(B18:Z18)</f>
        <v>17.029042270681774</v>
      </c>
      <c r="AE18" s="6">
        <f t="shared" si="1"/>
        <v>1.1038724097199244</v>
      </c>
    </row>
    <row r="19" spans="1:32" ht="22.05" customHeight="1" x14ac:dyDescent="0.45">
      <c r="A19" s="32" t="s">
        <v>16</v>
      </c>
      <c r="B19" s="18">
        <v>320</v>
      </c>
      <c r="C19" s="18">
        <v>181.833</v>
      </c>
      <c r="D19" s="18">
        <v>122.5</v>
      </c>
      <c r="E19" s="18">
        <v>381.25</v>
      </c>
      <c r="F19" s="18">
        <v>24</v>
      </c>
      <c r="G19" s="18">
        <v>0</v>
      </c>
      <c r="H19" s="18">
        <v>388</v>
      </c>
      <c r="I19" s="18">
        <v>46</v>
      </c>
      <c r="J19" s="18">
        <v>639.5</v>
      </c>
      <c r="K19" s="18">
        <v>335.5</v>
      </c>
      <c r="L19" s="18">
        <v>44</v>
      </c>
      <c r="M19" s="18">
        <v>82.5</v>
      </c>
      <c r="N19" s="18">
        <v>474</v>
      </c>
      <c r="O19" s="18">
        <v>50.75</v>
      </c>
      <c r="P19" s="18">
        <v>113.5</v>
      </c>
      <c r="Q19" s="16">
        <v>156.5</v>
      </c>
      <c r="R19" s="16">
        <v>85.25</v>
      </c>
      <c r="S19" s="16">
        <v>59.25</v>
      </c>
      <c r="T19" s="16">
        <v>60</v>
      </c>
      <c r="U19" s="16">
        <v>80</v>
      </c>
      <c r="V19" s="16">
        <v>459.25</v>
      </c>
      <c r="W19" s="16">
        <v>2.5</v>
      </c>
      <c r="X19" s="16">
        <v>327.5</v>
      </c>
      <c r="Y19" s="16">
        <v>13</v>
      </c>
      <c r="Z19" s="18">
        <v>185.167</v>
      </c>
      <c r="AA19" s="9"/>
      <c r="AB19" s="21">
        <f t="shared" si="0"/>
        <v>0.9600095259289908</v>
      </c>
      <c r="AC19" s="4">
        <f>AVERAGE(B19:Z19)</f>
        <v>185.27000000000004</v>
      </c>
      <c r="AD19" s="5">
        <f>_xlfn.STDEV.S(B19:Z19)</f>
        <v>177.86096486886416</v>
      </c>
      <c r="AE19" s="6">
        <f t="shared" si="1"/>
        <v>0.9600095259289908</v>
      </c>
    </row>
    <row r="20" spans="1:32" ht="22.05" customHeight="1" x14ac:dyDescent="0.45">
      <c r="A20" s="32" t="s">
        <v>15</v>
      </c>
      <c r="B20" s="18">
        <v>0</v>
      </c>
      <c r="C20" s="18">
        <v>119.75</v>
      </c>
      <c r="D20" s="18">
        <v>54.5</v>
      </c>
      <c r="E20" s="18">
        <v>218.25</v>
      </c>
      <c r="F20" s="18">
        <v>230.25</v>
      </c>
      <c r="G20" s="18">
        <v>0</v>
      </c>
      <c r="H20" s="18">
        <v>126.5</v>
      </c>
      <c r="I20" s="18">
        <v>117.75</v>
      </c>
      <c r="J20" s="18">
        <v>191</v>
      </c>
      <c r="K20" s="18">
        <v>147.5</v>
      </c>
      <c r="L20" s="18">
        <v>132.5</v>
      </c>
      <c r="M20" s="18">
        <v>110</v>
      </c>
      <c r="N20" s="18">
        <v>239.5</v>
      </c>
      <c r="O20" s="18">
        <v>204</v>
      </c>
      <c r="P20" s="18">
        <v>82</v>
      </c>
      <c r="Q20" s="16">
        <v>85.75</v>
      </c>
      <c r="R20" s="16">
        <v>93</v>
      </c>
      <c r="S20" s="16">
        <v>236.5</v>
      </c>
      <c r="T20" s="16">
        <v>196</v>
      </c>
      <c r="U20" s="16">
        <v>17.5</v>
      </c>
      <c r="V20" s="16">
        <v>0</v>
      </c>
      <c r="W20" s="16">
        <v>60.75</v>
      </c>
      <c r="X20" s="16">
        <v>111</v>
      </c>
      <c r="Y20" s="16">
        <v>14</v>
      </c>
      <c r="Z20" s="18">
        <v>370.5</v>
      </c>
      <c r="AA20" s="9"/>
      <c r="AB20" s="21">
        <f t="shared" si="0"/>
        <v>0.73421454313442236</v>
      </c>
      <c r="AC20" s="4">
        <f>AVERAGE(B20:Z20)</f>
        <v>126.34</v>
      </c>
      <c r="AD20" s="5">
        <f>_xlfn.STDEV.S(B20:Z20)</f>
        <v>92.760665379602926</v>
      </c>
      <c r="AE20" s="6">
        <f t="shared" si="1"/>
        <v>0.73421454313442236</v>
      </c>
    </row>
    <row r="21" spans="1:32" ht="22.05" customHeight="1" x14ac:dyDescent="0.45">
      <c r="A21" s="32" t="s">
        <v>17</v>
      </c>
      <c r="B21" s="18">
        <v>1952</v>
      </c>
      <c r="C21" s="18">
        <v>113</v>
      </c>
      <c r="D21" s="18">
        <v>121.75</v>
      </c>
      <c r="E21" s="18">
        <v>274</v>
      </c>
      <c r="F21" s="18">
        <v>56.25</v>
      </c>
      <c r="G21" s="18">
        <v>0</v>
      </c>
      <c r="H21" s="18">
        <v>324.75</v>
      </c>
      <c r="I21" s="18">
        <v>291.5</v>
      </c>
      <c r="J21" s="18">
        <v>199</v>
      </c>
      <c r="K21" s="18">
        <v>284</v>
      </c>
      <c r="L21" s="18">
        <v>304.16699999999997</v>
      </c>
      <c r="M21" s="18">
        <v>382.25</v>
      </c>
      <c r="N21" s="18">
        <v>921.25</v>
      </c>
      <c r="O21" s="18">
        <v>337.75</v>
      </c>
      <c r="P21" s="18">
        <v>204.75</v>
      </c>
      <c r="Q21" s="16">
        <v>63.25</v>
      </c>
      <c r="R21" s="16">
        <v>713.25</v>
      </c>
      <c r="S21" s="16">
        <v>177.25</v>
      </c>
      <c r="T21" s="16">
        <v>69.75</v>
      </c>
      <c r="U21" s="16">
        <v>354.5</v>
      </c>
      <c r="V21" s="16">
        <v>1446.5</v>
      </c>
      <c r="W21" s="16">
        <v>99.417000000000002</v>
      </c>
      <c r="X21" s="16">
        <v>328.5</v>
      </c>
      <c r="Y21" s="16">
        <v>126</v>
      </c>
      <c r="Z21" s="18">
        <v>192.333</v>
      </c>
      <c r="AA21" s="9"/>
      <c r="AB21" s="21">
        <f t="shared" si="0"/>
        <v>1.2123455303862751</v>
      </c>
      <c r="AC21" s="4">
        <f>AVERAGE(B21:Z21)</f>
        <v>373.48667999999998</v>
      </c>
      <c r="AD21" s="5">
        <f>_xlfn.STDEV.S(B21:Z21)</f>
        <v>452.79490715680902</v>
      </c>
      <c r="AE21" s="6">
        <f t="shared" si="1"/>
        <v>1.2123455303862751</v>
      </c>
    </row>
    <row r="22" spans="1:32" ht="22.05" customHeight="1" x14ac:dyDescent="0.45">
      <c r="A22" s="32" t="s">
        <v>56</v>
      </c>
      <c r="B22" s="18">
        <v>524</v>
      </c>
      <c r="C22" s="18">
        <v>174</v>
      </c>
      <c r="D22" s="18">
        <v>206</v>
      </c>
      <c r="E22" s="18">
        <v>284</v>
      </c>
      <c r="F22" s="18">
        <v>154</v>
      </c>
      <c r="G22" s="18">
        <v>233</v>
      </c>
      <c r="H22" s="18">
        <v>206</v>
      </c>
      <c r="I22" s="18">
        <v>320</v>
      </c>
      <c r="J22" s="18">
        <v>217</v>
      </c>
      <c r="K22" s="18">
        <v>128.5</v>
      </c>
      <c r="L22" s="18">
        <v>102</v>
      </c>
      <c r="M22" s="18">
        <v>66</v>
      </c>
      <c r="N22" s="18">
        <v>166</v>
      </c>
      <c r="O22" s="18">
        <v>84</v>
      </c>
      <c r="P22" s="18">
        <v>324.5</v>
      </c>
      <c r="Q22" s="16">
        <v>236.5</v>
      </c>
      <c r="R22" s="16">
        <v>329</v>
      </c>
      <c r="S22" s="16">
        <v>138</v>
      </c>
      <c r="T22" s="16">
        <v>536.5</v>
      </c>
      <c r="U22" s="16">
        <v>645</v>
      </c>
      <c r="V22" s="16">
        <v>490</v>
      </c>
      <c r="W22" s="16">
        <v>434.16699999999997</v>
      </c>
      <c r="X22" s="16">
        <v>339</v>
      </c>
      <c r="Y22" s="16">
        <v>304</v>
      </c>
      <c r="Z22" s="18">
        <v>169.5</v>
      </c>
      <c r="AA22" s="9"/>
      <c r="AB22" s="21">
        <f t="shared" si="0"/>
        <v>0.56340445337780187</v>
      </c>
      <c r="AC22" s="4">
        <f>AVERAGE(B22:Z22)</f>
        <v>272.42668000000003</v>
      </c>
      <c r="AD22" s="5">
        <f>_xlfn.STDEV.S(B22:Z22)</f>
        <v>153.48640473092937</v>
      </c>
      <c r="AE22" s="6">
        <f t="shared" si="1"/>
        <v>0.56340445337780187</v>
      </c>
    </row>
    <row r="23" spans="1:32" ht="22.05" customHeight="1" x14ac:dyDescent="0.45">
      <c r="A23" s="32" t="s">
        <v>18</v>
      </c>
      <c r="B23" s="18">
        <v>0</v>
      </c>
      <c r="C23" s="18">
        <v>85.5</v>
      </c>
      <c r="D23" s="18">
        <v>766</v>
      </c>
      <c r="E23" s="18">
        <v>333</v>
      </c>
      <c r="F23" s="18">
        <v>821.75</v>
      </c>
      <c r="G23" s="18">
        <v>2751</v>
      </c>
      <c r="H23" s="18">
        <v>142</v>
      </c>
      <c r="I23" s="18">
        <v>464.5</v>
      </c>
      <c r="J23" s="18">
        <v>116</v>
      </c>
      <c r="K23" s="18">
        <v>179.5</v>
      </c>
      <c r="L23" s="18">
        <v>401.41699999999997</v>
      </c>
      <c r="M23" s="18">
        <v>139</v>
      </c>
      <c r="N23" s="18">
        <v>0</v>
      </c>
      <c r="O23" s="18">
        <v>665.75</v>
      </c>
      <c r="P23" s="18">
        <v>760.83299999999997</v>
      </c>
      <c r="Q23" s="16">
        <v>965.5</v>
      </c>
      <c r="R23" s="16">
        <v>22.5</v>
      </c>
      <c r="S23" s="16">
        <v>431</v>
      </c>
      <c r="T23" s="16">
        <v>620</v>
      </c>
      <c r="U23" s="16">
        <v>927.83299999999997</v>
      </c>
      <c r="V23" s="16">
        <v>382.91699999999997</v>
      </c>
      <c r="W23" s="16">
        <v>652</v>
      </c>
      <c r="X23" s="16">
        <v>355.5</v>
      </c>
      <c r="Y23" s="16">
        <v>1990</v>
      </c>
      <c r="Z23" s="18">
        <v>327.75</v>
      </c>
      <c r="AA23" s="38"/>
      <c r="AB23" s="21">
        <f t="shared" si="0"/>
        <v>1.0928943695545827</v>
      </c>
      <c r="AC23" s="4">
        <f>AVERAGE(B23:Z23)</f>
        <v>572.04999999999995</v>
      </c>
      <c r="AD23" s="5">
        <f>_xlfn.STDEV.S(B23:Z23)</f>
        <v>625.19022410369905</v>
      </c>
      <c r="AE23" s="6">
        <f t="shared" ref="AE23" si="2">AD23/AC23</f>
        <v>1.0928943695545827</v>
      </c>
    </row>
    <row r="24" spans="1:32" ht="7.95" customHeight="1" x14ac:dyDescent="0.45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0"/>
      <c r="R24" s="20"/>
      <c r="S24" s="20"/>
      <c r="T24" s="20"/>
      <c r="U24" s="20"/>
      <c r="V24" s="20"/>
      <c r="W24" s="20"/>
      <c r="X24" s="20"/>
      <c r="Y24" s="20"/>
      <c r="Z24" s="17"/>
      <c r="AA24" s="39"/>
      <c r="AB24" s="21"/>
      <c r="AC24" s="4"/>
      <c r="AD24" s="5"/>
      <c r="AE24" s="6"/>
    </row>
    <row r="25" spans="1:32" ht="22.05" customHeight="1" x14ac:dyDescent="0.45">
      <c r="A25" s="32" t="s">
        <v>57</v>
      </c>
      <c r="B25" s="18">
        <v>541</v>
      </c>
      <c r="C25" s="18">
        <v>266</v>
      </c>
      <c r="D25" s="18">
        <v>69.667000000000002</v>
      </c>
      <c r="E25" s="18">
        <v>358</v>
      </c>
      <c r="F25" s="18">
        <v>420</v>
      </c>
      <c r="G25" s="18">
        <v>335</v>
      </c>
      <c r="H25" s="18">
        <v>105</v>
      </c>
      <c r="I25" s="18">
        <v>675</v>
      </c>
      <c r="J25" s="18">
        <v>290</v>
      </c>
      <c r="K25" s="18">
        <v>364</v>
      </c>
      <c r="L25" s="18">
        <v>623</v>
      </c>
      <c r="M25" s="18">
        <v>140</v>
      </c>
      <c r="N25" s="18">
        <v>311</v>
      </c>
      <c r="O25" s="18">
        <v>563</v>
      </c>
      <c r="P25" s="18">
        <v>320</v>
      </c>
      <c r="Q25" s="16">
        <v>525</v>
      </c>
      <c r="R25" s="16">
        <v>160</v>
      </c>
      <c r="S25" s="16">
        <v>525</v>
      </c>
      <c r="T25" s="16">
        <v>534</v>
      </c>
      <c r="U25" s="16">
        <v>574</v>
      </c>
      <c r="V25" s="16">
        <v>70</v>
      </c>
      <c r="W25" s="16">
        <v>735</v>
      </c>
      <c r="X25" s="16">
        <v>621.5</v>
      </c>
      <c r="Y25" s="16">
        <v>692</v>
      </c>
      <c r="Z25" s="18">
        <v>383</v>
      </c>
      <c r="AA25" s="40"/>
      <c r="AB25" s="21">
        <f t="shared" si="0"/>
        <v>0.49497224280858088</v>
      </c>
      <c r="AC25" s="4">
        <f>AVERAGE(B25:Z25)</f>
        <v>408.00667999999996</v>
      </c>
      <c r="AD25" s="5">
        <f>_xlfn.STDEV.S(B25:Z25)</f>
        <v>201.95198148048294</v>
      </c>
      <c r="AE25" s="6">
        <f t="shared" ref="AE25:AE28" si="3">AD25/AC25</f>
        <v>0.49497224280858088</v>
      </c>
    </row>
    <row r="26" spans="1:32" ht="22.05" customHeight="1" x14ac:dyDescent="0.45">
      <c r="A26" s="32" t="s">
        <v>58</v>
      </c>
      <c r="B26" s="18">
        <v>280</v>
      </c>
      <c r="C26" s="18">
        <v>280</v>
      </c>
      <c r="D26" s="18">
        <v>210</v>
      </c>
      <c r="E26" s="18">
        <v>245</v>
      </c>
      <c r="F26" s="18">
        <v>280</v>
      </c>
      <c r="G26" s="18">
        <v>320</v>
      </c>
      <c r="H26" s="18">
        <v>245</v>
      </c>
      <c r="I26" s="18">
        <v>280</v>
      </c>
      <c r="J26" s="18">
        <v>245</v>
      </c>
      <c r="K26" s="18">
        <v>210</v>
      </c>
      <c r="L26" s="18">
        <v>315</v>
      </c>
      <c r="M26" s="18">
        <v>240</v>
      </c>
      <c r="N26" s="18">
        <v>350</v>
      </c>
      <c r="O26" s="18">
        <v>210</v>
      </c>
      <c r="P26" s="18">
        <v>280</v>
      </c>
      <c r="Q26" s="16">
        <v>280</v>
      </c>
      <c r="R26" s="16">
        <v>240</v>
      </c>
      <c r="S26" s="16">
        <v>280</v>
      </c>
      <c r="T26" s="16">
        <v>280</v>
      </c>
      <c r="U26" s="16">
        <v>280</v>
      </c>
      <c r="V26" s="16">
        <v>175</v>
      </c>
      <c r="W26" s="16">
        <v>280</v>
      </c>
      <c r="X26" s="16">
        <v>248.5</v>
      </c>
      <c r="Y26" s="16">
        <v>245</v>
      </c>
      <c r="Z26" s="18">
        <v>175</v>
      </c>
      <c r="AA26" s="40"/>
      <c r="AB26" s="21">
        <f t="shared" si="0"/>
        <v>0.1624737467135878</v>
      </c>
      <c r="AC26" s="4">
        <f>AVERAGE(B26:Z26)</f>
        <v>258.94</v>
      </c>
      <c r="AD26" s="5">
        <f>_xlfn.STDEV.S(B26:Z26)</f>
        <v>42.070951974016424</v>
      </c>
      <c r="AE26" s="6">
        <f t="shared" si="3"/>
        <v>0.1624737467135878</v>
      </c>
    </row>
    <row r="27" spans="1:32" ht="7.8" customHeight="1" x14ac:dyDescent="0.45">
      <c r="A27" s="32"/>
      <c r="B27" s="24"/>
      <c r="C27" s="24"/>
      <c r="D27" s="24"/>
      <c r="E27" s="24"/>
      <c r="F27" s="24"/>
      <c r="G27" s="24"/>
      <c r="H27" s="25"/>
      <c r="I27" s="24"/>
      <c r="J27" s="24"/>
      <c r="K27" s="24"/>
      <c r="L27" s="26"/>
      <c r="M27" s="26"/>
      <c r="N27" s="26"/>
      <c r="O27" s="26"/>
      <c r="P27" s="26"/>
      <c r="Q27" s="49"/>
      <c r="R27" s="26"/>
      <c r="S27" s="49"/>
      <c r="T27" s="50"/>
      <c r="U27" s="49"/>
      <c r="V27" s="49"/>
      <c r="W27" s="49"/>
      <c r="X27" s="49"/>
      <c r="Y27" s="26"/>
      <c r="Z27" s="26"/>
      <c r="AA27" s="41"/>
      <c r="AB27" s="21"/>
      <c r="AC27" s="4"/>
      <c r="AD27" s="5"/>
      <c r="AE27" s="6"/>
    </row>
    <row r="28" spans="1:32" ht="22.05" customHeight="1" x14ac:dyDescent="0.45">
      <c r="A28" s="32" t="s">
        <v>63</v>
      </c>
      <c r="B28" s="18">
        <v>0</v>
      </c>
      <c r="C28" s="18">
        <v>30.832999999999998</v>
      </c>
      <c r="D28" s="18">
        <v>258</v>
      </c>
      <c r="E28" s="18">
        <v>46</v>
      </c>
      <c r="F28" s="18">
        <v>0</v>
      </c>
      <c r="G28" s="18">
        <v>0</v>
      </c>
      <c r="H28" s="18">
        <v>257.83300000000003</v>
      </c>
      <c r="I28" s="18">
        <v>86.5</v>
      </c>
      <c r="J28" s="18">
        <v>36.832999999999998</v>
      </c>
      <c r="K28" s="18">
        <v>2</v>
      </c>
      <c r="L28" s="18">
        <v>12.75</v>
      </c>
      <c r="M28" s="18">
        <v>23.75</v>
      </c>
      <c r="N28" s="18">
        <v>36.75</v>
      </c>
      <c r="O28" s="18">
        <v>2</v>
      </c>
      <c r="P28" s="18">
        <v>12.167</v>
      </c>
      <c r="Q28" s="16">
        <v>0</v>
      </c>
      <c r="R28" s="29">
        <v>8.5</v>
      </c>
      <c r="S28" s="29">
        <v>15</v>
      </c>
      <c r="T28" s="29">
        <v>711.5</v>
      </c>
      <c r="U28" s="29">
        <v>1</v>
      </c>
      <c r="V28" s="29">
        <v>3</v>
      </c>
      <c r="W28" s="29">
        <v>32</v>
      </c>
      <c r="X28" s="29">
        <v>0</v>
      </c>
      <c r="Y28" s="29">
        <v>0</v>
      </c>
      <c r="Z28" s="18">
        <v>0</v>
      </c>
      <c r="AA28" s="40"/>
      <c r="AB28" s="21">
        <f t="shared" si="0"/>
        <v>2.4123665412374518</v>
      </c>
      <c r="AC28" s="4">
        <f>AVERAGE(B28:Z28)</f>
        <v>63.056639999999994</v>
      </c>
      <c r="AD28" s="5">
        <f>_xlfn.STDEV.S(B28:Z28)</f>
        <v>152.11572853885514</v>
      </c>
      <c r="AE28" s="6">
        <f t="shared" si="3"/>
        <v>2.4123665412374518</v>
      </c>
    </row>
    <row r="29" spans="1:32" ht="8.4" customHeight="1" x14ac:dyDescent="0.45">
      <c r="A29" s="34"/>
      <c r="AA29" s="42"/>
    </row>
    <row r="30" spans="1:32" ht="24" customHeight="1" x14ac:dyDescent="0.45">
      <c r="A30" s="35" t="s">
        <v>62</v>
      </c>
      <c r="B30" s="18">
        <v>5069.1670000000004</v>
      </c>
      <c r="C30" s="18">
        <v>3715.4169999999999</v>
      </c>
      <c r="D30" s="18">
        <v>3592.7919999999999</v>
      </c>
      <c r="E30" s="18">
        <v>4305</v>
      </c>
      <c r="F30" s="18">
        <v>5445.5829999999996</v>
      </c>
      <c r="G30" s="18">
        <v>4828</v>
      </c>
      <c r="H30" s="18">
        <v>4355.4170000000004</v>
      </c>
      <c r="I30" s="18">
        <v>4685</v>
      </c>
      <c r="J30" s="18">
        <v>4794.9170000000004</v>
      </c>
      <c r="K30" s="18">
        <v>4830.8329999999996</v>
      </c>
      <c r="L30" s="18">
        <v>4179.3329999999996</v>
      </c>
      <c r="M30" s="18">
        <v>3787.8330000000001</v>
      </c>
      <c r="N30" s="18">
        <v>5447.8329999999996</v>
      </c>
      <c r="O30" s="18">
        <v>4202.0829999999996</v>
      </c>
      <c r="P30" s="18">
        <v>4602.8419999999996</v>
      </c>
      <c r="Q30" s="16">
        <v>4699.5</v>
      </c>
      <c r="R30" s="16">
        <v>5291.1670000000004</v>
      </c>
      <c r="S30" s="16">
        <v>3981.6669999999999</v>
      </c>
      <c r="T30" s="16">
        <v>4961.25</v>
      </c>
      <c r="U30" s="16">
        <v>5120</v>
      </c>
      <c r="V30" s="16">
        <v>6211.9170000000004</v>
      </c>
      <c r="W30" s="16">
        <v>4090.6669999999999</v>
      </c>
      <c r="X30" s="16">
        <v>4761</v>
      </c>
      <c r="Y30" s="16">
        <v>4986.5</v>
      </c>
      <c r="Z30" s="18">
        <v>3777</v>
      </c>
      <c r="AA30" s="43"/>
      <c r="AB30" s="21">
        <f>AE30</f>
        <v>0.13736582069898698</v>
      </c>
      <c r="AC30" s="4">
        <f>AVERAGE(B30:Z30)</f>
        <v>4628.9087200000004</v>
      </c>
      <c r="AD30" s="5">
        <f>_xlfn.STDEV.S(B30:Z30)</f>
        <v>635.85384526349742</v>
      </c>
      <c r="AE30" s="6">
        <f t="shared" ref="AE30" si="4">AD30/AC30</f>
        <v>0.13736582069898698</v>
      </c>
    </row>
    <row r="31" spans="1:32" ht="24" customHeight="1" x14ac:dyDescent="0.4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9"/>
      <c r="R31" s="29"/>
      <c r="S31" s="29"/>
      <c r="T31" s="29"/>
      <c r="U31" s="29"/>
      <c r="V31" s="29"/>
      <c r="W31" s="29"/>
      <c r="X31" s="29"/>
      <c r="Y31" s="29"/>
      <c r="Z31" s="28"/>
      <c r="AA31" s="30"/>
      <c r="AB31" s="21"/>
      <c r="AC31" s="4"/>
      <c r="AD31" s="5"/>
      <c r="AE31" s="6"/>
    </row>
    <row r="32" spans="1:32" s="1" customFormat="1" ht="22.05" customHeight="1" x14ac:dyDescent="0.55000000000000004">
      <c r="A32" s="13" t="s">
        <v>60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37"/>
      <c r="R32" s="37"/>
      <c r="S32" s="37"/>
      <c r="T32" s="37"/>
      <c r="U32" s="37"/>
      <c r="V32" s="37"/>
      <c r="W32" s="37"/>
      <c r="X32" s="37"/>
      <c r="Y32" s="37"/>
      <c r="Z32" s="19"/>
      <c r="AA32" s="14"/>
      <c r="AB32" s="21"/>
      <c r="AC32" s="4"/>
      <c r="AD32" s="5"/>
      <c r="AE32" s="6"/>
      <c r="AF32"/>
    </row>
    <row r="33" spans="1:31" s="1" customFormat="1" ht="22.05" customHeight="1" x14ac:dyDescent="0.45">
      <c r="A33" s="32" t="s">
        <v>36</v>
      </c>
      <c r="B33" s="18">
        <v>96</v>
      </c>
      <c r="C33" s="18">
        <v>61</v>
      </c>
      <c r="D33" s="18">
        <v>35.75</v>
      </c>
      <c r="E33" s="18">
        <v>86</v>
      </c>
      <c r="F33" s="18">
        <v>43.5</v>
      </c>
      <c r="G33" s="18">
        <v>44.5</v>
      </c>
      <c r="H33" s="18">
        <v>124.5</v>
      </c>
      <c r="I33" s="18">
        <v>55</v>
      </c>
      <c r="J33" s="18">
        <v>26</v>
      </c>
      <c r="K33" s="18">
        <v>96.75</v>
      </c>
      <c r="L33" s="18">
        <v>39</v>
      </c>
      <c r="M33" s="18">
        <v>53</v>
      </c>
      <c r="N33" s="18">
        <v>65</v>
      </c>
      <c r="O33" s="18">
        <v>53</v>
      </c>
      <c r="P33" s="18">
        <v>99.25</v>
      </c>
      <c r="Q33" s="16">
        <v>45.667000000000002</v>
      </c>
      <c r="R33" s="16">
        <v>24</v>
      </c>
      <c r="S33" s="16">
        <v>25</v>
      </c>
      <c r="T33" s="16">
        <v>7.0830000000000002</v>
      </c>
      <c r="U33" s="16">
        <v>7</v>
      </c>
      <c r="V33" s="16">
        <v>23</v>
      </c>
      <c r="W33" s="16">
        <v>24</v>
      </c>
      <c r="X33" s="16">
        <v>32.5</v>
      </c>
      <c r="Y33" s="16">
        <v>40</v>
      </c>
      <c r="Z33" s="18">
        <v>23.75</v>
      </c>
      <c r="AA33" s="10"/>
      <c r="AB33" s="21">
        <f t="shared" ref="AB33:AB41" si="5">AE33</f>
        <v>0.62123865500968922</v>
      </c>
      <c r="AC33" s="4">
        <f>AVERAGE(B33:Z33)</f>
        <v>49.21</v>
      </c>
      <c r="AD33" s="5">
        <f>_xlfn.STDEV.S(B33:Z33)</f>
        <v>30.571154213026805</v>
      </c>
      <c r="AE33" s="6">
        <f t="shared" ref="AE33:AE41" si="6">AD33/AC33</f>
        <v>0.62123865500968922</v>
      </c>
    </row>
    <row r="34" spans="1:31" s="1" customFormat="1" ht="22.05" customHeight="1" x14ac:dyDescent="0.45">
      <c r="A34" s="32" t="s">
        <v>37</v>
      </c>
      <c r="B34" s="18">
        <v>142.917</v>
      </c>
      <c r="C34" s="18">
        <v>163.5</v>
      </c>
      <c r="D34" s="18">
        <v>125.417</v>
      </c>
      <c r="E34" s="18">
        <v>166.5</v>
      </c>
      <c r="F34" s="18">
        <v>96.667000000000002</v>
      </c>
      <c r="G34" s="18">
        <v>75</v>
      </c>
      <c r="H34" s="18">
        <v>129</v>
      </c>
      <c r="I34" s="18">
        <v>140</v>
      </c>
      <c r="J34" s="18">
        <v>123</v>
      </c>
      <c r="K34" s="18">
        <v>118</v>
      </c>
      <c r="L34" s="18">
        <v>105</v>
      </c>
      <c r="M34" s="18">
        <v>143</v>
      </c>
      <c r="N34" s="18">
        <v>158.5</v>
      </c>
      <c r="O34" s="18">
        <v>185</v>
      </c>
      <c r="P34" s="18">
        <v>186</v>
      </c>
      <c r="Q34" s="16">
        <v>121.833</v>
      </c>
      <c r="R34" s="16">
        <v>130</v>
      </c>
      <c r="S34" s="16">
        <v>71.25</v>
      </c>
      <c r="T34" s="16">
        <v>106.667</v>
      </c>
      <c r="U34" s="16">
        <v>14.667</v>
      </c>
      <c r="V34" s="16">
        <v>71.832999999999998</v>
      </c>
      <c r="W34" s="16">
        <v>98.5</v>
      </c>
      <c r="X34" s="16">
        <v>64</v>
      </c>
      <c r="Y34" s="16">
        <v>122.75</v>
      </c>
      <c r="Z34" s="18">
        <v>93.5</v>
      </c>
      <c r="AA34" s="10"/>
      <c r="AB34" s="21">
        <f t="shared" si="5"/>
        <v>0.34036902355432358</v>
      </c>
      <c r="AC34" s="4">
        <f>AVERAGE(B34:Z34)</f>
        <v>118.10004000000001</v>
      </c>
      <c r="AD34" s="5">
        <f>_xlfn.STDEV.S(B34:Z34)</f>
        <v>40.197595296526558</v>
      </c>
      <c r="AE34" s="6">
        <f t="shared" si="6"/>
        <v>0.34036902355432358</v>
      </c>
    </row>
    <row r="35" spans="1:31" s="1" customFormat="1" ht="22.05" customHeight="1" x14ac:dyDescent="0.45">
      <c r="A35" s="32" t="s">
        <v>38</v>
      </c>
      <c r="B35" s="18">
        <v>161.333</v>
      </c>
      <c r="C35" s="18">
        <v>194</v>
      </c>
      <c r="D35" s="18">
        <v>119.583</v>
      </c>
      <c r="E35" s="18">
        <v>171</v>
      </c>
      <c r="F35" s="18">
        <v>98.417000000000002</v>
      </c>
      <c r="G35" s="18">
        <v>232.5</v>
      </c>
      <c r="H35" s="18">
        <v>319.25</v>
      </c>
      <c r="I35" s="18">
        <v>209</v>
      </c>
      <c r="J35" s="18">
        <v>219.917</v>
      </c>
      <c r="K35" s="18">
        <v>184.667</v>
      </c>
      <c r="L35" s="18">
        <v>185</v>
      </c>
      <c r="M35" s="18">
        <v>207</v>
      </c>
      <c r="N35" s="18">
        <v>205.5</v>
      </c>
      <c r="O35" s="18">
        <v>200.25</v>
      </c>
      <c r="P35" s="18">
        <v>228</v>
      </c>
      <c r="Q35" s="16">
        <v>121.333</v>
      </c>
      <c r="R35" s="16">
        <v>74.667000000000002</v>
      </c>
      <c r="S35" s="16">
        <v>56.5</v>
      </c>
      <c r="T35" s="16">
        <v>77.25</v>
      </c>
      <c r="U35" s="16">
        <v>67.5</v>
      </c>
      <c r="V35" s="16">
        <v>151.333</v>
      </c>
      <c r="W35" s="16">
        <v>180.5</v>
      </c>
      <c r="X35" s="16">
        <v>164.917</v>
      </c>
      <c r="Y35" s="16">
        <v>134.083</v>
      </c>
      <c r="Z35" s="18">
        <v>104.083</v>
      </c>
      <c r="AA35" s="10"/>
      <c r="AB35" s="21">
        <f t="shared" si="5"/>
        <v>0.38484618351208227</v>
      </c>
      <c r="AC35" s="4">
        <f>AVERAGE(B35:Z35)</f>
        <v>162.70331999999999</v>
      </c>
      <c r="AD35" s="5">
        <f>_xlfn.STDEV.S(B35:Z35)</f>
        <v>62.61575174674504</v>
      </c>
      <c r="AE35" s="6">
        <f t="shared" si="6"/>
        <v>0.38484618351208227</v>
      </c>
    </row>
    <row r="36" spans="1:31" s="1" customFormat="1" ht="22.05" customHeight="1" x14ac:dyDescent="0.45">
      <c r="A36" s="32" t="s">
        <v>39</v>
      </c>
      <c r="B36" s="18">
        <v>51.417000000000002</v>
      </c>
      <c r="C36" s="18">
        <v>33.25</v>
      </c>
      <c r="D36" s="18">
        <v>23.25</v>
      </c>
      <c r="E36" s="18">
        <v>29</v>
      </c>
      <c r="F36" s="18">
        <v>57</v>
      </c>
      <c r="G36" s="18">
        <v>205</v>
      </c>
      <c r="H36" s="18">
        <v>28.25</v>
      </c>
      <c r="I36" s="18">
        <v>23.5</v>
      </c>
      <c r="J36" s="18">
        <v>47.75</v>
      </c>
      <c r="K36" s="18">
        <v>57.582999999999998</v>
      </c>
      <c r="L36" s="18">
        <v>65.5</v>
      </c>
      <c r="M36" s="18">
        <v>18.167000000000002</v>
      </c>
      <c r="N36" s="18">
        <v>17.832999999999998</v>
      </c>
      <c r="O36" s="18">
        <v>11.5</v>
      </c>
      <c r="P36" s="18">
        <v>51.082999999999998</v>
      </c>
      <c r="Q36" s="16">
        <v>23.582999999999998</v>
      </c>
      <c r="R36" s="16">
        <v>40.832999999999998</v>
      </c>
      <c r="S36" s="16">
        <v>24</v>
      </c>
      <c r="T36" s="16">
        <v>20.917000000000002</v>
      </c>
      <c r="U36" s="16">
        <v>28</v>
      </c>
      <c r="V36" s="16">
        <v>37.167000000000002</v>
      </c>
      <c r="W36" s="16">
        <v>23</v>
      </c>
      <c r="X36" s="16">
        <v>49</v>
      </c>
      <c r="Y36" s="16">
        <v>45.5</v>
      </c>
      <c r="Z36" s="18">
        <v>12.25</v>
      </c>
      <c r="AA36" s="10"/>
      <c r="AB36" s="21">
        <f t="shared" si="5"/>
        <v>0.91337603291099523</v>
      </c>
      <c r="AC36" s="4">
        <f>AVERAGE(B36:Z36)</f>
        <v>40.973320000000001</v>
      </c>
      <c r="AD36" s="5">
        <f>_xlfn.STDEV.S(B36:Z36)</f>
        <v>37.424048476792741</v>
      </c>
      <c r="AE36" s="6">
        <f t="shared" si="6"/>
        <v>0.91337603291099523</v>
      </c>
    </row>
    <row r="37" spans="1:31" s="1" customFormat="1" ht="22.05" customHeight="1" x14ac:dyDescent="0.45">
      <c r="A37" s="32" t="s">
        <v>40</v>
      </c>
      <c r="B37" s="18">
        <v>14</v>
      </c>
      <c r="C37" s="18">
        <v>14.75</v>
      </c>
      <c r="D37" s="18">
        <v>1.5</v>
      </c>
      <c r="E37" s="18">
        <v>0.25</v>
      </c>
      <c r="F37" s="18">
        <v>19.75</v>
      </c>
      <c r="G37" s="18">
        <v>4</v>
      </c>
      <c r="H37" s="18">
        <v>10.5</v>
      </c>
      <c r="I37" s="18">
        <v>25.5</v>
      </c>
      <c r="J37" s="18">
        <v>16</v>
      </c>
      <c r="K37" s="18">
        <v>6.5</v>
      </c>
      <c r="L37" s="18">
        <v>21.332999999999998</v>
      </c>
      <c r="M37" s="18">
        <v>64.917000000000002</v>
      </c>
      <c r="N37" s="18">
        <v>2</v>
      </c>
      <c r="O37" s="18">
        <v>13</v>
      </c>
      <c r="P37" s="18">
        <v>30.167000000000002</v>
      </c>
      <c r="Q37" s="16">
        <v>0</v>
      </c>
      <c r="R37" s="16">
        <v>19.332999999999998</v>
      </c>
      <c r="S37" s="16">
        <v>20</v>
      </c>
      <c r="T37" s="16">
        <v>2.5</v>
      </c>
      <c r="U37" s="16">
        <v>3</v>
      </c>
      <c r="V37" s="16">
        <v>435.5</v>
      </c>
      <c r="W37" s="16">
        <v>48.5</v>
      </c>
      <c r="X37" s="16">
        <v>5</v>
      </c>
      <c r="Y37" s="16">
        <v>0</v>
      </c>
      <c r="Z37" s="18">
        <v>2.5</v>
      </c>
      <c r="AA37" s="10"/>
      <c r="AB37" s="21">
        <f t="shared" si="5"/>
        <v>2.7437177765625762</v>
      </c>
      <c r="AC37" s="4">
        <f>AVERAGE(B37:Z37)</f>
        <v>31.22</v>
      </c>
      <c r="AD37" s="5">
        <f>_xlfn.STDEV.S(B37:Z37)</f>
        <v>85.658868984283629</v>
      </c>
      <c r="AE37" s="6">
        <f t="shared" si="6"/>
        <v>2.7437177765625762</v>
      </c>
    </row>
    <row r="38" spans="1:31" s="1" customFormat="1" ht="22.05" customHeight="1" x14ac:dyDescent="0.45">
      <c r="A38" s="32" t="s">
        <v>41</v>
      </c>
      <c r="B38" s="18">
        <v>434</v>
      </c>
      <c r="C38" s="18">
        <v>98.25</v>
      </c>
      <c r="D38" s="18">
        <v>144.417</v>
      </c>
      <c r="E38" s="18">
        <v>190.917</v>
      </c>
      <c r="F38" s="18">
        <v>216.667</v>
      </c>
      <c r="G38" s="18">
        <v>171</v>
      </c>
      <c r="H38" s="18">
        <v>114.75</v>
      </c>
      <c r="I38" s="18">
        <v>233</v>
      </c>
      <c r="J38" s="18">
        <v>207</v>
      </c>
      <c r="K38" s="18">
        <v>188.25</v>
      </c>
      <c r="L38" s="18">
        <v>171</v>
      </c>
      <c r="M38" s="18">
        <v>217.75</v>
      </c>
      <c r="N38" s="18">
        <v>299.75</v>
      </c>
      <c r="O38" s="18">
        <v>159.917</v>
      </c>
      <c r="P38" s="18">
        <v>198.59200000000001</v>
      </c>
      <c r="Q38" s="16">
        <v>95.167000000000002</v>
      </c>
      <c r="R38" s="16">
        <v>184</v>
      </c>
      <c r="S38" s="16">
        <v>108.5</v>
      </c>
      <c r="T38" s="16">
        <v>54.667000000000002</v>
      </c>
      <c r="U38" s="16">
        <v>118.333</v>
      </c>
      <c r="V38" s="16">
        <v>95.917000000000002</v>
      </c>
      <c r="W38" s="16">
        <v>77.5</v>
      </c>
      <c r="X38" s="16">
        <v>121.75</v>
      </c>
      <c r="Y38" s="16">
        <v>331.5</v>
      </c>
      <c r="Z38" s="18">
        <v>53.582999999999998</v>
      </c>
      <c r="AA38" s="10"/>
      <c r="AB38" s="21">
        <f t="shared" si="5"/>
        <v>0.51674954481576585</v>
      </c>
      <c r="AC38" s="4">
        <f>AVERAGE(B38:Z38)</f>
        <v>171.44708</v>
      </c>
      <c r="AD38" s="5">
        <f>_xlfn.STDEV.S(B38:Z38)</f>
        <v>88.595200549992185</v>
      </c>
      <c r="AE38" s="6">
        <f t="shared" si="6"/>
        <v>0.51674954481576585</v>
      </c>
    </row>
    <row r="39" spans="1:31" s="1" customFormat="1" ht="22.05" customHeight="1" x14ac:dyDescent="0.45">
      <c r="A39" s="32" t="s">
        <v>42</v>
      </c>
      <c r="B39" s="18">
        <v>2</v>
      </c>
      <c r="C39" s="18">
        <v>49.25</v>
      </c>
      <c r="D39" s="18">
        <v>30.75</v>
      </c>
      <c r="E39" s="18">
        <v>48.582999999999998</v>
      </c>
      <c r="F39" s="18">
        <v>67.5</v>
      </c>
      <c r="G39" s="18">
        <v>14</v>
      </c>
      <c r="H39" s="18">
        <v>37.667000000000002</v>
      </c>
      <c r="I39" s="18">
        <v>41</v>
      </c>
      <c r="J39" s="18">
        <v>35.75</v>
      </c>
      <c r="K39" s="18">
        <v>61.75</v>
      </c>
      <c r="L39" s="18">
        <v>28</v>
      </c>
      <c r="M39" s="18">
        <v>40</v>
      </c>
      <c r="N39" s="18">
        <v>20.667000000000002</v>
      </c>
      <c r="O39" s="18">
        <v>52.832999999999998</v>
      </c>
      <c r="P39" s="18">
        <v>90.5</v>
      </c>
      <c r="Q39" s="16">
        <v>41.5</v>
      </c>
      <c r="R39" s="16">
        <v>93.832999999999998</v>
      </c>
      <c r="S39" s="16">
        <v>31</v>
      </c>
      <c r="T39" s="16">
        <v>31.667000000000002</v>
      </c>
      <c r="U39" s="16">
        <v>29</v>
      </c>
      <c r="V39" s="16">
        <v>16.667000000000002</v>
      </c>
      <c r="W39" s="16">
        <v>32.25</v>
      </c>
      <c r="X39" s="16">
        <v>59.5</v>
      </c>
      <c r="Y39" s="16">
        <v>88.167000000000002</v>
      </c>
      <c r="Z39" s="18">
        <v>58.25</v>
      </c>
      <c r="AA39" s="10"/>
      <c r="AB39" s="21">
        <f t="shared" si="5"/>
        <v>0.53288003213034141</v>
      </c>
      <c r="AC39" s="4">
        <f>AVERAGE(B39:Z39)</f>
        <v>44.083359999999999</v>
      </c>
      <c r="AD39" s="5">
        <f>_xlfn.STDEV.S(B39:Z39)</f>
        <v>23.491142293213407</v>
      </c>
      <c r="AE39" s="6">
        <f t="shared" si="6"/>
        <v>0.53288003213034141</v>
      </c>
    </row>
    <row r="40" spans="1:31" s="1" customFormat="1" ht="22.05" customHeight="1" x14ac:dyDescent="0.45">
      <c r="A40" s="32" t="s">
        <v>43</v>
      </c>
      <c r="B40" s="18">
        <v>36</v>
      </c>
      <c r="C40" s="18">
        <v>26.75</v>
      </c>
      <c r="D40" s="18">
        <v>70.167000000000002</v>
      </c>
      <c r="E40" s="18">
        <v>90.5</v>
      </c>
      <c r="F40" s="18">
        <v>58.25</v>
      </c>
      <c r="G40" s="18">
        <v>28.5</v>
      </c>
      <c r="H40" s="18">
        <v>80.75</v>
      </c>
      <c r="I40" s="18">
        <v>27</v>
      </c>
      <c r="J40" s="18">
        <v>28.5</v>
      </c>
      <c r="K40" s="18">
        <v>88.917000000000002</v>
      </c>
      <c r="L40" s="18">
        <v>68</v>
      </c>
      <c r="M40" s="18">
        <v>68.25</v>
      </c>
      <c r="N40" s="18">
        <v>75.5</v>
      </c>
      <c r="O40" s="18">
        <v>75.332999999999998</v>
      </c>
      <c r="P40" s="18">
        <v>124.5</v>
      </c>
      <c r="Q40" s="16">
        <v>44.417000000000002</v>
      </c>
      <c r="R40" s="16">
        <v>42</v>
      </c>
      <c r="S40" s="16">
        <v>50.332999999999998</v>
      </c>
      <c r="T40" s="16">
        <v>58.5</v>
      </c>
      <c r="U40" s="16">
        <v>33.25</v>
      </c>
      <c r="V40" s="16">
        <v>47.082999999999998</v>
      </c>
      <c r="W40" s="16">
        <v>33</v>
      </c>
      <c r="X40" s="16">
        <v>56.417000000000002</v>
      </c>
      <c r="Y40" s="16">
        <v>30</v>
      </c>
      <c r="Z40" s="18">
        <v>24.667000000000002</v>
      </c>
      <c r="AA40" s="10"/>
      <c r="AB40" s="21">
        <f t="shared" si="5"/>
        <v>0.46564446754464633</v>
      </c>
      <c r="AC40" s="4">
        <f>AVERAGE(B40:Z40)</f>
        <v>54.663360000000004</v>
      </c>
      <c r="AD40" s="5">
        <f>_xlfn.STDEV.S(B40:Z40)</f>
        <v>25.45369116140132</v>
      </c>
      <c r="AE40" s="6">
        <f t="shared" si="6"/>
        <v>0.46564446754464633</v>
      </c>
    </row>
    <row r="41" spans="1:31" s="1" customFormat="1" ht="25.2" customHeight="1" x14ac:dyDescent="0.45">
      <c r="A41" s="32" t="s">
        <v>44</v>
      </c>
      <c r="B41" s="18">
        <v>330.33300000000003</v>
      </c>
      <c r="C41" s="18">
        <v>131.583</v>
      </c>
      <c r="D41" s="18">
        <v>103.417</v>
      </c>
      <c r="E41" s="18">
        <v>148.833</v>
      </c>
      <c r="F41" s="18">
        <v>99</v>
      </c>
      <c r="G41" s="18">
        <v>37.5</v>
      </c>
      <c r="H41" s="18">
        <v>137.583</v>
      </c>
      <c r="I41" s="18">
        <v>92</v>
      </c>
      <c r="J41" s="18">
        <v>142.333</v>
      </c>
      <c r="K41" s="18">
        <v>214.583</v>
      </c>
      <c r="L41" s="18">
        <v>398.16699999999997</v>
      </c>
      <c r="M41" s="18">
        <v>126.75</v>
      </c>
      <c r="N41" s="18">
        <v>28.832999999999998</v>
      </c>
      <c r="O41" s="18">
        <v>93.667000000000002</v>
      </c>
      <c r="P41" s="18">
        <v>103.333</v>
      </c>
      <c r="Q41" s="16">
        <v>218.333</v>
      </c>
      <c r="R41" s="16">
        <v>40</v>
      </c>
      <c r="S41" s="16">
        <v>122.25</v>
      </c>
      <c r="T41" s="16">
        <v>84.082999999999998</v>
      </c>
      <c r="U41" s="16">
        <v>102</v>
      </c>
      <c r="V41" s="16">
        <v>199.917</v>
      </c>
      <c r="W41" s="16">
        <v>91.582999999999998</v>
      </c>
      <c r="X41" s="16">
        <v>167.5</v>
      </c>
      <c r="Y41" s="16">
        <v>125.5</v>
      </c>
      <c r="Z41" s="18">
        <v>84.667000000000002</v>
      </c>
      <c r="AA41" s="10"/>
      <c r="AB41" s="21">
        <f t="shared" si="5"/>
        <v>0.61672544074897306</v>
      </c>
      <c r="AC41" s="4">
        <f>AVERAGE(B41:Z41)</f>
        <v>136.94992000000002</v>
      </c>
      <c r="AD41" s="5">
        <f>_xlfn.STDEV.S(B41:Z41)</f>
        <v>84.460499772536608</v>
      </c>
      <c r="AE41" s="6">
        <f t="shared" si="6"/>
        <v>0.61672544074897306</v>
      </c>
    </row>
    <row r="42" spans="1:31" s="1" customFormat="1" ht="13.2" customHeight="1" x14ac:dyDescent="0.45">
      <c r="A42" s="3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0"/>
      <c r="R42" s="20"/>
      <c r="S42" s="20"/>
      <c r="T42" s="20"/>
      <c r="U42" s="20"/>
      <c r="V42" s="20"/>
      <c r="W42" s="20"/>
      <c r="X42" s="20"/>
      <c r="Y42" s="20"/>
      <c r="Z42" s="17"/>
      <c r="AA42" s="11"/>
      <c r="AB42" s="21"/>
      <c r="AC42" s="4"/>
      <c r="AD42" s="5"/>
      <c r="AE42" s="6"/>
    </row>
    <row r="43" spans="1:31" s="1" customFormat="1" ht="22.05" customHeight="1" x14ac:dyDescent="0.45">
      <c r="A43" s="32" t="s">
        <v>45</v>
      </c>
      <c r="B43" s="18">
        <v>1024</v>
      </c>
      <c r="C43" s="18">
        <v>613</v>
      </c>
      <c r="D43" s="18">
        <v>806.45899999999995</v>
      </c>
      <c r="E43" s="18">
        <v>703.41700000000003</v>
      </c>
      <c r="F43" s="18">
        <v>679.08299999999997</v>
      </c>
      <c r="G43" s="18">
        <v>1342</v>
      </c>
      <c r="H43" s="18">
        <v>745.75</v>
      </c>
      <c r="I43" s="18">
        <v>622.5</v>
      </c>
      <c r="J43" s="18">
        <v>797.16700000000003</v>
      </c>
      <c r="K43" s="18">
        <v>639.16700000000003</v>
      </c>
      <c r="L43" s="18">
        <v>546.83299999999997</v>
      </c>
      <c r="M43" s="18">
        <v>496.83300000000003</v>
      </c>
      <c r="N43" s="18">
        <v>913.08299999999997</v>
      </c>
      <c r="O43" s="18">
        <v>553.25</v>
      </c>
      <c r="P43" s="18">
        <v>956.91700000000003</v>
      </c>
      <c r="Q43" s="16">
        <v>748.16700000000003</v>
      </c>
      <c r="R43" s="16">
        <v>752.33299999999997</v>
      </c>
      <c r="S43" s="16">
        <v>349.33300000000003</v>
      </c>
      <c r="T43" s="16">
        <v>126.917</v>
      </c>
      <c r="U43" s="16">
        <v>316.75</v>
      </c>
      <c r="V43" s="16">
        <v>791.5</v>
      </c>
      <c r="W43" s="16">
        <v>582.33299999999997</v>
      </c>
      <c r="X43" s="16">
        <v>894.66700000000003</v>
      </c>
      <c r="Y43" s="16">
        <v>422.83300000000003</v>
      </c>
      <c r="Z43" s="18">
        <v>978</v>
      </c>
      <c r="AA43" s="10"/>
      <c r="AB43" s="21">
        <f t="shared" ref="AB43:AB52" si="7">AE43</f>
        <v>0.36773489544451399</v>
      </c>
      <c r="AC43" s="4">
        <f>AVERAGE(B43:Z43)</f>
        <v>696.09168</v>
      </c>
      <c r="AD43" s="5">
        <f>_xlfn.STDEV.S(B43:Z43)</f>
        <v>255.9772011645961</v>
      </c>
      <c r="AE43" s="6">
        <f t="shared" ref="AE43:AE52" si="8">AD43/AC43</f>
        <v>0.36773489544451399</v>
      </c>
    </row>
    <row r="44" spans="1:31" s="1" customFormat="1" ht="22.05" customHeight="1" x14ac:dyDescent="0.45">
      <c r="A44" s="32" t="s">
        <v>46</v>
      </c>
      <c r="B44" s="18">
        <v>120</v>
      </c>
      <c r="C44" s="18">
        <v>88.75</v>
      </c>
      <c r="D44" s="18">
        <v>206</v>
      </c>
      <c r="E44" s="18">
        <v>185.417</v>
      </c>
      <c r="F44" s="18">
        <v>146.25</v>
      </c>
      <c r="G44" s="18">
        <v>448</v>
      </c>
      <c r="H44" s="18">
        <v>193</v>
      </c>
      <c r="I44" s="18">
        <v>134</v>
      </c>
      <c r="J44" s="18">
        <v>205</v>
      </c>
      <c r="K44" s="18">
        <v>183.417</v>
      </c>
      <c r="L44" s="18">
        <v>188.167</v>
      </c>
      <c r="M44" s="18">
        <v>185.25</v>
      </c>
      <c r="N44" s="18">
        <v>270.16699999999997</v>
      </c>
      <c r="O44" s="18">
        <v>140.417</v>
      </c>
      <c r="P44" s="18">
        <v>188.583</v>
      </c>
      <c r="Q44" s="16">
        <v>205.417</v>
      </c>
      <c r="R44" s="16">
        <v>213.167</v>
      </c>
      <c r="S44" s="16">
        <v>134</v>
      </c>
      <c r="T44" s="16">
        <v>57.25</v>
      </c>
      <c r="U44" s="16">
        <v>178.25</v>
      </c>
      <c r="V44" s="16">
        <v>220</v>
      </c>
      <c r="W44" s="16">
        <v>30</v>
      </c>
      <c r="X44" s="16">
        <v>164.5</v>
      </c>
      <c r="Y44" s="16">
        <v>219</v>
      </c>
      <c r="Z44" s="18">
        <v>153.75</v>
      </c>
      <c r="AA44" s="10"/>
      <c r="AB44" s="21">
        <f t="shared" si="7"/>
        <v>0.4340977112914865</v>
      </c>
      <c r="AC44" s="4">
        <f>AVERAGE(B44:Z44)</f>
        <v>178.31007999999997</v>
      </c>
      <c r="AD44" s="5">
        <f>_xlfn.STDEV.S(B44:Z44)</f>
        <v>77.40399762820185</v>
      </c>
      <c r="AE44" s="6">
        <f t="shared" si="8"/>
        <v>0.4340977112914865</v>
      </c>
    </row>
    <row r="45" spans="1:31" s="1" customFormat="1" ht="22.05" customHeight="1" x14ac:dyDescent="0.45">
      <c r="A45" s="32" t="s">
        <v>47</v>
      </c>
      <c r="B45" s="18">
        <v>72</v>
      </c>
      <c r="C45" s="18">
        <v>97.082999999999998</v>
      </c>
      <c r="D45" s="18">
        <v>82.332999999999998</v>
      </c>
      <c r="E45" s="18">
        <v>116.25</v>
      </c>
      <c r="F45" s="18">
        <v>72.25</v>
      </c>
      <c r="G45" s="18">
        <v>90.5</v>
      </c>
      <c r="H45" s="18">
        <v>69.332999999999998</v>
      </c>
      <c r="I45" s="18">
        <v>13.25</v>
      </c>
      <c r="J45" s="18">
        <v>108.25</v>
      </c>
      <c r="K45" s="18">
        <v>75.75</v>
      </c>
      <c r="L45" s="18">
        <v>31.25</v>
      </c>
      <c r="M45" s="18">
        <v>13</v>
      </c>
      <c r="N45" s="18">
        <v>49.667000000000002</v>
      </c>
      <c r="O45" s="18">
        <v>43.332999999999998</v>
      </c>
      <c r="P45" s="18">
        <v>63.417000000000002</v>
      </c>
      <c r="Q45" s="16">
        <v>22.5</v>
      </c>
      <c r="R45" s="16">
        <v>35.75</v>
      </c>
      <c r="S45" s="16">
        <v>8.5</v>
      </c>
      <c r="T45" s="16">
        <v>22</v>
      </c>
      <c r="U45" s="16">
        <v>3</v>
      </c>
      <c r="V45" s="16">
        <v>99</v>
      </c>
      <c r="W45" s="16">
        <v>32.5</v>
      </c>
      <c r="X45" s="16">
        <v>53</v>
      </c>
      <c r="Y45" s="16">
        <v>72</v>
      </c>
      <c r="Z45" s="18">
        <v>0.41699999999999998</v>
      </c>
      <c r="AA45" s="10"/>
      <c r="AB45" s="21">
        <f t="shared" si="7"/>
        <v>0.64501273933052539</v>
      </c>
      <c r="AC45" s="4">
        <f>AVERAGE(B45:Z45)</f>
        <v>53.853319999999997</v>
      </c>
      <c r="AD45" s="5">
        <f>_xlfn.STDEV.S(B45:Z45)</f>
        <v>34.736077455243368</v>
      </c>
      <c r="AE45" s="6">
        <f t="shared" si="8"/>
        <v>0.64501273933052539</v>
      </c>
    </row>
    <row r="46" spans="1:31" s="1" customFormat="1" ht="22.05" customHeight="1" x14ac:dyDescent="0.45">
      <c r="A46" s="32" t="s">
        <v>48</v>
      </c>
      <c r="B46" s="18">
        <v>603</v>
      </c>
      <c r="C46" s="18">
        <v>251.5</v>
      </c>
      <c r="D46" s="18">
        <v>373.75</v>
      </c>
      <c r="E46" s="18">
        <v>575.91700000000003</v>
      </c>
      <c r="F46" s="18">
        <v>555.25</v>
      </c>
      <c r="G46" s="18">
        <v>387</v>
      </c>
      <c r="H46" s="18">
        <v>424</v>
      </c>
      <c r="I46" s="18">
        <v>343.5</v>
      </c>
      <c r="J46" s="18">
        <v>326</v>
      </c>
      <c r="K46" s="18">
        <v>480.83300000000003</v>
      </c>
      <c r="L46" s="18">
        <v>246.5</v>
      </c>
      <c r="M46" s="18">
        <v>588</v>
      </c>
      <c r="N46" s="18">
        <v>846.16700000000003</v>
      </c>
      <c r="O46" s="18">
        <v>526.75</v>
      </c>
      <c r="P46" s="18">
        <v>354</v>
      </c>
      <c r="Q46" s="16">
        <v>421.66699999999997</v>
      </c>
      <c r="R46" s="16">
        <v>130.75</v>
      </c>
      <c r="S46" s="16">
        <v>502.75</v>
      </c>
      <c r="T46" s="16">
        <v>91.5</v>
      </c>
      <c r="U46" s="16">
        <v>319.25</v>
      </c>
      <c r="V46" s="16">
        <v>263.66699999999997</v>
      </c>
      <c r="W46" s="16">
        <v>155.75</v>
      </c>
      <c r="X46" s="16">
        <v>430.5</v>
      </c>
      <c r="Y46" s="16">
        <v>278.25</v>
      </c>
      <c r="Z46" s="18">
        <v>543.41700000000003</v>
      </c>
      <c r="AA46" s="10"/>
      <c r="AB46" s="21">
        <f t="shared" si="7"/>
        <v>0.42941277736803862</v>
      </c>
      <c r="AC46" s="4">
        <f>AVERAGE(B46:Z46)</f>
        <v>400.78672</v>
      </c>
      <c r="AD46" s="5">
        <f>_xlfn.STDEV.S(B46:Z46)</f>
        <v>172.10293856742643</v>
      </c>
      <c r="AE46" s="6">
        <f t="shared" si="8"/>
        <v>0.42941277736803862</v>
      </c>
    </row>
    <row r="47" spans="1:31" s="1" customFormat="1" ht="22.05" customHeight="1" x14ac:dyDescent="0.45">
      <c r="A47" s="32" t="s">
        <v>49</v>
      </c>
      <c r="B47" s="18">
        <v>529</v>
      </c>
      <c r="C47" s="18">
        <v>254.083</v>
      </c>
      <c r="D47" s="18">
        <v>246.25</v>
      </c>
      <c r="E47" s="18">
        <v>354</v>
      </c>
      <c r="F47" s="18">
        <v>309</v>
      </c>
      <c r="G47" s="18">
        <v>316</v>
      </c>
      <c r="H47" s="18">
        <v>238</v>
      </c>
      <c r="I47" s="18">
        <v>379</v>
      </c>
      <c r="J47" s="18">
        <v>337</v>
      </c>
      <c r="K47" s="18">
        <v>210.5</v>
      </c>
      <c r="L47" s="18">
        <v>210.917</v>
      </c>
      <c r="M47" s="18">
        <v>136</v>
      </c>
      <c r="N47" s="18">
        <v>202.083</v>
      </c>
      <c r="O47" s="18">
        <v>121.667</v>
      </c>
      <c r="P47" s="18">
        <v>340</v>
      </c>
      <c r="Q47" s="16">
        <v>317.5</v>
      </c>
      <c r="R47" s="16">
        <v>604.33299999999997</v>
      </c>
      <c r="S47" s="16">
        <v>144</v>
      </c>
      <c r="T47" s="16">
        <v>656.25</v>
      </c>
      <c r="U47" s="16">
        <v>675.75</v>
      </c>
      <c r="V47" s="16">
        <v>494.5</v>
      </c>
      <c r="W47" s="16">
        <v>512.16700000000003</v>
      </c>
      <c r="X47" s="16">
        <v>340</v>
      </c>
      <c r="Y47" s="16">
        <v>399.16699999999997</v>
      </c>
      <c r="Z47" s="18">
        <v>231.667</v>
      </c>
      <c r="AA47" s="10"/>
      <c r="AB47" s="21">
        <f t="shared" si="7"/>
        <v>0.46085941474992537</v>
      </c>
      <c r="AC47" s="4">
        <f>AVERAGE(B47:Z47)</f>
        <v>342.35335999999995</v>
      </c>
      <c r="AD47" s="5">
        <f>_xlfn.STDEV.S(B47:Z47)</f>
        <v>157.77676912727048</v>
      </c>
      <c r="AE47" s="6">
        <f t="shared" si="8"/>
        <v>0.46085941474992537</v>
      </c>
    </row>
    <row r="48" spans="1:31" s="1" customFormat="1" ht="22.05" customHeight="1" x14ac:dyDescent="0.45">
      <c r="A48" s="32" t="s">
        <v>50</v>
      </c>
      <c r="B48" s="18">
        <v>162</v>
      </c>
      <c r="C48" s="18">
        <v>175.167</v>
      </c>
      <c r="D48" s="18">
        <v>154.833</v>
      </c>
      <c r="E48" s="18">
        <v>264.25</v>
      </c>
      <c r="F48" s="18">
        <v>284.25</v>
      </c>
      <c r="G48" s="18">
        <v>248</v>
      </c>
      <c r="H48" s="18">
        <v>252</v>
      </c>
      <c r="I48" s="18">
        <v>210.25</v>
      </c>
      <c r="J48" s="18">
        <v>188</v>
      </c>
      <c r="K48" s="18">
        <v>209.25</v>
      </c>
      <c r="L48" s="18">
        <v>201.5</v>
      </c>
      <c r="M48" s="18">
        <v>111.5</v>
      </c>
      <c r="N48" s="18">
        <v>241.5</v>
      </c>
      <c r="O48" s="18">
        <v>109.917</v>
      </c>
      <c r="P48" s="18">
        <v>224.5</v>
      </c>
      <c r="Q48" s="16">
        <v>135.667</v>
      </c>
      <c r="R48" s="16">
        <v>197.25</v>
      </c>
      <c r="S48" s="16">
        <v>60.5</v>
      </c>
      <c r="T48" s="16">
        <v>97.5</v>
      </c>
      <c r="U48" s="16">
        <v>213.083</v>
      </c>
      <c r="V48" s="16">
        <v>220.667</v>
      </c>
      <c r="W48" s="16">
        <v>173.417</v>
      </c>
      <c r="X48" s="16">
        <v>195.75</v>
      </c>
      <c r="Y48" s="16">
        <v>239.5</v>
      </c>
      <c r="Z48" s="18">
        <v>166.25</v>
      </c>
      <c r="AA48" s="10"/>
      <c r="AB48" s="21">
        <f t="shared" si="7"/>
        <v>0.29367640986803251</v>
      </c>
      <c r="AC48" s="4">
        <f>AVERAGE(B48:Z48)</f>
        <v>189.46004000000002</v>
      </c>
      <c r="AD48" s="5">
        <f>_xlfn.STDEV.S(B48:Z48)</f>
        <v>55.639944360653843</v>
      </c>
      <c r="AE48" s="6">
        <f t="shared" si="8"/>
        <v>0.29367640986803251</v>
      </c>
    </row>
    <row r="49" spans="1:32" s="1" customFormat="1" ht="22.05" customHeight="1" x14ac:dyDescent="0.45">
      <c r="A49" s="32" t="s">
        <v>51</v>
      </c>
      <c r="B49" s="18">
        <v>160</v>
      </c>
      <c r="C49" s="18">
        <v>127.25</v>
      </c>
      <c r="D49" s="18">
        <v>160.667</v>
      </c>
      <c r="E49" s="18">
        <v>147.583</v>
      </c>
      <c r="F49" s="18">
        <v>282.66699999999997</v>
      </c>
      <c r="G49" s="18">
        <v>462</v>
      </c>
      <c r="H49" s="18">
        <v>222</v>
      </c>
      <c r="I49" s="18">
        <v>290.5</v>
      </c>
      <c r="J49" s="18">
        <v>204.75</v>
      </c>
      <c r="K49" s="18">
        <v>150</v>
      </c>
      <c r="L49" s="18">
        <v>180</v>
      </c>
      <c r="M49" s="18">
        <v>155</v>
      </c>
      <c r="N49" s="18">
        <v>269.25</v>
      </c>
      <c r="O49" s="18">
        <v>192.167</v>
      </c>
      <c r="P49" s="18">
        <v>289.08300000000003</v>
      </c>
      <c r="Q49" s="16">
        <v>148.917</v>
      </c>
      <c r="R49" s="16">
        <v>125.5</v>
      </c>
      <c r="S49" s="16">
        <v>145</v>
      </c>
      <c r="T49" s="16">
        <v>123</v>
      </c>
      <c r="U49" s="16">
        <v>163.5</v>
      </c>
      <c r="V49" s="16">
        <v>256.91699999999997</v>
      </c>
      <c r="W49" s="16">
        <v>237.5</v>
      </c>
      <c r="X49" s="16">
        <v>193.75</v>
      </c>
      <c r="Y49" s="16">
        <v>214.5</v>
      </c>
      <c r="Z49" s="18">
        <v>167</v>
      </c>
      <c r="AA49" s="10"/>
      <c r="AB49" s="21">
        <f t="shared" si="7"/>
        <v>0.373099599462345</v>
      </c>
      <c r="AC49" s="4">
        <f>AVERAGE(B49:Z49)</f>
        <v>202.74004000000002</v>
      </c>
      <c r="AD49" s="5">
        <f>_xlfn.STDEV.S(B49:Z49)</f>
        <v>75.642227718979811</v>
      </c>
      <c r="AE49" s="6">
        <f t="shared" si="8"/>
        <v>0.373099599462345</v>
      </c>
    </row>
    <row r="50" spans="1:32" s="1" customFormat="1" ht="22.05" customHeight="1" x14ac:dyDescent="0.45">
      <c r="A50" s="32" t="s">
        <v>52</v>
      </c>
      <c r="B50" s="18">
        <v>143</v>
      </c>
      <c r="C50" s="18">
        <v>208.25</v>
      </c>
      <c r="D50" s="18">
        <v>98.832999999999998</v>
      </c>
      <c r="E50" s="18">
        <v>234.833</v>
      </c>
      <c r="F50" s="18">
        <v>216.75</v>
      </c>
      <c r="G50" s="18">
        <v>39</v>
      </c>
      <c r="H50" s="18">
        <v>316.75</v>
      </c>
      <c r="I50" s="18">
        <v>49.5</v>
      </c>
      <c r="J50" s="18">
        <v>231.25</v>
      </c>
      <c r="K50" s="18">
        <v>287.5</v>
      </c>
      <c r="L50" s="18">
        <v>278.75</v>
      </c>
      <c r="M50" s="18">
        <v>226.25</v>
      </c>
      <c r="N50" s="18">
        <v>199.083</v>
      </c>
      <c r="O50" s="18">
        <v>256.25</v>
      </c>
      <c r="P50" s="18">
        <v>258.41699999999997</v>
      </c>
      <c r="Q50" s="16">
        <v>144.833</v>
      </c>
      <c r="R50" s="16">
        <v>243</v>
      </c>
      <c r="S50" s="16">
        <v>158.75</v>
      </c>
      <c r="T50" s="16">
        <v>187.5</v>
      </c>
      <c r="U50" s="16">
        <v>85.5</v>
      </c>
      <c r="V50" s="16">
        <v>277.33300000000003</v>
      </c>
      <c r="W50" s="16">
        <v>126.75</v>
      </c>
      <c r="X50" s="16">
        <v>345.5</v>
      </c>
      <c r="Y50" s="16">
        <v>265</v>
      </c>
      <c r="Z50" s="18">
        <v>171.5</v>
      </c>
      <c r="AA50" s="10"/>
      <c r="AB50" s="21">
        <f t="shared" si="7"/>
        <v>0.39996114884211331</v>
      </c>
      <c r="AC50" s="4">
        <f>AVERAGE(B50:Z50)</f>
        <v>202.00328000000002</v>
      </c>
      <c r="AD50" s="5">
        <f>_xlfn.STDEV.S(B50:Z50)</f>
        <v>80.793463938675103</v>
      </c>
      <c r="AE50" s="6">
        <f t="shared" si="8"/>
        <v>0.39996114884211331</v>
      </c>
    </row>
    <row r="51" spans="1:32" s="1" customFormat="1" ht="9.6" customHeight="1" x14ac:dyDescent="0.45">
      <c r="A51" s="3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5"/>
      <c r="R51" s="15"/>
      <c r="S51" s="15"/>
      <c r="T51" s="15"/>
      <c r="U51" s="15"/>
      <c r="V51" s="15"/>
      <c r="W51" s="15"/>
      <c r="X51" s="15"/>
      <c r="Y51" s="15"/>
      <c r="Z51" s="17"/>
      <c r="AA51" s="31"/>
      <c r="AB51" s="21"/>
      <c r="AC51" s="4"/>
      <c r="AD51" s="5"/>
      <c r="AE51" s="6"/>
    </row>
    <row r="52" spans="1:32" s="1" customFormat="1" ht="22.8" customHeight="1" x14ac:dyDescent="0.45">
      <c r="A52" s="32" t="s">
        <v>63</v>
      </c>
      <c r="B52" s="18">
        <v>167.167</v>
      </c>
      <c r="C52" s="18">
        <v>582</v>
      </c>
      <c r="D52" s="18">
        <v>529.75</v>
      </c>
      <c r="E52" s="18">
        <v>188.75</v>
      </c>
      <c r="F52" s="18">
        <v>1443.3330000000001</v>
      </c>
      <c r="G52" s="18">
        <v>28.5</v>
      </c>
      <c r="H52" s="18">
        <v>562.33299999999997</v>
      </c>
      <c r="I52" s="18">
        <v>841.5</v>
      </c>
      <c r="J52" s="18">
        <v>1016.25</v>
      </c>
      <c r="K52" s="18">
        <v>1003.417</v>
      </c>
      <c r="L52" s="18">
        <v>276.41699999999997</v>
      </c>
      <c r="M52" s="18">
        <v>557.16700000000003</v>
      </c>
      <c r="N52" s="18">
        <v>922.25</v>
      </c>
      <c r="O52" s="18">
        <v>640.83299999999997</v>
      </c>
      <c r="P52" s="18">
        <v>216.5</v>
      </c>
      <c r="Q52" s="16">
        <v>1038</v>
      </c>
      <c r="R52" s="16">
        <v>1940.4169999999999</v>
      </c>
      <c r="S52" s="16">
        <v>1165</v>
      </c>
      <c r="T52" s="16">
        <v>2342</v>
      </c>
      <c r="U52" s="16">
        <v>1908.1669999999999</v>
      </c>
      <c r="V52" s="16">
        <v>2264.9169999999999</v>
      </c>
      <c r="W52" s="16">
        <v>616.41700000000003</v>
      </c>
      <c r="X52" s="16">
        <v>552.75</v>
      </c>
      <c r="Y52" s="16">
        <v>1021.75</v>
      </c>
      <c r="Z52" s="18">
        <v>349.75</v>
      </c>
      <c r="AA52" s="45"/>
      <c r="AB52" s="21">
        <f t="shared" si="7"/>
        <v>0.73364883067195041</v>
      </c>
      <c r="AC52" s="4">
        <f>AVERAGE(B52:Z52)</f>
        <v>887.01340000000016</v>
      </c>
      <c r="AD52" s="5">
        <f>_xlfn.STDEV.S(B52:Z52)</f>
        <v>650.75634370035118</v>
      </c>
      <c r="AE52" s="6">
        <f t="shared" si="8"/>
        <v>0.73364883067195041</v>
      </c>
    </row>
    <row r="53" spans="1:32" s="2" customFormat="1" ht="8.4" customHeight="1" x14ac:dyDescent="0.45">
      <c r="A53" s="3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0"/>
      <c r="R53" s="20"/>
      <c r="S53" s="20"/>
      <c r="T53" s="20"/>
      <c r="U53" s="20"/>
      <c r="V53" s="20"/>
      <c r="W53" s="20"/>
      <c r="X53" s="20"/>
      <c r="Y53" s="20"/>
      <c r="Z53" s="44"/>
      <c r="AA53" s="45"/>
      <c r="AB53" s="21"/>
      <c r="AC53" s="4"/>
      <c r="AD53" s="5"/>
      <c r="AE53" s="6"/>
      <c r="AF53" s="1"/>
    </row>
    <row r="54" spans="1:32" ht="23.4" x14ac:dyDescent="0.45">
      <c r="A54" s="36" t="s">
        <v>61</v>
      </c>
      <c r="B54" s="18">
        <v>4248.1669999999995</v>
      </c>
      <c r="C54" s="18">
        <v>3169.4160000000002</v>
      </c>
      <c r="D54" s="18">
        <v>3313.125</v>
      </c>
      <c r="E54" s="18">
        <v>3702.0010000000002</v>
      </c>
      <c r="F54" s="18">
        <v>4745.5830000000005</v>
      </c>
      <c r="G54" s="18">
        <v>4173</v>
      </c>
      <c r="H54" s="18">
        <v>4005.4170000000004</v>
      </c>
      <c r="I54" s="18">
        <v>3730</v>
      </c>
      <c r="J54" s="18">
        <v>4259.9159999999993</v>
      </c>
      <c r="K54" s="18">
        <v>4256.8339999999998</v>
      </c>
      <c r="L54" s="18">
        <v>3241.3329999999996</v>
      </c>
      <c r="M54" s="18">
        <v>3407.8339999999998</v>
      </c>
      <c r="N54" s="18">
        <v>4786.8339999999998</v>
      </c>
      <c r="O54" s="18">
        <v>3429.0830000000001</v>
      </c>
      <c r="P54" s="18">
        <v>4002.8419999999996</v>
      </c>
      <c r="Q54" s="16">
        <v>3894.5</v>
      </c>
      <c r="R54" s="16">
        <v>4891.1660000000002</v>
      </c>
      <c r="S54" s="16">
        <v>3176.6669999999999</v>
      </c>
      <c r="T54" s="16">
        <v>4147.25</v>
      </c>
      <c r="U54" s="16">
        <v>4266</v>
      </c>
      <c r="V54" s="16">
        <v>5966.9170000000004</v>
      </c>
      <c r="W54" s="16">
        <v>3075.6669999999999</v>
      </c>
      <c r="X54" s="16">
        <v>3891</v>
      </c>
      <c r="Y54" s="16">
        <v>4049.5</v>
      </c>
      <c r="Z54" s="18">
        <v>3219.0010000000002</v>
      </c>
      <c r="AA54" s="46"/>
      <c r="AB54" s="21">
        <f>AE54</f>
        <v>0.16980458940715934</v>
      </c>
      <c r="AC54" s="4">
        <f>AVERAGE(B54:Z54)</f>
        <v>3961.9621200000006</v>
      </c>
      <c r="AD54" s="5">
        <f>_xlfn.STDEV.S(B54:Z54)</f>
        <v>672.75935103331869</v>
      </c>
      <c r="AE54" s="6">
        <f t="shared" ref="AE54" si="9">AD54/AC54</f>
        <v>0.16980458940715934</v>
      </c>
      <c r="AF54" s="2"/>
    </row>
    <row r="55" spans="1:32" ht="23.4" x14ac:dyDescent="0.45">
      <c r="A55" s="47" t="s">
        <v>66</v>
      </c>
      <c r="B55" s="18">
        <v>5069.1669999999995</v>
      </c>
      <c r="C55" s="18">
        <v>3715.4160000000002</v>
      </c>
      <c r="D55" s="18">
        <v>3592.7919999999999</v>
      </c>
      <c r="E55" s="18">
        <v>4305.0010000000002</v>
      </c>
      <c r="F55" s="18">
        <v>5445.5830000000005</v>
      </c>
      <c r="G55" s="18">
        <v>4828</v>
      </c>
      <c r="H55" s="18">
        <v>4355.4170000000004</v>
      </c>
      <c r="I55" s="18">
        <v>4685</v>
      </c>
      <c r="J55" s="18">
        <v>4794.9159999999993</v>
      </c>
      <c r="K55" s="18">
        <v>4830.8339999999998</v>
      </c>
      <c r="L55" s="18">
        <v>4179.3329999999996</v>
      </c>
      <c r="M55" s="18">
        <v>3787.8339999999998</v>
      </c>
      <c r="N55" s="18">
        <v>5447.8339999999998</v>
      </c>
      <c r="O55" s="18">
        <v>4202.0830000000005</v>
      </c>
      <c r="P55" s="18">
        <v>4602.8419999999996</v>
      </c>
      <c r="Q55" s="16">
        <v>4699.5</v>
      </c>
      <c r="R55" s="16">
        <v>5291.1660000000002</v>
      </c>
      <c r="S55" s="16">
        <v>3981.6669999999999</v>
      </c>
      <c r="T55" s="16">
        <v>4961.25</v>
      </c>
      <c r="U55" s="16">
        <v>5120</v>
      </c>
      <c r="V55" s="16">
        <v>6211.9170000000004</v>
      </c>
      <c r="W55" s="16">
        <v>4090.6669999999999</v>
      </c>
      <c r="X55" s="16">
        <v>4761</v>
      </c>
      <c r="Y55" s="16">
        <v>4986.5</v>
      </c>
      <c r="Z55" s="18">
        <v>3777.0010000000002</v>
      </c>
      <c r="AA55" s="45"/>
      <c r="AB55" s="21">
        <f>AE55</f>
        <v>0.13736580543106613</v>
      </c>
      <c r="AC55" s="4">
        <f>AVERAGE(B55:Z55)</f>
        <v>4628.9088000000002</v>
      </c>
      <c r="AD55" s="5">
        <f>_xlfn.STDEV.S(B55:Z55)</f>
        <v>635.85378557894978</v>
      </c>
      <c r="AE55" s="6">
        <f t="shared" ref="AE55" si="10">AD55/AC55</f>
        <v>0.13736580543106613</v>
      </c>
    </row>
    <row r="57" spans="1:32" s="52" customFormat="1" x14ac:dyDescent="0.3">
      <c r="A57" s="53"/>
    </row>
    <row r="58" spans="1:32" s="52" customFormat="1" x14ac:dyDescent="0.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32" s="52" customFormat="1" x14ac:dyDescent="0.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32" s="52" customFormat="1" x14ac:dyDescent="0.3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B60" s="55"/>
    </row>
    <row r="61" spans="1:32" s="52" customFormat="1" x14ac:dyDescent="0.3">
      <c r="A61" s="53"/>
    </row>
    <row r="62" spans="1:32" s="52" customFormat="1" x14ac:dyDescent="0.3">
      <c r="A62" s="53"/>
      <c r="AB62" s="55"/>
    </row>
    <row r="63" spans="1:32" s="52" customFormat="1" x14ac:dyDescent="0.3">
      <c r="A63" s="53"/>
    </row>
    <row r="64" spans="1:32" s="52" customFormat="1" x14ac:dyDescent="0.3">
      <c r="A64" s="53"/>
    </row>
  </sheetData>
  <mergeCells count="2">
    <mergeCell ref="B1:P1"/>
    <mergeCell ref="Q1:Z1"/>
  </mergeCells>
  <conditionalFormatting sqref="AE33:AE51 AE53"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:AE22 AE24 AE27"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2:AE51 AE3:AE22 AE24 AE27 AE53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3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3">
    <cfRule type="colorScale" priority="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5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5">
    <cfRule type="colorScale" priority="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6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6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0:AE31"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0:AE31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2"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2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4"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4"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3:AB27 AB30:AB55">
    <cfRule type="cellIs" dxfId="3" priority="769" operator="greaterThan">
      <formula>0.8</formula>
    </cfRule>
  </conditionalFormatting>
  <conditionalFormatting sqref="AE28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8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28">
    <cfRule type="cellIs" dxfId="2" priority="698" operator="greaterThan">
      <formula>0.8</formula>
    </cfRule>
  </conditionalFormatting>
  <conditionalFormatting sqref="B3:P3">
    <cfRule type="colorScale" priority="40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:P3"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:P4">
    <cfRule type="colorScale" priority="2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:P4">
    <cfRule type="colorScale" priority="2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:P5">
    <cfRule type="colorScale" priority="2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:P5">
    <cfRule type="colorScale" priority="2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6:P6">
    <cfRule type="colorScale" priority="2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6:P6">
    <cfRule type="colorScale" priority="2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7:P7">
    <cfRule type="colorScale" priority="2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7:P7">
    <cfRule type="colorScale" priority="2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8:P8">
    <cfRule type="colorScale" priority="20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8:P8">
    <cfRule type="colorScale" priority="20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9:P9">
    <cfRule type="colorScale" priority="20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9:P9">
    <cfRule type="colorScale" priority="20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0:P10">
    <cfRule type="colorScale" priority="20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0:P10">
    <cfRule type="colorScale" priority="20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2:P12">
    <cfRule type="colorScale" priority="20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2:P12">
    <cfRule type="colorScale" priority="19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3:P13">
    <cfRule type="colorScale" priority="19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3:P13">
    <cfRule type="colorScale" priority="19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4:P14">
    <cfRule type="colorScale" priority="19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4:P14"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5:P15">
    <cfRule type="colorScale" priority="19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5:P15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6:P16">
    <cfRule type="colorScale" priority="18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6:P16">
    <cfRule type="colorScale" priority="18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7:P17">
    <cfRule type="colorScale" priority="18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7:P17">
    <cfRule type="colorScale" priority="1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8:P18">
    <cfRule type="colorScale" priority="1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8:P18">
    <cfRule type="colorScale" priority="18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9:P19">
    <cfRule type="colorScale" priority="17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9:P19">
    <cfRule type="colorScale" priority="1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0:P20">
    <cfRule type="colorScale" priority="1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0:P20">
    <cfRule type="colorScale" priority="17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1:P21">
    <cfRule type="colorScale" priority="17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1:P21">
    <cfRule type="colorScale" priority="1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2:P22">
    <cfRule type="colorScale" priority="1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2:P22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:P23">
    <cfRule type="colorScale" priority="16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3:P23">
    <cfRule type="colorScale" priority="1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5:P25">
    <cfRule type="colorScale" priority="1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5:P25">
    <cfRule type="colorScale" priority="16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6:P26">
    <cfRule type="colorScale" priority="1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6:P26">
    <cfRule type="colorScale" priority="1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8:P28">
    <cfRule type="colorScale" priority="1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28:P28">
    <cfRule type="colorScale" priority="15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0:P30">
    <cfRule type="colorScale" priority="1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0:P30">
    <cfRule type="colorScale" priority="1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3:P33">
    <cfRule type="colorScale" priority="1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3:P33">
    <cfRule type="colorScale" priority="1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4:P34">
    <cfRule type="colorScale" priority="1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4:P34">
    <cfRule type="colorScale" priority="1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5:P35">
    <cfRule type="colorScale" priority="1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5:P35">
    <cfRule type="colorScale" priority="1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6:P36">
    <cfRule type="colorScale" priority="14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6:P36">
    <cfRule type="colorScale" priority="1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:P37">
    <cfRule type="colorScale" priority="1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7:P37">
    <cfRule type="colorScale" priority="1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8:P38">
    <cfRule type="colorScale" priority="13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8:P38">
    <cfRule type="colorScale" priority="1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9:P39">
    <cfRule type="colorScale" priority="1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9:P39">
    <cfRule type="colorScale" priority="1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:P40">
    <cfRule type="colorScale" priority="13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0:P40">
    <cfRule type="colorScale" priority="1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1:P41">
    <cfRule type="colorScale" priority="1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1:P41">
    <cfRule type="colorScale" priority="1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3:P43">
    <cfRule type="colorScale" priority="1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3:P43">
    <cfRule type="colorScale" priority="1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4:P44">
    <cfRule type="colorScale" priority="1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4:P44">
    <cfRule type="colorScale" priority="1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5:P45">
    <cfRule type="colorScale" priority="1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5:P45">
    <cfRule type="colorScale" priority="1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6:P46">
    <cfRule type="colorScale" priority="1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6:P46">
    <cfRule type="colorScale" priority="1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:P47">
    <cfRule type="colorScale" priority="1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7:P47">
    <cfRule type="colorScale" priority="1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8:P48">
    <cfRule type="colorScale" priority="1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8:P48"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9:P49">
    <cfRule type="colorScale" priority="10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9:P49">
    <cfRule type="colorScale" priority="10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0:P50">
    <cfRule type="colorScale" priority="10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0:P50">
    <cfRule type="colorScale" priority="10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:P52">
    <cfRule type="colorScale" priority="10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2:P52"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4:P54">
    <cfRule type="colorScale" priority="9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4:P54">
    <cfRule type="colorScale" priority="9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5:P55">
    <cfRule type="colorScale" priority="9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5:P55">
    <cfRule type="colorScale" priority="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E55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5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3:AB55">
    <cfRule type="cellIs" dxfId="1" priority="89" operator="greaterThan">
      <formula>80</formula>
    </cfRule>
    <cfRule type="aboveAverage" dxfId="0" priority="90"/>
  </conditionalFormatting>
  <conditionalFormatting sqref="Q3:Z3">
    <cfRule type="colorScale" priority="8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:Z3">
    <cfRule type="colorScale" priority="8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:Z4">
    <cfRule type="colorScale" priority="8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:Z4">
    <cfRule type="colorScale" priority="8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5:Z5">
    <cfRule type="colorScale" priority="8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5:Z5">
    <cfRule type="colorScale" priority="8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6:Z6">
    <cfRule type="colorScale" priority="8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6:Z6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7:Z7">
    <cfRule type="colorScale" priority="8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7:Z7">
    <cfRule type="colorScale" priority="7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8:Z8">
    <cfRule type="colorScale" priority="7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8:Z8">
    <cfRule type="colorScale" priority="7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9:Z9">
    <cfRule type="colorScale" priority="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9:Z9">
    <cfRule type="colorScale" priority="7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0:Z10">
    <cfRule type="colorScale" priority="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0:Z10">
    <cfRule type="colorScale" priority="7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2:Z12">
    <cfRule type="colorScale" priority="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2:Z12">
    <cfRule type="colorScale" priority="7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3:Z13">
    <cfRule type="colorScale" priority="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3:Z13">
    <cfRule type="colorScale" priority="6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4:Z14">
    <cfRule type="colorScale" priority="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4:Z14">
    <cfRule type="colorScale" priority="6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5:Z15">
    <cfRule type="colorScale" priority="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5:Z15">
    <cfRule type="colorScale" priority="6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6:Z16">
    <cfRule type="colorScale" priority="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6:Z16">
    <cfRule type="colorScale" priority="6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7:Z17">
    <cfRule type="colorScale" priority="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7:Z17">
    <cfRule type="colorScale" priority="6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8:Z18">
    <cfRule type="colorScale" priority="6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8:Z18">
    <cfRule type="colorScale" priority="5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19:Z19">
    <cfRule type="colorScale" priority="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9:Z19">
    <cfRule type="colorScale" priority="5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0:Z20">
    <cfRule type="colorScale" priority="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0:Z20">
    <cfRule type="colorScale" priority="5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1:Z21">
    <cfRule type="colorScale" priority="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1:Z21">
    <cfRule type="colorScale" priority="5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2:Z22">
    <cfRule type="colorScale" priority="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2:Z22">
    <cfRule type="colorScale" priority="5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3:Z23">
    <cfRule type="colorScale" priority="5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3:Z23">
    <cfRule type="colorScale" priority="4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5:Z25">
    <cfRule type="colorScale" priority="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5:Z25">
    <cfRule type="colorScale" priority="4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6:Z26">
    <cfRule type="colorScale" priority="4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6:Z26"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28:Z28">
    <cfRule type="colorScale" priority="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28:Z28">
    <cfRule type="colorScale" priority="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0:Z30">
    <cfRule type="colorScale" priority="4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0:Z30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3:Z33">
    <cfRule type="colorScale" priority="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3:Z33"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4:Z34">
    <cfRule type="colorScale" priority="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4:Z34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5:Z35">
    <cfRule type="colorScale" priority="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5:Z35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6:Z36">
    <cfRule type="colorScale" priority="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6:Z36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7:Z37">
    <cfRule type="colorScale" priority="3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7:Z37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8:Z38"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8:Z38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39:Z39">
    <cfRule type="colorScale" priority="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9:Z39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0:Z40">
    <cfRule type="colorScale" priority="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0:Z40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1:Z41"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1:Z41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3:Z43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3:Z43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4:Z44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4:Z44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5:Z45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5:Z45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6:Z46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6:Z46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7:Z47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7:Z47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8:Z48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8:Z48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49:Z49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49:Z49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50:Z50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50:Z50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52:Z52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52:Z52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54:Z54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54:Z54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Q55:Z55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55:Z5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25" right="0.25" top="0.75" bottom="0.75" header="0.3" footer="0.3"/>
  <pageSetup paperSize="9" scale="3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Figure6</vt:lpstr>
      <vt:lpstr>Figure6!Print_Area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2018-02-25T14:35:52Z</cp:lastPrinted>
  <dcterms:created xsi:type="dcterms:W3CDTF">2018-01-04T17:12:10Z</dcterms:created>
  <dcterms:modified xsi:type="dcterms:W3CDTF">2020-03-01T13:19:56Z</dcterms:modified>
</cp:coreProperties>
</file>