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stiaan\Dropbox\SILVERVINE\REBUTTAL\"/>
    </mc:Choice>
  </mc:AlternateContent>
  <bookViews>
    <workbookView xWindow="65100" yWindow="0" windowWidth="4470" windowHeight="8985"/>
  </bookViews>
  <sheets>
    <sheet name="Domestic cats" sheetId="1" r:id="rId1"/>
    <sheet name="Tigers and bobcats" sheetId="2" r:id="rId2"/>
  </sheets>
  <definedNames>
    <definedName name="_xlnm._FilterDatabase" localSheetId="0" hidden="1">'Domestic cats'!$A$1:$H$146</definedName>
    <definedName name="_xlnm._FilterDatabase" localSheetId="1" hidden="1">'Tigers and bobcats'!$A$1:$F$35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7" i="1" l="1"/>
  <c r="H116" i="1"/>
  <c r="G117" i="1"/>
  <c r="G118" i="1" s="1"/>
  <c r="G116" i="1"/>
  <c r="F117" i="1"/>
  <c r="F118" i="1" s="1"/>
  <c r="F116" i="1"/>
  <c r="H118" i="1"/>
  <c r="E118" i="1"/>
  <c r="E117" i="1"/>
  <c r="E116" i="1"/>
  <c r="H112" i="1"/>
  <c r="H111" i="1"/>
  <c r="H110" i="1"/>
  <c r="G112" i="1"/>
  <c r="G111" i="1"/>
  <c r="G113" i="1" s="1"/>
  <c r="G110" i="1"/>
  <c r="F112" i="1"/>
  <c r="F111" i="1"/>
  <c r="F110" i="1"/>
  <c r="E112" i="1"/>
  <c r="E111" i="1"/>
  <c r="E110" i="1"/>
  <c r="H106" i="1"/>
  <c r="H105" i="1"/>
  <c r="H104" i="1"/>
  <c r="H107" i="1" s="1"/>
  <c r="G106" i="1"/>
  <c r="G105" i="1"/>
  <c r="G104" i="1"/>
  <c r="G107" i="1" s="1"/>
  <c r="F106" i="1"/>
  <c r="F105" i="1"/>
  <c r="F104" i="1"/>
  <c r="F107" i="1" s="1"/>
  <c r="E107" i="1"/>
  <c r="E106" i="1"/>
  <c r="E105" i="1"/>
  <c r="E104" i="1"/>
  <c r="E113" i="1" l="1"/>
  <c r="F113" i="1"/>
  <c r="H113" i="1"/>
  <c r="B24" i="1"/>
  <c r="B67" i="1"/>
  <c r="B81" i="1"/>
  <c r="B72" i="1"/>
  <c r="B87" i="1" l="1"/>
  <c r="B101" i="1" l="1"/>
  <c r="B93" i="1"/>
  <c r="B91" i="1"/>
  <c r="B90" i="1"/>
  <c r="B84" i="1"/>
  <c r="B85" i="1"/>
  <c r="B92" i="1"/>
  <c r="B77" i="1"/>
  <c r="B78" i="1"/>
  <c r="B82" i="1"/>
  <c r="B71" i="1"/>
  <c r="B52" i="1" l="1"/>
  <c r="B16" i="1" l="1"/>
  <c r="B13" i="1" l="1"/>
  <c r="B74" i="1" l="1"/>
  <c r="B38" i="1" l="1"/>
  <c r="B33" i="1"/>
  <c r="B34" i="1" l="1"/>
  <c r="B39" i="1" l="1"/>
  <c r="B37" i="1"/>
  <c r="B36" i="1"/>
  <c r="B66" i="1" l="1"/>
  <c r="B64" i="1"/>
  <c r="B59" i="1"/>
  <c r="B58" i="1"/>
  <c r="B60" i="1"/>
  <c r="B21" i="1" l="1"/>
  <c r="B18" i="1"/>
  <c r="B12" i="1"/>
  <c r="B53" i="1" l="1"/>
  <c r="B10" i="1" l="1"/>
  <c r="B45" i="1" l="1"/>
  <c r="B41" i="1"/>
  <c r="B57" i="1"/>
  <c r="B56" i="1"/>
  <c r="B50" i="1"/>
  <c r="B49" i="1"/>
  <c r="B48" i="1"/>
  <c r="B47" i="1"/>
  <c r="B46" i="1"/>
  <c r="B43" i="1"/>
  <c r="B42" i="1"/>
  <c r="B40" i="1"/>
  <c r="B25" i="1" l="1"/>
  <c r="B26" i="1"/>
  <c r="B11" i="1" l="1"/>
  <c r="B7" i="1" l="1"/>
  <c r="B9" i="1"/>
  <c r="B6" i="1" l="1"/>
  <c r="B5" i="1"/>
  <c r="B3" i="1"/>
  <c r="B4" i="1"/>
  <c r="B2" i="1"/>
</calcChain>
</file>

<file path=xl/sharedStrings.xml><?xml version="1.0" encoding="utf-8"?>
<sst xmlns="http://schemas.openxmlformats.org/spreadsheetml/2006/main" count="278" uniqueCount="45">
  <si>
    <t>Mary S Roberts</t>
  </si>
  <si>
    <t>Gender</t>
  </si>
  <si>
    <t>Age (months)</t>
  </si>
  <si>
    <t>Female</t>
  </si>
  <si>
    <t>Male</t>
  </si>
  <si>
    <t>Catnip</t>
  </si>
  <si>
    <t>Riverside Cat Hospital</t>
  </si>
  <si>
    <t xml:space="preserve">Location </t>
  </si>
  <si>
    <t>Silver vine</t>
  </si>
  <si>
    <t>Tatarian honeysuckle</t>
  </si>
  <si>
    <t>Valerian</t>
  </si>
  <si>
    <t>Room 8 Memorial Cat Foundation</t>
  </si>
  <si>
    <t>Private home</t>
  </si>
  <si>
    <t>Social score (1=scared/shy)</t>
  </si>
  <si>
    <t>&gt;120</t>
  </si>
  <si>
    <t>Negative</t>
  </si>
  <si>
    <t>Positive (intense/full)</t>
  </si>
  <si>
    <t>Positive (mild/partial)</t>
  </si>
  <si>
    <t>0, n=</t>
  </si>
  <si>
    <t>5, n=</t>
  </si>
  <si>
    <t>10, n=</t>
  </si>
  <si>
    <t>5 or 10, n=</t>
  </si>
  <si>
    <t>NT</t>
  </si>
  <si>
    <t>Yes</t>
  </si>
  <si>
    <t>Bobcat 5</t>
  </si>
  <si>
    <t>Bobcat 4</t>
  </si>
  <si>
    <t>Bobcat 3</t>
  </si>
  <si>
    <t>Bobcat 2</t>
  </si>
  <si>
    <t>Bobcat 1</t>
  </si>
  <si>
    <t>Tiger 9</t>
  </si>
  <si>
    <t>No</t>
  </si>
  <si>
    <t>?</t>
  </si>
  <si>
    <t>Tiger 8</t>
  </si>
  <si>
    <t>Tiger 7</t>
  </si>
  <si>
    <t>Tiger 6</t>
  </si>
  <si>
    <t>Not tested</t>
  </si>
  <si>
    <t>Tiger 5</t>
  </si>
  <si>
    <t>Tiger 4</t>
  </si>
  <si>
    <t>Tiger 3</t>
  </si>
  <si>
    <t>Tiger 2</t>
  </si>
  <si>
    <t>Disapproving</t>
  </si>
  <si>
    <t>Tiger 1</t>
  </si>
  <si>
    <t>Bag (yes/no)</t>
  </si>
  <si>
    <t>Age (years)</t>
  </si>
  <si>
    <t>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</si>
</sst>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9" fontId="2" fillId="0" borderId="0" xfId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2" fontId="2" fillId="0" borderId="7" xfId="0" applyNumberFormat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9.5" customHeight="1" x14ac:dyDescent="0.2"/>
  <cols>
    <col min="1" max="1" width="32.85546875" style="1" bestFit="1" customWidth="1"/>
    <col min="2" max="2" width="14.42578125" style="1" bestFit="1" customWidth="1"/>
    <col min="3" max="3" width="8.7109375" style="1" bestFit="1" customWidth="1"/>
    <col min="4" max="4" width="29.28515625" style="1" bestFit="1" customWidth="1"/>
    <col min="5" max="5" width="7.5703125" style="1" bestFit="1" customWidth="1"/>
    <col min="6" max="6" width="12" style="1" bestFit="1" customWidth="1"/>
    <col min="7" max="7" width="23" style="1" bestFit="1" customWidth="1"/>
    <col min="8" max="8" width="9.7109375" style="1" bestFit="1" customWidth="1"/>
    <col min="9" max="9" width="9.7109375" style="1" customWidth="1"/>
    <col min="10" max="10" width="3.28515625" style="9" bestFit="1" customWidth="1"/>
    <col min="11" max="11" width="20.5703125" style="1" bestFit="1" customWidth="1"/>
    <col min="12" max="16384" width="9.140625" style="1"/>
  </cols>
  <sheetData>
    <row r="1" spans="1:11" s="2" customFormat="1" ht="19.5" customHeight="1" thickBot="1" x14ac:dyDescent="0.3">
      <c r="A1" s="2" t="s">
        <v>7</v>
      </c>
      <c r="B1" s="2" t="s">
        <v>2</v>
      </c>
      <c r="C1" s="2" t="s">
        <v>1</v>
      </c>
      <c r="D1" s="2" t="s">
        <v>13</v>
      </c>
      <c r="E1" s="2" t="s">
        <v>5</v>
      </c>
      <c r="F1" s="2" t="s">
        <v>8</v>
      </c>
      <c r="G1" s="2" t="s">
        <v>9</v>
      </c>
      <c r="H1" s="2" t="s">
        <v>10</v>
      </c>
      <c r="J1" s="8"/>
    </row>
    <row r="2" spans="1:11" ht="19.5" customHeight="1" x14ac:dyDescent="0.2">
      <c r="A2" s="1" t="s">
        <v>0</v>
      </c>
      <c r="B2" s="1">
        <f>2*12+4</f>
        <v>28</v>
      </c>
      <c r="C2" s="1" t="s">
        <v>3</v>
      </c>
      <c r="D2" s="1">
        <v>3</v>
      </c>
      <c r="E2" s="1">
        <v>0</v>
      </c>
      <c r="F2" s="1">
        <v>10</v>
      </c>
      <c r="G2" s="1">
        <v>0</v>
      </c>
      <c r="H2" s="1">
        <v>0</v>
      </c>
      <c r="J2" s="10">
        <v>0</v>
      </c>
      <c r="K2" s="11" t="s">
        <v>15</v>
      </c>
    </row>
    <row r="3" spans="1:11" ht="19.5" customHeight="1" x14ac:dyDescent="0.2">
      <c r="A3" s="1" t="s">
        <v>0</v>
      </c>
      <c r="B3" s="1">
        <f>2*12+10</f>
        <v>34</v>
      </c>
      <c r="C3" s="1" t="s">
        <v>3</v>
      </c>
      <c r="D3" s="1">
        <v>2</v>
      </c>
      <c r="E3" s="1">
        <v>5</v>
      </c>
      <c r="F3" s="1">
        <v>5</v>
      </c>
      <c r="G3" s="1">
        <v>5</v>
      </c>
      <c r="H3" s="1">
        <v>0</v>
      </c>
      <c r="J3" s="12">
        <v>5</v>
      </c>
      <c r="K3" s="13" t="s">
        <v>17</v>
      </c>
    </row>
    <row r="4" spans="1:11" ht="19.5" customHeight="1" thickBot="1" x14ac:dyDescent="0.25">
      <c r="A4" s="1" t="s">
        <v>0</v>
      </c>
      <c r="B4" s="1">
        <f>4*12+10</f>
        <v>58</v>
      </c>
      <c r="C4" s="1" t="s">
        <v>3</v>
      </c>
      <c r="D4" s="1">
        <v>1</v>
      </c>
      <c r="E4" s="1">
        <v>10</v>
      </c>
      <c r="F4" s="1">
        <v>10</v>
      </c>
      <c r="G4" s="1">
        <v>10</v>
      </c>
      <c r="H4" s="1">
        <v>0</v>
      </c>
      <c r="J4" s="14">
        <v>10</v>
      </c>
      <c r="K4" s="15" t="s">
        <v>16</v>
      </c>
    </row>
    <row r="5" spans="1:11" ht="19.5" customHeight="1" x14ac:dyDescent="0.2">
      <c r="A5" s="1" t="s">
        <v>0</v>
      </c>
      <c r="B5" s="1">
        <f>8*12</f>
        <v>96</v>
      </c>
      <c r="C5" s="1" t="s">
        <v>3</v>
      </c>
      <c r="D5" s="1">
        <v>1</v>
      </c>
      <c r="E5" s="1">
        <v>5</v>
      </c>
      <c r="F5" s="1">
        <v>0</v>
      </c>
      <c r="G5" s="1">
        <v>10</v>
      </c>
      <c r="H5" s="1">
        <v>0</v>
      </c>
    </row>
    <row r="6" spans="1:11" ht="19.5" customHeight="1" x14ac:dyDescent="0.2">
      <c r="A6" s="1" t="s">
        <v>0</v>
      </c>
      <c r="B6" s="1">
        <f>3*12+4</f>
        <v>40</v>
      </c>
      <c r="C6" s="1" t="s">
        <v>3</v>
      </c>
      <c r="D6" s="1">
        <v>3</v>
      </c>
      <c r="E6" s="1">
        <v>10</v>
      </c>
      <c r="F6" s="1">
        <v>0</v>
      </c>
      <c r="G6" s="1">
        <v>10</v>
      </c>
    </row>
    <row r="7" spans="1:11" ht="19.5" customHeight="1" x14ac:dyDescent="0.2">
      <c r="A7" s="1" t="s">
        <v>0</v>
      </c>
      <c r="B7" s="1">
        <f>8*12+9</f>
        <v>105</v>
      </c>
      <c r="C7" s="1" t="s">
        <v>4</v>
      </c>
      <c r="D7" s="1">
        <v>2</v>
      </c>
      <c r="E7" s="1">
        <v>5</v>
      </c>
      <c r="F7" s="1">
        <v>10</v>
      </c>
      <c r="G7" s="1">
        <v>10</v>
      </c>
      <c r="H7" s="1">
        <v>0</v>
      </c>
    </row>
    <row r="8" spans="1:11" ht="19.5" customHeight="1" x14ac:dyDescent="0.2">
      <c r="A8" s="1" t="s">
        <v>0</v>
      </c>
      <c r="B8" s="1">
        <v>11</v>
      </c>
      <c r="C8" s="1" t="s">
        <v>3</v>
      </c>
      <c r="D8" s="1">
        <v>2</v>
      </c>
      <c r="E8" s="1">
        <v>0</v>
      </c>
      <c r="F8" s="1">
        <v>10</v>
      </c>
      <c r="G8" s="1">
        <v>0</v>
      </c>
      <c r="H8" s="1">
        <v>0</v>
      </c>
    </row>
    <row r="9" spans="1:11" ht="19.5" customHeight="1" x14ac:dyDescent="0.2">
      <c r="A9" s="1" t="s">
        <v>0</v>
      </c>
      <c r="B9" s="1">
        <f>3*12</f>
        <v>36</v>
      </c>
      <c r="C9" s="1" t="s">
        <v>4</v>
      </c>
      <c r="D9" s="1">
        <v>1</v>
      </c>
      <c r="E9" s="1">
        <v>10</v>
      </c>
      <c r="F9" s="1">
        <v>10</v>
      </c>
      <c r="G9" s="1">
        <v>10</v>
      </c>
      <c r="H9" s="1">
        <v>10</v>
      </c>
    </row>
    <row r="10" spans="1:11" ht="19.5" customHeight="1" x14ac:dyDescent="0.2">
      <c r="A10" s="1" t="s">
        <v>0</v>
      </c>
      <c r="B10" s="1">
        <f>12*12</f>
        <v>144</v>
      </c>
      <c r="C10" s="1" t="s">
        <v>3</v>
      </c>
      <c r="D10" s="1">
        <v>1</v>
      </c>
      <c r="E10" s="1">
        <v>5</v>
      </c>
      <c r="F10" s="1">
        <v>0</v>
      </c>
      <c r="G10" s="1">
        <v>0</v>
      </c>
      <c r="H10" s="1">
        <v>0</v>
      </c>
    </row>
    <row r="11" spans="1:11" ht="19.5" customHeight="1" x14ac:dyDescent="0.2">
      <c r="A11" s="1" t="s">
        <v>0</v>
      </c>
      <c r="B11" s="1">
        <f>5*12+7</f>
        <v>67</v>
      </c>
      <c r="C11" s="1" t="s">
        <v>3</v>
      </c>
      <c r="D11" s="1">
        <v>2</v>
      </c>
      <c r="E11" s="1">
        <v>5</v>
      </c>
      <c r="F11" s="1">
        <v>0</v>
      </c>
      <c r="G11" s="1">
        <v>0</v>
      </c>
      <c r="H11" s="1">
        <v>0</v>
      </c>
    </row>
    <row r="12" spans="1:11" ht="19.5" customHeight="1" x14ac:dyDescent="0.2">
      <c r="A12" s="1" t="s">
        <v>0</v>
      </c>
      <c r="B12" s="1">
        <f>3*12+1</f>
        <v>37</v>
      </c>
      <c r="C12" s="1" t="s">
        <v>4</v>
      </c>
      <c r="D12" s="1">
        <v>1</v>
      </c>
      <c r="E12" s="1">
        <v>10</v>
      </c>
      <c r="F12" s="1">
        <v>10</v>
      </c>
      <c r="G12" s="1">
        <v>0</v>
      </c>
      <c r="H12" s="1">
        <v>10</v>
      </c>
    </row>
    <row r="13" spans="1:11" ht="19.5" customHeight="1" x14ac:dyDescent="0.2">
      <c r="A13" s="1" t="s">
        <v>0</v>
      </c>
      <c r="B13" s="1">
        <f>11*12</f>
        <v>132</v>
      </c>
      <c r="C13" s="1" t="s">
        <v>4</v>
      </c>
      <c r="D13" s="1">
        <v>1</v>
      </c>
      <c r="E13" s="1">
        <v>0</v>
      </c>
      <c r="F13" s="1">
        <v>10</v>
      </c>
      <c r="G13" s="1">
        <v>0</v>
      </c>
      <c r="H13" s="1">
        <v>0</v>
      </c>
    </row>
    <row r="14" spans="1:11" ht="19.5" customHeight="1" x14ac:dyDescent="0.2">
      <c r="A14" s="1" t="s">
        <v>0</v>
      </c>
      <c r="B14" s="1">
        <v>8</v>
      </c>
      <c r="C14" s="1" t="s">
        <v>4</v>
      </c>
      <c r="D14" s="1">
        <v>2</v>
      </c>
      <c r="E14" s="1">
        <v>0</v>
      </c>
      <c r="F14" s="1">
        <v>10</v>
      </c>
      <c r="G14" s="1">
        <v>0</v>
      </c>
      <c r="H14" s="1">
        <v>0</v>
      </c>
    </row>
    <row r="15" spans="1:11" ht="19.5" customHeight="1" x14ac:dyDescent="0.2">
      <c r="A15" s="1" t="s">
        <v>0</v>
      </c>
      <c r="B15" s="1">
        <v>12</v>
      </c>
      <c r="C15" s="1" t="s">
        <v>4</v>
      </c>
      <c r="D15" s="1">
        <v>3</v>
      </c>
      <c r="E15" s="1">
        <v>0</v>
      </c>
      <c r="F15" s="1">
        <v>10</v>
      </c>
      <c r="G15" s="1">
        <v>10</v>
      </c>
      <c r="H15" s="1">
        <v>0</v>
      </c>
    </row>
    <row r="16" spans="1:11" ht="19.5" customHeight="1" x14ac:dyDescent="0.2">
      <c r="A16" s="1" t="s">
        <v>0</v>
      </c>
      <c r="B16" s="1">
        <f>5*12</f>
        <v>60</v>
      </c>
      <c r="C16" s="1" t="s">
        <v>4</v>
      </c>
      <c r="D16" s="1">
        <v>3</v>
      </c>
      <c r="E16" s="1">
        <v>10</v>
      </c>
      <c r="F16" s="1">
        <v>10</v>
      </c>
      <c r="G16" s="1">
        <v>0</v>
      </c>
      <c r="H16" s="1">
        <v>10</v>
      </c>
    </row>
    <row r="17" spans="1:8" ht="19.5" customHeight="1" x14ac:dyDescent="0.2">
      <c r="A17" s="1" t="s">
        <v>0</v>
      </c>
      <c r="B17" s="1">
        <v>12</v>
      </c>
      <c r="C17" s="1" t="s">
        <v>4</v>
      </c>
      <c r="D17" s="1">
        <v>3</v>
      </c>
      <c r="E17" s="1">
        <v>10</v>
      </c>
      <c r="F17" s="1">
        <v>10</v>
      </c>
      <c r="G17" s="1">
        <v>0</v>
      </c>
      <c r="H17" s="1">
        <v>10</v>
      </c>
    </row>
    <row r="18" spans="1:8" ht="19.5" customHeight="1" x14ac:dyDescent="0.2">
      <c r="A18" s="1" t="s">
        <v>0</v>
      </c>
      <c r="B18" s="1">
        <f>1*12+6</f>
        <v>18</v>
      </c>
      <c r="C18" s="1" t="s">
        <v>3</v>
      </c>
      <c r="D18" s="1">
        <v>1</v>
      </c>
      <c r="E18" s="1">
        <v>10</v>
      </c>
      <c r="F18" s="1">
        <v>10</v>
      </c>
      <c r="G18" s="1">
        <v>0</v>
      </c>
      <c r="H18" s="1">
        <v>5</v>
      </c>
    </row>
    <row r="19" spans="1:8" ht="19.5" customHeight="1" x14ac:dyDescent="0.2">
      <c r="A19" s="1" t="s">
        <v>0</v>
      </c>
      <c r="B19" s="1">
        <v>18</v>
      </c>
      <c r="C19" s="1" t="s">
        <v>3</v>
      </c>
      <c r="D19" s="1">
        <v>1</v>
      </c>
      <c r="E19" s="1">
        <v>0</v>
      </c>
      <c r="F19" s="1">
        <v>10</v>
      </c>
      <c r="G19" s="1">
        <v>0</v>
      </c>
      <c r="H19" s="1">
        <v>0</v>
      </c>
    </row>
    <row r="20" spans="1:8" ht="19.5" customHeight="1" x14ac:dyDescent="0.2">
      <c r="A20" s="1" t="s">
        <v>0</v>
      </c>
      <c r="B20" s="1">
        <v>18</v>
      </c>
      <c r="C20" s="1" t="s">
        <v>3</v>
      </c>
      <c r="D20" s="1">
        <v>1</v>
      </c>
      <c r="E20" s="1">
        <v>10</v>
      </c>
      <c r="F20" s="1">
        <v>10</v>
      </c>
      <c r="G20" s="1">
        <v>0</v>
      </c>
      <c r="H20" s="1">
        <v>0</v>
      </c>
    </row>
    <row r="21" spans="1:8" ht="19.5" customHeight="1" x14ac:dyDescent="0.2">
      <c r="A21" s="1" t="s">
        <v>0</v>
      </c>
      <c r="B21" s="1">
        <f>1*12+6</f>
        <v>18</v>
      </c>
      <c r="C21" s="1" t="s">
        <v>3</v>
      </c>
      <c r="D21" s="1">
        <v>2</v>
      </c>
      <c r="E21" s="1">
        <v>10</v>
      </c>
      <c r="F21" s="1">
        <v>10</v>
      </c>
      <c r="G21" s="1">
        <v>0</v>
      </c>
      <c r="H21" s="1">
        <v>10</v>
      </c>
    </row>
    <row r="22" spans="1:8" ht="19.5" customHeight="1" x14ac:dyDescent="0.2">
      <c r="A22" s="1" t="s">
        <v>12</v>
      </c>
      <c r="B22" s="1">
        <v>8</v>
      </c>
      <c r="C22" s="1" t="s">
        <v>4</v>
      </c>
      <c r="D22" s="1">
        <v>3</v>
      </c>
      <c r="E22" s="1">
        <v>0</v>
      </c>
      <c r="F22" s="1">
        <v>10</v>
      </c>
      <c r="G22" s="1">
        <v>10</v>
      </c>
      <c r="H22" s="1">
        <v>10</v>
      </c>
    </row>
    <row r="23" spans="1:8" ht="19.5" customHeight="1" x14ac:dyDescent="0.2">
      <c r="A23" s="1" t="s">
        <v>12</v>
      </c>
      <c r="B23" s="1">
        <v>8</v>
      </c>
      <c r="C23" s="1" t="s">
        <v>4</v>
      </c>
      <c r="D23" s="1">
        <v>3</v>
      </c>
      <c r="E23" s="1">
        <v>5</v>
      </c>
      <c r="F23" s="1">
        <v>10</v>
      </c>
      <c r="G23" s="1">
        <v>10</v>
      </c>
      <c r="H23" s="1">
        <v>10</v>
      </c>
    </row>
    <row r="24" spans="1:8" ht="19.5" customHeight="1" x14ac:dyDescent="0.2">
      <c r="A24" s="1" t="s">
        <v>12</v>
      </c>
      <c r="B24" s="1">
        <f>12*11</f>
        <v>132</v>
      </c>
      <c r="C24" s="1" t="s">
        <v>3</v>
      </c>
      <c r="D24" s="1">
        <v>2</v>
      </c>
      <c r="E24" s="1">
        <v>5</v>
      </c>
      <c r="F24" s="1">
        <v>10</v>
      </c>
      <c r="G24" s="1">
        <v>0</v>
      </c>
      <c r="H24" s="1">
        <v>10</v>
      </c>
    </row>
    <row r="25" spans="1:8" ht="19.5" customHeight="1" x14ac:dyDescent="0.2">
      <c r="A25" s="1" t="s">
        <v>12</v>
      </c>
      <c r="B25" s="1">
        <f>5*12+3</f>
        <v>63</v>
      </c>
      <c r="C25" s="1" t="s">
        <v>3</v>
      </c>
      <c r="D25" s="1">
        <v>2</v>
      </c>
      <c r="E25" s="1">
        <v>0</v>
      </c>
      <c r="F25" s="1">
        <v>10</v>
      </c>
      <c r="G25" s="1">
        <v>0</v>
      </c>
      <c r="H25" s="1">
        <v>0</v>
      </c>
    </row>
    <row r="26" spans="1:8" ht="19.5" customHeight="1" x14ac:dyDescent="0.2">
      <c r="A26" s="1" t="s">
        <v>12</v>
      </c>
      <c r="B26" s="1">
        <f>9*12</f>
        <v>108</v>
      </c>
      <c r="C26" s="1" t="s">
        <v>3</v>
      </c>
      <c r="D26" s="1">
        <v>2</v>
      </c>
      <c r="E26" s="1">
        <v>0</v>
      </c>
      <c r="F26" s="1">
        <v>10</v>
      </c>
      <c r="G26" s="1">
        <v>0</v>
      </c>
      <c r="H26" s="1">
        <v>0</v>
      </c>
    </row>
    <row r="27" spans="1:8" ht="19.5" customHeight="1" x14ac:dyDescent="0.2">
      <c r="A27" s="1" t="s">
        <v>12</v>
      </c>
      <c r="B27" s="1">
        <v>16</v>
      </c>
      <c r="C27" s="1" t="s">
        <v>4</v>
      </c>
      <c r="D27" s="1">
        <v>3</v>
      </c>
      <c r="E27" s="1">
        <v>0</v>
      </c>
      <c r="F27" s="1">
        <v>10</v>
      </c>
      <c r="G27" s="1">
        <v>0</v>
      </c>
      <c r="H27" s="1">
        <v>0</v>
      </c>
    </row>
    <row r="28" spans="1:8" ht="19.5" customHeight="1" x14ac:dyDescent="0.2">
      <c r="A28" s="1" t="s">
        <v>12</v>
      </c>
      <c r="B28" s="1">
        <v>16</v>
      </c>
      <c r="C28" s="1" t="s">
        <v>3</v>
      </c>
      <c r="D28" s="1">
        <v>2</v>
      </c>
      <c r="E28" s="1">
        <v>0</v>
      </c>
      <c r="F28" s="1">
        <v>10</v>
      </c>
      <c r="G28" s="1">
        <v>0</v>
      </c>
      <c r="H28" s="1">
        <v>0</v>
      </c>
    </row>
    <row r="29" spans="1:8" ht="19.5" customHeight="1" x14ac:dyDescent="0.2">
      <c r="A29" s="1" t="s">
        <v>12</v>
      </c>
      <c r="B29" s="1">
        <v>16</v>
      </c>
      <c r="C29" s="1" t="s">
        <v>3</v>
      </c>
      <c r="D29" s="1">
        <v>3</v>
      </c>
      <c r="E29" s="1">
        <v>0</v>
      </c>
      <c r="F29" s="1">
        <v>10</v>
      </c>
      <c r="G29" s="1">
        <v>0</v>
      </c>
      <c r="H29" s="1">
        <v>0</v>
      </c>
    </row>
    <row r="30" spans="1:8" ht="19.5" customHeight="1" x14ac:dyDescent="0.2">
      <c r="A30" s="1" t="s">
        <v>12</v>
      </c>
      <c r="B30" s="1">
        <v>36</v>
      </c>
      <c r="C30" s="1" t="s">
        <v>4</v>
      </c>
      <c r="D30" s="1">
        <v>2</v>
      </c>
      <c r="E30" s="1">
        <v>10</v>
      </c>
      <c r="F30" s="1">
        <v>10</v>
      </c>
      <c r="G30" s="1">
        <v>10</v>
      </c>
      <c r="H30" s="1">
        <v>0</v>
      </c>
    </row>
    <row r="31" spans="1:8" ht="19.5" customHeight="1" x14ac:dyDescent="0.2">
      <c r="A31" s="1" t="s">
        <v>12</v>
      </c>
      <c r="B31" s="1">
        <v>24</v>
      </c>
      <c r="C31" s="1" t="s">
        <v>4</v>
      </c>
      <c r="D31" s="1">
        <v>2</v>
      </c>
      <c r="E31" s="1">
        <v>0</v>
      </c>
      <c r="F31" s="1">
        <v>10</v>
      </c>
      <c r="G31" s="1">
        <v>10</v>
      </c>
      <c r="H31" s="1">
        <v>0</v>
      </c>
    </row>
    <row r="32" spans="1:8" ht="19.5" customHeight="1" x14ac:dyDescent="0.2">
      <c r="A32" s="1" t="s">
        <v>12</v>
      </c>
      <c r="B32" s="1">
        <v>24</v>
      </c>
      <c r="C32" s="1" t="s">
        <v>4</v>
      </c>
      <c r="D32" s="1">
        <v>2</v>
      </c>
      <c r="E32" s="1">
        <v>10</v>
      </c>
      <c r="F32" s="1">
        <v>10</v>
      </c>
      <c r="G32" s="1">
        <v>10</v>
      </c>
      <c r="H32" s="1">
        <v>10</v>
      </c>
    </row>
    <row r="33" spans="1:8" ht="19.5" customHeight="1" x14ac:dyDescent="0.2">
      <c r="A33" s="1" t="s">
        <v>12</v>
      </c>
      <c r="B33" s="1">
        <f>12*12</f>
        <v>144</v>
      </c>
      <c r="C33" s="1" t="s">
        <v>3</v>
      </c>
      <c r="D33" s="1">
        <v>2</v>
      </c>
      <c r="E33" s="1">
        <v>0</v>
      </c>
      <c r="F33" s="1">
        <v>10</v>
      </c>
      <c r="G33" s="1">
        <v>10</v>
      </c>
      <c r="H33" s="1">
        <v>0</v>
      </c>
    </row>
    <row r="34" spans="1:8" ht="19.5" customHeight="1" x14ac:dyDescent="0.2">
      <c r="A34" s="1" t="s">
        <v>6</v>
      </c>
      <c r="B34" s="1">
        <f>2.25*12</f>
        <v>27</v>
      </c>
      <c r="C34" s="1" t="s">
        <v>3</v>
      </c>
      <c r="D34" s="1">
        <v>3</v>
      </c>
      <c r="E34" s="1">
        <v>10</v>
      </c>
      <c r="F34" s="1">
        <v>10</v>
      </c>
      <c r="G34" s="1">
        <v>0</v>
      </c>
      <c r="H34" s="1">
        <v>0</v>
      </c>
    </row>
    <row r="35" spans="1:8" ht="19.5" customHeight="1" x14ac:dyDescent="0.2">
      <c r="A35" s="1" t="s">
        <v>6</v>
      </c>
      <c r="B35" s="1">
        <v>7</v>
      </c>
      <c r="C35" s="1" t="s">
        <v>4</v>
      </c>
      <c r="D35" s="1">
        <v>3</v>
      </c>
      <c r="E35" s="1">
        <v>10</v>
      </c>
      <c r="F35" s="1">
        <v>10</v>
      </c>
      <c r="G35" s="1">
        <v>0</v>
      </c>
      <c r="H35" s="1">
        <v>5</v>
      </c>
    </row>
    <row r="36" spans="1:8" ht="19.5" customHeight="1" x14ac:dyDescent="0.2">
      <c r="A36" s="1" t="s">
        <v>6</v>
      </c>
      <c r="B36" s="1">
        <f>5.5*12</f>
        <v>66</v>
      </c>
      <c r="C36" s="1" t="s">
        <v>3</v>
      </c>
      <c r="D36" s="1">
        <v>3</v>
      </c>
      <c r="E36" s="1">
        <v>10</v>
      </c>
      <c r="F36" s="1">
        <v>5</v>
      </c>
      <c r="G36" s="1">
        <v>10</v>
      </c>
      <c r="H36" s="1">
        <v>0</v>
      </c>
    </row>
    <row r="37" spans="1:8" ht="19.5" customHeight="1" x14ac:dyDescent="0.2">
      <c r="A37" s="1" t="s">
        <v>6</v>
      </c>
      <c r="B37" s="1">
        <f>3.5*12</f>
        <v>42</v>
      </c>
      <c r="C37" s="1" t="s">
        <v>3</v>
      </c>
      <c r="D37" s="1">
        <v>3</v>
      </c>
      <c r="E37" s="1">
        <v>5</v>
      </c>
      <c r="F37" s="1">
        <v>0</v>
      </c>
      <c r="G37" s="1">
        <v>0</v>
      </c>
      <c r="H37" s="1">
        <v>0</v>
      </c>
    </row>
    <row r="38" spans="1:8" ht="19.5" customHeight="1" x14ac:dyDescent="0.2">
      <c r="A38" s="1" t="s">
        <v>6</v>
      </c>
      <c r="B38" s="1">
        <f>2*12+8</f>
        <v>32</v>
      </c>
      <c r="C38" s="1" t="s">
        <v>3</v>
      </c>
      <c r="D38" s="1">
        <v>1</v>
      </c>
      <c r="E38" s="1">
        <v>0</v>
      </c>
      <c r="F38" s="1">
        <v>10</v>
      </c>
      <c r="G38" s="1">
        <v>0</v>
      </c>
      <c r="H38" s="1">
        <v>0</v>
      </c>
    </row>
    <row r="39" spans="1:8" ht="19.5" customHeight="1" x14ac:dyDescent="0.2">
      <c r="A39" s="1" t="s">
        <v>6</v>
      </c>
      <c r="B39" s="1">
        <f>8*12</f>
        <v>96</v>
      </c>
      <c r="C39" s="1" t="s">
        <v>4</v>
      </c>
      <c r="D39" s="1">
        <v>3</v>
      </c>
      <c r="E39" s="1">
        <v>10</v>
      </c>
      <c r="F39" s="1">
        <v>10</v>
      </c>
      <c r="G39" s="1">
        <v>10</v>
      </c>
      <c r="H39" s="1">
        <v>10</v>
      </c>
    </row>
    <row r="40" spans="1:8" ht="19.5" customHeight="1" x14ac:dyDescent="0.2">
      <c r="A40" s="1" t="s">
        <v>11</v>
      </c>
      <c r="B40" s="1">
        <f>7*12</f>
        <v>84</v>
      </c>
      <c r="C40" s="1" t="s">
        <v>3</v>
      </c>
      <c r="D40" s="1">
        <v>1</v>
      </c>
      <c r="E40" s="1">
        <v>10</v>
      </c>
      <c r="F40" s="1">
        <v>5</v>
      </c>
      <c r="G40" s="1">
        <v>0</v>
      </c>
      <c r="H40" s="1">
        <v>0</v>
      </c>
    </row>
    <row r="41" spans="1:8" ht="19.5" customHeight="1" x14ac:dyDescent="0.2">
      <c r="A41" s="1" t="s">
        <v>11</v>
      </c>
      <c r="B41" s="1">
        <f>12*12</f>
        <v>144</v>
      </c>
      <c r="C41" s="1" t="s">
        <v>3</v>
      </c>
      <c r="D41" s="1">
        <v>2</v>
      </c>
      <c r="E41" s="1">
        <v>0</v>
      </c>
      <c r="F41" s="1">
        <v>5</v>
      </c>
      <c r="G41" s="1">
        <v>0</v>
      </c>
      <c r="H41" s="1">
        <v>5</v>
      </c>
    </row>
    <row r="42" spans="1:8" ht="19.5" customHeight="1" x14ac:dyDescent="0.2">
      <c r="A42" s="1" t="s">
        <v>11</v>
      </c>
      <c r="B42" s="1">
        <f>3*12</f>
        <v>36</v>
      </c>
      <c r="C42" s="1" t="s">
        <v>4</v>
      </c>
      <c r="D42" s="1">
        <v>1</v>
      </c>
      <c r="F42" s="1">
        <v>0</v>
      </c>
      <c r="G42" s="1">
        <v>10</v>
      </c>
    </row>
    <row r="43" spans="1:8" ht="19.5" customHeight="1" x14ac:dyDescent="0.2">
      <c r="A43" s="1" t="s">
        <v>11</v>
      </c>
      <c r="B43" s="1">
        <f>3*12</f>
        <v>36</v>
      </c>
      <c r="C43" s="1" t="s">
        <v>3</v>
      </c>
      <c r="D43" s="1">
        <v>2</v>
      </c>
      <c r="E43" s="1">
        <v>10</v>
      </c>
      <c r="F43" s="1">
        <v>0</v>
      </c>
      <c r="G43" s="1">
        <v>10</v>
      </c>
      <c r="H43" s="1">
        <v>0</v>
      </c>
    </row>
    <row r="44" spans="1:8" ht="19.5" customHeight="1" x14ac:dyDescent="0.2">
      <c r="A44" s="1" t="s">
        <v>11</v>
      </c>
      <c r="B44" s="1">
        <v>12</v>
      </c>
      <c r="C44" s="1" t="s">
        <v>3</v>
      </c>
      <c r="D44" s="1">
        <v>1</v>
      </c>
      <c r="E44" s="1">
        <v>10</v>
      </c>
      <c r="F44" s="1">
        <v>0</v>
      </c>
      <c r="G44" s="1">
        <v>10</v>
      </c>
      <c r="H44" s="1">
        <v>10</v>
      </c>
    </row>
    <row r="45" spans="1:8" ht="19.5" customHeight="1" x14ac:dyDescent="0.2">
      <c r="A45" s="1" t="s">
        <v>11</v>
      </c>
      <c r="B45" s="1">
        <f>7*12</f>
        <v>84</v>
      </c>
      <c r="C45" s="1" t="s">
        <v>4</v>
      </c>
      <c r="D45" s="1">
        <v>1</v>
      </c>
      <c r="E45" s="1">
        <v>0</v>
      </c>
      <c r="F45" s="1">
        <v>0</v>
      </c>
      <c r="G45" s="1">
        <v>5</v>
      </c>
      <c r="H45" s="1">
        <v>0</v>
      </c>
    </row>
    <row r="46" spans="1:8" ht="19.5" customHeight="1" x14ac:dyDescent="0.2">
      <c r="A46" s="1" t="s">
        <v>11</v>
      </c>
      <c r="B46" s="1">
        <f>5*12</f>
        <v>60</v>
      </c>
      <c r="C46" s="1" t="s">
        <v>3</v>
      </c>
      <c r="D46" s="1">
        <v>3</v>
      </c>
      <c r="E46" s="1">
        <v>0</v>
      </c>
      <c r="F46" s="1">
        <v>10</v>
      </c>
      <c r="G46" s="1">
        <v>10</v>
      </c>
      <c r="H46" s="1">
        <v>10</v>
      </c>
    </row>
    <row r="47" spans="1:8" ht="19.5" customHeight="1" x14ac:dyDescent="0.2">
      <c r="A47" s="1" t="s">
        <v>11</v>
      </c>
      <c r="B47" s="1">
        <f>6*12</f>
        <v>72</v>
      </c>
      <c r="C47" s="1" t="s">
        <v>3</v>
      </c>
      <c r="D47" s="1">
        <v>3</v>
      </c>
      <c r="E47" s="1">
        <v>5</v>
      </c>
      <c r="F47" s="1">
        <v>10</v>
      </c>
      <c r="G47" s="1">
        <v>10</v>
      </c>
      <c r="H47" s="1">
        <v>5</v>
      </c>
    </row>
    <row r="48" spans="1:8" ht="19.5" customHeight="1" x14ac:dyDescent="0.2">
      <c r="A48" s="1" t="s">
        <v>11</v>
      </c>
      <c r="B48" s="1">
        <f>5*12</f>
        <v>60</v>
      </c>
      <c r="C48" s="1" t="s">
        <v>3</v>
      </c>
      <c r="D48" s="1">
        <v>1</v>
      </c>
      <c r="E48" s="1">
        <v>5</v>
      </c>
      <c r="F48" s="1">
        <v>10</v>
      </c>
      <c r="G48" s="1">
        <v>10</v>
      </c>
      <c r="H48" s="1">
        <v>0</v>
      </c>
    </row>
    <row r="49" spans="1:8" ht="19.5" customHeight="1" x14ac:dyDescent="0.2">
      <c r="A49" s="1" t="s">
        <v>11</v>
      </c>
      <c r="B49" s="1">
        <f>5*12</f>
        <v>60</v>
      </c>
      <c r="C49" s="1" t="s">
        <v>3</v>
      </c>
      <c r="D49" s="1">
        <v>1</v>
      </c>
      <c r="E49" s="1">
        <v>10</v>
      </c>
      <c r="F49" s="1">
        <v>10</v>
      </c>
      <c r="G49" s="1">
        <v>10</v>
      </c>
      <c r="H49" s="1">
        <v>10</v>
      </c>
    </row>
    <row r="50" spans="1:8" ht="19.5" customHeight="1" x14ac:dyDescent="0.2">
      <c r="A50" s="1" t="s">
        <v>11</v>
      </c>
      <c r="B50" s="1">
        <f>15*12</f>
        <v>180</v>
      </c>
      <c r="C50" s="1" t="s">
        <v>3</v>
      </c>
      <c r="D50" s="1">
        <v>3</v>
      </c>
      <c r="E50" s="1">
        <v>5</v>
      </c>
      <c r="F50" s="1">
        <v>10</v>
      </c>
      <c r="G50" s="1">
        <v>0</v>
      </c>
      <c r="H50" s="1">
        <v>10</v>
      </c>
    </row>
    <row r="51" spans="1:8" ht="19.5" customHeight="1" x14ac:dyDescent="0.2">
      <c r="A51" s="1" t="s">
        <v>11</v>
      </c>
      <c r="B51" s="3">
        <v>11</v>
      </c>
      <c r="C51" s="1" t="s">
        <v>4</v>
      </c>
      <c r="D51" s="1">
        <v>1</v>
      </c>
      <c r="E51" s="1">
        <v>0</v>
      </c>
      <c r="F51" s="1">
        <v>0</v>
      </c>
      <c r="G51" s="1">
        <v>10</v>
      </c>
      <c r="H51" s="1">
        <v>0</v>
      </c>
    </row>
    <row r="52" spans="1:8" ht="19.5" customHeight="1" x14ac:dyDescent="0.2">
      <c r="A52" s="1" t="s">
        <v>11</v>
      </c>
      <c r="B52" s="3">
        <f>1.5*12</f>
        <v>18</v>
      </c>
      <c r="C52" s="1" t="s">
        <v>4</v>
      </c>
      <c r="D52" s="1">
        <v>2</v>
      </c>
      <c r="E52" s="1">
        <v>0</v>
      </c>
      <c r="F52" s="1">
        <v>0</v>
      </c>
      <c r="G52" s="1">
        <v>0</v>
      </c>
      <c r="H52" s="1">
        <v>0</v>
      </c>
    </row>
    <row r="53" spans="1:8" ht="19.5" customHeight="1" x14ac:dyDescent="0.2">
      <c r="A53" s="1" t="s">
        <v>11</v>
      </c>
      <c r="B53" s="3">
        <f>8*12</f>
        <v>96</v>
      </c>
      <c r="C53" s="1" t="s">
        <v>3</v>
      </c>
      <c r="D53" s="1">
        <v>1</v>
      </c>
      <c r="E53" s="1">
        <v>10</v>
      </c>
      <c r="F53" s="1">
        <v>10</v>
      </c>
      <c r="G53" s="1">
        <v>10</v>
      </c>
      <c r="H53" s="1">
        <v>10</v>
      </c>
    </row>
    <row r="54" spans="1:8" ht="19.5" customHeight="1" x14ac:dyDescent="0.2">
      <c r="A54" s="1" t="s">
        <v>11</v>
      </c>
      <c r="B54" s="1">
        <v>7</v>
      </c>
      <c r="C54" s="1" t="s">
        <v>3</v>
      </c>
      <c r="D54" s="1">
        <v>3</v>
      </c>
      <c r="E54" s="1">
        <v>10</v>
      </c>
      <c r="F54" s="1">
        <v>10</v>
      </c>
      <c r="G54" s="1">
        <v>10</v>
      </c>
      <c r="H54" s="1">
        <v>0</v>
      </c>
    </row>
    <row r="55" spans="1:8" ht="19.5" customHeight="1" x14ac:dyDescent="0.2">
      <c r="A55" s="1" t="s">
        <v>11</v>
      </c>
      <c r="B55" s="3"/>
      <c r="C55" s="3"/>
      <c r="D55" s="1">
        <v>1</v>
      </c>
      <c r="E55" s="1">
        <v>5</v>
      </c>
      <c r="F55" s="1">
        <v>10</v>
      </c>
      <c r="G55" s="1">
        <v>10</v>
      </c>
      <c r="H55" s="1">
        <v>0</v>
      </c>
    </row>
    <row r="56" spans="1:8" ht="19.5" customHeight="1" x14ac:dyDescent="0.2">
      <c r="A56" s="1" t="s">
        <v>11</v>
      </c>
      <c r="B56" s="1">
        <f>5*12</f>
        <v>60</v>
      </c>
      <c r="C56" s="1" t="s">
        <v>3</v>
      </c>
      <c r="D56" s="1">
        <v>1</v>
      </c>
      <c r="E56" s="1">
        <v>10</v>
      </c>
      <c r="F56" s="1">
        <v>10</v>
      </c>
      <c r="G56" s="1">
        <v>10</v>
      </c>
      <c r="H56" s="1">
        <v>10</v>
      </c>
    </row>
    <row r="57" spans="1:8" ht="19.5" customHeight="1" x14ac:dyDescent="0.2">
      <c r="A57" s="1" t="s">
        <v>11</v>
      </c>
      <c r="B57" s="1">
        <f>9*12</f>
        <v>108</v>
      </c>
      <c r="C57" s="1" t="s">
        <v>3</v>
      </c>
      <c r="D57" s="1">
        <v>1</v>
      </c>
      <c r="E57" s="1">
        <v>5</v>
      </c>
      <c r="F57" s="1">
        <v>10</v>
      </c>
      <c r="G57" s="1">
        <v>5</v>
      </c>
      <c r="H57" s="1">
        <v>10</v>
      </c>
    </row>
    <row r="58" spans="1:8" ht="19.5" customHeight="1" x14ac:dyDescent="0.2">
      <c r="A58" s="1" t="s">
        <v>11</v>
      </c>
      <c r="B58" s="1">
        <f>2*12</f>
        <v>24</v>
      </c>
      <c r="C58" s="1" t="s">
        <v>3</v>
      </c>
      <c r="D58" s="1">
        <v>2</v>
      </c>
      <c r="E58" s="1">
        <v>10</v>
      </c>
      <c r="F58" s="1">
        <v>10</v>
      </c>
      <c r="G58" s="1">
        <v>10</v>
      </c>
      <c r="H58" s="1">
        <v>10</v>
      </c>
    </row>
    <row r="59" spans="1:8" ht="19.5" customHeight="1" x14ac:dyDescent="0.2">
      <c r="A59" s="1" t="s">
        <v>11</v>
      </c>
      <c r="B59" s="1">
        <f>3*12</f>
        <v>36</v>
      </c>
      <c r="C59" s="1" t="s">
        <v>3</v>
      </c>
      <c r="D59" s="1">
        <v>2</v>
      </c>
      <c r="E59" s="1">
        <v>0</v>
      </c>
      <c r="F59" s="1">
        <v>10</v>
      </c>
      <c r="G59" s="1">
        <v>5</v>
      </c>
      <c r="H59" s="1">
        <v>0</v>
      </c>
    </row>
    <row r="60" spans="1:8" ht="19.5" customHeight="1" x14ac:dyDescent="0.2">
      <c r="A60" s="1" t="s">
        <v>11</v>
      </c>
      <c r="B60" s="1">
        <f>12*12</f>
        <v>144</v>
      </c>
      <c r="C60" s="1" t="s">
        <v>3</v>
      </c>
      <c r="D60" s="1">
        <v>2</v>
      </c>
      <c r="E60" s="1">
        <v>10</v>
      </c>
      <c r="F60" s="1">
        <v>10</v>
      </c>
      <c r="G60" s="1">
        <v>10</v>
      </c>
      <c r="H60" s="1">
        <v>10</v>
      </c>
    </row>
    <row r="61" spans="1:8" ht="19.5" customHeight="1" x14ac:dyDescent="0.2">
      <c r="A61" s="1" t="s">
        <v>11</v>
      </c>
      <c r="B61" s="1">
        <v>12</v>
      </c>
      <c r="C61" s="1" t="s">
        <v>4</v>
      </c>
      <c r="D61" s="4">
        <v>1</v>
      </c>
      <c r="E61" s="1">
        <v>10</v>
      </c>
      <c r="F61" s="1">
        <v>10</v>
      </c>
      <c r="G61" s="1">
        <v>10</v>
      </c>
      <c r="H61" s="1">
        <v>10</v>
      </c>
    </row>
    <row r="62" spans="1:8" ht="19.5" customHeight="1" x14ac:dyDescent="0.2">
      <c r="A62" s="1" t="s">
        <v>11</v>
      </c>
      <c r="B62" s="1">
        <v>12</v>
      </c>
      <c r="C62" s="1" t="s">
        <v>3</v>
      </c>
      <c r="D62" s="1">
        <v>3</v>
      </c>
      <c r="E62" s="1">
        <v>0</v>
      </c>
      <c r="F62" s="1">
        <v>10</v>
      </c>
      <c r="G62" s="1">
        <v>0</v>
      </c>
      <c r="H62" s="1">
        <v>10</v>
      </c>
    </row>
    <row r="63" spans="1:8" ht="19.5" customHeight="1" x14ac:dyDescent="0.2">
      <c r="A63" s="1" t="s">
        <v>11</v>
      </c>
      <c r="B63" s="1">
        <v>12</v>
      </c>
      <c r="C63" s="1" t="s">
        <v>4</v>
      </c>
      <c r="D63" s="1">
        <v>3</v>
      </c>
      <c r="E63" s="1">
        <v>0</v>
      </c>
      <c r="F63" s="1">
        <v>10</v>
      </c>
      <c r="G63" s="1">
        <v>10</v>
      </c>
      <c r="H63" s="1">
        <v>10</v>
      </c>
    </row>
    <row r="64" spans="1:8" ht="19.5" customHeight="1" x14ac:dyDescent="0.2">
      <c r="A64" s="1" t="s">
        <v>11</v>
      </c>
      <c r="B64" s="1">
        <f>3*12</f>
        <v>36</v>
      </c>
      <c r="C64" s="1" t="s">
        <v>3</v>
      </c>
      <c r="D64" s="1">
        <v>1</v>
      </c>
      <c r="E64" s="1">
        <v>10</v>
      </c>
      <c r="F64" s="1">
        <v>5</v>
      </c>
      <c r="G64" s="1">
        <v>5</v>
      </c>
      <c r="H64" s="1">
        <v>10</v>
      </c>
    </row>
    <row r="65" spans="1:8" ht="19.5" customHeight="1" x14ac:dyDescent="0.2">
      <c r="A65" s="1" t="s">
        <v>11</v>
      </c>
      <c r="B65" s="1">
        <v>12</v>
      </c>
      <c r="C65" s="1" t="s">
        <v>4</v>
      </c>
      <c r="D65" s="1">
        <v>2</v>
      </c>
      <c r="E65" s="1">
        <v>10</v>
      </c>
      <c r="F65" s="1">
        <v>10</v>
      </c>
      <c r="G65" s="1">
        <v>10</v>
      </c>
      <c r="H65" s="1">
        <v>10</v>
      </c>
    </row>
    <row r="66" spans="1:8" ht="19.5" customHeight="1" x14ac:dyDescent="0.2">
      <c r="A66" s="1" t="s">
        <v>11</v>
      </c>
      <c r="B66" s="1">
        <f>9*12</f>
        <v>108</v>
      </c>
      <c r="C66" s="1" t="s">
        <v>3</v>
      </c>
      <c r="D66" s="1">
        <v>1</v>
      </c>
      <c r="E66" s="1">
        <v>10</v>
      </c>
      <c r="F66" s="1">
        <v>10</v>
      </c>
      <c r="G66" s="1">
        <v>10</v>
      </c>
      <c r="H66" s="1">
        <v>10</v>
      </c>
    </row>
    <row r="67" spans="1:8" ht="19.5" customHeight="1" x14ac:dyDescent="0.2">
      <c r="A67" s="1" t="s">
        <v>11</v>
      </c>
      <c r="B67" s="1">
        <f>13*12</f>
        <v>156</v>
      </c>
      <c r="C67" s="1" t="s">
        <v>3</v>
      </c>
      <c r="D67" s="1">
        <v>2</v>
      </c>
      <c r="E67" s="1">
        <v>5</v>
      </c>
      <c r="F67" s="1">
        <v>5</v>
      </c>
      <c r="G67" s="1">
        <v>10</v>
      </c>
      <c r="H67" s="1">
        <v>10</v>
      </c>
    </row>
    <row r="68" spans="1:8" ht="19.5" customHeight="1" x14ac:dyDescent="0.2">
      <c r="A68" s="1" t="s">
        <v>11</v>
      </c>
      <c r="B68" s="1">
        <v>12</v>
      </c>
      <c r="C68" s="1" t="s">
        <v>3</v>
      </c>
      <c r="D68" s="1">
        <v>3</v>
      </c>
      <c r="E68" s="1">
        <v>0</v>
      </c>
      <c r="F68" s="1">
        <v>0</v>
      </c>
      <c r="G68" s="1">
        <v>0</v>
      </c>
      <c r="H68" s="1">
        <v>0</v>
      </c>
    </row>
    <row r="69" spans="1:8" ht="19.5" customHeight="1" x14ac:dyDescent="0.2">
      <c r="A69" s="1" t="s">
        <v>11</v>
      </c>
      <c r="B69" s="1" t="s">
        <v>14</v>
      </c>
      <c r="D69" s="1">
        <v>2</v>
      </c>
      <c r="E69" s="1">
        <v>10</v>
      </c>
      <c r="F69" s="1">
        <v>10</v>
      </c>
      <c r="G69" s="1">
        <v>10</v>
      </c>
      <c r="H69" s="1">
        <v>0</v>
      </c>
    </row>
    <row r="70" spans="1:8" ht="19.5" customHeight="1" x14ac:dyDescent="0.2">
      <c r="A70" s="1" t="s">
        <v>11</v>
      </c>
      <c r="B70" s="1" t="s">
        <v>14</v>
      </c>
      <c r="D70" s="1">
        <v>3</v>
      </c>
      <c r="E70" s="1">
        <v>10</v>
      </c>
      <c r="F70" s="1">
        <v>10</v>
      </c>
      <c r="G70" s="1">
        <v>10</v>
      </c>
      <c r="H70" s="1">
        <v>0</v>
      </c>
    </row>
    <row r="71" spans="1:8" ht="19.5" customHeight="1" x14ac:dyDescent="0.2">
      <c r="A71" s="1" t="s">
        <v>11</v>
      </c>
      <c r="B71" s="1">
        <f>16*12</f>
        <v>192</v>
      </c>
      <c r="C71" s="1" t="s">
        <v>3</v>
      </c>
      <c r="D71" s="1">
        <v>2</v>
      </c>
      <c r="E71" s="1">
        <v>10</v>
      </c>
      <c r="F71" s="1">
        <v>10</v>
      </c>
      <c r="G71" s="1">
        <v>10</v>
      </c>
      <c r="H71" s="1">
        <v>0</v>
      </c>
    </row>
    <row r="72" spans="1:8" ht="19.5" customHeight="1" x14ac:dyDescent="0.2">
      <c r="A72" s="1" t="s">
        <v>11</v>
      </c>
      <c r="B72" s="1">
        <f>12*12</f>
        <v>144</v>
      </c>
      <c r="C72" s="1" t="s">
        <v>4</v>
      </c>
      <c r="D72" s="1">
        <v>3</v>
      </c>
      <c r="E72" s="1">
        <v>10</v>
      </c>
      <c r="F72" s="1">
        <v>10</v>
      </c>
      <c r="G72" s="1">
        <v>10</v>
      </c>
      <c r="H72" s="1">
        <v>10</v>
      </c>
    </row>
    <row r="73" spans="1:8" ht="19.5" customHeight="1" x14ac:dyDescent="0.2">
      <c r="A73" s="1" t="s">
        <v>11</v>
      </c>
      <c r="B73" s="1" t="s">
        <v>14</v>
      </c>
      <c r="C73" s="1" t="s">
        <v>4</v>
      </c>
      <c r="D73" s="1">
        <v>1</v>
      </c>
      <c r="E73" s="1">
        <v>10</v>
      </c>
      <c r="F73" s="1">
        <v>10</v>
      </c>
      <c r="G73" s="1">
        <v>5</v>
      </c>
      <c r="H73" s="1">
        <v>10</v>
      </c>
    </row>
    <row r="74" spans="1:8" ht="19.5" customHeight="1" x14ac:dyDescent="0.2">
      <c r="A74" s="1" t="s">
        <v>11</v>
      </c>
      <c r="B74" s="1">
        <f>10*12</f>
        <v>120</v>
      </c>
      <c r="C74" s="1" t="s">
        <v>4</v>
      </c>
      <c r="D74" s="1">
        <v>2</v>
      </c>
      <c r="E74" s="1">
        <v>10</v>
      </c>
      <c r="F74" s="1">
        <v>10</v>
      </c>
      <c r="G74" s="1">
        <v>0</v>
      </c>
      <c r="H74" s="1">
        <v>0</v>
      </c>
    </row>
    <row r="75" spans="1:8" ht="19.5" customHeight="1" x14ac:dyDescent="0.2">
      <c r="A75" s="1" t="s">
        <v>11</v>
      </c>
      <c r="B75" s="1" t="s">
        <v>14</v>
      </c>
      <c r="C75" s="1" t="s">
        <v>3</v>
      </c>
      <c r="D75" s="1">
        <v>1</v>
      </c>
      <c r="E75" s="1">
        <v>10</v>
      </c>
      <c r="F75" s="1">
        <v>10</v>
      </c>
      <c r="G75" s="1">
        <v>10</v>
      </c>
      <c r="H75" s="1">
        <v>10</v>
      </c>
    </row>
    <row r="76" spans="1:8" ht="19.5" customHeight="1" x14ac:dyDescent="0.2">
      <c r="A76" s="1" t="s">
        <v>11</v>
      </c>
      <c r="B76" s="1" t="s">
        <v>14</v>
      </c>
      <c r="C76" s="1" t="s">
        <v>4</v>
      </c>
      <c r="D76" s="1">
        <v>1</v>
      </c>
      <c r="E76" s="1">
        <v>10</v>
      </c>
      <c r="F76" s="1">
        <v>5</v>
      </c>
      <c r="G76" s="1">
        <v>10</v>
      </c>
      <c r="H76" s="1">
        <v>10</v>
      </c>
    </row>
    <row r="77" spans="1:8" ht="19.5" customHeight="1" x14ac:dyDescent="0.2">
      <c r="A77" s="1" t="s">
        <v>11</v>
      </c>
      <c r="B77" s="1">
        <f>15*12</f>
        <v>180</v>
      </c>
      <c r="C77" s="1" t="s">
        <v>4</v>
      </c>
      <c r="D77" s="1">
        <v>1</v>
      </c>
      <c r="E77" s="1">
        <v>10</v>
      </c>
      <c r="F77" s="1">
        <v>0</v>
      </c>
      <c r="H77" s="1">
        <v>10</v>
      </c>
    </row>
    <row r="78" spans="1:8" ht="19.5" customHeight="1" x14ac:dyDescent="0.2">
      <c r="A78" s="1" t="s">
        <v>11</v>
      </c>
      <c r="B78" s="1">
        <f>12*12</f>
        <v>144</v>
      </c>
      <c r="C78" s="1" t="s">
        <v>4</v>
      </c>
      <c r="D78" s="1">
        <v>2</v>
      </c>
      <c r="E78" s="1">
        <v>10</v>
      </c>
      <c r="F78" s="1">
        <v>10</v>
      </c>
      <c r="G78" s="1">
        <v>0</v>
      </c>
      <c r="H78" s="1">
        <v>10</v>
      </c>
    </row>
    <row r="79" spans="1:8" ht="19.5" customHeight="1" x14ac:dyDescent="0.2">
      <c r="A79" s="1" t="s">
        <v>11</v>
      </c>
      <c r="C79" s="1" t="s">
        <v>3</v>
      </c>
      <c r="D79" s="1">
        <v>3</v>
      </c>
      <c r="E79" s="1">
        <v>10</v>
      </c>
      <c r="F79" s="1">
        <v>0</v>
      </c>
      <c r="G79" s="1">
        <v>0</v>
      </c>
      <c r="H79" s="1">
        <v>5</v>
      </c>
    </row>
    <row r="80" spans="1:8" ht="19.5" customHeight="1" x14ac:dyDescent="0.2">
      <c r="A80" s="1" t="s">
        <v>11</v>
      </c>
      <c r="B80" s="1" t="s">
        <v>14</v>
      </c>
      <c r="D80" s="1">
        <v>1</v>
      </c>
      <c r="E80" s="1">
        <v>5</v>
      </c>
      <c r="F80" s="1">
        <v>10</v>
      </c>
      <c r="G80" s="1">
        <v>10</v>
      </c>
      <c r="H80" s="1">
        <v>10</v>
      </c>
    </row>
    <row r="81" spans="1:9" ht="19.5" customHeight="1" x14ac:dyDescent="0.2">
      <c r="A81" s="1" t="s">
        <v>11</v>
      </c>
      <c r="B81" s="1">
        <f>13*12</f>
        <v>156</v>
      </c>
      <c r="C81" s="1" t="s">
        <v>3</v>
      </c>
      <c r="D81" s="1">
        <v>1</v>
      </c>
      <c r="E81" s="1">
        <v>5</v>
      </c>
      <c r="F81" s="1">
        <v>0</v>
      </c>
      <c r="G81" s="1">
        <v>0</v>
      </c>
      <c r="H81" s="1">
        <v>0</v>
      </c>
    </row>
    <row r="82" spans="1:9" ht="19.5" customHeight="1" x14ac:dyDescent="0.2">
      <c r="A82" s="1" t="s">
        <v>11</v>
      </c>
      <c r="B82" s="1">
        <f>11*12</f>
        <v>132</v>
      </c>
      <c r="C82" s="1" t="s">
        <v>4</v>
      </c>
      <c r="D82" s="1">
        <v>3</v>
      </c>
      <c r="E82" s="1">
        <v>10</v>
      </c>
      <c r="F82" s="1">
        <v>10</v>
      </c>
      <c r="G82" s="1">
        <v>0</v>
      </c>
      <c r="H82" s="1">
        <v>5</v>
      </c>
    </row>
    <row r="83" spans="1:9" ht="19.5" customHeight="1" x14ac:dyDescent="0.2">
      <c r="A83" s="1" t="s">
        <v>11</v>
      </c>
      <c r="B83" s="1" t="s">
        <v>14</v>
      </c>
      <c r="C83" s="1" t="s">
        <v>3</v>
      </c>
      <c r="D83" s="1">
        <v>1</v>
      </c>
      <c r="E83" s="1">
        <v>0</v>
      </c>
      <c r="F83" s="1">
        <v>0</v>
      </c>
      <c r="G83" s="1">
        <v>0</v>
      </c>
      <c r="H83" s="1">
        <v>0</v>
      </c>
    </row>
    <row r="84" spans="1:9" ht="19.5" customHeight="1" x14ac:dyDescent="0.2">
      <c r="A84" s="1" t="s">
        <v>11</v>
      </c>
      <c r="B84" s="1">
        <f>2*24</f>
        <v>48</v>
      </c>
      <c r="C84" s="1" t="s">
        <v>4</v>
      </c>
      <c r="D84" s="1">
        <v>2</v>
      </c>
      <c r="E84" s="5">
        <v>10</v>
      </c>
      <c r="F84" s="5">
        <v>0</v>
      </c>
      <c r="G84" s="5">
        <v>0</v>
      </c>
      <c r="H84" s="5">
        <v>0</v>
      </c>
      <c r="I84" s="5"/>
    </row>
    <row r="85" spans="1:9" ht="19.5" customHeight="1" x14ac:dyDescent="0.2">
      <c r="A85" s="1" t="s">
        <v>11</v>
      </c>
      <c r="B85" s="1">
        <f>3*12</f>
        <v>36</v>
      </c>
      <c r="C85" s="1" t="s">
        <v>3</v>
      </c>
      <c r="D85" s="1">
        <v>2</v>
      </c>
      <c r="E85" s="5">
        <v>10</v>
      </c>
      <c r="F85" s="5">
        <v>10</v>
      </c>
      <c r="G85" s="5">
        <v>0</v>
      </c>
      <c r="H85" s="5">
        <v>0</v>
      </c>
      <c r="I85" s="5"/>
    </row>
    <row r="86" spans="1:9" ht="19.5" customHeight="1" x14ac:dyDescent="0.2">
      <c r="A86" s="1" t="s">
        <v>11</v>
      </c>
      <c r="B86" s="1">
        <v>24</v>
      </c>
      <c r="C86" s="1" t="s">
        <v>4</v>
      </c>
      <c r="D86" s="1">
        <v>2</v>
      </c>
      <c r="E86" s="5">
        <v>10</v>
      </c>
      <c r="F86" s="5">
        <v>10</v>
      </c>
      <c r="G86" s="5">
        <v>10</v>
      </c>
      <c r="H86" s="5">
        <v>0</v>
      </c>
      <c r="I86" s="5"/>
    </row>
    <row r="87" spans="1:9" ht="19.5" customHeight="1" x14ac:dyDescent="0.2">
      <c r="A87" s="1" t="s">
        <v>11</v>
      </c>
      <c r="B87" s="1">
        <f>5*12</f>
        <v>60</v>
      </c>
      <c r="C87" s="1" t="s">
        <v>3</v>
      </c>
      <c r="D87" s="1">
        <v>2</v>
      </c>
      <c r="E87" s="5">
        <v>10</v>
      </c>
      <c r="F87" s="5">
        <v>10</v>
      </c>
      <c r="G87" s="5">
        <v>0</v>
      </c>
      <c r="H87" s="5">
        <v>0</v>
      </c>
      <c r="I87" s="5"/>
    </row>
    <row r="88" spans="1:9" ht="19.5" customHeight="1" x14ac:dyDescent="0.2">
      <c r="A88" s="1" t="s">
        <v>11</v>
      </c>
      <c r="D88" s="1">
        <v>1</v>
      </c>
      <c r="E88" s="5">
        <v>0</v>
      </c>
      <c r="F88" s="5">
        <v>10</v>
      </c>
      <c r="G88" s="5">
        <v>0</v>
      </c>
      <c r="H88" s="5">
        <v>0</v>
      </c>
      <c r="I88" s="5"/>
    </row>
    <row r="89" spans="1:9" ht="19.5" customHeight="1" x14ac:dyDescent="0.2">
      <c r="A89" s="1" t="s">
        <v>11</v>
      </c>
      <c r="C89" s="1" t="s">
        <v>4</v>
      </c>
      <c r="D89" s="1">
        <v>2</v>
      </c>
      <c r="E89" s="5">
        <v>10</v>
      </c>
      <c r="F89" s="5">
        <v>10</v>
      </c>
      <c r="G89" s="5">
        <v>0</v>
      </c>
      <c r="H89" s="5">
        <v>10</v>
      </c>
      <c r="I89" s="5"/>
    </row>
    <row r="90" spans="1:9" ht="19.5" customHeight="1" x14ac:dyDescent="0.2">
      <c r="A90" s="1" t="s">
        <v>11</v>
      </c>
      <c r="B90" s="1">
        <f>2*12</f>
        <v>24</v>
      </c>
      <c r="C90" s="1" t="s">
        <v>3</v>
      </c>
      <c r="D90" s="1">
        <v>2</v>
      </c>
      <c r="E90" s="5">
        <v>10</v>
      </c>
      <c r="F90" s="5">
        <v>10</v>
      </c>
      <c r="G90" s="5">
        <v>0</v>
      </c>
      <c r="H90" s="5">
        <v>10</v>
      </c>
      <c r="I90" s="5"/>
    </row>
    <row r="91" spans="1:9" ht="19.5" customHeight="1" x14ac:dyDescent="0.2">
      <c r="A91" s="1" t="s">
        <v>11</v>
      </c>
      <c r="B91" s="1">
        <f>3*12</f>
        <v>36</v>
      </c>
      <c r="C91" s="1" t="s">
        <v>3</v>
      </c>
      <c r="D91" s="1">
        <v>3</v>
      </c>
      <c r="E91" s="5">
        <v>0</v>
      </c>
      <c r="F91" s="5">
        <v>0</v>
      </c>
      <c r="G91" s="5">
        <v>0</v>
      </c>
      <c r="H91" s="5">
        <v>0</v>
      </c>
      <c r="I91" s="5"/>
    </row>
    <row r="92" spans="1:9" ht="19.5" customHeight="1" x14ac:dyDescent="0.2">
      <c r="A92" s="1" t="s">
        <v>11</v>
      </c>
      <c r="B92" s="1">
        <f>10*12</f>
        <v>120</v>
      </c>
      <c r="C92" s="1" t="s">
        <v>4</v>
      </c>
      <c r="D92" s="1">
        <v>1</v>
      </c>
      <c r="E92" s="5">
        <v>0</v>
      </c>
      <c r="F92" s="5">
        <v>10</v>
      </c>
      <c r="G92" s="5"/>
      <c r="H92" s="5"/>
      <c r="I92" s="5"/>
    </row>
    <row r="93" spans="1:9" ht="19.5" customHeight="1" x14ac:dyDescent="0.2">
      <c r="A93" s="1" t="s">
        <v>11</v>
      </c>
      <c r="B93" s="1">
        <f>6*12</f>
        <v>72</v>
      </c>
      <c r="C93" s="1" t="s">
        <v>3</v>
      </c>
      <c r="D93" s="1">
        <v>1</v>
      </c>
      <c r="E93" s="5">
        <v>0</v>
      </c>
      <c r="F93" s="5">
        <v>0</v>
      </c>
      <c r="G93" s="5">
        <v>10</v>
      </c>
      <c r="H93" s="5">
        <v>5</v>
      </c>
      <c r="I93" s="5"/>
    </row>
    <row r="94" spans="1:9" ht="19.5" customHeight="1" x14ac:dyDescent="0.2">
      <c r="A94" s="1" t="s">
        <v>11</v>
      </c>
      <c r="D94" s="1">
        <v>2</v>
      </c>
      <c r="E94" s="5">
        <v>10</v>
      </c>
      <c r="F94" s="5">
        <v>10</v>
      </c>
      <c r="G94" s="5">
        <v>10</v>
      </c>
      <c r="H94" s="5">
        <v>0</v>
      </c>
      <c r="I94" s="5"/>
    </row>
    <row r="95" spans="1:9" ht="19.5" customHeight="1" x14ac:dyDescent="0.2">
      <c r="A95" s="1" t="s">
        <v>11</v>
      </c>
      <c r="D95" s="1">
        <v>1</v>
      </c>
      <c r="E95" s="5">
        <v>0</v>
      </c>
      <c r="F95" s="5">
        <v>10</v>
      </c>
      <c r="G95" s="5">
        <v>0</v>
      </c>
      <c r="H95" s="5">
        <v>0</v>
      </c>
      <c r="I95" s="5"/>
    </row>
    <row r="96" spans="1:9" ht="19.5" customHeight="1" x14ac:dyDescent="0.2">
      <c r="A96" s="1" t="s">
        <v>11</v>
      </c>
      <c r="D96" s="1">
        <v>1</v>
      </c>
      <c r="E96" s="5">
        <v>10</v>
      </c>
      <c r="F96" s="5">
        <v>10</v>
      </c>
      <c r="G96" s="5">
        <v>0</v>
      </c>
      <c r="H96" s="5">
        <v>10</v>
      </c>
      <c r="I96" s="5"/>
    </row>
    <row r="97" spans="1:9" ht="19.5" customHeight="1" x14ac:dyDescent="0.2">
      <c r="A97" s="1" t="s">
        <v>11</v>
      </c>
      <c r="D97" s="1">
        <v>1</v>
      </c>
      <c r="E97" s="5">
        <v>10</v>
      </c>
      <c r="F97" s="5">
        <v>10</v>
      </c>
      <c r="G97" s="5">
        <v>5</v>
      </c>
      <c r="H97" s="5">
        <v>10</v>
      </c>
      <c r="I97" s="5"/>
    </row>
    <row r="98" spans="1:9" ht="19.5" customHeight="1" x14ac:dyDescent="0.2">
      <c r="A98" s="1" t="s">
        <v>11</v>
      </c>
      <c r="C98" s="1" t="s">
        <v>3</v>
      </c>
      <c r="D98" s="1">
        <v>1</v>
      </c>
      <c r="E98" s="5">
        <v>10</v>
      </c>
      <c r="F98" s="5">
        <v>10</v>
      </c>
      <c r="G98" s="5"/>
      <c r="H98" s="5"/>
      <c r="I98" s="5"/>
    </row>
    <row r="99" spans="1:9" ht="19.5" customHeight="1" x14ac:dyDescent="0.2">
      <c r="A99" s="1" t="s">
        <v>11</v>
      </c>
      <c r="D99" s="1">
        <v>1</v>
      </c>
      <c r="E99" s="5">
        <v>0</v>
      </c>
      <c r="F99" s="5">
        <v>0</v>
      </c>
      <c r="G99" s="5">
        <v>0</v>
      </c>
      <c r="H99" s="5">
        <v>0</v>
      </c>
      <c r="I99" s="5"/>
    </row>
    <row r="100" spans="1:9" ht="19.5" customHeight="1" x14ac:dyDescent="0.2">
      <c r="A100" s="1" t="s">
        <v>11</v>
      </c>
      <c r="C100" s="1" t="s">
        <v>4</v>
      </c>
      <c r="D100" s="1">
        <v>1</v>
      </c>
      <c r="E100" s="5">
        <v>0</v>
      </c>
      <c r="F100" s="5">
        <v>0</v>
      </c>
      <c r="G100" s="5">
        <v>0</v>
      </c>
      <c r="H100" s="5">
        <v>0</v>
      </c>
      <c r="I100" s="5"/>
    </row>
    <row r="101" spans="1:9" ht="19.5" customHeight="1" x14ac:dyDescent="0.2">
      <c r="A101" s="1" t="s">
        <v>11</v>
      </c>
      <c r="B101" s="1">
        <f>5*12</f>
        <v>60</v>
      </c>
      <c r="C101" s="1" t="s">
        <v>3</v>
      </c>
      <c r="D101" s="1">
        <v>3</v>
      </c>
      <c r="E101" s="5">
        <v>10</v>
      </c>
      <c r="F101" s="5">
        <v>10</v>
      </c>
      <c r="G101" s="5">
        <v>10</v>
      </c>
      <c r="H101" s="5">
        <v>10</v>
      </c>
      <c r="I101" s="5"/>
    </row>
    <row r="102" spans="1:9" ht="19.5" customHeight="1" x14ac:dyDescent="0.2">
      <c r="E102" s="5"/>
      <c r="F102" s="5"/>
      <c r="G102" s="5"/>
      <c r="H102" s="5"/>
      <c r="I102" s="5"/>
    </row>
    <row r="103" spans="1:9" ht="19.5" customHeight="1" x14ac:dyDescent="0.2">
      <c r="D103" s="4"/>
    </row>
    <row r="104" spans="1:9" ht="19.5" customHeight="1" x14ac:dyDescent="0.2">
      <c r="D104" s="9" t="s">
        <v>18</v>
      </c>
      <c r="E104" s="1">
        <f>COUNTIF(E2:E101,0)</f>
        <v>32</v>
      </c>
      <c r="F104" s="1">
        <f>COUNTIF(F2:F101,0)</f>
        <v>21</v>
      </c>
      <c r="G104" s="1">
        <f>COUNTIF(G2:G101,0)</f>
        <v>46</v>
      </c>
      <c r="H104" s="1">
        <f>COUNTIF(H2:H101,0)</f>
        <v>51</v>
      </c>
    </row>
    <row r="105" spans="1:9" ht="19.5" customHeight="1" x14ac:dyDescent="0.2">
      <c r="D105" s="9" t="s">
        <v>19</v>
      </c>
      <c r="E105" s="1">
        <f>COUNTIF(E2:E101,5)</f>
        <v>16</v>
      </c>
      <c r="F105" s="1">
        <f>COUNTIF(F2:F101,5)</f>
        <v>7</v>
      </c>
      <c r="G105" s="1">
        <f>COUNTIF(G2:G101,5)</f>
        <v>7</v>
      </c>
      <c r="H105" s="1">
        <f>COUNTIF(H2:H101,5)</f>
        <v>7</v>
      </c>
    </row>
    <row r="106" spans="1:9" ht="19.5" customHeight="1" thickBot="1" x14ac:dyDescent="0.25">
      <c r="D106" s="9" t="s">
        <v>20</v>
      </c>
      <c r="E106" s="16">
        <f>COUNTIF(E2:E101,10)</f>
        <v>51</v>
      </c>
      <c r="F106" s="16">
        <f>COUNTIF(F2:F101,10)</f>
        <v>72</v>
      </c>
      <c r="G106" s="16">
        <f>COUNTIF(G2:G101,10)</f>
        <v>44</v>
      </c>
      <c r="H106" s="16">
        <f>COUNTIF(H2:H101,10)</f>
        <v>38</v>
      </c>
    </row>
    <row r="107" spans="1:9" ht="19.5" customHeight="1" x14ac:dyDescent="0.2">
      <c r="E107" s="1">
        <f>SUM(E104:E106)</f>
        <v>99</v>
      </c>
      <c r="F107" s="1">
        <f>SUM(F104:F106)</f>
        <v>100</v>
      </c>
      <c r="G107" s="1">
        <f>SUM(G104:G106)</f>
        <v>97</v>
      </c>
      <c r="H107" s="1">
        <f>SUM(H104:H106)</f>
        <v>96</v>
      </c>
    </row>
    <row r="110" spans="1:9" ht="19.5" customHeight="1" x14ac:dyDescent="0.2">
      <c r="D110" s="9" t="s">
        <v>18</v>
      </c>
      <c r="E110" s="17">
        <f>+E104/E107</f>
        <v>0.32323232323232326</v>
      </c>
      <c r="F110" s="17">
        <f>+F104/F107</f>
        <v>0.21</v>
      </c>
      <c r="G110" s="17">
        <f>+G104/G107</f>
        <v>0.47422680412371132</v>
      </c>
      <c r="H110" s="17">
        <f>+H104/H107</f>
        <v>0.53125</v>
      </c>
    </row>
    <row r="111" spans="1:9" ht="19.5" customHeight="1" x14ac:dyDescent="0.2">
      <c r="D111" s="9" t="s">
        <v>19</v>
      </c>
      <c r="E111" s="17">
        <f>+E105/E107</f>
        <v>0.16161616161616163</v>
      </c>
      <c r="F111" s="17">
        <f>+F105/F107</f>
        <v>7.0000000000000007E-2</v>
      </c>
      <c r="G111" s="17">
        <f>+G105/G107</f>
        <v>7.2164948453608241E-2</v>
      </c>
      <c r="H111" s="17">
        <f>+H105/H107</f>
        <v>7.2916666666666671E-2</v>
      </c>
    </row>
    <row r="112" spans="1:9" ht="19.5" customHeight="1" thickBot="1" x14ac:dyDescent="0.25">
      <c r="D112" s="9" t="s">
        <v>20</v>
      </c>
      <c r="E112" s="18">
        <f>+E106/E107</f>
        <v>0.51515151515151514</v>
      </c>
      <c r="F112" s="18">
        <f>+F106/F107</f>
        <v>0.72</v>
      </c>
      <c r="G112" s="18">
        <f>+G106/G107</f>
        <v>0.45360824742268041</v>
      </c>
      <c r="H112" s="18">
        <f>+H106/H107</f>
        <v>0.39583333333333331</v>
      </c>
    </row>
    <row r="113" spans="2:9" ht="19.5" customHeight="1" x14ac:dyDescent="0.2">
      <c r="E113" s="1">
        <f>SUM(E110:E112)</f>
        <v>1</v>
      </c>
      <c r="F113" s="1">
        <f>SUM(F110:F112)</f>
        <v>1</v>
      </c>
      <c r="G113" s="1">
        <f>SUM(G110:G112)</f>
        <v>1</v>
      </c>
      <c r="H113" s="1">
        <f>SUM(H110:H112)</f>
        <v>1</v>
      </c>
    </row>
    <row r="114" spans="2:9" ht="19.5" customHeight="1" x14ac:dyDescent="0.2">
      <c r="E114" s="5"/>
      <c r="F114" s="5"/>
      <c r="G114" s="5"/>
      <c r="H114" s="5"/>
      <c r="I114" s="5"/>
    </row>
    <row r="116" spans="2:9" ht="19.5" customHeight="1" x14ac:dyDescent="0.2">
      <c r="D116" s="9" t="s">
        <v>18</v>
      </c>
      <c r="E116" s="17">
        <f>+E110</f>
        <v>0.32323232323232326</v>
      </c>
      <c r="F116" s="17">
        <f>+F110</f>
        <v>0.21</v>
      </c>
      <c r="G116" s="17">
        <f>+G110</f>
        <v>0.47422680412371132</v>
      </c>
      <c r="H116" s="17">
        <f>+H110</f>
        <v>0.53125</v>
      </c>
    </row>
    <row r="117" spans="2:9" ht="19.5" customHeight="1" thickBot="1" x14ac:dyDescent="0.25">
      <c r="D117" s="9" t="s">
        <v>21</v>
      </c>
      <c r="E117" s="18">
        <f>+E111+E112</f>
        <v>0.6767676767676768</v>
      </c>
      <c r="F117" s="18">
        <f>+F111+F112</f>
        <v>0.79</v>
      </c>
      <c r="G117" s="18">
        <f>+G111+G112</f>
        <v>0.52577319587628868</v>
      </c>
      <c r="H117" s="18">
        <f>+H111+H112</f>
        <v>0.46875</v>
      </c>
    </row>
    <row r="118" spans="2:9" ht="19.5" customHeight="1" x14ac:dyDescent="0.2">
      <c r="E118" s="1">
        <f>SUM(E115:E117)</f>
        <v>1</v>
      </c>
      <c r="F118" s="1">
        <f>SUM(F115:F117)</f>
        <v>1</v>
      </c>
      <c r="G118" s="1">
        <f>SUM(G115:G117)</f>
        <v>1</v>
      </c>
      <c r="H118" s="1">
        <f>SUM(H115:H117)</f>
        <v>1</v>
      </c>
    </row>
    <row r="124" spans="2:9" ht="19.5" customHeight="1" x14ac:dyDescent="0.2">
      <c r="B124" s="6"/>
    </row>
    <row r="125" spans="2:9" ht="19.5" customHeight="1" x14ac:dyDescent="0.2">
      <c r="E125" s="7"/>
      <c r="F125" s="7"/>
      <c r="G125" s="7"/>
      <c r="H125" s="7"/>
      <c r="I125" s="7"/>
    </row>
    <row r="126" spans="2:9" ht="19.5" customHeight="1" x14ac:dyDescent="0.2">
      <c r="E126" s="7"/>
      <c r="F126" s="7"/>
      <c r="G126" s="7"/>
      <c r="H126" s="7"/>
      <c r="I126" s="7"/>
    </row>
    <row r="127" spans="2:9" ht="19.5" customHeight="1" x14ac:dyDescent="0.2">
      <c r="E127" s="7"/>
      <c r="F127" s="7"/>
      <c r="G127" s="7"/>
      <c r="H127" s="7"/>
      <c r="I127" s="7"/>
    </row>
  </sheetData>
  <sortState ref="A2:K101">
    <sortCondition ref="A2:A101"/>
  </sortState>
  <pageMargins left="0.7" right="0.7" top="0.75" bottom="0.75" header="0.3" footer="0.3"/>
  <pageSetup orientation="portrait" r:id="rId1"/>
  <ignoredErrors>
    <ignoredError sqref="B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0" zoomScaleNormal="90" workbookViewId="0">
      <pane ySplit="1" topLeftCell="A2" activePane="bottomLeft" state="frozen"/>
      <selection pane="bottomLeft"/>
    </sheetView>
  </sheetViews>
  <sheetFormatPr defaultRowHeight="19.5" customHeight="1" x14ac:dyDescent="0.2"/>
  <cols>
    <col min="1" max="1" width="9.28515625" style="1" bestFit="1" customWidth="1"/>
    <col min="2" max="2" width="8.7109375" style="1" bestFit="1" customWidth="1"/>
    <col min="3" max="3" width="12.42578125" style="1" bestFit="1" customWidth="1"/>
    <col min="4" max="4" width="13.7109375" style="1" bestFit="1" customWidth="1"/>
    <col min="5" max="5" width="7.5703125" style="1" bestFit="1" customWidth="1"/>
    <col min="6" max="6" width="12" style="1" bestFit="1" customWidth="1"/>
    <col min="7" max="7" width="9.7109375" style="1" customWidth="1"/>
    <col min="8" max="8" width="3.7109375" style="9" customWidth="1"/>
    <col min="9" max="9" width="20.5703125" style="1" bestFit="1" customWidth="1"/>
    <col min="10" max="16384" width="9.140625" style="1"/>
  </cols>
  <sheetData>
    <row r="1" spans="1:9" s="2" customFormat="1" ht="19.5" customHeight="1" thickBot="1" x14ac:dyDescent="0.3">
      <c r="A1" s="2" t="s">
        <v>44</v>
      </c>
      <c r="B1" s="2" t="s">
        <v>1</v>
      </c>
      <c r="C1" s="2" t="s">
        <v>43</v>
      </c>
      <c r="D1" s="2" t="s">
        <v>42</v>
      </c>
      <c r="E1" s="2" t="s">
        <v>5</v>
      </c>
      <c r="F1" s="2" t="s">
        <v>8</v>
      </c>
      <c r="H1" s="8"/>
    </row>
    <row r="2" spans="1:9" ht="19.5" customHeight="1" x14ac:dyDescent="0.2">
      <c r="A2" s="1" t="s">
        <v>41</v>
      </c>
      <c r="B2" s="1" t="s">
        <v>3</v>
      </c>
      <c r="C2" s="1" t="s">
        <v>31</v>
      </c>
      <c r="D2" s="1" t="s">
        <v>30</v>
      </c>
      <c r="E2" s="1">
        <v>0</v>
      </c>
      <c r="F2" s="1">
        <v>-1</v>
      </c>
      <c r="H2" s="10">
        <v>-1</v>
      </c>
      <c r="I2" s="11" t="s">
        <v>40</v>
      </c>
    </row>
    <row r="3" spans="1:9" ht="19.5" customHeight="1" x14ac:dyDescent="0.2">
      <c r="A3" s="1" t="s">
        <v>39</v>
      </c>
      <c r="B3" s="1" t="s">
        <v>3</v>
      </c>
      <c r="C3" s="1" t="s">
        <v>31</v>
      </c>
      <c r="D3" s="1" t="s">
        <v>30</v>
      </c>
      <c r="E3" s="1">
        <v>5</v>
      </c>
      <c r="F3" s="1">
        <v>0</v>
      </c>
      <c r="H3" s="12">
        <v>0</v>
      </c>
      <c r="I3" s="13" t="s">
        <v>15</v>
      </c>
    </row>
    <row r="4" spans="1:9" ht="19.5" customHeight="1" x14ac:dyDescent="0.2">
      <c r="A4" s="1" t="s">
        <v>38</v>
      </c>
      <c r="B4" s="1" t="s">
        <v>3</v>
      </c>
      <c r="C4" s="1">
        <v>16</v>
      </c>
      <c r="D4" s="1" t="s">
        <v>23</v>
      </c>
      <c r="E4" s="1">
        <v>0</v>
      </c>
      <c r="F4" s="1">
        <v>-1</v>
      </c>
      <c r="H4" s="12">
        <v>5</v>
      </c>
      <c r="I4" s="13" t="s">
        <v>17</v>
      </c>
    </row>
    <row r="5" spans="1:9" ht="19.5" customHeight="1" x14ac:dyDescent="0.2">
      <c r="A5" s="1" t="s">
        <v>37</v>
      </c>
      <c r="B5" s="1" t="s">
        <v>3</v>
      </c>
      <c r="C5" s="1">
        <v>16</v>
      </c>
      <c r="D5" s="1" t="s">
        <v>23</v>
      </c>
      <c r="E5" s="1">
        <v>0</v>
      </c>
      <c r="F5" s="1">
        <v>0</v>
      </c>
      <c r="H5" s="12">
        <v>10</v>
      </c>
      <c r="I5" s="13" t="s">
        <v>16</v>
      </c>
    </row>
    <row r="6" spans="1:9" ht="19.5" customHeight="1" thickBot="1" x14ac:dyDescent="0.25">
      <c r="A6" s="1" t="s">
        <v>36</v>
      </c>
      <c r="B6" s="1" t="s">
        <v>4</v>
      </c>
      <c r="C6" s="1">
        <v>20</v>
      </c>
      <c r="D6" s="1" t="s">
        <v>23</v>
      </c>
      <c r="E6" s="1">
        <v>0</v>
      </c>
      <c r="F6" s="1">
        <v>0</v>
      </c>
      <c r="H6" s="14" t="s">
        <v>22</v>
      </c>
      <c r="I6" s="15" t="s">
        <v>35</v>
      </c>
    </row>
    <row r="7" spans="1:9" ht="19.5" customHeight="1" x14ac:dyDescent="0.2">
      <c r="A7" s="1" t="s">
        <v>34</v>
      </c>
      <c r="B7" s="1" t="s">
        <v>4</v>
      </c>
      <c r="C7" s="1">
        <v>20</v>
      </c>
      <c r="D7" s="1" t="s">
        <v>23</v>
      </c>
      <c r="E7" s="1">
        <v>0</v>
      </c>
      <c r="F7" s="1">
        <v>-1</v>
      </c>
    </row>
    <row r="8" spans="1:9" ht="19.5" customHeight="1" x14ac:dyDescent="0.2">
      <c r="A8" s="1" t="s">
        <v>33</v>
      </c>
      <c r="B8" s="1" t="s">
        <v>3</v>
      </c>
      <c r="C8" s="1">
        <v>16</v>
      </c>
      <c r="D8" s="1" t="s">
        <v>23</v>
      </c>
      <c r="E8" s="1">
        <v>0</v>
      </c>
      <c r="F8" s="1">
        <v>0</v>
      </c>
    </row>
    <row r="9" spans="1:9" ht="19.5" customHeight="1" x14ac:dyDescent="0.2">
      <c r="A9" s="1" t="s">
        <v>32</v>
      </c>
      <c r="B9" s="1" t="s">
        <v>3</v>
      </c>
      <c r="C9" s="1" t="s">
        <v>31</v>
      </c>
      <c r="D9" s="1" t="s">
        <v>30</v>
      </c>
      <c r="E9" s="1">
        <v>0</v>
      </c>
      <c r="F9" s="1">
        <v>-1</v>
      </c>
    </row>
    <row r="10" spans="1:9" ht="19.5" customHeight="1" x14ac:dyDescent="0.2">
      <c r="A10" s="1" t="s">
        <v>29</v>
      </c>
      <c r="B10" s="1" t="s">
        <v>3</v>
      </c>
      <c r="C10" s="1">
        <v>20</v>
      </c>
      <c r="D10" s="1" t="s">
        <v>23</v>
      </c>
      <c r="E10" s="1">
        <v>0</v>
      </c>
      <c r="F10" s="1">
        <v>-1</v>
      </c>
    </row>
    <row r="11" spans="1:9" ht="19.5" customHeight="1" x14ac:dyDescent="0.2">
      <c r="A11" s="1" t="s">
        <v>28</v>
      </c>
      <c r="B11" s="1" t="s">
        <v>3</v>
      </c>
      <c r="C11" s="1">
        <v>23</v>
      </c>
      <c r="D11" s="1" t="s">
        <v>23</v>
      </c>
      <c r="E11" s="1">
        <v>10</v>
      </c>
      <c r="F11" s="1" t="s">
        <v>22</v>
      </c>
    </row>
    <row r="12" spans="1:9" ht="19.5" customHeight="1" x14ac:dyDescent="0.2">
      <c r="A12" s="1" t="s">
        <v>27</v>
      </c>
      <c r="B12" s="1" t="s">
        <v>4</v>
      </c>
      <c r="C12" s="1">
        <v>8</v>
      </c>
      <c r="D12" s="1" t="s">
        <v>23</v>
      </c>
      <c r="E12" s="1" t="s">
        <v>22</v>
      </c>
      <c r="F12" s="1">
        <v>10</v>
      </c>
    </row>
    <row r="13" spans="1:9" ht="19.5" customHeight="1" x14ac:dyDescent="0.2">
      <c r="A13" s="1" t="s">
        <v>26</v>
      </c>
      <c r="B13" s="1" t="s">
        <v>3</v>
      </c>
      <c r="C13" s="1">
        <v>8</v>
      </c>
      <c r="D13" s="1" t="s">
        <v>23</v>
      </c>
      <c r="E13" s="1" t="s">
        <v>22</v>
      </c>
      <c r="F13" s="1">
        <v>10</v>
      </c>
    </row>
    <row r="14" spans="1:9" ht="19.5" customHeight="1" x14ac:dyDescent="0.2">
      <c r="A14" s="1" t="s">
        <v>25</v>
      </c>
      <c r="B14" s="1" t="s">
        <v>4</v>
      </c>
      <c r="C14" s="1">
        <v>15</v>
      </c>
      <c r="D14" s="1" t="s">
        <v>23</v>
      </c>
      <c r="E14" s="1" t="s">
        <v>22</v>
      </c>
      <c r="F14" s="1">
        <v>10</v>
      </c>
      <c r="G14" s="7"/>
    </row>
    <row r="15" spans="1:9" ht="19.5" customHeight="1" x14ac:dyDescent="0.2">
      <c r="A15" s="1" t="s">
        <v>24</v>
      </c>
      <c r="B15" s="1" t="s">
        <v>3</v>
      </c>
      <c r="C15" s="1">
        <v>8</v>
      </c>
      <c r="D15" s="1" t="s">
        <v>23</v>
      </c>
      <c r="E15" s="1" t="s">
        <v>22</v>
      </c>
      <c r="F15" s="1">
        <v>10</v>
      </c>
      <c r="G15" s="7"/>
    </row>
    <row r="16" spans="1:9" ht="19.5" customHeight="1" x14ac:dyDescent="0.2">
      <c r="E16" s="7"/>
      <c r="F16" s="7"/>
      <c r="G16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Domestic cats</vt:lpstr>
      <vt:lpstr>Tigers and bobcats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Bol</dc:creator>
  <cp:lastModifiedBy>Sebastiaan Bol</cp:lastModifiedBy>
  <dcterms:created xsi:type="dcterms:W3CDTF">2016-03-02T01:27:23Z</dcterms:created>
  <dcterms:modified xsi:type="dcterms:W3CDTF">2017-01-15T22:54:11Z</dcterms:modified>
</cp:coreProperties>
</file>