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465" windowWidth="26055" windowHeight="1644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G28" i="1"/>
  <c r="G36" i="1"/>
  <c r="G35" i="1"/>
</calcChain>
</file>

<file path=xl/sharedStrings.xml><?xml version="1.0" encoding="utf-8"?>
<sst xmlns="http://schemas.openxmlformats.org/spreadsheetml/2006/main" count="494" uniqueCount="260">
  <si>
    <t>Year</t>
  </si>
  <si>
    <t>Author</t>
  </si>
  <si>
    <t>Journal Abb</t>
  </si>
  <si>
    <t>VD</t>
  </si>
  <si>
    <t>Picco</t>
  </si>
  <si>
    <t>JSAP</t>
  </si>
  <si>
    <t>Proverbio</t>
  </si>
  <si>
    <t>Favrot</t>
  </si>
  <si>
    <t>JAVMA</t>
  </si>
  <si>
    <t>White</t>
  </si>
  <si>
    <t>Carlotti</t>
  </si>
  <si>
    <t>Harvey</t>
  </si>
  <si>
    <t>MVQ</t>
  </si>
  <si>
    <t>Denis</t>
  </si>
  <si>
    <t>TDK</t>
  </si>
  <si>
    <t>Vroom</t>
  </si>
  <si>
    <t>Roudebush</t>
  </si>
  <si>
    <t>Paterson</t>
  </si>
  <si>
    <t>Source</t>
  </si>
  <si>
    <t>C: CAB abstracts</t>
  </si>
  <si>
    <t>W: Web of Science</t>
  </si>
  <si>
    <t>B: bibliography</t>
  </si>
  <si>
    <t>C</t>
  </si>
  <si>
    <t>Leistra</t>
  </si>
  <si>
    <t>Chesney</t>
  </si>
  <si>
    <t>Loeffler</t>
  </si>
  <si>
    <t>Vet</t>
  </si>
  <si>
    <t>Noli</t>
  </si>
  <si>
    <t>Rosser</t>
  </si>
  <si>
    <t>CW</t>
  </si>
  <si>
    <t>W</t>
  </si>
  <si>
    <t>Bizikova</t>
  </si>
  <si>
    <t>SR</t>
  </si>
  <si>
    <t>Rondelli</t>
  </si>
  <si>
    <t># Dogs</t>
  </si>
  <si>
    <t>Evidence</t>
  </si>
  <si>
    <t>4.4 (0.2-13.0)</t>
  </si>
  <si>
    <t>TOTAL</t>
  </si>
  <si>
    <t>NR: not reported</t>
  </si>
  <si>
    <t>NA: not assessable</t>
  </si>
  <si>
    <t>NS: no significant association</t>
  </si>
  <si>
    <t>Clinical Signs</t>
  </si>
  <si>
    <t>weak in 7 (23%) moderate in 23 (77%)</t>
  </si>
  <si>
    <t>weak in 33 (100%)</t>
  </si>
  <si>
    <t>2.7 (0.3-10.5)</t>
  </si>
  <si>
    <t>12:13 = 0.9</t>
  </si>
  <si>
    <t>2.4 (0.3-8.0)</t>
  </si>
  <si>
    <t>Breed Predisposition</t>
  </si>
  <si>
    <t>Comparison with Reference Population</t>
  </si>
  <si>
    <t>NR</t>
  </si>
  <si>
    <t>NS</t>
  </si>
  <si>
    <t>2.0 (0.3-11.0)</t>
  </si>
  <si>
    <t>23:28 = 0.8</t>
  </si>
  <si>
    <t>Labrador retriever (9, 18%), cocker spaniel (8, 12%),  golden retriever (5, 10%)</t>
  </si>
  <si>
    <t>moderate in 73 (100%)</t>
  </si>
  <si>
    <t>35 (48%)</t>
  </si>
  <si>
    <t>2.0 (&lt; 0.5-7.0</t>
  </si>
  <si>
    <t>Pruritus</t>
  </si>
  <si>
    <t>29 (97%)</t>
  </si>
  <si>
    <t>10 (100%)</t>
  </si>
  <si>
    <t>20 (80%)</t>
  </si>
  <si>
    <t>73 (100%)</t>
  </si>
  <si>
    <t>4 (13%)</t>
  </si>
  <si>
    <t>6 (33%)</t>
  </si>
  <si>
    <t>3-5</t>
  </si>
  <si>
    <t>1-13</t>
  </si>
  <si>
    <t>&gt; 3</t>
  </si>
  <si>
    <t>8-10</t>
  </si>
  <si>
    <t>Total</t>
  </si>
  <si>
    <t>Location: generalized</t>
  </si>
  <si>
    <t xml:space="preserve">Location: ears </t>
  </si>
  <si>
    <t>Location: ventrum</t>
  </si>
  <si>
    <t>Location: feet</t>
  </si>
  <si>
    <t>Location: perineum</t>
  </si>
  <si>
    <t>24 (80%)</t>
  </si>
  <si>
    <t>3 (10%)</t>
  </si>
  <si>
    <t>33(100%)</t>
  </si>
  <si>
    <t>30 (91%)</t>
  </si>
  <si>
    <t>1 (3%)</t>
  </si>
  <si>
    <t>2 (6%)</t>
  </si>
  <si>
    <t>11 (44%)</t>
  </si>
  <si>
    <t>4 (16%)</t>
  </si>
  <si>
    <t>6 (24%)</t>
  </si>
  <si>
    <t>3 (12%)</t>
  </si>
  <si>
    <t>1 (4%)</t>
  </si>
  <si>
    <t>41 (80%)</t>
  </si>
  <si>
    <t>10 (20%)</t>
  </si>
  <si>
    <t>10 (14%)</t>
  </si>
  <si>
    <t>27 (53%)</t>
  </si>
  <si>
    <t>51 (100%)</t>
  </si>
  <si>
    <t>6 (8%)</t>
  </si>
  <si>
    <t>24 (33%)</t>
  </si>
  <si>
    <t>18 (25%)</t>
  </si>
  <si>
    <t>27 (37%)</t>
  </si>
  <si>
    <t>1.8 (0.2-6.0)</t>
  </si>
  <si>
    <t>6-9</t>
  </si>
  <si>
    <t>8:12 = 0.7</t>
  </si>
  <si>
    <t>golden retriever (2, 11%), WHWT (2, 11%)</t>
  </si>
  <si>
    <t>weak in 18 (100%)</t>
  </si>
  <si>
    <t>&gt; 4</t>
  </si>
  <si>
    <t>moderate in 20 (100%)</t>
  </si>
  <si>
    <t>WHWT (3, 15%), Maltese (3, 15%), Shar Pei (3, 15%)</t>
  </si>
  <si>
    <t>13:7 = 1.9</t>
  </si>
  <si>
    <t>16 (80%)</t>
  </si>
  <si>
    <t>4-8</t>
  </si>
  <si>
    <t>7 (35%)</t>
  </si>
  <si>
    <t>0 (0%)</t>
  </si>
  <si>
    <t>3 (15%)</t>
  </si>
  <si>
    <t>4.3 (2.0-8.0)</t>
  </si>
  <si>
    <t>strong in 40 (100%)</t>
  </si>
  <si>
    <t>24:16 = 1.5</t>
  </si>
  <si>
    <t>(0.1 - 8.0)</t>
  </si>
  <si>
    <t>21 (53%)</t>
  </si>
  <si>
    <t>40 (100%)</t>
  </si>
  <si>
    <t>8 (20%)</t>
  </si>
  <si>
    <t>2 (5%)</t>
  </si>
  <si>
    <t>10 (25%)</t>
  </si>
  <si>
    <t>6 (15%)</t>
  </si>
  <si>
    <t>Location: face/head</t>
  </si>
  <si>
    <t>20 (100%)</t>
  </si>
  <si>
    <t>strong in 25 (100%)</t>
  </si>
  <si>
    <t>strong in 51 (100%)</t>
  </si>
  <si>
    <t>6-10</t>
  </si>
  <si>
    <t>4-9</t>
  </si>
  <si>
    <t>strong in 19 (100%)</t>
  </si>
  <si>
    <t>Labrador retriever</t>
  </si>
  <si>
    <t>Labrador retriever (5, 26%)</t>
  </si>
  <si>
    <t>4/16 (25%)</t>
  </si>
  <si>
    <t>6/16 (38%)</t>
  </si>
  <si>
    <t>5:14 = 0.4</t>
  </si>
  <si>
    <t>12 (63%)</t>
  </si>
  <si>
    <t>19 (100%)</t>
  </si>
  <si>
    <t>6-8</t>
  </si>
  <si>
    <t>strong in 56 (100%)</t>
  </si>
  <si>
    <t>27 (19%)</t>
  </si>
  <si>
    <t>56 (100%)</t>
  </si>
  <si>
    <t>German shepherd dog (9, 12%)</t>
  </si>
  <si>
    <t xml:space="preserve">German shepherd dog (3, 12%), golden retriever (3, 12%) </t>
  </si>
  <si>
    <t>missing data due to lack of separation of AFR as a separate population</t>
  </si>
  <si>
    <t>weak in 113 (100%)</t>
  </si>
  <si>
    <t>German shepherd dog (17, 20%), Yorkshire Terrier (9, 10%)</t>
  </si>
  <si>
    <t>bulldog (RR: 10), pit bull (9), Pekingese (5), WHWT (4), shih tzu (4), chow chow (3)</t>
  </si>
  <si>
    <t>moderate in 16 (100%)</t>
  </si>
  <si>
    <t>German shepherd dog (3, 19%)</t>
  </si>
  <si>
    <t>10 (63%)</t>
  </si>
  <si>
    <t>6:10 = 0.6</t>
  </si>
  <si>
    <t>&gt; 6</t>
  </si>
  <si>
    <t>77 (100%)</t>
  </si>
  <si>
    <t>WHWT (8, 12%), German shepherd dog (6, 9%), pug (4, 6%), boxer (3, 5%), Rhodesian ridgeback (3, 5%)</t>
  </si>
  <si>
    <t>81:91 = 0.9</t>
  </si>
  <si>
    <t>80 (47%)</t>
  </si>
  <si>
    <t>moderate in 172 (100%)</t>
  </si>
  <si>
    <t xml:space="preserve"> (&lt; 1.0 - &gt; 10.0)</t>
  </si>
  <si>
    <t>Age onset (yrs) mean (range)</t>
  </si>
  <si>
    <t>11 (61%)</t>
  </si>
  <si>
    <t>17 (33%)</t>
  </si>
  <si>
    <t>13 (52%)</t>
  </si>
  <si>
    <t>21 (29%)</t>
  </si>
  <si>
    <t>5 (28%)</t>
  </si>
  <si>
    <t>strong in 10 (100%)</t>
  </si>
  <si>
    <t>7:3 = 2.3</t>
  </si>
  <si>
    <t>10 chicken reactive and corn nonreactive</t>
  </si>
  <si>
    <t>boxer (3, 30%), American Staffordshire terrier (2, 20%)</t>
  </si>
  <si>
    <t>&gt; 8</t>
  </si>
  <si>
    <t>weak in 29 (100%)</t>
  </si>
  <si>
    <t>Maltese (6, 21%), Yorkshire terrier (5, 18%), poodle (4, 14%), Lhasa apso (3, 11%)</t>
  </si>
  <si>
    <t xml:space="preserve">20:9 = 2.2 </t>
  </si>
  <si>
    <t>4.2 (0.8-9.0)</t>
  </si>
  <si>
    <t>29(100%)</t>
  </si>
  <si>
    <t>9 (31%)</t>
  </si>
  <si>
    <t>5 (17%)</t>
  </si>
  <si>
    <t>2 (7%)</t>
  </si>
  <si>
    <t>ABMVZ</t>
  </si>
  <si>
    <t>Salzo</t>
  </si>
  <si>
    <t>moderate in 15 (75%), strong in 5 (25%)</t>
  </si>
  <si>
    <t xml:space="preserve">poodle (5, 15%), German shepherd dog (5,15%) </t>
  </si>
  <si>
    <t>poodle (3, 15%), miniature pinscher (3, 15%), German shepherd dog (2, 10%)</t>
  </si>
  <si>
    <t>9 (45%)</t>
  </si>
  <si>
    <t>KTP</t>
  </si>
  <si>
    <t>1 (100%)</t>
  </si>
  <si>
    <t>strong in 1 (100%)</t>
  </si>
  <si>
    <t>JHVMS</t>
  </si>
  <si>
    <t>Giannoulopoulos</t>
  </si>
  <si>
    <t>Täpper</t>
  </si>
  <si>
    <t>CVJ</t>
  </si>
  <si>
    <t>Kang</t>
  </si>
  <si>
    <t>KOR</t>
  </si>
  <si>
    <t>weak in 1 (100%)</t>
  </si>
  <si>
    <t>urticaria (1, 100%)</t>
  </si>
  <si>
    <t>Rostaher</t>
  </si>
  <si>
    <t>1 F</t>
  </si>
  <si>
    <t>urticaria and angioedema (1, 100%)</t>
  </si>
  <si>
    <t>BRA</t>
  </si>
  <si>
    <t>USA</t>
  </si>
  <si>
    <t>FRA</t>
  </si>
  <si>
    <t>CAN</t>
  </si>
  <si>
    <t>DEU</t>
  </si>
  <si>
    <t>NLD</t>
  </si>
  <si>
    <t>GBR</t>
  </si>
  <si>
    <t>ITA</t>
  </si>
  <si>
    <t>CHE</t>
  </si>
  <si>
    <t>GLOBAL</t>
  </si>
  <si>
    <t>GRC</t>
  </si>
  <si>
    <t>eosinophilic dermatitis with edema (Wells' syndrome) (1, 100%)</t>
  </si>
  <si>
    <t>1 M</t>
  </si>
  <si>
    <t>14:16 = 0.9</t>
  </si>
  <si>
    <t>8 (32%)</t>
  </si>
  <si>
    <t>14 (52%)</t>
  </si>
  <si>
    <t>WHWT (3, 10%)</t>
  </si>
  <si>
    <t>105 (61%)</t>
  </si>
  <si>
    <t>16 (31%)</t>
  </si>
  <si>
    <t>31 (61%)</t>
  </si>
  <si>
    <t>2/26 (8%)</t>
  </si>
  <si>
    <t>5/26 (19%)</t>
  </si>
  <si>
    <t>19:20 = 1.0</t>
  </si>
  <si>
    <t xml:space="preserve">~2.0 (0.2-12) </t>
  </si>
  <si>
    <t>strong in 76 (100%)</t>
  </si>
  <si>
    <t>Ulcerative changes on the footpads</t>
  </si>
  <si>
    <t>WHWT: West Highland white terrier</t>
  </si>
  <si>
    <t>Country  (ISO 3166)</t>
  </si>
  <si>
    <t>Duration Elimination Diet (wks)</t>
  </si>
  <si>
    <t>% Age Onset      ≤ 0.5 yr</t>
  </si>
  <si>
    <t>% Age Onset    ≤ 1 yr</t>
  </si>
  <si>
    <t>Main Pure Breeds Represented (≥ 3 or ≥ 10%)</t>
  </si>
  <si>
    <t>Reference #</t>
  </si>
  <si>
    <t>7 (24%)</t>
  </si>
  <si>
    <t>1 crossbred</t>
  </si>
  <si>
    <t xml:space="preserve">1 schnauzer </t>
  </si>
  <si>
    <t xml:space="preserve"> 1 viszla </t>
  </si>
  <si>
    <t xml:space="preserve">1 German shepherd dog </t>
  </si>
  <si>
    <t>1.3 (0.3-6.0)</t>
  </si>
  <si>
    <t>min</t>
  </si>
  <si>
    <t>max</t>
  </si>
  <si>
    <t>ave</t>
  </si>
  <si>
    <t>German shepherd dog (3, 15%), Labrador retriever (3, 15%), Boxer (3, 15%), WHWT (2, 10%), golden retriever (2, 10%)</t>
  </si>
  <si>
    <t>WHWT (8, 12%), Labrador retriever (6, 9%), German shepherd dog (6, 9%), golden retriever (5, 8%), pug (4, 6%), boxer (3, 5%), Rhodesian ridgeback (3, 5%)</t>
  </si>
  <si>
    <t>Dachshund, Boxer, German shepherd, Labrador retriever</t>
  </si>
  <si>
    <t xml:space="preserve"> Soft-coated Wheaten terrier, Dalmatian, WHWT, collie, Chinese shar-pei Lhasa Apso, cocker spaniel, springer spaniel, schnauzer, Labrador retriever</t>
  </si>
  <si>
    <t>16 (100%)</t>
  </si>
  <si>
    <t>glucocorticoid-responsive 48/65 (74%)</t>
  </si>
  <si>
    <t xml:space="preserve">glucocorticoid-responsive 110 (64%) </t>
  </si>
  <si>
    <t>17 (23%)</t>
  </si>
  <si>
    <t>172 (100%)</t>
  </si>
  <si>
    <t>Number (%) with AD Phenotype</t>
  </si>
  <si>
    <t>-</t>
  </si>
  <si>
    <t>4 (25%)</t>
  </si>
  <si>
    <r>
      <t>erythema (15, 50%), superficial p</t>
    </r>
    <r>
      <rPr>
        <sz val="12"/>
        <color theme="1"/>
        <rFont val="Calibri (Body)"/>
      </rPr>
      <t>yoderma</t>
    </r>
    <r>
      <rPr>
        <sz val="12"/>
        <color theme="1"/>
        <rFont val="Calibri"/>
        <family val="2"/>
        <scheme val="minor"/>
      </rPr>
      <t xml:space="preserve"> (up to 11, 37%), suppurative </t>
    </r>
    <r>
      <rPr>
        <sz val="12"/>
        <color theme="1"/>
        <rFont val="Calibri (Body)"/>
      </rPr>
      <t>otitis externa</t>
    </r>
    <r>
      <rPr>
        <sz val="12"/>
        <color theme="1"/>
        <rFont val="Calibri"/>
        <family val="2"/>
        <scheme val="minor"/>
      </rPr>
      <t xml:space="preserve"> (1, 3%)</t>
    </r>
  </si>
  <si>
    <r>
      <t xml:space="preserve">bacterial </t>
    </r>
    <r>
      <rPr>
        <sz val="12"/>
        <color theme="1"/>
        <rFont val="Calibri (Body)"/>
      </rPr>
      <t>folliculitis</t>
    </r>
    <r>
      <rPr>
        <sz val="12"/>
        <color theme="1"/>
        <rFont val="Calibri"/>
        <family val="2"/>
        <scheme val="minor"/>
      </rPr>
      <t xml:space="preserve"> (13, 39%), ceruminous</t>
    </r>
    <r>
      <rPr>
        <sz val="12"/>
        <color theme="1"/>
        <rFont val="Calibri (Body)"/>
      </rPr>
      <t xml:space="preserve"> otitis externa </t>
    </r>
    <r>
      <rPr>
        <sz val="12"/>
        <color theme="1"/>
        <rFont val="Calibri"/>
        <family val="2"/>
        <scheme val="minor"/>
      </rPr>
      <t xml:space="preserve">(6, 18%), erythema (5, 15%), </t>
    </r>
    <r>
      <rPr>
        <sz val="12"/>
        <color theme="1"/>
        <rFont val="Calibri (Body)"/>
      </rPr>
      <t xml:space="preserve">pyotraumatic dermatitis </t>
    </r>
    <r>
      <rPr>
        <sz val="12"/>
        <color theme="1"/>
        <rFont val="Calibri"/>
        <family val="2"/>
        <scheme val="minor"/>
      </rPr>
      <t xml:space="preserve">(3, 9%),  bacterial pododermatitis (2, 6%), </t>
    </r>
    <r>
      <rPr>
        <sz val="12"/>
        <color theme="1"/>
        <rFont val="Calibri (Body)"/>
      </rPr>
      <t>urticaria</t>
    </r>
    <r>
      <rPr>
        <sz val="12"/>
        <color theme="1"/>
        <rFont val="Calibri"/>
        <family val="2"/>
        <scheme val="minor"/>
      </rPr>
      <t xml:space="preserve"> (1, 3%), perianal furunculosis (1, 3%)</t>
    </r>
  </si>
  <si>
    <r>
      <rPr>
        <sz val="12"/>
        <color theme="1"/>
        <rFont val="Calibri (Body)"/>
      </rPr>
      <t>otitis externa</t>
    </r>
    <r>
      <rPr>
        <sz val="12"/>
        <color theme="1"/>
        <rFont val="Calibri"/>
        <family val="2"/>
        <scheme val="minor"/>
      </rPr>
      <t xml:space="preserve"> (14, 56%), superficial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(4, 16%)</t>
    </r>
  </si>
  <si>
    <r>
      <rPr>
        <sz val="12"/>
        <color theme="1"/>
        <rFont val="Calibri (Body)"/>
      </rPr>
      <t>otitis externa (35, 69%</t>
    </r>
    <r>
      <rPr>
        <sz val="12"/>
        <color theme="1"/>
        <rFont val="Calibri"/>
        <family val="2"/>
        <scheme val="minor"/>
      </rPr>
      <t xml:space="preserve">), erythema (32, 63%), superficial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(up to 22, 43%), </t>
    </r>
    <r>
      <rPr>
        <sz val="12"/>
        <color theme="1"/>
        <rFont val="Calibri (Body)"/>
      </rPr>
      <t>pyotraumatic dermatitis</t>
    </r>
    <r>
      <rPr>
        <sz val="12"/>
        <color theme="1"/>
        <rFont val="Calibri"/>
        <family val="2"/>
        <scheme val="minor"/>
      </rPr>
      <t xml:space="preserve"> (1, 2%), feet salivary staining (1, 2%)</t>
    </r>
  </si>
  <si>
    <r>
      <t xml:space="preserve">erythema (30%), superficial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(16, 22%), </t>
    </r>
    <r>
      <rPr>
        <sz val="12"/>
        <color theme="1"/>
        <rFont val="Calibri (Body)"/>
      </rPr>
      <t>otitis externa (12</t>
    </r>
    <r>
      <rPr>
        <sz val="12"/>
        <color theme="1"/>
        <rFont val="Calibri"/>
        <family val="2"/>
        <scheme val="minor"/>
      </rPr>
      <t>, 16%), p</t>
    </r>
    <r>
      <rPr>
        <sz val="12"/>
        <color theme="1"/>
        <rFont val="Calibri (Body)"/>
      </rPr>
      <t>yotraumatic dermatitis</t>
    </r>
    <r>
      <rPr>
        <sz val="12"/>
        <color theme="1"/>
        <rFont val="Calibri"/>
        <family val="2"/>
        <scheme val="minor"/>
      </rPr>
      <t xml:space="preserve"> (1, 1%)</t>
    </r>
  </si>
  <si>
    <r>
      <rPr>
        <sz val="12"/>
        <color theme="1"/>
        <rFont val="Calibri (Body)"/>
      </rPr>
      <t>otitis externa</t>
    </r>
    <r>
      <rPr>
        <sz val="12"/>
        <color theme="1"/>
        <rFont val="Calibri"/>
        <family val="2"/>
        <scheme val="minor"/>
      </rPr>
      <t xml:space="preserve"> (5, 26%), recurrent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(2, 11%)</t>
    </r>
  </si>
  <si>
    <r>
      <rPr>
        <sz val="12"/>
        <color theme="1"/>
        <rFont val="Calibri (Body)"/>
      </rPr>
      <t xml:space="preserve">otitis externa </t>
    </r>
    <r>
      <rPr>
        <sz val="12"/>
        <color theme="1"/>
        <rFont val="Calibri"/>
        <family val="2"/>
        <scheme val="minor"/>
      </rPr>
      <t xml:space="preserve">(36, 55%), chronic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(43, 66%), chronic </t>
    </r>
    <r>
      <rPr>
        <i/>
        <sz val="12"/>
        <color theme="1"/>
        <rFont val="Calibri (Body)"/>
      </rPr>
      <t>Malassezia</t>
    </r>
    <r>
      <rPr>
        <sz val="12"/>
        <color theme="1"/>
        <rFont val="Calibri"/>
        <family val="2"/>
        <scheme val="minor"/>
      </rPr>
      <t xml:space="preserve"> dermatitis (28, 43%) </t>
    </r>
  </si>
  <si>
    <r>
      <t xml:space="preserve">65 FIAD and </t>
    </r>
    <r>
      <rPr>
        <sz val="12"/>
        <color theme="1"/>
        <rFont val="Calibri (Textkörper)_x0000_"/>
      </rPr>
      <t>11</t>
    </r>
    <r>
      <rPr>
        <sz val="12"/>
        <color theme="1"/>
        <rFont val="Calibri"/>
        <family val="2"/>
        <scheme val="minor"/>
      </rPr>
      <t xml:space="preserve"> with concurrent environmental allergy - all had AD clinically</t>
    </r>
  </si>
  <si>
    <r>
      <rPr>
        <sz val="12"/>
        <color theme="1"/>
        <rFont val="Calibri (Body)"/>
      </rPr>
      <t>otitis externa</t>
    </r>
    <r>
      <rPr>
        <sz val="12"/>
        <color theme="1"/>
        <rFont val="Calibri"/>
        <family val="2"/>
        <scheme val="minor"/>
      </rPr>
      <t xml:space="preserve"> (12, 60%), erythema (11, 55%), alopecia (10, 50%), crusting (9, 45%), scaling (7, 35%)</t>
    </r>
  </si>
  <si>
    <r>
      <t xml:space="preserve">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(7, 44%), perianal fistulas (3, 19%)</t>
    </r>
  </si>
  <si>
    <r>
      <t xml:space="preserve">chronic/recurrent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(120, 70%), chronic/recurrent </t>
    </r>
    <r>
      <rPr>
        <i/>
        <sz val="12"/>
        <color theme="1"/>
        <rFont val="Calibri (Body)"/>
      </rPr>
      <t>Malassezia</t>
    </r>
    <r>
      <rPr>
        <sz val="12"/>
        <color theme="1"/>
        <rFont val="Calibri (Body)"/>
      </rPr>
      <t>dermatitis</t>
    </r>
    <r>
      <rPr>
        <sz val="12"/>
        <color theme="1"/>
        <rFont val="Calibri"/>
        <family val="2"/>
        <scheme val="minor"/>
      </rPr>
      <t xml:space="preserve"> (65, 38%), </t>
    </r>
    <r>
      <rPr>
        <sz val="12"/>
        <color theme="1"/>
        <rFont val="Calibri (Body)"/>
      </rPr>
      <t>otitis extern</t>
    </r>
    <r>
      <rPr>
        <sz val="12"/>
        <color theme="1"/>
        <rFont val="Calibri"/>
        <family val="2"/>
        <scheme val="minor"/>
      </rPr>
      <t xml:space="preserve">a (91, 53%), spring/summer conjunctivitis (37, 22%), dry skin (33, 19%), interdigital fistulas (29, 17%), seborrhea (22, 13%), </t>
    </r>
    <r>
      <rPr>
        <sz val="12"/>
        <color theme="1"/>
        <rFont val="Calibri (Body)"/>
      </rPr>
      <t>pyotraumatic dermatitis</t>
    </r>
    <r>
      <rPr>
        <sz val="12"/>
        <color theme="1"/>
        <rFont val="Calibri"/>
        <family val="2"/>
        <scheme val="minor"/>
      </rPr>
      <t xml:space="preserve"> (16, 9%), </t>
    </r>
    <r>
      <rPr>
        <sz val="12"/>
        <color theme="1"/>
        <rFont val="Calibri (Body)"/>
      </rPr>
      <t>urticaria</t>
    </r>
    <r>
      <rPr>
        <sz val="12"/>
        <color theme="1"/>
        <rFont val="Calibri"/>
        <family val="2"/>
        <scheme val="minor"/>
      </rPr>
      <t xml:space="preserve"> (6, 3%)</t>
    </r>
  </si>
  <si>
    <r>
      <t xml:space="preserve">alopecia (9,31%), erythema (9, 31%), scaling (6, 21%),  </t>
    </r>
    <r>
      <rPr>
        <sz val="12"/>
        <color theme="1"/>
        <rFont val="Calibri (Body)"/>
      </rPr>
      <t>pyoderma</t>
    </r>
    <r>
      <rPr>
        <sz val="12"/>
        <color theme="1"/>
        <rFont val="Calibri"/>
        <family val="2"/>
        <scheme val="minor"/>
      </rPr>
      <t xml:space="preserve"> (5, 17%)</t>
    </r>
  </si>
  <si>
    <t>Female-to-Male ratios</t>
  </si>
  <si>
    <t>Additional file 1:  Table S1: Dogs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</si>
</sst>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/>
      <name val="Calibri (Body)"/>
    </font>
    <font>
      <i/>
      <sz val="12"/>
      <color theme="1"/>
      <name val="Calibri (Body)"/>
    </font>
    <font>
      <sz val="12"/>
      <color theme="1"/>
      <name val="Calibri (Textkörper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49" fontId="0" fillId="0" borderId="0" xfId="0" applyNumberFormat="1" applyFill="1"/>
    <xf numFmtId="0" fontId="0" fillId="0" borderId="0" xfId="0" applyNumberFormat="1" applyFill="1"/>
    <xf numFmtId="0" fontId="0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49" fontId="6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0" fillId="0" borderId="0" xfId="0" quotePrefix="1" applyNumberFormat="1" applyFont="1" applyFill="1" applyAlignment="1">
      <alignment horizontal="center" vertical="center" wrapText="1"/>
    </xf>
    <xf numFmtId="0" fontId="0" fillId="0" borderId="0" xfId="0" quotePrefix="1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Fill="1"/>
    <xf numFmtId="0" fontId="0" fillId="0" borderId="0" xfId="0" applyNumberFormat="1" applyFont="1" applyFill="1"/>
    <xf numFmtId="0" fontId="2" fillId="0" borderId="0" xfId="0" applyFont="1" applyFill="1" applyAlignment="1">
      <alignment horizontal="left"/>
    </xf>
    <xf numFmtId="20" fontId="0" fillId="0" borderId="0" xfId="0" applyNumberFormat="1" applyFont="1" applyFill="1" applyAlignment="1">
      <alignment horizontal="center" vertical="center" wrapText="1"/>
    </xf>
    <xf numFmtId="9" fontId="0" fillId="0" borderId="0" xfId="0" applyNumberFormat="1" applyFont="1" applyFill="1" applyAlignment="1">
      <alignment horizontal="center" vertical="center" wrapText="1"/>
    </xf>
    <xf numFmtId="16" fontId="0" fillId="0" borderId="0" xfId="0" applyNumberFormat="1" applyFont="1" applyFill="1" applyAlignment="1">
      <alignment horizontal="center" vertical="center" wrapText="1"/>
    </xf>
    <xf numFmtId="46" fontId="0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/>
    <xf numFmtId="0" fontId="1" fillId="0" borderId="0" xfId="105" applyFont="1" applyFill="1"/>
    <xf numFmtId="0" fontId="2" fillId="0" borderId="0" xfId="0" applyFont="1" applyFill="1" applyAlignment="1">
      <alignment horizontal="center"/>
    </xf>
  </cellXfs>
  <cellStyles count="10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106" builtinId="8" hidden="1"/>
    <cellStyle name="Normal" xfId="0" builtinId="0"/>
    <cellStyle name="Warning Text" xfId="105" builtinId="1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zoomScale="127" zoomScaleNormal="127" zoomScalePageLayoutView="127" workbookViewId="0">
      <pane xSplit="5" ySplit="4" topLeftCell="J5" activePane="bottomRight" state="frozen"/>
      <selection pane="topRight" activeCell="E1" sqref="E1"/>
      <selection pane="bottomLeft" activeCell="A5" sqref="A5"/>
      <selection pane="bottomRight" activeCell="A2" sqref="A2"/>
    </sheetView>
  </sheetViews>
  <sheetFormatPr defaultColWidth="10.875" defaultRowHeight="15.75"/>
  <cols>
    <col min="1" max="1" width="5" style="2" customWidth="1"/>
    <col min="2" max="2" width="10" style="3" customWidth="1"/>
    <col min="3" max="3" width="10.875" style="3"/>
    <col min="4" max="4" width="7.625" style="3" customWidth="1"/>
    <col min="5" max="5" width="17.125" style="3" customWidth="1"/>
    <col min="6" max="6" width="7.5" style="3" customWidth="1"/>
    <col min="7" max="7" width="4.875" style="2" customWidth="1"/>
    <col min="8" max="8" width="10.875" style="11"/>
    <col min="9" max="9" width="10.875" style="12"/>
    <col min="10" max="10" width="21.875" style="2" customWidth="1"/>
    <col min="11" max="11" width="17" style="2" customWidth="1"/>
    <col min="12" max="12" width="12.375" style="2" customWidth="1"/>
    <col min="13" max="13" width="10.875" style="2" customWidth="1"/>
    <col min="14" max="14" width="11.625" style="2" customWidth="1"/>
    <col min="15" max="15" width="48.625" style="2" customWidth="1"/>
    <col min="16" max="16" width="35.625" style="2" customWidth="1"/>
    <col min="17" max="17" width="12.375" style="2" customWidth="1"/>
    <col min="18" max="18" width="11" style="2" customWidth="1"/>
    <col min="19" max="19" width="9.875" style="2" customWidth="1"/>
    <col min="20" max="20" width="9" style="2" customWidth="1"/>
    <col min="21" max="21" width="12.375" style="2" customWidth="1"/>
    <col min="22" max="22" width="9.5" style="2" customWidth="1"/>
    <col min="23" max="23" width="9.125" style="2" customWidth="1"/>
    <col min="24" max="24" width="94.375" style="13" customWidth="1"/>
    <col min="25" max="25" width="18" style="7" customWidth="1"/>
    <col min="26" max="16384" width="10.875" style="2"/>
  </cols>
  <sheetData>
    <row r="1" spans="1:26">
      <c r="A1" s="9"/>
      <c r="B1" s="25"/>
      <c r="C1" s="25"/>
      <c r="D1" s="25"/>
      <c r="E1" s="25"/>
      <c r="F1" s="25"/>
      <c r="G1" s="9"/>
      <c r="H1" s="26"/>
      <c r="I1" s="27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Y1" s="10"/>
      <c r="Z1" s="9"/>
    </row>
    <row r="2" spans="1:26">
      <c r="A2" s="28" t="s">
        <v>259</v>
      </c>
      <c r="B2" s="25"/>
      <c r="C2" s="25"/>
      <c r="D2" s="25"/>
      <c r="E2" s="25"/>
      <c r="F2" s="25"/>
      <c r="G2" s="9"/>
      <c r="H2" s="26"/>
      <c r="I2" s="2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10"/>
      <c r="Z2" s="9"/>
    </row>
    <row r="3" spans="1:26">
      <c r="A3" s="9"/>
      <c r="B3" s="25"/>
      <c r="C3" s="25"/>
      <c r="D3" s="25"/>
      <c r="E3" s="25"/>
      <c r="F3" s="25"/>
      <c r="G3" s="9"/>
      <c r="H3" s="26"/>
      <c r="I3" s="27"/>
      <c r="J3" s="9"/>
      <c r="K3" s="9"/>
      <c r="L3" s="9"/>
      <c r="M3" s="9"/>
      <c r="N3" s="9"/>
      <c r="O3" s="38" t="s">
        <v>47</v>
      </c>
      <c r="P3" s="38"/>
      <c r="Q3" s="38" t="s">
        <v>57</v>
      </c>
      <c r="R3" s="38"/>
      <c r="S3" s="38"/>
      <c r="T3" s="38"/>
      <c r="U3" s="38"/>
      <c r="V3" s="38"/>
      <c r="W3" s="38"/>
      <c r="Y3" s="10"/>
      <c r="Z3" s="9"/>
    </row>
    <row r="4" spans="1:26" ht="47.25">
      <c r="A4" s="8"/>
      <c r="B4" s="1" t="s">
        <v>224</v>
      </c>
      <c r="C4" s="1" t="s">
        <v>0</v>
      </c>
      <c r="D4" s="1" t="s">
        <v>2</v>
      </c>
      <c r="E4" s="1" t="s">
        <v>1</v>
      </c>
      <c r="F4" s="1" t="s">
        <v>18</v>
      </c>
      <c r="G4" s="1" t="s">
        <v>34</v>
      </c>
      <c r="H4" s="19" t="s">
        <v>220</v>
      </c>
      <c r="I4" s="24" t="s">
        <v>219</v>
      </c>
      <c r="J4" s="1" t="s">
        <v>35</v>
      </c>
      <c r="K4" s="1" t="s">
        <v>153</v>
      </c>
      <c r="L4" s="1" t="s">
        <v>221</v>
      </c>
      <c r="M4" s="1" t="s">
        <v>222</v>
      </c>
      <c r="N4" s="1" t="s">
        <v>258</v>
      </c>
      <c r="O4" s="1" t="s">
        <v>223</v>
      </c>
      <c r="P4" s="1" t="s">
        <v>48</v>
      </c>
      <c r="Q4" s="1" t="s">
        <v>68</v>
      </c>
      <c r="R4" s="1" t="s">
        <v>69</v>
      </c>
      <c r="S4" s="1" t="s">
        <v>118</v>
      </c>
      <c r="T4" s="1" t="s">
        <v>70</v>
      </c>
      <c r="U4" s="1" t="s">
        <v>72</v>
      </c>
      <c r="V4" s="1" t="s">
        <v>73</v>
      </c>
      <c r="W4" s="1" t="s">
        <v>71</v>
      </c>
      <c r="X4" s="1" t="s">
        <v>41</v>
      </c>
      <c r="Y4" s="1" t="s">
        <v>243</v>
      </c>
      <c r="Z4" s="9"/>
    </row>
    <row r="5" spans="1:26" ht="31.5">
      <c r="A5" s="8">
        <v>1</v>
      </c>
      <c r="B5" s="8"/>
      <c r="C5" s="8">
        <v>1986</v>
      </c>
      <c r="D5" s="8" t="s">
        <v>8</v>
      </c>
      <c r="E5" s="8" t="s">
        <v>9</v>
      </c>
      <c r="F5" s="8" t="s">
        <v>29</v>
      </c>
      <c r="G5" s="8">
        <v>30</v>
      </c>
      <c r="H5" s="4" t="s">
        <v>66</v>
      </c>
      <c r="I5" s="5" t="s">
        <v>193</v>
      </c>
      <c r="J5" s="8" t="s">
        <v>42</v>
      </c>
      <c r="K5" s="8" t="s">
        <v>36</v>
      </c>
      <c r="L5" s="8" t="s">
        <v>212</v>
      </c>
      <c r="M5" s="8" t="s">
        <v>213</v>
      </c>
      <c r="N5" s="29" t="s">
        <v>205</v>
      </c>
      <c r="O5" s="8" t="s">
        <v>208</v>
      </c>
      <c r="P5" s="8" t="s">
        <v>49</v>
      </c>
      <c r="Q5" s="8" t="s">
        <v>58</v>
      </c>
      <c r="R5" s="8" t="s">
        <v>74</v>
      </c>
      <c r="S5" s="8" t="s">
        <v>75</v>
      </c>
      <c r="T5" s="8" t="s">
        <v>78</v>
      </c>
      <c r="U5" s="8" t="s">
        <v>75</v>
      </c>
      <c r="V5" s="8" t="s">
        <v>49</v>
      </c>
      <c r="W5" s="8" t="s">
        <v>49</v>
      </c>
      <c r="X5" s="6" t="s">
        <v>246</v>
      </c>
      <c r="Y5" s="10" t="s">
        <v>62</v>
      </c>
      <c r="Z5" s="9"/>
    </row>
    <row r="6" spans="1:26" ht="31.5">
      <c r="A6" s="8">
        <f t="shared" ref="A6:A26" si="0">A5+1</f>
        <v>2</v>
      </c>
      <c r="B6" s="8"/>
      <c r="C6" s="8">
        <v>1990</v>
      </c>
      <c r="D6" s="8" t="s">
        <v>3</v>
      </c>
      <c r="E6" s="8" t="s">
        <v>10</v>
      </c>
      <c r="F6" s="8" t="s">
        <v>22</v>
      </c>
      <c r="G6" s="8">
        <v>33</v>
      </c>
      <c r="H6" s="20" t="s">
        <v>64</v>
      </c>
      <c r="I6" s="21" t="s">
        <v>194</v>
      </c>
      <c r="J6" s="8" t="s">
        <v>43</v>
      </c>
      <c r="K6" s="8" t="s">
        <v>46</v>
      </c>
      <c r="L6" s="8" t="s">
        <v>49</v>
      </c>
      <c r="M6" s="8" t="s">
        <v>49</v>
      </c>
      <c r="N6" s="29" t="s">
        <v>214</v>
      </c>
      <c r="O6" s="8" t="s">
        <v>175</v>
      </c>
      <c r="P6" s="8" t="s">
        <v>50</v>
      </c>
      <c r="Q6" s="30" t="s">
        <v>76</v>
      </c>
      <c r="R6" s="8" t="s">
        <v>77</v>
      </c>
      <c r="S6" s="8" t="s">
        <v>78</v>
      </c>
      <c r="T6" s="8" t="s">
        <v>49</v>
      </c>
      <c r="U6" s="8" t="s">
        <v>79</v>
      </c>
      <c r="V6" s="8" t="s">
        <v>49</v>
      </c>
      <c r="W6" s="8" t="s">
        <v>49</v>
      </c>
      <c r="X6" s="6" t="s">
        <v>247</v>
      </c>
      <c r="Y6" s="8" t="s">
        <v>63</v>
      </c>
      <c r="Z6" s="9"/>
    </row>
    <row r="7" spans="1:26">
      <c r="A7" s="8">
        <f t="shared" si="0"/>
        <v>3</v>
      </c>
      <c r="B7" s="8"/>
      <c r="C7" s="8">
        <v>1993</v>
      </c>
      <c r="D7" s="8" t="s">
        <v>5</v>
      </c>
      <c r="E7" s="8" t="s">
        <v>11</v>
      </c>
      <c r="F7" s="8" t="s">
        <v>22</v>
      </c>
      <c r="G7" s="8">
        <v>25</v>
      </c>
      <c r="H7" s="4" t="s">
        <v>66</v>
      </c>
      <c r="I7" s="5" t="s">
        <v>198</v>
      </c>
      <c r="J7" s="8" t="s">
        <v>120</v>
      </c>
      <c r="K7" s="8" t="s">
        <v>44</v>
      </c>
      <c r="L7" s="8" t="s">
        <v>206</v>
      </c>
      <c r="M7" s="8" t="s">
        <v>156</v>
      </c>
      <c r="N7" s="29" t="s">
        <v>45</v>
      </c>
      <c r="O7" s="8" t="s">
        <v>137</v>
      </c>
      <c r="P7" s="8" t="s">
        <v>50</v>
      </c>
      <c r="Q7" s="8" t="s">
        <v>60</v>
      </c>
      <c r="R7" s="8" t="s">
        <v>81</v>
      </c>
      <c r="S7" s="8" t="s">
        <v>83</v>
      </c>
      <c r="T7" s="8" t="s">
        <v>207</v>
      </c>
      <c r="U7" s="8" t="s">
        <v>82</v>
      </c>
      <c r="V7" s="8" t="s">
        <v>84</v>
      </c>
      <c r="W7" s="8" t="s">
        <v>80</v>
      </c>
      <c r="X7" s="6" t="s">
        <v>248</v>
      </c>
      <c r="Y7" s="10" t="s">
        <v>49</v>
      </c>
      <c r="Z7" s="9"/>
    </row>
    <row r="8" spans="1:26" ht="63">
      <c r="A8" s="8">
        <f t="shared" si="0"/>
        <v>4</v>
      </c>
      <c r="B8" s="8"/>
      <c r="C8" s="8">
        <v>1993</v>
      </c>
      <c r="D8" s="8" t="s">
        <v>8</v>
      </c>
      <c r="E8" s="8" t="s">
        <v>28</v>
      </c>
      <c r="F8" s="8" t="s">
        <v>22</v>
      </c>
      <c r="G8" s="8">
        <v>51</v>
      </c>
      <c r="H8" s="20" t="s">
        <v>67</v>
      </c>
      <c r="I8" s="21" t="s">
        <v>193</v>
      </c>
      <c r="J8" s="8" t="s">
        <v>121</v>
      </c>
      <c r="K8" s="8" t="s">
        <v>51</v>
      </c>
      <c r="L8" s="8" t="s">
        <v>49</v>
      </c>
      <c r="M8" s="8" t="s">
        <v>155</v>
      </c>
      <c r="N8" s="8" t="s">
        <v>52</v>
      </c>
      <c r="O8" s="8" t="s">
        <v>53</v>
      </c>
      <c r="P8" s="8" t="s">
        <v>237</v>
      </c>
      <c r="Q8" s="8" t="s">
        <v>89</v>
      </c>
      <c r="R8" s="8" t="s">
        <v>86</v>
      </c>
      <c r="S8" s="8" t="s">
        <v>210</v>
      </c>
      <c r="T8" s="8" t="s">
        <v>85</v>
      </c>
      <c r="U8" s="8" t="s">
        <v>211</v>
      </c>
      <c r="V8" s="8" t="s">
        <v>86</v>
      </c>
      <c r="W8" s="8" t="s">
        <v>88</v>
      </c>
      <c r="X8" s="6" t="s">
        <v>249</v>
      </c>
      <c r="Y8" s="8" t="s">
        <v>49</v>
      </c>
      <c r="Z8" s="9"/>
    </row>
    <row r="9" spans="1:26" s="35" customFormat="1" ht="48.95" customHeight="1">
      <c r="A9" s="8">
        <f t="shared" si="0"/>
        <v>5</v>
      </c>
      <c r="B9" s="8"/>
      <c r="C9" s="8">
        <v>1994</v>
      </c>
      <c r="D9" s="8" t="s">
        <v>12</v>
      </c>
      <c r="E9" s="8" t="s">
        <v>13</v>
      </c>
      <c r="F9" s="8" t="s">
        <v>22</v>
      </c>
      <c r="G9" s="8">
        <v>73</v>
      </c>
      <c r="H9" s="20" t="s">
        <v>65</v>
      </c>
      <c r="I9" s="21" t="s">
        <v>195</v>
      </c>
      <c r="J9" s="8" t="s">
        <v>54</v>
      </c>
      <c r="K9" s="8" t="s">
        <v>56</v>
      </c>
      <c r="L9" s="8" t="s">
        <v>157</v>
      </c>
      <c r="M9" s="8" t="s">
        <v>55</v>
      </c>
      <c r="N9" s="8" t="s">
        <v>49</v>
      </c>
      <c r="O9" s="8" t="s">
        <v>136</v>
      </c>
      <c r="P9" s="8" t="s">
        <v>236</v>
      </c>
      <c r="Q9" s="8" t="s">
        <v>61</v>
      </c>
      <c r="R9" s="8" t="s">
        <v>90</v>
      </c>
      <c r="S9" s="8" t="s">
        <v>92</v>
      </c>
      <c r="T9" s="8" t="s">
        <v>91</v>
      </c>
      <c r="U9" s="8" t="s">
        <v>55</v>
      </c>
      <c r="V9" s="8" t="s">
        <v>87</v>
      </c>
      <c r="W9" s="8" t="s">
        <v>93</v>
      </c>
      <c r="X9" s="6" t="s">
        <v>250</v>
      </c>
      <c r="Y9" s="8" t="s">
        <v>241</v>
      </c>
      <c r="Z9" s="8"/>
    </row>
    <row r="10" spans="1:26">
      <c r="A10" s="8">
        <f t="shared" si="0"/>
        <v>6</v>
      </c>
      <c r="B10" s="8"/>
      <c r="C10" s="8">
        <v>1994</v>
      </c>
      <c r="D10" s="8" t="s">
        <v>14</v>
      </c>
      <c r="E10" s="8" t="s">
        <v>15</v>
      </c>
      <c r="F10" s="8" t="s">
        <v>29</v>
      </c>
      <c r="G10" s="8">
        <v>18</v>
      </c>
      <c r="H10" s="20" t="s">
        <v>95</v>
      </c>
      <c r="I10" s="21" t="s">
        <v>197</v>
      </c>
      <c r="J10" s="8" t="s">
        <v>98</v>
      </c>
      <c r="K10" s="8" t="s">
        <v>94</v>
      </c>
      <c r="L10" s="8" t="s">
        <v>158</v>
      </c>
      <c r="M10" s="31" t="s">
        <v>154</v>
      </c>
      <c r="N10" s="8" t="s">
        <v>96</v>
      </c>
      <c r="O10" s="8" t="s">
        <v>97</v>
      </c>
      <c r="P10" s="8" t="s">
        <v>49</v>
      </c>
      <c r="Q10" s="8" t="s">
        <v>49</v>
      </c>
      <c r="R10" s="8" t="s">
        <v>49</v>
      </c>
      <c r="S10" s="8" t="s">
        <v>49</v>
      </c>
      <c r="T10" s="8" t="s">
        <v>49</v>
      </c>
      <c r="U10" s="8" t="s">
        <v>49</v>
      </c>
      <c r="V10" s="8" t="s">
        <v>49</v>
      </c>
      <c r="W10" s="8" t="s">
        <v>49</v>
      </c>
      <c r="X10" s="6" t="s">
        <v>49</v>
      </c>
      <c r="Y10" s="10"/>
      <c r="Z10" s="9"/>
    </row>
    <row r="11" spans="1:26">
      <c r="A11" s="8">
        <f t="shared" si="0"/>
        <v>7</v>
      </c>
      <c r="B11" s="8"/>
      <c r="C11" s="8">
        <v>1994</v>
      </c>
      <c r="D11" s="8" t="s">
        <v>3</v>
      </c>
      <c r="E11" s="8" t="s">
        <v>16</v>
      </c>
      <c r="F11" s="8" t="s">
        <v>30</v>
      </c>
      <c r="G11" s="8">
        <v>20</v>
      </c>
      <c r="H11" s="4" t="s">
        <v>99</v>
      </c>
      <c r="I11" s="5" t="s">
        <v>193</v>
      </c>
      <c r="J11" s="8" t="s">
        <v>100</v>
      </c>
      <c r="K11" s="8" t="s">
        <v>49</v>
      </c>
      <c r="L11" s="8" t="s">
        <v>49</v>
      </c>
      <c r="M11" s="8" t="s">
        <v>49</v>
      </c>
      <c r="N11" s="29" t="s">
        <v>102</v>
      </c>
      <c r="O11" s="8" t="s">
        <v>101</v>
      </c>
      <c r="P11" s="8" t="s">
        <v>49</v>
      </c>
      <c r="Q11" s="8" t="s">
        <v>49</v>
      </c>
      <c r="R11" s="8" t="s">
        <v>49</v>
      </c>
      <c r="S11" s="8" t="s">
        <v>49</v>
      </c>
      <c r="T11" s="8" t="s">
        <v>49</v>
      </c>
      <c r="U11" s="8" t="s">
        <v>49</v>
      </c>
      <c r="V11" s="8" t="s">
        <v>49</v>
      </c>
      <c r="W11" s="8" t="s">
        <v>49</v>
      </c>
      <c r="X11" s="6" t="s">
        <v>49</v>
      </c>
      <c r="Y11" s="10" t="s">
        <v>103</v>
      </c>
      <c r="Z11" s="9"/>
    </row>
    <row r="12" spans="1:26" ht="47.25">
      <c r="A12" s="8">
        <f t="shared" si="0"/>
        <v>8</v>
      </c>
      <c r="B12" s="8"/>
      <c r="C12" s="8">
        <v>1995</v>
      </c>
      <c r="D12" s="8" t="s">
        <v>5</v>
      </c>
      <c r="E12" s="8" t="s">
        <v>17</v>
      </c>
      <c r="F12" s="8" t="s">
        <v>29</v>
      </c>
      <c r="G12" s="8">
        <v>20</v>
      </c>
      <c r="H12" s="20" t="s">
        <v>104</v>
      </c>
      <c r="I12" s="21" t="s">
        <v>198</v>
      </c>
      <c r="J12" s="8" t="s">
        <v>100</v>
      </c>
      <c r="K12" s="8" t="s">
        <v>108</v>
      </c>
      <c r="L12" s="8" t="s">
        <v>106</v>
      </c>
      <c r="M12" s="8" t="s">
        <v>107</v>
      </c>
      <c r="N12" s="8" t="s">
        <v>49</v>
      </c>
      <c r="O12" s="8" t="s">
        <v>234</v>
      </c>
      <c r="P12" s="8" t="s">
        <v>49</v>
      </c>
      <c r="Q12" s="8" t="s">
        <v>49</v>
      </c>
      <c r="R12" s="8" t="s">
        <v>49</v>
      </c>
      <c r="S12" s="8" t="s">
        <v>49</v>
      </c>
      <c r="T12" s="8" t="s">
        <v>49</v>
      </c>
      <c r="U12" s="8" t="s">
        <v>49</v>
      </c>
      <c r="V12" s="8" t="s">
        <v>49</v>
      </c>
      <c r="W12" s="8" t="s">
        <v>49</v>
      </c>
      <c r="X12" s="6" t="s">
        <v>49</v>
      </c>
      <c r="Y12" s="10" t="s">
        <v>105</v>
      </c>
      <c r="Z12" s="9"/>
    </row>
    <row r="13" spans="1:26">
      <c r="A13" s="8">
        <f t="shared" si="0"/>
        <v>9</v>
      </c>
      <c r="B13" s="8"/>
      <c r="C13" s="8">
        <v>2001</v>
      </c>
      <c r="D13" s="8" t="s">
        <v>8</v>
      </c>
      <c r="E13" s="8" t="s">
        <v>23</v>
      </c>
      <c r="F13" s="8" t="s">
        <v>30</v>
      </c>
      <c r="G13" s="8">
        <v>40</v>
      </c>
      <c r="H13" s="20" t="s">
        <v>122</v>
      </c>
      <c r="I13" s="21" t="s">
        <v>197</v>
      </c>
      <c r="J13" s="8" t="s">
        <v>109</v>
      </c>
      <c r="K13" s="8" t="s">
        <v>111</v>
      </c>
      <c r="L13" s="8" t="s">
        <v>49</v>
      </c>
      <c r="M13" s="8" t="s">
        <v>112</v>
      </c>
      <c r="N13" s="32" t="s">
        <v>110</v>
      </c>
      <c r="O13" s="8" t="s">
        <v>49</v>
      </c>
      <c r="P13" s="8" t="s">
        <v>50</v>
      </c>
      <c r="Q13" s="8" t="s">
        <v>113</v>
      </c>
      <c r="R13" s="8" t="s">
        <v>114</v>
      </c>
      <c r="S13" s="8" t="s">
        <v>117</v>
      </c>
      <c r="T13" s="8" t="s">
        <v>117</v>
      </c>
      <c r="U13" s="8" t="s">
        <v>49</v>
      </c>
      <c r="V13" s="8" t="s">
        <v>115</v>
      </c>
      <c r="W13" s="8" t="s">
        <v>116</v>
      </c>
      <c r="X13" s="6" t="s">
        <v>49</v>
      </c>
      <c r="Y13" s="10" t="s">
        <v>49</v>
      </c>
      <c r="Z13" s="9"/>
    </row>
    <row r="14" spans="1:26">
      <c r="A14" s="8">
        <f t="shared" si="0"/>
        <v>10</v>
      </c>
      <c r="B14" s="8"/>
      <c r="C14" s="8">
        <v>2002</v>
      </c>
      <c r="D14" s="8" t="s">
        <v>5</v>
      </c>
      <c r="E14" s="8" t="s">
        <v>24</v>
      </c>
      <c r="F14" s="8" t="s">
        <v>29</v>
      </c>
      <c r="G14" s="8">
        <v>19</v>
      </c>
      <c r="H14" s="20" t="s">
        <v>123</v>
      </c>
      <c r="I14" s="21" t="s">
        <v>198</v>
      </c>
      <c r="J14" s="8" t="s">
        <v>124</v>
      </c>
      <c r="K14" s="8" t="s">
        <v>230</v>
      </c>
      <c r="L14" s="8" t="s">
        <v>127</v>
      </c>
      <c r="M14" s="8" t="s">
        <v>128</v>
      </c>
      <c r="N14" s="29" t="s">
        <v>129</v>
      </c>
      <c r="O14" s="8" t="s">
        <v>126</v>
      </c>
      <c r="P14" s="8" t="s">
        <v>125</v>
      </c>
      <c r="Q14" s="8" t="s">
        <v>131</v>
      </c>
      <c r="R14" s="8" t="s">
        <v>49</v>
      </c>
      <c r="S14" s="8" t="s">
        <v>49</v>
      </c>
      <c r="T14" s="8" t="s">
        <v>49</v>
      </c>
      <c r="U14" s="8" t="s">
        <v>49</v>
      </c>
      <c r="V14" s="8" t="s">
        <v>49</v>
      </c>
      <c r="W14" s="8" t="s">
        <v>49</v>
      </c>
      <c r="X14" s="6" t="s">
        <v>251</v>
      </c>
      <c r="Y14" s="10" t="s">
        <v>130</v>
      </c>
      <c r="Z14" s="9"/>
    </row>
    <row r="15" spans="1:26">
      <c r="A15" s="8">
        <f t="shared" si="0"/>
        <v>11</v>
      </c>
      <c r="B15" s="8"/>
      <c r="C15" s="8">
        <v>2006</v>
      </c>
      <c r="D15" s="8" t="s">
        <v>3</v>
      </c>
      <c r="E15" s="8" t="s">
        <v>25</v>
      </c>
      <c r="F15" s="8" t="s">
        <v>29</v>
      </c>
      <c r="G15" s="8">
        <v>56</v>
      </c>
      <c r="H15" s="20" t="s">
        <v>132</v>
      </c>
      <c r="I15" s="21" t="s">
        <v>198</v>
      </c>
      <c r="J15" s="8" t="s">
        <v>133</v>
      </c>
      <c r="K15" s="8" t="s">
        <v>215</v>
      </c>
      <c r="L15" s="8" t="s">
        <v>49</v>
      </c>
      <c r="M15" s="8" t="s">
        <v>49</v>
      </c>
      <c r="N15" s="8" t="s">
        <v>49</v>
      </c>
      <c r="O15" s="8" t="s">
        <v>136</v>
      </c>
      <c r="P15" s="8" t="s">
        <v>49</v>
      </c>
      <c r="Q15" s="8" t="s">
        <v>135</v>
      </c>
      <c r="R15" s="8" t="s">
        <v>49</v>
      </c>
      <c r="S15" s="8" t="s">
        <v>49</v>
      </c>
      <c r="T15" s="8" t="s">
        <v>49</v>
      </c>
      <c r="U15" s="8" t="s">
        <v>49</v>
      </c>
      <c r="V15" s="8" t="s">
        <v>49</v>
      </c>
      <c r="W15" s="8" t="s">
        <v>49</v>
      </c>
      <c r="X15" s="6" t="s">
        <v>49</v>
      </c>
      <c r="Y15" s="10" t="s">
        <v>134</v>
      </c>
      <c r="Z15" s="9" t="s">
        <v>138</v>
      </c>
    </row>
    <row r="16" spans="1:26" ht="51" customHeight="1">
      <c r="A16" s="8">
        <f t="shared" si="0"/>
        <v>12</v>
      </c>
      <c r="B16" s="8"/>
      <c r="C16" s="8">
        <v>2006</v>
      </c>
      <c r="D16" s="8" t="s">
        <v>26</v>
      </c>
      <c r="E16" s="8" t="s">
        <v>27</v>
      </c>
      <c r="F16" s="8" t="s">
        <v>22</v>
      </c>
      <c r="G16" s="8">
        <v>113</v>
      </c>
      <c r="H16" s="4" t="s">
        <v>49</v>
      </c>
      <c r="I16" s="5" t="s">
        <v>199</v>
      </c>
      <c r="J16" s="8" t="s">
        <v>139</v>
      </c>
      <c r="K16" s="8" t="s">
        <v>49</v>
      </c>
      <c r="L16" s="8" t="s">
        <v>49</v>
      </c>
      <c r="M16" s="30">
        <v>0.14000000000000001</v>
      </c>
      <c r="N16" s="8" t="s">
        <v>49</v>
      </c>
      <c r="O16" s="8" t="s">
        <v>140</v>
      </c>
      <c r="P16" s="8" t="s">
        <v>141</v>
      </c>
      <c r="Q16" s="8" t="s">
        <v>49</v>
      </c>
      <c r="R16" s="8" t="s">
        <v>49</v>
      </c>
      <c r="S16" s="8" t="s">
        <v>49</v>
      </c>
      <c r="T16" s="8" t="s">
        <v>49</v>
      </c>
      <c r="U16" s="8" t="s">
        <v>49</v>
      </c>
      <c r="V16" s="8" t="s">
        <v>49</v>
      </c>
      <c r="W16" s="8" t="s">
        <v>49</v>
      </c>
      <c r="X16" s="6" t="s">
        <v>49</v>
      </c>
      <c r="Y16" s="10" t="s">
        <v>49</v>
      </c>
      <c r="Z16" s="9"/>
    </row>
    <row r="17" spans="1:26" ht="45.95" customHeight="1">
      <c r="A17" s="8">
        <f t="shared" si="0"/>
        <v>13</v>
      </c>
      <c r="B17" s="8"/>
      <c r="C17" s="8">
        <v>2008</v>
      </c>
      <c r="D17" s="8" t="s">
        <v>3</v>
      </c>
      <c r="E17" s="8" t="s">
        <v>4</v>
      </c>
      <c r="F17" s="8" t="s">
        <v>29</v>
      </c>
      <c r="G17" s="8">
        <v>76</v>
      </c>
      <c r="H17" s="4" t="s">
        <v>146</v>
      </c>
      <c r="I17" s="5" t="s">
        <v>200</v>
      </c>
      <c r="J17" s="8" t="s">
        <v>216</v>
      </c>
      <c r="K17" s="8" t="s">
        <v>49</v>
      </c>
      <c r="L17" s="8" t="s">
        <v>49</v>
      </c>
      <c r="M17" s="8" t="s">
        <v>49</v>
      </c>
      <c r="N17" s="8" t="s">
        <v>49</v>
      </c>
      <c r="O17" s="8" t="s">
        <v>235</v>
      </c>
      <c r="P17" s="8" t="s">
        <v>148</v>
      </c>
      <c r="Q17" s="8" t="s">
        <v>239</v>
      </c>
      <c r="R17" s="8" t="s">
        <v>49</v>
      </c>
      <c r="S17" s="8" t="s">
        <v>49</v>
      </c>
      <c r="T17" s="8" t="s">
        <v>49</v>
      </c>
      <c r="U17" s="8" t="s">
        <v>49</v>
      </c>
      <c r="V17" s="8" t="s">
        <v>49</v>
      </c>
      <c r="W17" s="8" t="s">
        <v>49</v>
      </c>
      <c r="X17" s="6" t="s">
        <v>252</v>
      </c>
      <c r="Y17" s="10" t="s">
        <v>147</v>
      </c>
      <c r="Z17" s="9" t="s">
        <v>253</v>
      </c>
    </row>
    <row r="18" spans="1:26" s="9" customFormat="1" ht="48.95" customHeight="1">
      <c r="A18" s="8">
        <f t="shared" si="0"/>
        <v>14</v>
      </c>
      <c r="B18" s="8"/>
      <c r="C18" s="8">
        <v>2009</v>
      </c>
      <c r="D18" s="8" t="s">
        <v>172</v>
      </c>
      <c r="E18" s="8" t="s">
        <v>173</v>
      </c>
      <c r="F18" s="8" t="s">
        <v>29</v>
      </c>
      <c r="G18" s="8">
        <v>20</v>
      </c>
      <c r="H18" s="4">
        <v>6</v>
      </c>
      <c r="I18" s="5" t="s">
        <v>192</v>
      </c>
      <c r="J18" s="8" t="s">
        <v>174</v>
      </c>
      <c r="K18" s="8" t="s">
        <v>49</v>
      </c>
      <c r="L18" s="8" t="s">
        <v>49</v>
      </c>
      <c r="M18" s="8" t="s">
        <v>49</v>
      </c>
      <c r="N18" s="8" t="s">
        <v>96</v>
      </c>
      <c r="O18" s="8" t="s">
        <v>176</v>
      </c>
      <c r="P18" s="8" t="s">
        <v>49</v>
      </c>
      <c r="Q18" s="8" t="s">
        <v>119</v>
      </c>
      <c r="R18" s="8" t="s">
        <v>177</v>
      </c>
      <c r="S18" s="8" t="s">
        <v>49</v>
      </c>
      <c r="T18" s="8" t="s">
        <v>49</v>
      </c>
      <c r="U18" s="8" t="s">
        <v>49</v>
      </c>
      <c r="V18" s="8" t="s">
        <v>49</v>
      </c>
      <c r="W18" s="8" t="s">
        <v>49</v>
      </c>
      <c r="X18" s="6" t="s">
        <v>254</v>
      </c>
      <c r="Y18" s="10" t="s">
        <v>49</v>
      </c>
    </row>
    <row r="19" spans="1:26" ht="24.95" customHeight="1">
      <c r="A19" s="8">
        <f t="shared" si="0"/>
        <v>15</v>
      </c>
      <c r="B19" s="8"/>
      <c r="C19" s="8">
        <v>2009</v>
      </c>
      <c r="D19" s="8" t="s">
        <v>178</v>
      </c>
      <c r="E19" s="8" t="s">
        <v>183</v>
      </c>
      <c r="F19" s="8" t="s">
        <v>29</v>
      </c>
      <c r="G19" s="8">
        <v>1</v>
      </c>
      <c r="H19" s="20">
        <v>12</v>
      </c>
      <c r="I19" s="21" t="s">
        <v>196</v>
      </c>
      <c r="J19" s="8" t="s">
        <v>180</v>
      </c>
      <c r="K19" s="8">
        <v>4</v>
      </c>
      <c r="L19" s="8" t="s">
        <v>106</v>
      </c>
      <c r="M19" s="8" t="s">
        <v>179</v>
      </c>
      <c r="N19" s="8" t="s">
        <v>204</v>
      </c>
      <c r="O19" s="8" t="s">
        <v>229</v>
      </c>
      <c r="P19" s="8" t="s">
        <v>49</v>
      </c>
      <c r="Q19" s="8" t="s">
        <v>244</v>
      </c>
      <c r="R19" s="8" t="s">
        <v>244</v>
      </c>
      <c r="S19" s="8" t="s">
        <v>244</v>
      </c>
      <c r="T19" s="8" t="s">
        <v>244</v>
      </c>
      <c r="U19" s="8" t="s">
        <v>179</v>
      </c>
      <c r="V19" s="8" t="s">
        <v>244</v>
      </c>
      <c r="W19" s="8" t="s">
        <v>244</v>
      </c>
      <c r="X19" s="6" t="s">
        <v>217</v>
      </c>
      <c r="Y19" s="10"/>
      <c r="Z19" s="9"/>
    </row>
    <row r="20" spans="1:26" ht="24.95" customHeight="1">
      <c r="A20" s="8">
        <f t="shared" si="0"/>
        <v>16</v>
      </c>
      <c r="B20" s="8"/>
      <c r="C20" s="8">
        <v>2010</v>
      </c>
      <c r="D20" s="8" t="s">
        <v>5</v>
      </c>
      <c r="E20" s="8" t="s">
        <v>6</v>
      </c>
      <c r="F20" s="8" t="s">
        <v>29</v>
      </c>
      <c r="G20" s="8">
        <v>16</v>
      </c>
      <c r="H20" s="20" t="s">
        <v>67</v>
      </c>
      <c r="I20" s="21" t="s">
        <v>199</v>
      </c>
      <c r="J20" s="8" t="s">
        <v>142</v>
      </c>
      <c r="K20" s="8" t="s">
        <v>152</v>
      </c>
      <c r="L20" s="8" t="s">
        <v>49</v>
      </c>
      <c r="M20" s="8" t="s">
        <v>144</v>
      </c>
      <c r="N20" s="8" t="s">
        <v>145</v>
      </c>
      <c r="O20" s="8" t="s">
        <v>143</v>
      </c>
      <c r="P20" s="8" t="s">
        <v>50</v>
      </c>
      <c r="Q20" s="8" t="s">
        <v>238</v>
      </c>
      <c r="R20" s="8" t="s">
        <v>49</v>
      </c>
      <c r="S20" s="8" t="s">
        <v>49</v>
      </c>
      <c r="T20" s="8" t="s">
        <v>144</v>
      </c>
      <c r="U20" s="8" t="s">
        <v>49</v>
      </c>
      <c r="V20" s="8" t="s">
        <v>245</v>
      </c>
      <c r="W20" s="8" t="s">
        <v>49</v>
      </c>
      <c r="X20" s="6" t="s">
        <v>255</v>
      </c>
      <c r="Y20" s="10" t="s">
        <v>49</v>
      </c>
      <c r="Z20" s="9"/>
    </row>
    <row r="21" spans="1:26" ht="47.25">
      <c r="A21" s="8">
        <f t="shared" si="0"/>
        <v>17</v>
      </c>
      <c r="B21" s="8"/>
      <c r="C21" s="8">
        <v>2010</v>
      </c>
      <c r="D21" s="8" t="s">
        <v>3</v>
      </c>
      <c r="E21" s="8" t="s">
        <v>7</v>
      </c>
      <c r="F21" s="8" t="s">
        <v>29</v>
      </c>
      <c r="G21" s="8">
        <v>172</v>
      </c>
      <c r="H21" s="20" t="s">
        <v>132</v>
      </c>
      <c r="I21" s="5" t="s">
        <v>201</v>
      </c>
      <c r="J21" s="8" t="s">
        <v>151</v>
      </c>
      <c r="K21" s="8">
        <v>2.2000000000000002</v>
      </c>
      <c r="L21" s="8" t="s">
        <v>49</v>
      </c>
      <c r="M21" s="8" t="s">
        <v>150</v>
      </c>
      <c r="N21" s="8" t="s">
        <v>149</v>
      </c>
      <c r="O21" s="8" t="s">
        <v>49</v>
      </c>
      <c r="P21" s="8" t="s">
        <v>49</v>
      </c>
      <c r="Q21" s="8" t="s">
        <v>240</v>
      </c>
      <c r="R21" s="8" t="s">
        <v>49</v>
      </c>
      <c r="S21" s="8" t="s">
        <v>49</v>
      </c>
      <c r="T21" s="8" t="s">
        <v>49</v>
      </c>
      <c r="U21" s="8" t="s">
        <v>49</v>
      </c>
      <c r="V21" s="8" t="s">
        <v>49</v>
      </c>
      <c r="W21" s="8" t="s">
        <v>209</v>
      </c>
      <c r="X21" s="6" t="s">
        <v>256</v>
      </c>
      <c r="Y21" s="10" t="s">
        <v>242</v>
      </c>
      <c r="Z21" s="9"/>
    </row>
    <row r="22" spans="1:26" s="36" customFormat="1">
      <c r="A22" s="8">
        <f t="shared" si="0"/>
        <v>18</v>
      </c>
      <c r="B22" s="8"/>
      <c r="C22" s="8">
        <v>2011</v>
      </c>
      <c r="D22" s="8" t="s">
        <v>181</v>
      </c>
      <c r="E22" s="8" t="s">
        <v>182</v>
      </c>
      <c r="F22" s="8" t="s">
        <v>29</v>
      </c>
      <c r="G22" s="8">
        <v>1</v>
      </c>
      <c r="H22" s="20" t="s">
        <v>49</v>
      </c>
      <c r="I22" s="5" t="s">
        <v>202</v>
      </c>
      <c r="J22" s="8" t="s">
        <v>187</v>
      </c>
      <c r="K22" s="33">
        <v>2</v>
      </c>
      <c r="L22" s="8" t="s">
        <v>106</v>
      </c>
      <c r="M22" s="8" t="s">
        <v>106</v>
      </c>
      <c r="N22" s="8" t="s">
        <v>190</v>
      </c>
      <c r="O22" s="8" t="s">
        <v>226</v>
      </c>
      <c r="P22" s="8" t="s">
        <v>49</v>
      </c>
      <c r="Q22" s="8" t="s">
        <v>106</v>
      </c>
      <c r="R22" s="8" t="s">
        <v>106</v>
      </c>
      <c r="S22" s="8" t="s">
        <v>49</v>
      </c>
      <c r="T22" s="8" t="s">
        <v>49</v>
      </c>
      <c r="U22" s="8" t="s">
        <v>49</v>
      </c>
      <c r="V22" s="8" t="s">
        <v>49</v>
      </c>
      <c r="W22" s="8" t="s">
        <v>49</v>
      </c>
      <c r="X22" s="6" t="s">
        <v>203</v>
      </c>
      <c r="Y22" s="10" t="s">
        <v>49</v>
      </c>
      <c r="Z22" s="9"/>
    </row>
    <row r="23" spans="1:26" s="36" customFormat="1">
      <c r="A23" s="8">
        <f t="shared" si="0"/>
        <v>19</v>
      </c>
      <c r="B23" s="8"/>
      <c r="C23" s="8">
        <v>2012</v>
      </c>
      <c r="D23" s="8" t="s">
        <v>184</v>
      </c>
      <c r="E23" s="8" t="s">
        <v>185</v>
      </c>
      <c r="F23" s="8" t="s">
        <v>29</v>
      </c>
      <c r="G23" s="8">
        <v>1</v>
      </c>
      <c r="H23" s="20" t="s">
        <v>49</v>
      </c>
      <c r="I23" s="5" t="s">
        <v>186</v>
      </c>
      <c r="J23" s="8" t="s">
        <v>187</v>
      </c>
      <c r="K23" s="33">
        <v>9</v>
      </c>
      <c r="L23" s="8" t="s">
        <v>106</v>
      </c>
      <c r="M23" s="8" t="s">
        <v>106</v>
      </c>
      <c r="N23" s="8" t="s">
        <v>204</v>
      </c>
      <c r="O23" s="8" t="s">
        <v>227</v>
      </c>
      <c r="P23" s="8" t="s">
        <v>49</v>
      </c>
      <c r="Q23" s="8" t="s">
        <v>179</v>
      </c>
      <c r="R23" s="8" t="s">
        <v>179</v>
      </c>
      <c r="S23" s="8" t="s">
        <v>49</v>
      </c>
      <c r="T23" s="8" t="s">
        <v>49</v>
      </c>
      <c r="U23" s="8" t="s">
        <v>49</v>
      </c>
      <c r="V23" s="8" t="s">
        <v>49</v>
      </c>
      <c r="W23" s="8" t="s">
        <v>49</v>
      </c>
      <c r="X23" s="6" t="s">
        <v>188</v>
      </c>
      <c r="Y23" s="10" t="s">
        <v>49</v>
      </c>
      <c r="Z23" s="9"/>
    </row>
    <row r="24" spans="1:26" ht="31.5">
      <c r="A24" s="8">
        <f t="shared" si="0"/>
        <v>20</v>
      </c>
      <c r="B24" s="8"/>
      <c r="C24" s="8">
        <v>2015</v>
      </c>
      <c r="D24" s="8" t="s">
        <v>32</v>
      </c>
      <c r="E24" s="8" t="s">
        <v>33</v>
      </c>
      <c r="F24" s="8" t="s">
        <v>30</v>
      </c>
      <c r="G24" s="8">
        <v>29</v>
      </c>
      <c r="H24" s="4" t="s">
        <v>163</v>
      </c>
      <c r="I24" s="5" t="s">
        <v>192</v>
      </c>
      <c r="J24" s="8" t="s">
        <v>164</v>
      </c>
      <c r="K24" s="8" t="s">
        <v>167</v>
      </c>
      <c r="L24" s="8" t="s">
        <v>49</v>
      </c>
      <c r="M24" s="8" t="s">
        <v>49</v>
      </c>
      <c r="N24" s="8" t="s">
        <v>166</v>
      </c>
      <c r="O24" s="8" t="s">
        <v>165</v>
      </c>
      <c r="P24" s="8" t="s">
        <v>49</v>
      </c>
      <c r="Q24" s="8" t="s">
        <v>168</v>
      </c>
      <c r="R24" s="8" t="s">
        <v>49</v>
      </c>
      <c r="S24" s="8" t="s">
        <v>170</v>
      </c>
      <c r="T24" s="8" t="s">
        <v>225</v>
      </c>
      <c r="U24" s="8" t="s">
        <v>169</v>
      </c>
      <c r="V24" s="8" t="s">
        <v>171</v>
      </c>
      <c r="W24" s="8" t="s">
        <v>49</v>
      </c>
      <c r="X24" s="6" t="s">
        <v>257</v>
      </c>
      <c r="Y24" s="10" t="s">
        <v>49</v>
      </c>
      <c r="Z24" s="9"/>
    </row>
    <row r="25" spans="1:26">
      <c r="A25" s="8">
        <f t="shared" si="0"/>
        <v>21</v>
      </c>
      <c r="B25" s="8"/>
      <c r="C25" s="8">
        <v>2016</v>
      </c>
      <c r="D25" s="8" t="s">
        <v>3</v>
      </c>
      <c r="E25" s="8" t="s">
        <v>31</v>
      </c>
      <c r="F25" s="8" t="s">
        <v>29</v>
      </c>
      <c r="G25" s="8">
        <v>10</v>
      </c>
      <c r="H25" s="4" t="s">
        <v>49</v>
      </c>
      <c r="I25" s="5" t="s">
        <v>193</v>
      </c>
      <c r="J25" s="8" t="s">
        <v>159</v>
      </c>
      <c r="K25" s="8" t="s">
        <v>49</v>
      </c>
      <c r="L25" s="8" t="s">
        <v>49</v>
      </c>
      <c r="M25" s="8" t="s">
        <v>49</v>
      </c>
      <c r="N25" s="8" t="s">
        <v>160</v>
      </c>
      <c r="O25" s="8" t="s">
        <v>162</v>
      </c>
      <c r="P25" s="8" t="s">
        <v>49</v>
      </c>
      <c r="Q25" s="8" t="s">
        <v>59</v>
      </c>
      <c r="R25" s="8" t="s">
        <v>49</v>
      </c>
      <c r="S25" s="8" t="s">
        <v>49</v>
      </c>
      <c r="T25" s="8" t="s">
        <v>49</v>
      </c>
      <c r="U25" s="8" t="s">
        <v>49</v>
      </c>
      <c r="V25" s="8" t="s">
        <v>49</v>
      </c>
      <c r="W25" s="8" t="s">
        <v>49</v>
      </c>
      <c r="X25" s="6" t="s">
        <v>49</v>
      </c>
      <c r="Y25" s="10" t="s">
        <v>49</v>
      </c>
      <c r="Z25" s="9" t="s">
        <v>161</v>
      </c>
    </row>
    <row r="26" spans="1:26" s="36" customFormat="1">
      <c r="A26" s="8">
        <f t="shared" si="0"/>
        <v>22</v>
      </c>
      <c r="B26" s="8"/>
      <c r="C26" s="8">
        <v>2017</v>
      </c>
      <c r="D26" s="8" t="s">
        <v>3</v>
      </c>
      <c r="E26" s="8" t="s">
        <v>189</v>
      </c>
      <c r="F26" s="8" t="s">
        <v>29</v>
      </c>
      <c r="G26" s="8">
        <v>1</v>
      </c>
      <c r="H26" s="20" t="s">
        <v>49</v>
      </c>
      <c r="I26" s="5" t="s">
        <v>200</v>
      </c>
      <c r="J26" s="8" t="s">
        <v>187</v>
      </c>
      <c r="K26" s="33">
        <v>5</v>
      </c>
      <c r="L26" s="8" t="s">
        <v>106</v>
      </c>
      <c r="M26" s="8" t="s">
        <v>106</v>
      </c>
      <c r="N26" s="8" t="s">
        <v>190</v>
      </c>
      <c r="O26" s="8" t="s">
        <v>228</v>
      </c>
      <c r="P26" s="8" t="s">
        <v>49</v>
      </c>
      <c r="Q26" s="8" t="s">
        <v>179</v>
      </c>
      <c r="R26" s="8" t="s">
        <v>179</v>
      </c>
      <c r="S26" s="8" t="s">
        <v>49</v>
      </c>
      <c r="T26" s="8" t="s">
        <v>49</v>
      </c>
      <c r="U26" s="8" t="s">
        <v>49</v>
      </c>
      <c r="V26" s="8" t="s">
        <v>49</v>
      </c>
      <c r="W26" s="8" t="s">
        <v>49</v>
      </c>
      <c r="X26" s="6" t="s">
        <v>191</v>
      </c>
      <c r="Y26" s="10" t="s">
        <v>49</v>
      </c>
      <c r="Z26" s="9"/>
    </row>
    <row r="28" spans="1:26">
      <c r="F28" s="34" t="s">
        <v>37</v>
      </c>
      <c r="G28" s="34">
        <f>SUM(G5:G26)</f>
        <v>825</v>
      </c>
    </row>
    <row r="31" spans="1:26">
      <c r="A31" s="14"/>
      <c r="B31" s="15"/>
      <c r="C31" s="15"/>
      <c r="D31" s="15"/>
      <c r="E31" s="15"/>
      <c r="F31" s="16" t="s">
        <v>19</v>
      </c>
      <c r="G31" s="16"/>
      <c r="H31" s="17"/>
      <c r="I31" s="14"/>
      <c r="J31" s="14"/>
      <c r="K31" s="14" t="s">
        <v>38</v>
      </c>
      <c r="L31" s="14"/>
      <c r="M31" s="14"/>
      <c r="N31" s="14"/>
      <c r="O31" s="2" t="s">
        <v>38</v>
      </c>
      <c r="P31" s="14" t="s">
        <v>40</v>
      </c>
      <c r="Q31" s="14"/>
      <c r="R31" s="14"/>
      <c r="S31" s="14"/>
      <c r="T31" s="14"/>
      <c r="U31" s="14"/>
      <c r="V31" s="14"/>
      <c r="W31" s="14"/>
      <c r="X31" s="16"/>
      <c r="Y31" s="18"/>
      <c r="Z31" s="14"/>
    </row>
    <row r="32" spans="1:26">
      <c r="A32" s="14"/>
      <c r="B32" s="15"/>
      <c r="C32" s="15"/>
      <c r="D32" s="15"/>
      <c r="E32" s="15"/>
      <c r="F32" s="16" t="s">
        <v>20</v>
      </c>
      <c r="G32" s="16"/>
      <c r="H32" s="17"/>
      <c r="I32" s="14"/>
      <c r="J32" s="14"/>
      <c r="K32" s="14" t="s">
        <v>39</v>
      </c>
      <c r="L32" s="14"/>
      <c r="M32" s="14"/>
      <c r="N32" s="14"/>
      <c r="O32" s="37" t="s">
        <v>218</v>
      </c>
      <c r="P32" s="14"/>
      <c r="Q32" s="14"/>
      <c r="R32" s="14"/>
      <c r="S32" s="14"/>
      <c r="T32" s="14"/>
      <c r="U32" s="14"/>
      <c r="V32" s="14"/>
      <c r="W32" s="14"/>
      <c r="X32" s="16"/>
      <c r="Y32" s="18"/>
      <c r="Z32" s="14"/>
    </row>
    <row r="33" spans="1:26">
      <c r="A33" s="14"/>
      <c r="B33" s="15"/>
      <c r="C33" s="15"/>
      <c r="D33" s="15"/>
      <c r="E33" s="15"/>
      <c r="F33" s="16" t="s">
        <v>21</v>
      </c>
      <c r="G33" s="16"/>
      <c r="H33" s="17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6"/>
      <c r="Y33" s="18"/>
      <c r="Z33" s="14"/>
    </row>
    <row r="35" spans="1:26">
      <c r="F35" s="22" t="s">
        <v>231</v>
      </c>
      <c r="G35" s="23">
        <f>MIN(G5:G26)</f>
        <v>1</v>
      </c>
    </row>
    <row r="36" spans="1:26">
      <c r="F36" s="22" t="s">
        <v>232</v>
      </c>
      <c r="G36" s="23">
        <f>MAX( G5:G26)</f>
        <v>172</v>
      </c>
    </row>
    <row r="37" spans="1:26">
      <c r="F37" s="22" t="s">
        <v>233</v>
      </c>
      <c r="G37" s="23">
        <f>AVERAGE(G5:G26)</f>
        <v>37.5</v>
      </c>
    </row>
  </sheetData>
  <sortState ref="C5:F39">
    <sortCondition ref="C5:C39"/>
  </sortState>
  <mergeCells count="2">
    <mergeCell ref="Q3:W3"/>
    <mergeCell ref="O3:P3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Olivry</dc:creator>
  <cp:lastModifiedBy>JOLANO</cp:lastModifiedBy>
  <dcterms:created xsi:type="dcterms:W3CDTF">2018-08-07T15:03:41Z</dcterms:created>
  <dcterms:modified xsi:type="dcterms:W3CDTF">2019-05-02T02:53:40Z</dcterms:modified>
</cp:coreProperties>
</file>