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pe029\OneDrive - WageningenUR\Articles and Planning Linde Kampers\Anaerobic Fermentation\"/>
    </mc:Choice>
  </mc:AlternateContent>
  <bookViews>
    <workbookView xWindow="0" yWindow="0" windowWidth="14370" windowHeight="9525" activeTab="1"/>
  </bookViews>
  <sheets>
    <sheet name="RAWdata" sheetId="1" r:id="rId1"/>
    <sheet name="Analysi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2" l="1"/>
  <c r="B333" i="1"/>
  <c r="B10" i="1"/>
  <c r="V5" i="2"/>
  <c r="Q5" i="2"/>
  <c r="L5" i="2"/>
  <c r="G5" i="2"/>
  <c r="B5" i="2"/>
  <c r="V4" i="2" l="1"/>
  <c r="V3" i="2"/>
  <c r="L3" i="2"/>
  <c r="Q3" i="2" l="1"/>
  <c r="Q4" i="2"/>
  <c r="G3" i="2" l="1"/>
  <c r="AE5" i="2"/>
  <c r="AE4" i="2"/>
  <c r="AE3" i="2"/>
  <c r="AD5" i="2"/>
  <c r="AD4" i="2"/>
  <c r="AD3" i="2"/>
  <c r="W5" i="2" l="1"/>
  <c r="R5" i="2"/>
  <c r="R3" i="2"/>
  <c r="W3" i="2"/>
  <c r="M3" i="2"/>
  <c r="W4" i="2"/>
  <c r="G12" i="2" s="1"/>
  <c r="M4" i="2"/>
  <c r="G10" i="2" s="1"/>
  <c r="M5" i="2"/>
  <c r="H5" i="2"/>
  <c r="C5" i="2"/>
  <c r="H3" i="2"/>
  <c r="G4" i="2"/>
  <c r="B4" i="2"/>
  <c r="C4" i="2" s="1"/>
  <c r="G8" i="2" s="1"/>
  <c r="B3" i="2"/>
  <c r="C3" i="2" s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X4" i="2" s="1"/>
  <c r="B9" i="1"/>
  <c r="N5" i="2" l="1"/>
  <c r="O5" i="2" s="1"/>
  <c r="I5" i="2"/>
  <c r="J5" i="2" s="1"/>
  <c r="K5" i="2" s="1"/>
  <c r="X5" i="2"/>
  <c r="Y5" i="2" s="1"/>
  <c r="Z5" i="2" s="1"/>
  <c r="D5" i="2"/>
  <c r="S5" i="2"/>
  <c r="T5" i="2" s="1"/>
  <c r="U5" i="2" s="1"/>
  <c r="Y4" i="2"/>
  <c r="Z4" i="2" s="1"/>
  <c r="F12" i="2"/>
  <c r="E12" i="2"/>
  <c r="F9" i="2"/>
  <c r="F11" i="2"/>
  <c r="F8" i="2"/>
  <c r="E8" i="2"/>
  <c r="F10" i="2"/>
  <c r="E10" i="2"/>
  <c r="D12" i="2"/>
  <c r="H12" i="2"/>
  <c r="H11" i="2"/>
  <c r="D10" i="2"/>
  <c r="H10" i="2"/>
  <c r="H9" i="2"/>
  <c r="D8" i="2"/>
  <c r="H8" i="2"/>
  <c r="N4" i="2"/>
  <c r="O4" i="2" s="1"/>
  <c r="P4" i="2" s="1"/>
  <c r="I4" i="2"/>
  <c r="J4" i="2" s="1"/>
  <c r="S3" i="2"/>
  <c r="T3" i="2" s="1"/>
  <c r="U3" i="2" s="1"/>
  <c r="X3" i="2"/>
  <c r="Y3" i="2" s="1"/>
  <c r="Z3" i="2" s="1"/>
  <c r="N3" i="2"/>
  <c r="O3" i="2" s="1"/>
  <c r="P3" i="2" s="1"/>
  <c r="D4" i="2"/>
  <c r="E4" i="2" s="1"/>
  <c r="F4" i="2" s="1"/>
  <c r="D3" i="2"/>
  <c r="E3" i="2" s="1"/>
  <c r="F3" i="2" s="1"/>
  <c r="I3" i="2"/>
  <c r="J3" i="2" s="1"/>
  <c r="K3" i="2" s="1"/>
  <c r="S4" i="2"/>
  <c r="T4" i="2" s="1"/>
  <c r="E5" i="2"/>
  <c r="F5" i="2" s="1"/>
  <c r="P5" i="2"/>
  <c r="R4" i="2"/>
  <c r="G11" i="2" s="1"/>
  <c r="H4" i="2"/>
  <c r="G9" i="2" s="1"/>
  <c r="E9" i="2" l="1"/>
  <c r="D9" i="2"/>
  <c r="D11" i="2"/>
  <c r="E11" i="2"/>
  <c r="K12" i="2"/>
  <c r="J10" i="2"/>
  <c r="K10" i="2"/>
  <c r="K8" i="2"/>
  <c r="J8" i="2"/>
  <c r="U4" i="2"/>
  <c r="K4" i="2"/>
  <c r="J9" i="2" s="1"/>
  <c r="J11" i="2" l="1"/>
  <c r="K9" i="2"/>
  <c r="K11" i="2"/>
  <c r="J12" i="2"/>
</calcChain>
</file>

<file path=xl/sharedStrings.xml><?xml version="1.0" encoding="utf-8"?>
<sst xmlns="http://schemas.openxmlformats.org/spreadsheetml/2006/main" count="63" uniqueCount="34">
  <si>
    <t>Oxygen gradient data analysis</t>
  </si>
  <si>
    <t>Time(min)</t>
  </si>
  <si>
    <t>Time it took</t>
  </si>
  <si>
    <t>time it took</t>
  </si>
  <si>
    <t>T (days)</t>
  </si>
  <si>
    <t>stdev</t>
  </si>
  <si>
    <t>Blank medium</t>
  </si>
  <si>
    <t>Average depth (pixels)</t>
  </si>
  <si>
    <t>cm/pixel</t>
  </si>
  <si>
    <t>mm/pixel</t>
  </si>
  <si>
    <t>mm</t>
  </si>
  <si>
    <t>pixels/5cm</t>
  </si>
  <si>
    <t>Progress (mm/day)</t>
  </si>
  <si>
    <t>progress (mm/day)</t>
  </si>
  <si>
    <t>Stdev progress (mm/day)</t>
  </si>
  <si>
    <t>0 mg/l dissolved oxygen</t>
  </si>
  <si>
    <t>KT2440 pS2213 -</t>
  </si>
  <si>
    <t>Blank T4</t>
  </si>
  <si>
    <t>KT2440 pS2213 - T2</t>
  </si>
  <si>
    <t>KT2440 pS2213 - T3</t>
  </si>
  <si>
    <t>KT2440 pS2213 - T4</t>
  </si>
  <si>
    <t>KT2440 pS2213 ackA T3</t>
  </si>
  <si>
    <t>KT2440 pS2213 ackA T4</t>
  </si>
  <si>
    <t>KT2440 pS2213 nrdD-nrdG T2</t>
  </si>
  <si>
    <t>KT2440 pS2213 nrdD-nrdG T3</t>
  </si>
  <si>
    <t>KT2440 pS2213 nrdD-nrdG T4</t>
  </si>
  <si>
    <t>KT2440 pS2213 ackA-(pyrK-pyrD B)-(nrdD-nrdG) T4</t>
  </si>
  <si>
    <r>
      <t xml:space="preserve">KT2440 pS2213 </t>
    </r>
    <r>
      <rPr>
        <i/>
        <sz val="11"/>
        <color theme="1"/>
        <rFont val="Calibri"/>
        <family val="2"/>
        <scheme val="minor"/>
      </rPr>
      <t>ackA</t>
    </r>
  </si>
  <si>
    <r>
      <t xml:space="preserve">KT2440 pS2213 </t>
    </r>
    <r>
      <rPr>
        <i/>
        <sz val="11"/>
        <color theme="1"/>
        <rFont val="Calibri"/>
        <family val="2"/>
        <scheme val="minor"/>
      </rPr>
      <t>nrdD-nrdG</t>
    </r>
  </si>
  <si>
    <r>
      <t xml:space="preserve">KT2440 pS2213 </t>
    </r>
    <r>
      <rPr>
        <i/>
        <sz val="11"/>
        <color theme="1"/>
        <rFont val="Calibri"/>
        <family val="2"/>
        <scheme val="minor"/>
      </rPr>
      <t>ackA-(pyrK-pyrD B)-(nrdD-nrdG)</t>
    </r>
  </si>
  <si>
    <t>T1</t>
  </si>
  <si>
    <t>T2</t>
  </si>
  <si>
    <t>T3</t>
  </si>
  <si>
    <t>Photo# 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</si>
</sst>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5" fontId="0" fillId="0" borderId="0" xfId="0" applyNumberForma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C4EF8"/>
      <color rgb="FF8D00CC"/>
      <color rgb="FFE2C5FF"/>
      <color rgb="FF9933FF"/>
      <color rgb="FFCCCCFF"/>
      <color rgb="FFCEB4FE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5"/>
          <c:order val="0"/>
          <c:tx>
            <c:strRef>
              <c:f>Analysis!$F$7</c:f>
              <c:strCache>
                <c:ptCount val="1"/>
                <c:pt idx="0">
                  <c:v>T1</c:v>
                </c:pt>
              </c:strCache>
            </c:strRef>
          </c:tx>
          <c:spPr>
            <a:solidFill>
              <a:schemeClr val="dk1">
                <a:tint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Analysis!$B$8:$B$12</c:f>
              <c:strCache>
                <c:ptCount val="5"/>
                <c:pt idx="0">
                  <c:v>Blank medium</c:v>
                </c:pt>
                <c:pt idx="1">
                  <c:v>KT2440 pS2213 -</c:v>
                </c:pt>
                <c:pt idx="2">
                  <c:v>KT2440 pS2213 ackA</c:v>
                </c:pt>
                <c:pt idx="3">
                  <c:v>KT2440 pS2213 nrdD-nrdG</c:v>
                </c:pt>
                <c:pt idx="4">
                  <c:v>KT2440 pS2213 ackA-(pyrK-pyrD B)-(nrdD-nrdG)</c:v>
                </c:pt>
              </c:strCache>
            </c:strRef>
          </c:cat>
          <c:val>
            <c:numRef>
              <c:f>Analysis!$F$8:$F$12</c:f>
              <c:numCache>
                <c:formatCode>Standaard</c:formatCode>
                <c:ptCount val="5"/>
                <c:pt idx="0">
                  <c:v>0.125</c:v>
                </c:pt>
                <c:pt idx="1">
                  <c:v>3.7142857142857135</c:v>
                </c:pt>
                <c:pt idx="2">
                  <c:v>22.874999999999996</c:v>
                </c:pt>
                <c:pt idx="3">
                  <c:v>2.8928571428571423</c:v>
                </c:pt>
                <c:pt idx="4">
                  <c:v>7.7678571428571423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58-459D-861D-55EB2777172A}"/>
            </c:ext>
          </c:extLst>
        </c:ser>
        <c:ser>
          <c:idx val="6"/>
          <c:order val="1"/>
          <c:tx>
            <c:strRef>
              <c:f>Analysis!$G$7</c:f>
              <c:strCache>
                <c:ptCount val="1"/>
                <c:pt idx="0">
                  <c:v>T2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Analysis!$B$8:$B$12</c:f>
              <c:strCache>
                <c:ptCount val="5"/>
                <c:pt idx="0">
                  <c:v>Blank medium</c:v>
                </c:pt>
                <c:pt idx="1">
                  <c:v>KT2440 pS2213 -</c:v>
                </c:pt>
                <c:pt idx="2">
                  <c:v>KT2440 pS2213 ackA</c:v>
                </c:pt>
                <c:pt idx="3">
                  <c:v>KT2440 pS2213 nrdD-nrdG</c:v>
                </c:pt>
                <c:pt idx="4">
                  <c:v>KT2440 pS2213 ackA-(pyrK-pyrD B)-(nrdD-nrdG)</c:v>
                </c:pt>
              </c:strCache>
            </c:strRef>
          </c:cat>
          <c:val>
            <c:numRef>
              <c:f>Analysis!$G$8:$G$12</c:f>
              <c:numCache>
                <c:formatCode>Standaard</c:formatCode>
                <c:ptCount val="5"/>
                <c:pt idx="0">
                  <c:v>0.96</c:v>
                </c:pt>
                <c:pt idx="1">
                  <c:v>4.3650000000000002</c:v>
                </c:pt>
                <c:pt idx="2">
                  <c:v>29.385000000000005</c:v>
                </c:pt>
                <c:pt idx="3">
                  <c:v>6.6450000000000005</c:v>
                </c:pt>
                <c:pt idx="4">
                  <c:v>6.4050000000000002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058-459D-861D-55EB2777172A}"/>
            </c:ext>
          </c:extLst>
        </c:ser>
        <c:ser>
          <c:idx val="7"/>
          <c:order val="2"/>
          <c:tx>
            <c:strRef>
              <c:f>Analysis!$H$7</c:f>
              <c:strCache>
                <c:ptCount val="1"/>
                <c:pt idx="0">
                  <c:v>T3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Analysis!$B$8:$B$12</c:f>
              <c:strCache>
                <c:ptCount val="5"/>
                <c:pt idx="0">
                  <c:v>Blank medium</c:v>
                </c:pt>
                <c:pt idx="1">
                  <c:v>KT2440 pS2213 -</c:v>
                </c:pt>
                <c:pt idx="2">
                  <c:v>KT2440 pS2213 ackA</c:v>
                </c:pt>
                <c:pt idx="3">
                  <c:v>KT2440 pS2213 nrdD-nrdG</c:v>
                </c:pt>
                <c:pt idx="4">
                  <c:v>KT2440 pS2213 ackA-(pyrK-pyrD B)-(nrdD-nrdG)</c:v>
                </c:pt>
              </c:strCache>
            </c:strRef>
          </c:cat>
          <c:val>
            <c:numRef>
              <c:f>Analysis!$H$8:$H$12</c:f>
              <c:numCache>
                <c:formatCode>Standaard</c:formatCode>
                <c:ptCount val="5"/>
                <c:pt idx="0">
                  <c:v>-0.26563492063492061</c:v>
                </c:pt>
                <c:pt idx="1">
                  <c:v>10.511111111111111</c:v>
                </c:pt>
                <c:pt idx="2">
                  <c:v>29.231349206349204</c:v>
                </c:pt>
                <c:pt idx="3">
                  <c:v>18.543055555555558</c:v>
                </c:pt>
                <c:pt idx="4">
                  <c:v>23.665873015873014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58-459D-861D-55EB27771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6290216"/>
        <c:axId val="506290544"/>
      </c:barChart>
      <c:lineChart>
        <c:grouping val="standard"/>
        <c:varyColors val="0"/>
        <c:ser>
          <c:idx val="0"/>
          <c:order val="3"/>
          <c:tx>
            <c:strRef>
              <c:f>Analysis!$I$7</c:f>
              <c:strCache>
                <c:ptCount val="1"/>
                <c:pt idx="0">
                  <c:v>0 mg/l dissolved oxygen</c:v>
                </c:pt>
              </c:strCache>
            </c:strRef>
          </c:tx>
          <c:spPr>
            <a:ln w="38100" cap="rnd" cmpd="sng" algn="ctr">
              <a:solidFill>
                <a:srgbClr val="7030A0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Analysis!$B$8:$B$12</c:f>
              <c:strCache>
                <c:ptCount val="5"/>
                <c:pt idx="0">
                  <c:v>Blank medium</c:v>
                </c:pt>
                <c:pt idx="1">
                  <c:v>KT2440 pS2213 -</c:v>
                </c:pt>
                <c:pt idx="2">
                  <c:v>KT2440 pS2213 ackA</c:v>
                </c:pt>
                <c:pt idx="3">
                  <c:v>KT2440 pS2213 nrdD-nrdG</c:v>
                </c:pt>
                <c:pt idx="4">
                  <c:v>KT2440 pS2213 ackA-(pyrK-pyrD B)-(nrdD-nrdG)</c:v>
                </c:pt>
              </c:strCache>
            </c:strRef>
          </c:cat>
          <c:val>
            <c:numRef>
              <c:f>Analysis!$I$8:$I$12</c:f>
              <c:numCache>
                <c:formatCode>Standaard</c:formatCode>
                <c:ptCount val="5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58-459D-861D-55EB27771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290216"/>
        <c:axId val="506290544"/>
      </c:lineChart>
      <c:catAx>
        <c:axId val="506290216"/>
        <c:scaling>
          <c:orientation val="minMax"/>
        </c:scaling>
        <c:delete val="0"/>
        <c:axPos val="b"/>
        <c:numFmt formatCode="Standaard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13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290544"/>
        <c:crosses val="autoZero"/>
        <c:auto val="1"/>
        <c:lblAlgn val="ctr"/>
        <c:lblOffset val="100"/>
        <c:noMultiLvlLbl val="0"/>
      </c:catAx>
      <c:valAx>
        <c:axId val="50629054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50"/>
                  <a:t>G</a:t>
                </a:r>
                <a:r>
                  <a:rPr lang="en-GB" sz="1050" baseline="0"/>
                  <a:t>rowth progress (mm)</a:t>
                </a:r>
                <a:endParaRPr lang="en-GB" sz="105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Standaard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29021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0"/>
          <c:tx>
            <c:strRef>
              <c:f>Analysis!$J$7</c:f>
              <c:strCache>
                <c:ptCount val="1"/>
                <c:pt idx="0">
                  <c:v>progress (mm/day)</c:v>
                </c:pt>
              </c:strCache>
            </c:strRef>
          </c:tx>
          <c:spPr>
            <a:solidFill>
              <a:schemeClr val="dk1">
                <a:tint val="60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Analysis!$K$8:$K$12</c:f>
                <c:numCache>
                  <c:formatCode>Standaard</c:formatCode>
                  <c:ptCount val="5"/>
                  <c:pt idx="0">
                    <c:v>0.13631098371944692</c:v>
                  </c:pt>
                  <c:pt idx="1">
                    <c:v>0.69415614776597112</c:v>
                  </c:pt>
                  <c:pt idx="2">
                    <c:v>2.9895942941843008</c:v>
                  </c:pt>
                  <c:pt idx="3">
                    <c:v>1.5190460190651753</c:v>
                  </c:pt>
                  <c:pt idx="4">
                    <c:v>1.9444862195933417</c:v>
                  </c:pt>
                </c:numCache>
              </c:numRef>
            </c:plus>
            <c:minus>
              <c:numRef>
                <c:f>Analysis!$K$8:$K$12</c:f>
                <c:numCache>
                  <c:formatCode>Standaard</c:formatCode>
                  <c:ptCount val="5"/>
                  <c:pt idx="0">
                    <c:v>0.13631098371944692</c:v>
                  </c:pt>
                  <c:pt idx="1">
                    <c:v>0.69415614776597112</c:v>
                  </c:pt>
                  <c:pt idx="2">
                    <c:v>2.9895942941843008</c:v>
                  </c:pt>
                  <c:pt idx="3">
                    <c:v>1.5190460190651753</c:v>
                  </c:pt>
                  <c:pt idx="4">
                    <c:v>1.9444862195933417</c:v>
                  </c:pt>
                </c:numCache>
              </c:numRef>
            </c:minus>
            <c:spPr>
              <a:solidFill>
                <a:schemeClr val="tx1"/>
              </a:solidFill>
              <a:ln w="6350" cap="flat" cmpd="sng" algn="ctr">
                <a:solidFill>
                  <a:schemeClr val="tx1"/>
                </a:solidFill>
                <a:prstDash val="solid"/>
                <a:round/>
              </a:ln>
              <a:effectLst/>
            </c:spPr>
          </c:errBars>
          <c:cat>
            <c:strRef>
              <c:f>Analysis!$B$8:$B$12</c:f>
              <c:strCache>
                <c:ptCount val="5"/>
                <c:pt idx="0">
                  <c:v>Blank medium</c:v>
                </c:pt>
                <c:pt idx="1">
                  <c:v>KT2440 pS2213 -</c:v>
                </c:pt>
                <c:pt idx="2">
                  <c:v>KT2440 pS2213 ackA</c:v>
                </c:pt>
                <c:pt idx="3">
                  <c:v>KT2440 pS2213 nrdD-nrdG</c:v>
                </c:pt>
                <c:pt idx="4">
                  <c:v>KT2440 pS2213 ackA-(pyrK-pyrD B)-(nrdD-nrdG)</c:v>
                </c:pt>
              </c:strCache>
            </c:strRef>
          </c:cat>
          <c:val>
            <c:numRef>
              <c:f>Analysis!$J$8:$J$12</c:f>
              <c:numCache>
                <c:formatCode>Standaard</c:formatCode>
                <c:ptCount val="5"/>
                <c:pt idx="0">
                  <c:v>7.2771589639674755E-2</c:v>
                </c:pt>
                <c:pt idx="1">
                  <c:v>1.7317573065232639</c:v>
                </c:pt>
                <c:pt idx="2">
                  <c:v>8.2289063985659734</c:v>
                </c:pt>
                <c:pt idx="3">
                  <c:v>2.3539567713610268</c:v>
                </c:pt>
                <c:pt idx="4">
                  <c:v>3.3331172161172162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5F-41AB-8091-A026648EF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6290216"/>
        <c:axId val="506290544"/>
      </c:barChart>
      <c:catAx>
        <c:axId val="506290216"/>
        <c:scaling>
          <c:orientation val="minMax"/>
        </c:scaling>
        <c:delete val="0"/>
        <c:axPos val="b"/>
        <c:numFmt formatCode="Standaard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13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290544"/>
        <c:crosses val="autoZero"/>
        <c:auto val="1"/>
        <c:lblAlgn val="ctr"/>
        <c:lblOffset val="100"/>
        <c:noMultiLvlLbl val="0"/>
      </c:catAx>
      <c:valAx>
        <c:axId val="50629054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50"/>
                  <a:t>G</a:t>
                </a:r>
                <a:r>
                  <a:rPr lang="en-GB" sz="1050" baseline="0"/>
                  <a:t>rowth progress (mm)</a:t>
                </a:r>
                <a:endParaRPr lang="en-GB" sz="105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Standaard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29021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13</xdr:row>
      <xdr:rowOff>38100</xdr:rowOff>
    </xdr:from>
    <xdr:to>
      <xdr:col>10</xdr:col>
      <xdr:colOff>542925</xdr:colOff>
      <xdr:row>30</xdr:row>
      <xdr:rowOff>147637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85725</xdr:colOff>
      <xdr:row>13</xdr:row>
      <xdr:rowOff>38100</xdr:rowOff>
    </xdr:from>
    <xdr:to>
      <xdr:col>21</xdr:col>
      <xdr:colOff>28575</xdr:colOff>
      <xdr:row>30</xdr:row>
      <xdr:rowOff>147637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6"/>
  <sheetViews>
    <sheetView zoomScale="55" zoomScaleNormal="55" workbookViewId="0">
      <selection activeCell="AQ9" sqref="AQ9"/>
    </sheetView>
  </sheetViews>
  <sheetFormatPr defaultRowHeight="15" x14ac:dyDescent="0.25"/>
  <cols>
    <col min="3" max="3" width="9.7109375" bestFit="1" customWidth="1"/>
  </cols>
  <sheetData>
    <row r="1" spans="1:17" x14ac:dyDescent="0.25">
      <c r="A1" t="s">
        <v>0</v>
      </c>
    </row>
    <row r="2" spans="1:17" x14ac:dyDescent="0.25">
      <c r="C2" s="1"/>
    </row>
    <row r="5" spans="1:17" x14ac:dyDescent="0.25">
      <c r="C5" s="3" t="s">
        <v>30</v>
      </c>
      <c r="D5" s="4"/>
      <c r="E5" s="4"/>
      <c r="F5" s="4"/>
      <c r="G5" s="5"/>
      <c r="H5" s="3" t="s">
        <v>31</v>
      </c>
      <c r="I5" s="4"/>
      <c r="J5" s="4"/>
      <c r="K5" s="4"/>
      <c r="L5" s="5"/>
      <c r="M5" s="3" t="s">
        <v>32</v>
      </c>
      <c r="N5" s="4"/>
      <c r="O5" s="4"/>
      <c r="P5" s="4"/>
      <c r="Q5" s="5"/>
    </row>
    <row r="6" spans="1:17" x14ac:dyDescent="0.25">
      <c r="C6" s="6"/>
      <c r="D6" s="2"/>
      <c r="E6" s="2"/>
      <c r="F6" s="2"/>
      <c r="G6" s="7"/>
      <c r="H6" s="6"/>
      <c r="I6" s="2"/>
      <c r="J6" s="2"/>
      <c r="K6" s="2"/>
      <c r="L6" s="7"/>
      <c r="M6" s="6"/>
      <c r="N6" s="2"/>
      <c r="O6" s="2"/>
      <c r="P6" s="2"/>
      <c r="Q6" s="7"/>
    </row>
    <row r="7" spans="1:17" x14ac:dyDescent="0.25">
      <c r="A7" t="s">
        <v>33</v>
      </c>
      <c r="B7" t="s">
        <v>1</v>
      </c>
      <c r="C7" s="6" t="s">
        <v>17</v>
      </c>
      <c r="D7" s="2" t="s">
        <v>18</v>
      </c>
      <c r="E7" s="2"/>
      <c r="F7" s="2" t="s">
        <v>23</v>
      </c>
      <c r="G7" s="7"/>
      <c r="H7" s="6"/>
      <c r="I7" s="2" t="s">
        <v>19</v>
      </c>
      <c r="J7" s="2" t="s">
        <v>21</v>
      </c>
      <c r="K7" s="2" t="s">
        <v>24</v>
      </c>
      <c r="L7" s="7"/>
      <c r="M7" s="6"/>
      <c r="N7" s="2" t="s">
        <v>20</v>
      </c>
      <c r="O7" s="2" t="s">
        <v>22</v>
      </c>
      <c r="P7" s="2" t="s">
        <v>25</v>
      </c>
      <c r="Q7" s="7" t="s">
        <v>26</v>
      </c>
    </row>
    <row r="8" spans="1:17" x14ac:dyDescent="0.25">
      <c r="B8">
        <v>0</v>
      </c>
      <c r="C8" s="6">
        <v>0.52500000000000002</v>
      </c>
      <c r="D8" s="2">
        <v>12.675000000000001</v>
      </c>
      <c r="E8" s="2">
        <v>39.15</v>
      </c>
      <c r="F8" s="2">
        <v>35.4</v>
      </c>
      <c r="G8" s="7">
        <v>152.1</v>
      </c>
      <c r="H8" s="6">
        <v>0</v>
      </c>
      <c r="I8" s="2">
        <v>3.6</v>
      </c>
      <c r="J8">
        <v>21.975000000000001</v>
      </c>
      <c r="K8" s="2">
        <v>3.9</v>
      </c>
      <c r="L8" s="7">
        <v>0.45</v>
      </c>
      <c r="M8" s="6">
        <v>1.53</v>
      </c>
      <c r="N8" s="2">
        <v>5.61</v>
      </c>
      <c r="O8" s="2">
        <v>23.46</v>
      </c>
      <c r="P8" s="2">
        <v>0.82899999999999996</v>
      </c>
      <c r="Q8" s="7">
        <v>2.04</v>
      </c>
    </row>
    <row r="9" spans="1:17" x14ac:dyDescent="0.25">
      <c r="A9">
        <v>1</v>
      </c>
      <c r="B9">
        <f t="shared" ref="B9:B72" si="0">20*A9</f>
        <v>20</v>
      </c>
      <c r="C9" s="6">
        <v>0.52500000000000002</v>
      </c>
      <c r="D9" s="2">
        <v>12.3</v>
      </c>
      <c r="E9" s="2">
        <v>41.4</v>
      </c>
      <c r="F9" s="2">
        <v>35.924999999999997</v>
      </c>
      <c r="G9" s="7">
        <v>150.97499999999999</v>
      </c>
      <c r="H9" s="6">
        <v>0.52500000000000002</v>
      </c>
      <c r="I9" s="2">
        <v>6.375</v>
      </c>
      <c r="J9">
        <v>20.625</v>
      </c>
      <c r="K9" s="2">
        <v>5.9249999999999998</v>
      </c>
      <c r="L9" s="7">
        <v>0.375</v>
      </c>
      <c r="M9" s="6">
        <v>2.4862000000000002</v>
      </c>
      <c r="N9" s="2">
        <v>6.5030000000000001</v>
      </c>
      <c r="O9" s="2">
        <v>29.006</v>
      </c>
      <c r="P9" s="2">
        <v>2.6139999999999999</v>
      </c>
      <c r="Q9" s="7">
        <v>12.686</v>
      </c>
    </row>
    <row r="10" spans="1:17" x14ac:dyDescent="0.25">
      <c r="A10">
        <v>2</v>
      </c>
      <c r="B10">
        <f t="shared" si="0"/>
        <v>40</v>
      </c>
      <c r="C10" s="6">
        <v>0.45</v>
      </c>
      <c r="D10" s="2">
        <v>12.525</v>
      </c>
      <c r="E10" s="2">
        <v>43.35</v>
      </c>
      <c r="F10" s="2">
        <v>36.15</v>
      </c>
      <c r="G10" s="7">
        <v>150.22499999999999</v>
      </c>
      <c r="H10" s="6">
        <v>0.52500000000000002</v>
      </c>
      <c r="I10" s="2">
        <v>7.2</v>
      </c>
      <c r="J10">
        <v>20.25</v>
      </c>
      <c r="K10" s="2">
        <v>7.125</v>
      </c>
      <c r="L10" s="7">
        <v>0.3</v>
      </c>
      <c r="M10" s="6">
        <v>2.4224999999999999</v>
      </c>
      <c r="N10" s="2">
        <v>6.8209999999999997</v>
      </c>
      <c r="O10" s="2">
        <v>29.388999999999999</v>
      </c>
      <c r="P10" s="2">
        <v>2.996</v>
      </c>
      <c r="Q10" s="7">
        <v>15.491</v>
      </c>
    </row>
    <row r="11" spans="1:17" x14ac:dyDescent="0.25">
      <c r="A11">
        <v>3</v>
      </c>
      <c r="B11">
        <f t="shared" si="0"/>
        <v>60</v>
      </c>
      <c r="C11" s="6">
        <v>0.52500000000000002</v>
      </c>
      <c r="D11" s="2">
        <v>12.525</v>
      </c>
      <c r="E11" s="2">
        <v>44.4</v>
      </c>
      <c r="F11" s="2">
        <v>35.25</v>
      </c>
      <c r="G11" s="7">
        <v>151.125</v>
      </c>
      <c r="H11" s="6">
        <v>0.6</v>
      </c>
      <c r="I11" s="2">
        <v>7.7249999999999996</v>
      </c>
      <c r="J11">
        <v>19.350000000000001</v>
      </c>
      <c r="K11" s="2">
        <v>7.4249999999999998</v>
      </c>
      <c r="L11" s="7">
        <v>0.375</v>
      </c>
      <c r="M11" s="6">
        <v>2.9325000000000001</v>
      </c>
      <c r="N11" s="2">
        <v>6.5030000000000001</v>
      </c>
      <c r="O11" s="2">
        <v>30.026</v>
      </c>
      <c r="P11" s="2">
        <v>3.57</v>
      </c>
      <c r="Q11" s="7">
        <v>16.638999999999999</v>
      </c>
    </row>
    <row r="12" spans="1:17" x14ac:dyDescent="0.25">
      <c r="A12">
        <v>4</v>
      </c>
      <c r="B12">
        <f t="shared" si="0"/>
        <v>80</v>
      </c>
      <c r="C12" s="6">
        <v>0.375</v>
      </c>
      <c r="D12" s="2">
        <v>12.6</v>
      </c>
      <c r="E12" s="2">
        <v>46.35</v>
      </c>
      <c r="F12" s="2">
        <v>35.475000000000001</v>
      </c>
      <c r="G12" s="7">
        <v>150.44999999999999</v>
      </c>
      <c r="H12" s="6">
        <v>0.52500000000000002</v>
      </c>
      <c r="I12" s="2">
        <v>7.8</v>
      </c>
      <c r="J12">
        <v>19.5</v>
      </c>
      <c r="K12" s="2">
        <v>6.9</v>
      </c>
      <c r="L12" s="7">
        <v>0.375</v>
      </c>
      <c r="M12" s="6">
        <v>2.5499999999999998</v>
      </c>
      <c r="N12" s="2">
        <v>6.63</v>
      </c>
      <c r="O12" s="2">
        <v>29.515999999999998</v>
      </c>
      <c r="P12" s="2">
        <v>2.7410000000000001</v>
      </c>
      <c r="Q12" s="7">
        <v>15.109</v>
      </c>
    </row>
    <row r="13" spans="1:17" x14ac:dyDescent="0.25">
      <c r="A13">
        <v>5</v>
      </c>
      <c r="B13">
        <f t="shared" si="0"/>
        <v>100</v>
      </c>
      <c r="C13" s="6">
        <v>0.52500000000000002</v>
      </c>
      <c r="D13" s="2">
        <v>13.574999999999999</v>
      </c>
      <c r="E13" s="2">
        <v>47.174999999999997</v>
      </c>
      <c r="F13" s="2">
        <v>35.475000000000001</v>
      </c>
      <c r="G13" s="7">
        <v>150.375</v>
      </c>
      <c r="H13" s="6">
        <v>0.67500000000000004</v>
      </c>
      <c r="I13" s="2">
        <v>8.25</v>
      </c>
      <c r="J13">
        <v>20.024999999999999</v>
      </c>
      <c r="K13" s="2">
        <v>7.35</v>
      </c>
      <c r="L13" s="7">
        <v>0.15</v>
      </c>
      <c r="M13" s="6">
        <v>2.5499999999999998</v>
      </c>
      <c r="N13" s="2">
        <v>6.63</v>
      </c>
      <c r="O13" s="2">
        <v>29.452000000000002</v>
      </c>
      <c r="P13" s="2">
        <v>2.7410000000000001</v>
      </c>
      <c r="Q13" s="7">
        <v>15.3</v>
      </c>
    </row>
    <row r="14" spans="1:17" x14ac:dyDescent="0.25">
      <c r="A14">
        <v>6</v>
      </c>
      <c r="B14">
        <f t="shared" si="0"/>
        <v>120</v>
      </c>
      <c r="C14" s="6">
        <v>0.45</v>
      </c>
      <c r="D14" s="2">
        <v>13.725</v>
      </c>
      <c r="E14" s="2">
        <v>48.6</v>
      </c>
      <c r="F14" s="2">
        <v>35.4</v>
      </c>
      <c r="G14" s="7">
        <v>150.9</v>
      </c>
      <c r="H14" s="6">
        <v>0.75</v>
      </c>
      <c r="I14" s="2">
        <v>9.2249999999999996</v>
      </c>
      <c r="J14">
        <v>19.8</v>
      </c>
      <c r="K14" s="2">
        <v>8.0250000000000004</v>
      </c>
      <c r="L14" s="7">
        <v>0.22500000000000001</v>
      </c>
      <c r="M14" s="6">
        <v>1.9125000000000001</v>
      </c>
      <c r="N14" s="2">
        <v>6.5659999999999998</v>
      </c>
      <c r="O14" s="2">
        <v>29.707999999999998</v>
      </c>
      <c r="P14" s="2">
        <v>4.5259999999999998</v>
      </c>
      <c r="Q14" s="7">
        <v>15.491</v>
      </c>
    </row>
    <row r="15" spans="1:17" x14ac:dyDescent="0.25">
      <c r="A15">
        <v>7</v>
      </c>
      <c r="B15">
        <f t="shared" si="0"/>
        <v>140</v>
      </c>
      <c r="C15" s="6">
        <v>0.6</v>
      </c>
      <c r="D15" s="2">
        <v>13.8</v>
      </c>
      <c r="E15" s="2">
        <v>50.25</v>
      </c>
      <c r="F15" s="2">
        <v>35.85</v>
      </c>
      <c r="G15" s="7">
        <v>152.92500000000001</v>
      </c>
      <c r="H15" s="6">
        <v>0.6</v>
      </c>
      <c r="I15" s="2">
        <v>10.35</v>
      </c>
      <c r="J15">
        <v>18.75</v>
      </c>
      <c r="K15" s="2">
        <v>9.2249999999999996</v>
      </c>
      <c r="L15" s="7">
        <v>0.22500000000000001</v>
      </c>
      <c r="M15" s="6">
        <v>2.2313000000000001</v>
      </c>
      <c r="N15" s="2">
        <v>6.63</v>
      </c>
      <c r="O15" s="2">
        <v>29.515999999999998</v>
      </c>
      <c r="P15" s="2">
        <v>3.1240000000000001</v>
      </c>
      <c r="Q15" s="7">
        <v>16.065000000000001</v>
      </c>
    </row>
    <row r="16" spans="1:17" x14ac:dyDescent="0.25">
      <c r="A16">
        <v>8</v>
      </c>
      <c r="B16">
        <f t="shared" si="0"/>
        <v>160</v>
      </c>
      <c r="C16" s="6">
        <v>0.375</v>
      </c>
      <c r="D16" s="2">
        <v>14.025</v>
      </c>
      <c r="E16" s="2">
        <v>50.7</v>
      </c>
      <c r="F16" s="2">
        <v>35.475000000000001</v>
      </c>
      <c r="G16" s="7">
        <v>152.1</v>
      </c>
      <c r="H16" s="6">
        <v>0.67500000000000004</v>
      </c>
      <c r="I16" s="2">
        <v>11.475</v>
      </c>
      <c r="J16">
        <v>20.55</v>
      </c>
      <c r="K16" s="2">
        <v>10.725</v>
      </c>
      <c r="L16" s="7">
        <v>0.15</v>
      </c>
      <c r="M16" s="6">
        <v>2.3588</v>
      </c>
      <c r="N16" s="2">
        <v>6.4390000000000001</v>
      </c>
      <c r="O16" s="2">
        <v>29.771000000000001</v>
      </c>
      <c r="P16" s="2">
        <v>3.4430000000000001</v>
      </c>
      <c r="Q16" s="7">
        <v>15.427</v>
      </c>
    </row>
    <row r="17" spans="1:17" x14ac:dyDescent="0.25">
      <c r="A17">
        <v>9</v>
      </c>
      <c r="B17">
        <f t="shared" si="0"/>
        <v>180</v>
      </c>
      <c r="C17" s="6">
        <v>0.52500000000000002</v>
      </c>
      <c r="D17" s="2">
        <v>14.4</v>
      </c>
      <c r="E17" s="2">
        <v>52.2</v>
      </c>
      <c r="F17" s="2">
        <v>36.524999999999999</v>
      </c>
      <c r="G17" s="7">
        <v>153.44999999999999</v>
      </c>
      <c r="H17" s="6">
        <v>0.82499999999999996</v>
      </c>
      <c r="I17" s="2">
        <v>12.15</v>
      </c>
      <c r="J17">
        <v>19.574999999999999</v>
      </c>
      <c r="K17" s="2">
        <v>13.425000000000001</v>
      </c>
      <c r="L17" s="7">
        <v>0.22500000000000001</v>
      </c>
      <c r="M17" s="6">
        <v>1.9762999999999999</v>
      </c>
      <c r="N17" s="2">
        <v>6.4390000000000001</v>
      </c>
      <c r="O17" s="2">
        <v>30.344999999999999</v>
      </c>
      <c r="P17" s="2">
        <v>5.0999999999999996</v>
      </c>
      <c r="Q17" s="7">
        <v>17.34</v>
      </c>
    </row>
    <row r="18" spans="1:17" x14ac:dyDescent="0.25">
      <c r="A18">
        <v>10</v>
      </c>
      <c r="B18">
        <f t="shared" si="0"/>
        <v>200</v>
      </c>
      <c r="C18" s="6">
        <v>0.52500000000000002</v>
      </c>
      <c r="D18" s="2">
        <v>14.85</v>
      </c>
      <c r="E18" s="2">
        <v>53.774999999999999</v>
      </c>
      <c r="F18" s="2">
        <v>37.424999999999997</v>
      </c>
      <c r="G18" s="7">
        <v>154.27500000000001</v>
      </c>
      <c r="H18" s="6">
        <v>0.75</v>
      </c>
      <c r="I18" s="2">
        <v>13.2</v>
      </c>
      <c r="J18">
        <v>19.125</v>
      </c>
      <c r="K18" s="2">
        <v>15.15</v>
      </c>
      <c r="L18" s="7">
        <v>0.15</v>
      </c>
      <c r="M18" s="6">
        <v>1.2749999999999999</v>
      </c>
      <c r="N18" s="2">
        <v>6.8209999999999997</v>
      </c>
      <c r="O18" s="2">
        <v>34.807000000000002</v>
      </c>
      <c r="P18" s="2">
        <v>4.9089999999999998</v>
      </c>
      <c r="Q18" s="7">
        <v>19.38</v>
      </c>
    </row>
    <row r="19" spans="1:17" x14ac:dyDescent="0.25">
      <c r="A19">
        <v>11</v>
      </c>
      <c r="B19">
        <f t="shared" si="0"/>
        <v>220</v>
      </c>
      <c r="C19" s="6">
        <v>0.45</v>
      </c>
      <c r="D19" s="2">
        <v>14.7</v>
      </c>
      <c r="E19" s="2">
        <v>54.975000000000001</v>
      </c>
      <c r="F19" s="2">
        <v>36.375</v>
      </c>
      <c r="G19" s="7">
        <v>154.27500000000001</v>
      </c>
      <c r="H19" s="6">
        <v>0.67500000000000004</v>
      </c>
      <c r="I19" s="2">
        <v>13.2</v>
      </c>
      <c r="J19">
        <v>20.25</v>
      </c>
      <c r="K19" s="2">
        <v>15.975</v>
      </c>
      <c r="L19" s="7">
        <v>0</v>
      </c>
      <c r="M19" s="6">
        <v>2.4224999999999999</v>
      </c>
      <c r="N19" s="2">
        <v>7.0759999999999996</v>
      </c>
      <c r="O19" s="2">
        <v>33.850999999999999</v>
      </c>
      <c r="P19" s="2">
        <v>2.9319999999999999</v>
      </c>
      <c r="Q19" s="7">
        <v>20.463999999999999</v>
      </c>
    </row>
    <row r="20" spans="1:17" x14ac:dyDescent="0.25">
      <c r="A20">
        <v>12</v>
      </c>
      <c r="B20">
        <f t="shared" si="0"/>
        <v>240</v>
      </c>
      <c r="C20" s="6">
        <v>0.52500000000000002</v>
      </c>
      <c r="D20" s="2">
        <v>14.925000000000001</v>
      </c>
      <c r="E20" s="2">
        <v>55.875</v>
      </c>
      <c r="F20" s="2">
        <v>36.225000000000001</v>
      </c>
      <c r="G20" s="7">
        <v>153.82499999999999</v>
      </c>
      <c r="H20" s="6">
        <v>0.82499999999999996</v>
      </c>
      <c r="I20" s="2">
        <v>13.95</v>
      </c>
      <c r="J20">
        <v>18.75</v>
      </c>
      <c r="K20" s="2">
        <v>15.225</v>
      </c>
      <c r="L20" s="7">
        <v>0</v>
      </c>
      <c r="M20" s="6">
        <v>2.3588</v>
      </c>
      <c r="N20" s="2">
        <v>7.2670000000000003</v>
      </c>
      <c r="O20" s="2">
        <v>34.234000000000002</v>
      </c>
      <c r="P20" s="2">
        <v>3.06</v>
      </c>
      <c r="Q20" s="7">
        <v>30.09</v>
      </c>
    </row>
    <row r="21" spans="1:17" x14ac:dyDescent="0.25">
      <c r="A21">
        <v>13</v>
      </c>
      <c r="B21">
        <f t="shared" si="0"/>
        <v>260</v>
      </c>
      <c r="C21" s="6">
        <v>0.45</v>
      </c>
      <c r="D21" s="2">
        <v>15.15</v>
      </c>
      <c r="E21" s="2">
        <v>57.075000000000003</v>
      </c>
      <c r="F21" s="2">
        <v>36.075000000000003</v>
      </c>
      <c r="G21" s="7">
        <v>155.17500000000001</v>
      </c>
      <c r="H21" s="6">
        <v>0.75</v>
      </c>
      <c r="I21" s="2">
        <v>15</v>
      </c>
      <c r="J21">
        <v>19.125</v>
      </c>
      <c r="K21" s="2">
        <v>15.975</v>
      </c>
      <c r="L21" s="7">
        <v>7.4999999999999997E-2</v>
      </c>
      <c r="M21" s="6">
        <v>2.2949999999999999</v>
      </c>
      <c r="N21" s="2">
        <v>7.14</v>
      </c>
      <c r="O21" s="2">
        <v>34.360999999999997</v>
      </c>
      <c r="P21" s="2">
        <v>5.4189999999999996</v>
      </c>
      <c r="Q21" s="7">
        <v>30.472000000000001</v>
      </c>
    </row>
    <row r="22" spans="1:17" x14ac:dyDescent="0.25">
      <c r="A22">
        <v>14</v>
      </c>
      <c r="B22">
        <f t="shared" si="0"/>
        <v>280</v>
      </c>
      <c r="C22" s="6">
        <v>0.375</v>
      </c>
      <c r="D22" s="2">
        <v>15.6</v>
      </c>
      <c r="E22" s="2">
        <v>58.424999999999997</v>
      </c>
      <c r="F22" s="2">
        <v>37.125</v>
      </c>
      <c r="G22" s="7">
        <v>156.15</v>
      </c>
      <c r="H22" s="6">
        <v>0.75</v>
      </c>
      <c r="I22" s="2">
        <v>15.525</v>
      </c>
      <c r="J22">
        <v>19.574999999999999</v>
      </c>
      <c r="K22" s="2">
        <v>15.975</v>
      </c>
      <c r="L22" s="7">
        <v>1.05</v>
      </c>
      <c r="M22" s="6">
        <v>2.2313000000000001</v>
      </c>
      <c r="N22" s="2">
        <v>7.7140000000000004</v>
      </c>
      <c r="O22" s="2">
        <v>35.061999999999998</v>
      </c>
      <c r="P22" s="2">
        <v>7.7140000000000004</v>
      </c>
      <c r="Q22" s="7">
        <v>30.408999999999999</v>
      </c>
    </row>
    <row r="23" spans="1:17" x14ac:dyDescent="0.25">
      <c r="A23">
        <v>15</v>
      </c>
      <c r="B23">
        <f t="shared" si="0"/>
        <v>300</v>
      </c>
      <c r="C23" s="6">
        <v>0.375</v>
      </c>
      <c r="D23" s="2">
        <v>15.525</v>
      </c>
      <c r="E23" s="2">
        <v>58.95</v>
      </c>
      <c r="F23" s="2">
        <v>37.5</v>
      </c>
      <c r="G23" s="7">
        <v>155.625</v>
      </c>
      <c r="H23" s="6">
        <v>0.82499999999999996</v>
      </c>
      <c r="I23" s="2">
        <v>16.125</v>
      </c>
      <c r="J23">
        <v>18.899999999999999</v>
      </c>
      <c r="K23" s="2">
        <v>16.8</v>
      </c>
      <c r="L23" s="7">
        <v>2.1749999999999998</v>
      </c>
      <c r="M23" s="6">
        <v>2.3588</v>
      </c>
      <c r="N23" s="2">
        <v>8.3510000000000009</v>
      </c>
      <c r="O23" s="2">
        <v>34.298000000000002</v>
      </c>
      <c r="P23" s="2">
        <v>8.67</v>
      </c>
      <c r="Q23" s="7">
        <v>31.811</v>
      </c>
    </row>
    <row r="24" spans="1:17" x14ac:dyDescent="0.25">
      <c r="A24">
        <v>16</v>
      </c>
      <c r="B24">
        <f t="shared" si="0"/>
        <v>320</v>
      </c>
      <c r="C24" s="6">
        <v>0.52500000000000002</v>
      </c>
      <c r="D24" s="2">
        <v>16.5</v>
      </c>
      <c r="E24" s="2">
        <v>60.45</v>
      </c>
      <c r="F24" s="2">
        <v>37.424999999999997</v>
      </c>
      <c r="G24" s="7">
        <v>156.07499999999999</v>
      </c>
      <c r="H24" s="6">
        <v>0.75</v>
      </c>
      <c r="I24" s="2">
        <v>16.2</v>
      </c>
      <c r="J24">
        <v>19.05</v>
      </c>
      <c r="K24" s="2">
        <v>17.7</v>
      </c>
      <c r="L24" s="7">
        <v>3.0750000000000002</v>
      </c>
      <c r="M24" s="6">
        <v>2.1036999999999999</v>
      </c>
      <c r="N24" s="2">
        <v>8.5419999999999998</v>
      </c>
      <c r="O24" s="2">
        <v>35.317999999999998</v>
      </c>
      <c r="P24" s="2">
        <v>8.7970000000000006</v>
      </c>
      <c r="Q24" s="7">
        <v>32.256999999999998</v>
      </c>
    </row>
    <row r="25" spans="1:17" x14ac:dyDescent="0.25">
      <c r="A25">
        <v>17</v>
      </c>
      <c r="B25">
        <f t="shared" si="0"/>
        <v>340</v>
      </c>
      <c r="C25" s="6">
        <v>0.45</v>
      </c>
      <c r="D25" s="2">
        <v>17.024999999999999</v>
      </c>
      <c r="E25" s="2">
        <v>61.424999999999997</v>
      </c>
      <c r="F25" s="2">
        <v>37.5</v>
      </c>
      <c r="G25" s="7">
        <v>156.15</v>
      </c>
      <c r="H25" s="6">
        <v>0.75</v>
      </c>
      <c r="I25" s="2">
        <v>16.425000000000001</v>
      </c>
      <c r="J25">
        <v>18</v>
      </c>
      <c r="K25" s="2">
        <v>19.125</v>
      </c>
      <c r="L25" s="7">
        <v>4.95</v>
      </c>
      <c r="M25" s="6">
        <v>1.8487</v>
      </c>
      <c r="N25" s="2">
        <v>9.0519999999999996</v>
      </c>
      <c r="O25" s="2">
        <v>36.338000000000001</v>
      </c>
      <c r="P25" s="2">
        <v>8.5419999999999998</v>
      </c>
      <c r="Q25" s="7">
        <v>33.786999999999999</v>
      </c>
    </row>
    <row r="26" spans="1:17" x14ac:dyDescent="0.25">
      <c r="A26">
        <v>18</v>
      </c>
      <c r="B26">
        <f t="shared" si="0"/>
        <v>360</v>
      </c>
      <c r="C26" s="6">
        <v>0.75</v>
      </c>
      <c r="D26" s="2">
        <v>16.725000000000001</v>
      </c>
      <c r="E26" s="2">
        <v>61.8</v>
      </c>
      <c r="F26" s="2">
        <v>37.65</v>
      </c>
      <c r="G26" s="7">
        <v>157.19999999999999</v>
      </c>
      <c r="H26" s="6">
        <v>0.82499999999999996</v>
      </c>
      <c r="I26" s="2">
        <v>16.649999999999999</v>
      </c>
      <c r="J26">
        <v>26.175000000000001</v>
      </c>
      <c r="K26" s="2">
        <v>18.975000000000001</v>
      </c>
      <c r="L26" s="7">
        <v>7.05</v>
      </c>
      <c r="M26" s="6">
        <v>1.9762999999999999</v>
      </c>
      <c r="N26" s="2">
        <v>11.156000000000001</v>
      </c>
      <c r="O26" s="2">
        <v>36.975000000000001</v>
      </c>
      <c r="P26" s="2">
        <v>10.073</v>
      </c>
      <c r="Q26" s="7">
        <v>30.472000000000001</v>
      </c>
    </row>
    <row r="27" spans="1:17" x14ac:dyDescent="0.25">
      <c r="A27">
        <v>19</v>
      </c>
      <c r="B27">
        <f t="shared" si="0"/>
        <v>380</v>
      </c>
      <c r="C27" s="6">
        <v>0.75</v>
      </c>
      <c r="D27" s="2">
        <v>17.100000000000001</v>
      </c>
      <c r="E27" s="2">
        <v>63.75</v>
      </c>
      <c r="F27" s="2">
        <v>36.9</v>
      </c>
      <c r="G27" s="7">
        <v>156.67500000000001</v>
      </c>
      <c r="H27" s="6">
        <v>0.9</v>
      </c>
      <c r="I27" s="2">
        <v>16.725000000000001</v>
      </c>
      <c r="J27">
        <v>27.225000000000001</v>
      </c>
      <c r="K27" s="2">
        <v>20.55</v>
      </c>
      <c r="L27" s="7">
        <v>10.875</v>
      </c>
      <c r="M27" s="6">
        <v>2.1675</v>
      </c>
      <c r="N27" s="2">
        <v>13.196</v>
      </c>
      <c r="O27" s="2">
        <v>36.911000000000001</v>
      </c>
      <c r="P27" s="2">
        <v>11.858000000000001</v>
      </c>
      <c r="Q27" s="7">
        <v>32.895000000000003</v>
      </c>
    </row>
    <row r="28" spans="1:17" x14ac:dyDescent="0.25">
      <c r="A28">
        <v>20</v>
      </c>
      <c r="B28">
        <f t="shared" si="0"/>
        <v>400</v>
      </c>
      <c r="C28" s="6">
        <v>0.52500000000000002</v>
      </c>
      <c r="D28" s="2">
        <v>17.25</v>
      </c>
      <c r="E28" s="2">
        <v>64.349999999999994</v>
      </c>
      <c r="F28" s="2">
        <v>38.1</v>
      </c>
      <c r="G28" s="7">
        <v>156.9</v>
      </c>
      <c r="H28" s="6">
        <v>0.75</v>
      </c>
      <c r="I28" s="2">
        <v>16.725000000000001</v>
      </c>
      <c r="J28">
        <v>27.3</v>
      </c>
      <c r="K28" s="2">
        <v>21</v>
      </c>
      <c r="L28" s="7">
        <v>11.775</v>
      </c>
      <c r="M28" s="6">
        <v>1.7213000000000001</v>
      </c>
      <c r="N28" s="2">
        <v>15.619</v>
      </c>
      <c r="O28" s="2">
        <v>37.74</v>
      </c>
      <c r="P28" s="2">
        <v>12.686</v>
      </c>
      <c r="Q28" s="7">
        <v>33.786999999999999</v>
      </c>
    </row>
    <row r="29" spans="1:17" x14ac:dyDescent="0.25">
      <c r="A29">
        <v>21</v>
      </c>
      <c r="B29">
        <f t="shared" si="0"/>
        <v>420</v>
      </c>
      <c r="C29" s="6">
        <v>0.45</v>
      </c>
      <c r="D29" s="2">
        <v>17.625</v>
      </c>
      <c r="E29" s="2">
        <v>65.325000000000003</v>
      </c>
      <c r="F29" s="2">
        <v>36.825000000000003</v>
      </c>
      <c r="G29" s="7">
        <v>157.42500000000001</v>
      </c>
      <c r="H29" s="6">
        <v>0.82499999999999996</v>
      </c>
      <c r="I29" s="2">
        <v>16.8</v>
      </c>
      <c r="J29">
        <v>27.3</v>
      </c>
      <c r="K29" s="2">
        <v>20.55</v>
      </c>
      <c r="L29" s="7">
        <v>11.85</v>
      </c>
      <c r="M29" s="6">
        <v>1.9125000000000001</v>
      </c>
      <c r="N29" s="2">
        <v>17.658999999999999</v>
      </c>
      <c r="O29" s="2">
        <v>39.334000000000003</v>
      </c>
      <c r="P29" s="2">
        <v>13.132</v>
      </c>
      <c r="Q29" s="7">
        <v>34.999000000000002</v>
      </c>
    </row>
    <row r="30" spans="1:17" x14ac:dyDescent="0.25">
      <c r="A30">
        <v>22</v>
      </c>
      <c r="B30">
        <f t="shared" si="0"/>
        <v>440</v>
      </c>
      <c r="C30" s="6">
        <v>0.6</v>
      </c>
      <c r="D30" s="2">
        <v>17.324999999999999</v>
      </c>
      <c r="E30" s="2">
        <v>66.150000000000006</v>
      </c>
      <c r="F30" s="2">
        <v>37.5</v>
      </c>
      <c r="G30" s="7">
        <v>158.25</v>
      </c>
      <c r="H30" s="6">
        <v>0.9</v>
      </c>
      <c r="I30" s="2">
        <v>16.95</v>
      </c>
      <c r="J30">
        <v>27.15</v>
      </c>
      <c r="K30" s="2">
        <v>21.074999999999999</v>
      </c>
      <c r="L30" s="7">
        <v>12.074999999999999</v>
      </c>
      <c r="M30" s="6">
        <v>1.5938000000000001</v>
      </c>
      <c r="N30" s="2">
        <v>20.463999999999999</v>
      </c>
      <c r="O30" s="2">
        <v>39.78</v>
      </c>
      <c r="P30" s="2">
        <v>13.898</v>
      </c>
      <c r="Q30" s="7">
        <v>35.381</v>
      </c>
    </row>
    <row r="31" spans="1:17" x14ac:dyDescent="0.25">
      <c r="A31">
        <v>23</v>
      </c>
      <c r="B31">
        <f t="shared" si="0"/>
        <v>460</v>
      </c>
      <c r="C31" s="6">
        <v>0.75</v>
      </c>
      <c r="D31" s="2">
        <v>17.55</v>
      </c>
      <c r="E31" s="2">
        <v>66.825000000000003</v>
      </c>
      <c r="F31" s="2">
        <v>37.5</v>
      </c>
      <c r="G31" s="7">
        <v>158.02500000000001</v>
      </c>
      <c r="H31" s="6">
        <v>0.82499999999999996</v>
      </c>
      <c r="I31" s="2">
        <v>16.95</v>
      </c>
      <c r="J31">
        <v>27.45</v>
      </c>
      <c r="K31" s="2">
        <v>21.45</v>
      </c>
      <c r="L31" s="7">
        <v>12.3</v>
      </c>
      <c r="M31" s="6">
        <v>1.7849999999999999</v>
      </c>
      <c r="N31" s="2">
        <v>24.353000000000002</v>
      </c>
      <c r="O31" s="2">
        <v>40.799999999999997</v>
      </c>
      <c r="P31" s="2">
        <v>13.834</v>
      </c>
      <c r="Q31" s="7">
        <v>34.999000000000002</v>
      </c>
    </row>
    <row r="32" spans="1:17" x14ac:dyDescent="0.25">
      <c r="A32">
        <v>24</v>
      </c>
      <c r="B32">
        <f t="shared" si="0"/>
        <v>480</v>
      </c>
      <c r="C32" s="6">
        <v>0.67500000000000004</v>
      </c>
      <c r="D32" s="2">
        <v>18.149999999999999</v>
      </c>
      <c r="E32" s="2">
        <v>68.55</v>
      </c>
      <c r="F32" s="2">
        <v>39.6</v>
      </c>
      <c r="G32" s="7">
        <v>162</v>
      </c>
      <c r="H32" s="6">
        <v>0.82499999999999996</v>
      </c>
      <c r="I32" s="2">
        <v>17.175000000000001</v>
      </c>
      <c r="J32">
        <v>27.45</v>
      </c>
      <c r="K32" s="2">
        <v>21.45</v>
      </c>
      <c r="L32" s="7">
        <v>12.525</v>
      </c>
      <c r="M32" s="6">
        <v>1.7213000000000001</v>
      </c>
      <c r="N32" s="2">
        <v>26.074000000000002</v>
      </c>
      <c r="O32" s="2">
        <v>41.182000000000002</v>
      </c>
      <c r="P32" s="2">
        <v>14.153</v>
      </c>
      <c r="Q32" s="7">
        <v>36.146000000000001</v>
      </c>
    </row>
    <row r="33" spans="1:17" x14ac:dyDescent="0.25">
      <c r="A33">
        <v>25</v>
      </c>
      <c r="B33">
        <f t="shared" si="0"/>
        <v>500</v>
      </c>
      <c r="C33" s="6">
        <v>0.52500000000000002</v>
      </c>
      <c r="D33" s="2">
        <v>18.149999999999999</v>
      </c>
      <c r="E33" s="2">
        <v>68.400000000000006</v>
      </c>
      <c r="F33" s="2">
        <v>38.924999999999997</v>
      </c>
      <c r="G33" s="7">
        <v>161.47499999999999</v>
      </c>
      <c r="H33" s="6">
        <v>0.9</v>
      </c>
      <c r="I33" s="2">
        <v>17.175000000000001</v>
      </c>
      <c r="J33">
        <v>27.824999999999999</v>
      </c>
      <c r="K33" s="2">
        <v>22.35</v>
      </c>
      <c r="L33" s="7">
        <v>12.6</v>
      </c>
      <c r="M33" s="6">
        <v>1.6575</v>
      </c>
      <c r="N33" s="2">
        <v>27.795000000000002</v>
      </c>
      <c r="O33" s="2">
        <v>41.055</v>
      </c>
      <c r="P33" s="2">
        <v>14.215999999999999</v>
      </c>
      <c r="Q33" s="7">
        <v>36.72</v>
      </c>
    </row>
    <row r="34" spans="1:17" x14ac:dyDescent="0.25">
      <c r="A34">
        <v>26</v>
      </c>
      <c r="B34">
        <f t="shared" si="0"/>
        <v>520</v>
      </c>
      <c r="C34" s="6">
        <v>0.67500000000000004</v>
      </c>
      <c r="D34" s="2">
        <v>18.375</v>
      </c>
      <c r="E34" s="2">
        <v>68.849999999999994</v>
      </c>
      <c r="F34" s="2">
        <v>38.25</v>
      </c>
      <c r="G34" s="7">
        <v>161.625</v>
      </c>
      <c r="H34" s="6">
        <v>0.82499999999999996</v>
      </c>
      <c r="I34" s="2">
        <v>17.324999999999999</v>
      </c>
      <c r="J34">
        <v>27.6</v>
      </c>
      <c r="K34" s="2">
        <v>21.975000000000001</v>
      </c>
      <c r="L34" s="7">
        <v>12.6</v>
      </c>
      <c r="M34" s="6">
        <v>1.7849999999999999</v>
      </c>
      <c r="N34" s="2">
        <v>29.962</v>
      </c>
      <c r="O34" s="2">
        <v>41.500999999999998</v>
      </c>
      <c r="P34" s="2">
        <v>14.471</v>
      </c>
      <c r="Q34" s="7">
        <v>36.847000000000001</v>
      </c>
    </row>
    <row r="35" spans="1:17" x14ac:dyDescent="0.25">
      <c r="A35">
        <v>27</v>
      </c>
      <c r="B35">
        <f t="shared" si="0"/>
        <v>540</v>
      </c>
      <c r="C35" s="6">
        <v>0.52500000000000002</v>
      </c>
      <c r="D35" s="2">
        <v>18.75</v>
      </c>
      <c r="E35" s="2">
        <v>69.525000000000006</v>
      </c>
      <c r="F35" s="2">
        <v>39.450000000000003</v>
      </c>
      <c r="G35" s="7">
        <v>161.55000000000001</v>
      </c>
      <c r="H35" s="6">
        <v>0.9</v>
      </c>
      <c r="I35" s="2">
        <v>17.25</v>
      </c>
      <c r="J35">
        <v>28.274999999999999</v>
      </c>
      <c r="K35" s="2">
        <v>22.274999999999999</v>
      </c>
      <c r="L35" s="7">
        <v>12.675000000000001</v>
      </c>
      <c r="M35" s="6">
        <v>1.7213000000000001</v>
      </c>
      <c r="N35" s="2">
        <v>31.875</v>
      </c>
      <c r="O35" s="2">
        <v>42.966999999999999</v>
      </c>
      <c r="P35" s="2">
        <v>14.853999999999999</v>
      </c>
      <c r="Q35" s="7">
        <v>37.484999999999999</v>
      </c>
    </row>
    <row r="36" spans="1:17" x14ac:dyDescent="0.25">
      <c r="A36">
        <v>28</v>
      </c>
      <c r="B36">
        <f t="shared" si="0"/>
        <v>560</v>
      </c>
      <c r="C36" s="6">
        <v>0.52500000000000002</v>
      </c>
      <c r="D36" s="2">
        <v>18.375</v>
      </c>
      <c r="E36" s="2">
        <v>69.900000000000006</v>
      </c>
      <c r="F36" s="2">
        <v>39.6</v>
      </c>
      <c r="G36" s="7">
        <v>163.05000000000001</v>
      </c>
      <c r="H36" s="6">
        <v>0.9</v>
      </c>
      <c r="I36" s="2">
        <v>17.399999999999999</v>
      </c>
      <c r="J36">
        <v>28.574999999999999</v>
      </c>
      <c r="K36" s="2">
        <v>23.024999999999999</v>
      </c>
      <c r="L36" s="7">
        <v>12.824999999999999</v>
      </c>
      <c r="M36" s="6">
        <v>1.53</v>
      </c>
      <c r="N36" s="2">
        <v>34.17</v>
      </c>
      <c r="O36" s="2">
        <v>43.731999999999999</v>
      </c>
      <c r="P36" s="2">
        <v>15.874000000000001</v>
      </c>
      <c r="Q36" s="7">
        <v>37.676000000000002</v>
      </c>
    </row>
    <row r="37" spans="1:17" x14ac:dyDescent="0.25">
      <c r="A37">
        <v>29</v>
      </c>
      <c r="B37">
        <f t="shared" si="0"/>
        <v>580</v>
      </c>
      <c r="C37" s="6">
        <v>0.6</v>
      </c>
      <c r="D37" s="2">
        <v>18.375</v>
      </c>
      <c r="E37" s="2">
        <v>70.05</v>
      </c>
      <c r="F37" s="2">
        <v>39.450000000000003</v>
      </c>
      <c r="G37" s="7">
        <v>160.42500000000001</v>
      </c>
      <c r="H37" s="6">
        <v>1.05</v>
      </c>
      <c r="I37" s="2">
        <v>17.399999999999999</v>
      </c>
      <c r="J37">
        <v>28.35</v>
      </c>
      <c r="K37" s="2">
        <v>22.574999999999999</v>
      </c>
      <c r="L37" s="7">
        <v>13.2</v>
      </c>
      <c r="M37" s="6">
        <v>1.7849999999999999</v>
      </c>
      <c r="N37" s="2">
        <v>35.764000000000003</v>
      </c>
      <c r="O37" s="2">
        <v>44.37</v>
      </c>
      <c r="P37" s="2">
        <v>15.619</v>
      </c>
      <c r="Q37" s="7">
        <v>38.058999999999997</v>
      </c>
    </row>
    <row r="38" spans="1:17" x14ac:dyDescent="0.25">
      <c r="A38">
        <v>30</v>
      </c>
      <c r="B38">
        <f t="shared" si="0"/>
        <v>600</v>
      </c>
      <c r="C38" s="6">
        <v>0.67500000000000004</v>
      </c>
      <c r="D38" s="2">
        <v>18.675000000000001</v>
      </c>
      <c r="E38" s="2">
        <v>70.650000000000006</v>
      </c>
      <c r="F38" s="2">
        <v>38.024999999999999</v>
      </c>
      <c r="G38" s="7">
        <v>160.80000000000001</v>
      </c>
      <c r="H38" s="6">
        <v>0.9</v>
      </c>
      <c r="I38" s="2">
        <v>17.55</v>
      </c>
      <c r="J38">
        <v>28.8</v>
      </c>
      <c r="K38" s="2">
        <v>23.175000000000001</v>
      </c>
      <c r="L38" s="7">
        <v>13.275</v>
      </c>
      <c r="M38" s="6">
        <v>1.8487</v>
      </c>
      <c r="N38" s="2">
        <v>37.74</v>
      </c>
      <c r="O38" s="2">
        <v>44.816000000000003</v>
      </c>
      <c r="P38" s="2">
        <v>16.192</v>
      </c>
      <c r="Q38" s="7">
        <v>38.887999999999998</v>
      </c>
    </row>
    <row r="39" spans="1:17" x14ac:dyDescent="0.25">
      <c r="A39">
        <v>31</v>
      </c>
      <c r="B39">
        <f t="shared" si="0"/>
        <v>620</v>
      </c>
      <c r="C39" s="6">
        <v>0.45</v>
      </c>
      <c r="D39" s="2">
        <v>18.899999999999999</v>
      </c>
      <c r="E39" s="2">
        <v>71.25</v>
      </c>
      <c r="F39" s="2">
        <v>38.549999999999997</v>
      </c>
      <c r="G39" s="7">
        <v>160.65</v>
      </c>
      <c r="H39" s="6">
        <v>0.97499999999999998</v>
      </c>
      <c r="I39" s="2">
        <v>17.7</v>
      </c>
      <c r="J39">
        <v>29.324999999999999</v>
      </c>
      <c r="K39" s="2">
        <v>22.95</v>
      </c>
      <c r="L39" s="7">
        <v>13.275</v>
      </c>
      <c r="M39" s="6">
        <v>1.5938000000000001</v>
      </c>
      <c r="N39" s="2">
        <v>39.143000000000001</v>
      </c>
      <c r="O39" s="2">
        <v>44.625</v>
      </c>
      <c r="P39" s="2">
        <v>16.256</v>
      </c>
      <c r="Q39" s="7">
        <v>38.76</v>
      </c>
    </row>
    <row r="40" spans="1:17" x14ac:dyDescent="0.25">
      <c r="A40">
        <v>32</v>
      </c>
      <c r="B40">
        <f t="shared" si="0"/>
        <v>640</v>
      </c>
      <c r="C40" s="6">
        <v>0.67500000000000004</v>
      </c>
      <c r="D40" s="2">
        <v>19.125</v>
      </c>
      <c r="E40" s="2">
        <v>71.474999999999994</v>
      </c>
      <c r="F40" s="2">
        <v>39.075000000000003</v>
      </c>
      <c r="G40" s="7">
        <v>161.625</v>
      </c>
      <c r="H40" s="6">
        <v>0.9</v>
      </c>
      <c r="I40" s="2">
        <v>17.7</v>
      </c>
      <c r="J40">
        <v>29.625</v>
      </c>
      <c r="K40" s="2">
        <v>23.324999999999999</v>
      </c>
      <c r="L40" s="7">
        <v>13.65</v>
      </c>
      <c r="M40" s="6">
        <v>1.4025000000000001</v>
      </c>
      <c r="N40" s="2">
        <v>40.609000000000002</v>
      </c>
      <c r="O40" s="2">
        <v>45.198999999999998</v>
      </c>
      <c r="P40" s="2">
        <v>16.192</v>
      </c>
      <c r="Q40" s="7">
        <v>39.079000000000001</v>
      </c>
    </row>
    <row r="41" spans="1:17" x14ac:dyDescent="0.25">
      <c r="A41">
        <v>33</v>
      </c>
      <c r="B41">
        <f t="shared" si="0"/>
        <v>660</v>
      </c>
      <c r="C41" s="6">
        <v>0.67500000000000004</v>
      </c>
      <c r="D41" s="2">
        <v>18.975000000000001</v>
      </c>
      <c r="E41" s="2">
        <v>71.849999999999994</v>
      </c>
      <c r="F41" s="2">
        <v>39.075000000000003</v>
      </c>
      <c r="G41" s="7">
        <v>161.85</v>
      </c>
      <c r="H41" s="6">
        <v>0.97499999999999998</v>
      </c>
      <c r="I41" s="2">
        <v>17.850000000000001</v>
      </c>
      <c r="J41">
        <v>29.25</v>
      </c>
      <c r="K41" s="2">
        <v>23.55</v>
      </c>
      <c r="L41" s="7">
        <v>13.65</v>
      </c>
      <c r="M41" s="6">
        <v>1.4661999999999999</v>
      </c>
      <c r="N41" s="2">
        <v>41.82</v>
      </c>
      <c r="O41" s="2">
        <v>45.454000000000001</v>
      </c>
      <c r="P41" s="2">
        <v>16.574999999999999</v>
      </c>
      <c r="Q41" s="7">
        <v>39.716000000000001</v>
      </c>
    </row>
    <row r="42" spans="1:17" x14ac:dyDescent="0.25">
      <c r="A42">
        <v>34</v>
      </c>
      <c r="B42">
        <f t="shared" si="0"/>
        <v>680</v>
      </c>
      <c r="C42" s="6">
        <v>0.52500000000000002</v>
      </c>
      <c r="D42" s="2">
        <v>19.725000000000001</v>
      </c>
      <c r="E42" s="2">
        <v>72.674999999999997</v>
      </c>
      <c r="F42" s="2">
        <v>39.524999999999999</v>
      </c>
      <c r="G42" s="7">
        <v>164.625</v>
      </c>
      <c r="H42" s="6">
        <v>0.9</v>
      </c>
      <c r="I42" s="2">
        <v>17.774999999999999</v>
      </c>
      <c r="J42">
        <v>29.324999999999999</v>
      </c>
      <c r="K42" s="2">
        <v>23.55</v>
      </c>
      <c r="L42" s="7">
        <v>13.725</v>
      </c>
      <c r="M42" s="6">
        <v>1.2112000000000001</v>
      </c>
      <c r="N42" s="2">
        <v>42.649000000000001</v>
      </c>
      <c r="O42" s="2">
        <v>46.219000000000001</v>
      </c>
      <c r="P42" s="2">
        <v>16.702000000000002</v>
      </c>
      <c r="Q42" s="7">
        <v>39.970999999999997</v>
      </c>
    </row>
    <row r="43" spans="1:17" x14ac:dyDescent="0.25">
      <c r="A43">
        <v>35</v>
      </c>
      <c r="B43">
        <f t="shared" si="0"/>
        <v>700</v>
      </c>
      <c r="C43" s="6">
        <v>0.67500000000000004</v>
      </c>
      <c r="D43" s="2">
        <v>19.125</v>
      </c>
      <c r="E43" s="2">
        <v>73.424999999999997</v>
      </c>
      <c r="F43" s="2">
        <v>38.924999999999997</v>
      </c>
      <c r="G43" s="7">
        <v>163.72499999999999</v>
      </c>
      <c r="H43" s="6">
        <v>0.9</v>
      </c>
      <c r="I43" s="2">
        <v>17.850000000000001</v>
      </c>
      <c r="J43">
        <v>29.7</v>
      </c>
      <c r="K43" s="2">
        <v>23.7</v>
      </c>
      <c r="L43" s="7">
        <v>13.8</v>
      </c>
      <c r="M43" s="6">
        <v>1.2749999999999999</v>
      </c>
      <c r="N43" s="2">
        <v>43.795999999999999</v>
      </c>
      <c r="O43" s="2">
        <v>46.792000000000002</v>
      </c>
      <c r="P43" s="2">
        <v>17.276</v>
      </c>
      <c r="Q43" s="7">
        <v>40.098999999999997</v>
      </c>
    </row>
    <row r="44" spans="1:17" x14ac:dyDescent="0.25">
      <c r="A44">
        <v>36</v>
      </c>
      <c r="B44">
        <f t="shared" si="0"/>
        <v>720</v>
      </c>
      <c r="C44" s="6">
        <v>0.6</v>
      </c>
      <c r="D44" s="2">
        <v>19.5</v>
      </c>
      <c r="E44" s="2">
        <v>73.275000000000006</v>
      </c>
      <c r="F44" s="2">
        <v>39.225000000000001</v>
      </c>
      <c r="G44" s="7">
        <v>163.72499999999999</v>
      </c>
      <c r="H44" s="6">
        <v>0.97499999999999998</v>
      </c>
      <c r="I44" s="2">
        <v>17.925000000000001</v>
      </c>
      <c r="J44">
        <v>29.4</v>
      </c>
      <c r="K44" s="2">
        <v>24.074999999999999</v>
      </c>
      <c r="L44" s="7">
        <v>13.875</v>
      </c>
      <c r="M44" s="6">
        <v>1.3388</v>
      </c>
      <c r="N44" s="2">
        <v>44.689</v>
      </c>
      <c r="O44" s="2">
        <v>47.494</v>
      </c>
      <c r="P44" s="2">
        <v>17.658999999999999</v>
      </c>
      <c r="Q44" s="7">
        <v>40.545000000000002</v>
      </c>
    </row>
    <row r="45" spans="1:17" x14ac:dyDescent="0.25">
      <c r="A45">
        <v>37</v>
      </c>
      <c r="B45">
        <f t="shared" si="0"/>
        <v>740</v>
      </c>
      <c r="C45" s="6">
        <v>0.82499999999999996</v>
      </c>
      <c r="D45" s="2">
        <v>19.649999999999999</v>
      </c>
      <c r="E45" s="2">
        <v>73.724999999999994</v>
      </c>
      <c r="F45" s="2">
        <v>38.924999999999997</v>
      </c>
      <c r="G45" s="7">
        <v>163.65</v>
      </c>
      <c r="H45" s="6">
        <v>1.05</v>
      </c>
      <c r="I45" s="2">
        <v>18.074999999999999</v>
      </c>
      <c r="J45">
        <v>30.75</v>
      </c>
      <c r="K45" s="2">
        <v>24.675000000000001</v>
      </c>
      <c r="L45" s="7">
        <v>14.025</v>
      </c>
      <c r="M45" s="6">
        <v>1.3388</v>
      </c>
      <c r="N45" s="2">
        <v>45.198999999999998</v>
      </c>
      <c r="O45" s="2">
        <v>48.704999999999998</v>
      </c>
      <c r="P45" s="2">
        <v>17.658999999999999</v>
      </c>
      <c r="Q45" s="7">
        <v>40.609000000000002</v>
      </c>
    </row>
    <row r="46" spans="1:17" x14ac:dyDescent="0.25">
      <c r="A46">
        <v>38</v>
      </c>
      <c r="B46">
        <f t="shared" si="0"/>
        <v>760</v>
      </c>
      <c r="C46" s="6">
        <v>0.75</v>
      </c>
      <c r="D46" s="2">
        <v>19.875</v>
      </c>
      <c r="E46" s="2">
        <v>74.325000000000003</v>
      </c>
      <c r="F46" s="2">
        <v>39</v>
      </c>
      <c r="G46" s="7">
        <v>165.3</v>
      </c>
      <c r="H46" s="6">
        <v>0.97499999999999998</v>
      </c>
      <c r="I46" s="2">
        <v>18.074999999999999</v>
      </c>
      <c r="J46">
        <v>30.524999999999999</v>
      </c>
      <c r="K46" s="2">
        <v>25.05</v>
      </c>
      <c r="L46" s="7">
        <v>13.95</v>
      </c>
      <c r="M46" s="6">
        <v>1.0838000000000001</v>
      </c>
      <c r="N46" s="2">
        <v>45.963999999999999</v>
      </c>
      <c r="O46" s="2">
        <v>49.789000000000001</v>
      </c>
      <c r="P46" s="2">
        <v>17.404</v>
      </c>
      <c r="Q46" s="7">
        <v>41.246000000000002</v>
      </c>
    </row>
    <row r="47" spans="1:17" x14ac:dyDescent="0.25">
      <c r="A47">
        <v>39</v>
      </c>
      <c r="B47">
        <f t="shared" si="0"/>
        <v>780</v>
      </c>
      <c r="C47" s="6">
        <v>0.75</v>
      </c>
      <c r="D47" s="2">
        <v>19.5</v>
      </c>
      <c r="E47" s="2">
        <v>74.400000000000006</v>
      </c>
      <c r="F47" s="2">
        <v>39.674999999999997</v>
      </c>
      <c r="G47" s="7">
        <v>163.27500000000001</v>
      </c>
      <c r="H47" s="6">
        <v>0.97499999999999998</v>
      </c>
      <c r="I47" s="2">
        <v>18.225000000000001</v>
      </c>
      <c r="J47">
        <v>30.074999999999999</v>
      </c>
      <c r="K47" s="2">
        <v>25.35</v>
      </c>
      <c r="L47" s="7">
        <v>14.1</v>
      </c>
      <c r="M47" s="6">
        <v>1.3388</v>
      </c>
      <c r="N47" s="2">
        <v>46.41</v>
      </c>
      <c r="O47" s="2">
        <v>50.680999999999997</v>
      </c>
      <c r="P47" s="2">
        <v>17.850000000000001</v>
      </c>
      <c r="Q47" s="7">
        <v>41.692999999999998</v>
      </c>
    </row>
    <row r="48" spans="1:17" x14ac:dyDescent="0.25">
      <c r="A48">
        <v>40</v>
      </c>
      <c r="B48">
        <f t="shared" si="0"/>
        <v>800</v>
      </c>
      <c r="C48" s="6">
        <v>0.75</v>
      </c>
      <c r="D48" s="2">
        <v>19.8</v>
      </c>
      <c r="E48" s="2">
        <v>75.375</v>
      </c>
      <c r="F48" s="2">
        <v>40.125</v>
      </c>
      <c r="G48" s="7">
        <v>165.75</v>
      </c>
      <c r="H48" s="6">
        <v>1.05</v>
      </c>
      <c r="I48" s="2">
        <v>18.074999999999999</v>
      </c>
      <c r="J48">
        <v>30.975000000000001</v>
      </c>
      <c r="K48" s="2">
        <v>25.574999999999999</v>
      </c>
      <c r="L48" s="7">
        <v>14.175000000000001</v>
      </c>
      <c r="M48" s="6">
        <v>1.4025000000000001</v>
      </c>
      <c r="N48" s="2">
        <v>46.984000000000002</v>
      </c>
      <c r="O48" s="2">
        <v>51.381999999999998</v>
      </c>
      <c r="P48" s="2">
        <v>17.722000000000001</v>
      </c>
      <c r="Q48" s="7">
        <v>41.182000000000002</v>
      </c>
    </row>
    <row r="49" spans="1:17" x14ac:dyDescent="0.25">
      <c r="A49">
        <v>41</v>
      </c>
      <c r="B49">
        <f t="shared" si="0"/>
        <v>820</v>
      </c>
      <c r="C49" s="6">
        <v>0.45</v>
      </c>
      <c r="D49" s="2">
        <v>19.875</v>
      </c>
      <c r="E49" s="2">
        <v>75.599999999999994</v>
      </c>
      <c r="F49" s="2">
        <v>40.200000000000003</v>
      </c>
      <c r="G49" s="7">
        <v>166.35</v>
      </c>
      <c r="H49" s="6">
        <v>1.05</v>
      </c>
      <c r="I49" s="2">
        <v>18.3</v>
      </c>
      <c r="J49">
        <v>31.5</v>
      </c>
      <c r="K49" s="2">
        <v>27.074999999999999</v>
      </c>
      <c r="L49" s="7">
        <v>14.175000000000001</v>
      </c>
      <c r="M49" s="6">
        <v>1.3388</v>
      </c>
      <c r="N49" s="2">
        <v>47.621000000000002</v>
      </c>
      <c r="O49" s="2">
        <v>51.956000000000003</v>
      </c>
      <c r="P49" s="2">
        <v>18.169</v>
      </c>
      <c r="Q49" s="7">
        <v>41.82</v>
      </c>
    </row>
    <row r="50" spans="1:17" x14ac:dyDescent="0.25">
      <c r="A50">
        <v>42</v>
      </c>
      <c r="B50">
        <f t="shared" si="0"/>
        <v>840</v>
      </c>
      <c r="C50" s="6">
        <v>0.75</v>
      </c>
      <c r="D50" s="2">
        <v>20.25</v>
      </c>
      <c r="E50" s="2">
        <v>76.349999999999994</v>
      </c>
      <c r="F50" s="2">
        <v>40.575000000000003</v>
      </c>
      <c r="G50" s="7">
        <v>166.5</v>
      </c>
      <c r="H50" s="6">
        <v>1.05</v>
      </c>
      <c r="I50" s="2">
        <v>18.074999999999999</v>
      </c>
      <c r="J50">
        <v>31.05</v>
      </c>
      <c r="K50" s="2">
        <v>29.4</v>
      </c>
      <c r="L50" s="7">
        <v>14.175000000000001</v>
      </c>
      <c r="M50" s="6">
        <v>1.53</v>
      </c>
      <c r="N50" s="2">
        <v>47.94</v>
      </c>
      <c r="O50" s="2">
        <v>52.784999999999997</v>
      </c>
      <c r="P50" s="2">
        <v>17.914000000000001</v>
      </c>
      <c r="Q50" s="7">
        <v>41.628999999999998</v>
      </c>
    </row>
    <row r="51" spans="1:17" x14ac:dyDescent="0.25">
      <c r="A51">
        <v>43</v>
      </c>
      <c r="B51">
        <f t="shared" si="0"/>
        <v>860</v>
      </c>
      <c r="C51" s="6">
        <v>0.82499999999999996</v>
      </c>
      <c r="D51" s="2">
        <v>20.100000000000001</v>
      </c>
      <c r="E51" s="2">
        <v>76.575000000000003</v>
      </c>
      <c r="F51" s="2">
        <v>40.049999999999997</v>
      </c>
      <c r="G51" s="7">
        <v>167.1</v>
      </c>
      <c r="H51" s="6">
        <v>0.97499999999999998</v>
      </c>
      <c r="I51" s="2">
        <v>18.3</v>
      </c>
      <c r="J51">
        <v>31.65</v>
      </c>
      <c r="K51" s="2">
        <v>31.5</v>
      </c>
      <c r="L51" s="7">
        <v>14.4</v>
      </c>
      <c r="M51" s="6">
        <v>1.0838000000000001</v>
      </c>
      <c r="N51" s="2">
        <v>48.322000000000003</v>
      </c>
      <c r="O51" s="2">
        <v>53.359000000000002</v>
      </c>
      <c r="P51" s="2">
        <v>18.742999999999999</v>
      </c>
      <c r="Q51" s="7">
        <v>42.457999999999998</v>
      </c>
    </row>
    <row r="52" spans="1:17" x14ac:dyDescent="0.25">
      <c r="A52">
        <v>44</v>
      </c>
      <c r="B52">
        <f t="shared" si="0"/>
        <v>880</v>
      </c>
      <c r="C52" s="6">
        <v>0.82499999999999996</v>
      </c>
      <c r="D52" s="2">
        <v>20.100000000000001</v>
      </c>
      <c r="E52" s="2">
        <v>76.95</v>
      </c>
      <c r="F52" s="2">
        <v>40.274999999999999</v>
      </c>
      <c r="G52" s="7">
        <v>167.17500000000001</v>
      </c>
      <c r="H52" s="6">
        <v>1.05</v>
      </c>
      <c r="I52" s="2">
        <v>18.45</v>
      </c>
      <c r="J52">
        <v>31.8</v>
      </c>
      <c r="K52" s="2">
        <v>32.549999999999997</v>
      </c>
      <c r="L52" s="7">
        <v>14.4</v>
      </c>
      <c r="M52" s="6">
        <v>1.2112000000000001</v>
      </c>
      <c r="N52" s="2">
        <v>48.896000000000001</v>
      </c>
      <c r="O52" s="2">
        <v>53.677999999999997</v>
      </c>
      <c r="P52" s="2">
        <v>18.678999999999998</v>
      </c>
      <c r="Q52" s="7">
        <v>43.158999999999999</v>
      </c>
    </row>
    <row r="53" spans="1:17" x14ac:dyDescent="0.25">
      <c r="A53">
        <v>45</v>
      </c>
      <c r="B53">
        <f t="shared" si="0"/>
        <v>900</v>
      </c>
      <c r="C53" s="6">
        <v>0.75</v>
      </c>
      <c r="D53" s="2">
        <v>20.175000000000001</v>
      </c>
      <c r="E53" s="2">
        <v>78</v>
      </c>
      <c r="F53" s="2">
        <v>40.35</v>
      </c>
      <c r="G53" s="7">
        <v>167.55</v>
      </c>
      <c r="H53" s="6">
        <v>0.97499999999999998</v>
      </c>
      <c r="I53" s="2">
        <v>18.45</v>
      </c>
      <c r="J53">
        <v>31.875</v>
      </c>
      <c r="K53" s="2">
        <v>34.35</v>
      </c>
      <c r="L53" s="7">
        <v>14.475</v>
      </c>
      <c r="M53" s="6">
        <v>1.2112000000000001</v>
      </c>
      <c r="N53" s="2">
        <v>48.96</v>
      </c>
      <c r="O53" s="2">
        <v>54.378999999999998</v>
      </c>
      <c r="P53" s="2">
        <v>18.806000000000001</v>
      </c>
      <c r="Q53" s="7">
        <v>42.84</v>
      </c>
    </row>
    <row r="54" spans="1:17" x14ac:dyDescent="0.25">
      <c r="A54">
        <v>46</v>
      </c>
      <c r="B54">
        <f t="shared" si="0"/>
        <v>920</v>
      </c>
      <c r="C54" s="6">
        <v>0.52500000000000002</v>
      </c>
      <c r="D54" s="2">
        <v>20.475000000000001</v>
      </c>
      <c r="E54" s="2">
        <v>78.825000000000003</v>
      </c>
      <c r="F54" s="2">
        <v>42.225000000000001</v>
      </c>
      <c r="G54" s="7">
        <v>167.7</v>
      </c>
      <c r="H54" s="6">
        <v>0.97499999999999998</v>
      </c>
      <c r="I54" s="2">
        <v>18.75</v>
      </c>
      <c r="J54">
        <v>32.475000000000001</v>
      </c>
      <c r="K54" s="2">
        <v>31.574999999999999</v>
      </c>
      <c r="L54" s="7">
        <v>14.475</v>
      </c>
      <c r="M54" s="6">
        <v>1.2112000000000001</v>
      </c>
      <c r="N54" s="2">
        <v>49.853000000000002</v>
      </c>
      <c r="O54" s="2">
        <v>54.761000000000003</v>
      </c>
      <c r="P54" s="2">
        <v>18.169</v>
      </c>
      <c r="Q54" s="7">
        <v>43.222000000000001</v>
      </c>
    </row>
    <row r="55" spans="1:17" x14ac:dyDescent="0.25">
      <c r="A55">
        <v>47</v>
      </c>
      <c r="B55">
        <f t="shared" si="0"/>
        <v>940</v>
      </c>
      <c r="C55" s="6">
        <v>0.75</v>
      </c>
      <c r="D55" s="2">
        <v>20.024999999999999</v>
      </c>
      <c r="E55" s="2">
        <v>78.825000000000003</v>
      </c>
      <c r="F55" s="2">
        <v>41.7</v>
      </c>
      <c r="G55" s="7">
        <v>168.9</v>
      </c>
      <c r="H55" s="6">
        <v>1.05</v>
      </c>
      <c r="I55" s="2">
        <v>18.75</v>
      </c>
      <c r="J55">
        <v>32.774999999999999</v>
      </c>
      <c r="K55" s="2">
        <v>29.475000000000001</v>
      </c>
      <c r="L55" s="7">
        <v>14.775</v>
      </c>
      <c r="M55" s="6">
        <v>1.4025000000000001</v>
      </c>
      <c r="N55" s="2">
        <v>49.661000000000001</v>
      </c>
      <c r="O55" s="2">
        <v>55.716999999999999</v>
      </c>
      <c r="P55" s="2">
        <v>18.742999999999999</v>
      </c>
      <c r="Q55" s="7">
        <v>43.286000000000001</v>
      </c>
    </row>
    <row r="56" spans="1:17" x14ac:dyDescent="0.25">
      <c r="A56">
        <v>48</v>
      </c>
      <c r="B56">
        <f t="shared" si="0"/>
        <v>960</v>
      </c>
      <c r="C56" s="6">
        <v>0.82499999999999996</v>
      </c>
      <c r="D56" s="2">
        <v>20.475000000000001</v>
      </c>
      <c r="E56" s="2">
        <v>79.95</v>
      </c>
      <c r="F56" s="2">
        <v>41.325000000000003</v>
      </c>
      <c r="G56" s="7">
        <v>169.5</v>
      </c>
      <c r="H56" s="6">
        <v>1.05</v>
      </c>
      <c r="I56" s="2">
        <v>18.824999999999999</v>
      </c>
      <c r="J56">
        <v>33.225000000000001</v>
      </c>
      <c r="K56" s="2">
        <v>30.3</v>
      </c>
      <c r="L56" s="7">
        <v>14.7</v>
      </c>
      <c r="M56" s="6">
        <v>1.4661999999999999</v>
      </c>
      <c r="N56" s="2">
        <v>50.362000000000002</v>
      </c>
      <c r="O56" s="2">
        <v>56.164000000000001</v>
      </c>
      <c r="P56" s="2">
        <v>18.87</v>
      </c>
      <c r="Q56" s="7">
        <v>44.179000000000002</v>
      </c>
    </row>
    <row r="57" spans="1:17" x14ac:dyDescent="0.25">
      <c r="A57">
        <v>49</v>
      </c>
      <c r="B57">
        <f t="shared" si="0"/>
        <v>980</v>
      </c>
      <c r="C57" s="6">
        <v>0.6</v>
      </c>
      <c r="D57" s="2">
        <v>19.725000000000001</v>
      </c>
      <c r="E57" s="2">
        <v>79.575000000000003</v>
      </c>
      <c r="F57" s="2">
        <v>41.325000000000003</v>
      </c>
      <c r="G57" s="7">
        <v>168.9</v>
      </c>
      <c r="H57" s="6">
        <v>0.97499999999999998</v>
      </c>
      <c r="I57" s="2">
        <v>18.824999999999999</v>
      </c>
      <c r="J57">
        <v>33.75</v>
      </c>
      <c r="K57" s="2">
        <v>30.375</v>
      </c>
      <c r="L57" s="7">
        <v>15</v>
      </c>
      <c r="M57" s="6">
        <v>0.89249999999999996</v>
      </c>
      <c r="N57" s="2">
        <v>50.298999999999999</v>
      </c>
      <c r="O57" s="2">
        <v>56.354999999999997</v>
      </c>
      <c r="P57" s="2">
        <v>18.806000000000001</v>
      </c>
      <c r="Q57" s="7">
        <v>44.051000000000002</v>
      </c>
    </row>
    <row r="58" spans="1:17" x14ac:dyDescent="0.25">
      <c r="A58">
        <v>50</v>
      </c>
      <c r="B58">
        <f t="shared" si="0"/>
        <v>1000</v>
      </c>
      <c r="C58" s="6">
        <v>0.6</v>
      </c>
      <c r="D58" s="2">
        <v>19.875</v>
      </c>
      <c r="E58" s="2">
        <v>80.55</v>
      </c>
      <c r="F58" s="2">
        <v>41.55</v>
      </c>
      <c r="G58" s="7">
        <v>169.125</v>
      </c>
      <c r="H58" s="6">
        <v>1.05</v>
      </c>
      <c r="I58" s="2">
        <v>18.824999999999999</v>
      </c>
      <c r="J58">
        <v>33.15</v>
      </c>
      <c r="K58" s="2">
        <v>32.475000000000001</v>
      </c>
      <c r="L58" s="7">
        <v>14.775</v>
      </c>
      <c r="M58" s="6">
        <v>1.4661999999999999</v>
      </c>
      <c r="N58" s="2">
        <v>51</v>
      </c>
      <c r="O58" s="2">
        <v>57.247999999999998</v>
      </c>
      <c r="P58" s="2">
        <v>18.87</v>
      </c>
      <c r="Q58" s="7">
        <v>44.37</v>
      </c>
    </row>
    <row r="59" spans="1:17" x14ac:dyDescent="0.25">
      <c r="A59">
        <v>51</v>
      </c>
      <c r="B59">
        <f t="shared" si="0"/>
        <v>1020</v>
      </c>
      <c r="C59" s="6">
        <v>0.52500000000000002</v>
      </c>
      <c r="D59" s="2">
        <v>19.95</v>
      </c>
      <c r="E59" s="2">
        <v>79.95</v>
      </c>
      <c r="F59" s="2">
        <v>41.174999999999997</v>
      </c>
      <c r="G59" s="7">
        <v>170.55</v>
      </c>
      <c r="H59" s="6">
        <v>0.9</v>
      </c>
      <c r="I59" s="2">
        <v>18.975000000000001</v>
      </c>
      <c r="J59">
        <v>33.674999999999997</v>
      </c>
      <c r="K59" s="2">
        <v>35.700000000000003</v>
      </c>
      <c r="L59" s="7">
        <v>15</v>
      </c>
      <c r="M59" s="6">
        <v>1.2112000000000001</v>
      </c>
      <c r="N59" s="2">
        <v>51</v>
      </c>
      <c r="O59" s="2">
        <v>57.439</v>
      </c>
      <c r="P59" s="2">
        <v>19.443999999999999</v>
      </c>
      <c r="Q59" s="7">
        <v>44.816000000000003</v>
      </c>
    </row>
    <row r="60" spans="1:17" x14ac:dyDescent="0.25">
      <c r="A60">
        <v>52</v>
      </c>
      <c r="B60">
        <f t="shared" si="0"/>
        <v>1040</v>
      </c>
      <c r="C60" s="6">
        <v>0.52500000000000002</v>
      </c>
      <c r="D60" s="2">
        <v>20.024999999999999</v>
      </c>
      <c r="E60" s="2">
        <v>81.599999999999994</v>
      </c>
      <c r="F60" s="2">
        <v>41.4</v>
      </c>
      <c r="G60" s="7">
        <v>170.85</v>
      </c>
      <c r="H60" s="6">
        <v>1.05</v>
      </c>
      <c r="I60" s="2">
        <v>19.125</v>
      </c>
      <c r="J60">
        <v>33.75</v>
      </c>
      <c r="K60" s="2">
        <v>36.6</v>
      </c>
      <c r="L60" s="7">
        <v>15.074999999999999</v>
      </c>
      <c r="M60" s="6">
        <v>1.2749999999999999</v>
      </c>
      <c r="N60" s="2">
        <v>51.191000000000003</v>
      </c>
      <c r="O60" s="2">
        <v>57.502000000000002</v>
      </c>
      <c r="P60" s="2">
        <v>19.635000000000002</v>
      </c>
      <c r="Q60" s="7">
        <v>45.070999999999998</v>
      </c>
    </row>
    <row r="61" spans="1:17" x14ac:dyDescent="0.25">
      <c r="A61">
        <v>53</v>
      </c>
      <c r="B61">
        <f t="shared" si="0"/>
        <v>1060</v>
      </c>
      <c r="C61" s="6">
        <v>0.75</v>
      </c>
      <c r="D61" s="2">
        <v>20.25</v>
      </c>
      <c r="E61" s="2">
        <v>81.974999999999994</v>
      </c>
      <c r="F61" s="2">
        <v>43.2</v>
      </c>
      <c r="G61" s="7">
        <v>172.65</v>
      </c>
      <c r="H61" s="6">
        <v>1.2</v>
      </c>
      <c r="I61" s="2">
        <v>19.05</v>
      </c>
      <c r="J61">
        <v>34.575000000000003</v>
      </c>
      <c r="K61" s="2">
        <v>36.6</v>
      </c>
      <c r="L61" s="7">
        <v>15.3</v>
      </c>
      <c r="M61" s="6">
        <v>1.1475</v>
      </c>
      <c r="N61" s="2">
        <v>51.765000000000001</v>
      </c>
      <c r="O61" s="2">
        <v>58.585999999999999</v>
      </c>
      <c r="P61" s="2">
        <v>19.507000000000001</v>
      </c>
      <c r="Q61" s="7">
        <v>45.771999999999998</v>
      </c>
    </row>
    <row r="62" spans="1:17" x14ac:dyDescent="0.25">
      <c r="A62">
        <v>54</v>
      </c>
      <c r="B62">
        <f t="shared" si="0"/>
        <v>1080</v>
      </c>
      <c r="C62" s="6">
        <v>0.75</v>
      </c>
      <c r="D62" s="2">
        <v>20.7</v>
      </c>
      <c r="E62" s="2">
        <v>82.05</v>
      </c>
      <c r="F62" s="2">
        <v>43.424999999999997</v>
      </c>
      <c r="G62" s="7">
        <v>173.1</v>
      </c>
      <c r="H62" s="6">
        <v>1.35</v>
      </c>
      <c r="I62" s="2">
        <v>19.125</v>
      </c>
      <c r="J62">
        <v>34.125</v>
      </c>
      <c r="K62" s="2">
        <v>35.325000000000003</v>
      </c>
      <c r="L62" s="7">
        <v>15.45</v>
      </c>
      <c r="M62" s="6">
        <v>0.95630000000000004</v>
      </c>
      <c r="N62" s="2">
        <v>51.893000000000001</v>
      </c>
      <c r="O62" s="2">
        <v>59.350999999999999</v>
      </c>
      <c r="P62" s="2">
        <v>19.507000000000001</v>
      </c>
      <c r="Q62" s="7">
        <v>46.41</v>
      </c>
    </row>
    <row r="63" spans="1:17" x14ac:dyDescent="0.25">
      <c r="A63">
        <v>55</v>
      </c>
      <c r="B63">
        <f t="shared" si="0"/>
        <v>1100</v>
      </c>
      <c r="C63" s="6">
        <v>0.67500000000000004</v>
      </c>
      <c r="D63" s="2">
        <v>20.024999999999999</v>
      </c>
      <c r="E63" s="2">
        <v>82.35</v>
      </c>
      <c r="F63" s="2">
        <v>43.2</v>
      </c>
      <c r="G63" s="7">
        <v>173.02500000000001</v>
      </c>
      <c r="H63" s="6">
        <v>1.125</v>
      </c>
      <c r="I63" s="2">
        <v>19.350000000000001</v>
      </c>
      <c r="J63">
        <v>34.5</v>
      </c>
      <c r="K63" s="2">
        <v>35.85</v>
      </c>
      <c r="L63" s="7">
        <v>15.3</v>
      </c>
      <c r="M63" s="6">
        <v>1.0838000000000001</v>
      </c>
      <c r="N63" s="2">
        <v>51.956000000000003</v>
      </c>
      <c r="O63" s="2">
        <v>59.542000000000002</v>
      </c>
      <c r="P63" s="2">
        <v>19.763000000000002</v>
      </c>
      <c r="Q63" s="7">
        <v>46.536999999999999</v>
      </c>
    </row>
    <row r="64" spans="1:17" x14ac:dyDescent="0.25">
      <c r="A64">
        <v>56</v>
      </c>
      <c r="B64">
        <f t="shared" si="0"/>
        <v>1120</v>
      </c>
      <c r="C64" s="6">
        <v>0.75</v>
      </c>
      <c r="D64" s="2">
        <v>19.95</v>
      </c>
      <c r="E64" s="2">
        <v>82.95</v>
      </c>
      <c r="F64" s="2">
        <v>43.274999999999999</v>
      </c>
      <c r="G64" s="7">
        <v>171.6</v>
      </c>
      <c r="H64" s="6">
        <v>1.2</v>
      </c>
      <c r="I64" s="2">
        <v>19.350000000000001</v>
      </c>
      <c r="J64">
        <v>34.424999999999997</v>
      </c>
      <c r="K64" s="2">
        <v>35.4</v>
      </c>
      <c r="L64" s="7">
        <v>15.525</v>
      </c>
      <c r="M64" s="6">
        <v>0.82879999999999998</v>
      </c>
      <c r="N64" s="2">
        <v>52.658000000000001</v>
      </c>
      <c r="O64" s="2">
        <v>59.924999999999997</v>
      </c>
      <c r="P64" s="2">
        <v>19.89</v>
      </c>
      <c r="Q64" s="7">
        <v>46.728999999999999</v>
      </c>
    </row>
    <row r="65" spans="1:17" x14ac:dyDescent="0.25">
      <c r="A65">
        <v>57</v>
      </c>
      <c r="B65">
        <f t="shared" si="0"/>
        <v>1140</v>
      </c>
      <c r="C65" s="6">
        <v>0.97499999999999998</v>
      </c>
      <c r="D65" s="2">
        <v>20.399999999999999</v>
      </c>
      <c r="E65" s="2">
        <v>83.474999999999994</v>
      </c>
      <c r="F65" s="2">
        <v>43.725000000000001</v>
      </c>
      <c r="G65" s="7">
        <v>173.47499999999999</v>
      </c>
      <c r="H65" s="6">
        <v>1.05</v>
      </c>
      <c r="I65" s="2">
        <v>19.5</v>
      </c>
      <c r="J65">
        <v>34.950000000000003</v>
      </c>
      <c r="K65" s="2">
        <v>36.524999999999999</v>
      </c>
      <c r="L65" s="7">
        <v>15.45</v>
      </c>
      <c r="M65" s="6">
        <v>1.0838000000000001</v>
      </c>
      <c r="N65" s="2">
        <v>52.53</v>
      </c>
      <c r="O65" s="2">
        <v>60.625999999999998</v>
      </c>
      <c r="P65" s="2">
        <v>19.699000000000002</v>
      </c>
      <c r="Q65" s="7">
        <v>47.174999999999997</v>
      </c>
    </row>
    <row r="66" spans="1:17" x14ac:dyDescent="0.25">
      <c r="A66">
        <v>58</v>
      </c>
      <c r="B66">
        <f t="shared" si="0"/>
        <v>1160</v>
      </c>
      <c r="C66" s="6">
        <v>0.82499999999999996</v>
      </c>
      <c r="D66" s="2">
        <v>20.399999999999999</v>
      </c>
      <c r="E66" s="2">
        <v>83.85</v>
      </c>
      <c r="F66" s="2">
        <v>43.2</v>
      </c>
      <c r="G66" s="7">
        <v>173.17500000000001</v>
      </c>
      <c r="H66" s="6">
        <v>1.35</v>
      </c>
      <c r="I66" s="2">
        <v>19.5</v>
      </c>
      <c r="J66">
        <v>35.024999999999999</v>
      </c>
      <c r="K66" s="2">
        <v>38.924999999999997</v>
      </c>
      <c r="L66" s="7">
        <v>15.9</v>
      </c>
      <c r="M66" s="6">
        <v>1.1475</v>
      </c>
      <c r="N66" s="2">
        <v>53.167000000000002</v>
      </c>
      <c r="O66" s="2">
        <v>61.390999999999998</v>
      </c>
      <c r="P66" s="2">
        <v>20.846</v>
      </c>
      <c r="Q66" s="7">
        <v>48.45</v>
      </c>
    </row>
    <row r="67" spans="1:17" x14ac:dyDescent="0.25">
      <c r="A67">
        <v>59</v>
      </c>
      <c r="B67">
        <f t="shared" si="0"/>
        <v>1180</v>
      </c>
      <c r="C67" s="6">
        <v>0.82499999999999996</v>
      </c>
      <c r="D67" s="2">
        <v>19.95</v>
      </c>
      <c r="E67" s="2">
        <v>84.224999999999994</v>
      </c>
      <c r="F67" s="2">
        <v>43.35</v>
      </c>
      <c r="G67" s="7">
        <v>174.15</v>
      </c>
      <c r="H67" s="6">
        <v>1.2749999999999999</v>
      </c>
      <c r="I67" s="2">
        <v>19.5</v>
      </c>
      <c r="J67">
        <v>35.174999999999997</v>
      </c>
      <c r="K67" s="2">
        <v>40.799999999999997</v>
      </c>
      <c r="L67" s="7">
        <v>15.9</v>
      </c>
      <c r="M67" s="6">
        <v>1.1475</v>
      </c>
      <c r="N67" s="2">
        <v>53.805</v>
      </c>
      <c r="O67" s="2">
        <v>61.838000000000001</v>
      </c>
      <c r="P67" s="2">
        <v>20.463999999999999</v>
      </c>
      <c r="Q67" s="7">
        <v>48.896000000000001</v>
      </c>
    </row>
    <row r="68" spans="1:17" x14ac:dyDescent="0.25">
      <c r="A68">
        <v>60</v>
      </c>
      <c r="B68">
        <f t="shared" si="0"/>
        <v>1200</v>
      </c>
      <c r="C68" s="6">
        <v>0.75</v>
      </c>
      <c r="D68" s="2">
        <v>20.100000000000001</v>
      </c>
      <c r="E68" s="2">
        <v>84.525000000000006</v>
      </c>
      <c r="F68" s="2">
        <v>42.3</v>
      </c>
      <c r="G68" s="7">
        <v>172.95</v>
      </c>
      <c r="H68" s="6">
        <v>1.35</v>
      </c>
      <c r="I68" s="2">
        <v>19.875</v>
      </c>
      <c r="J68">
        <v>35.549999999999997</v>
      </c>
      <c r="K68" s="2">
        <v>41.774999999999999</v>
      </c>
      <c r="L68" s="7">
        <v>15.6</v>
      </c>
      <c r="M68" s="6">
        <v>0.82879999999999998</v>
      </c>
      <c r="N68" s="2">
        <v>53.869</v>
      </c>
      <c r="O68" s="2">
        <v>62.475000000000001</v>
      </c>
      <c r="P68" s="2">
        <v>20.719000000000001</v>
      </c>
      <c r="Q68" s="7">
        <v>48.45</v>
      </c>
    </row>
    <row r="69" spans="1:17" x14ac:dyDescent="0.25">
      <c r="A69">
        <v>61</v>
      </c>
      <c r="B69">
        <f t="shared" si="0"/>
        <v>1220</v>
      </c>
      <c r="C69" s="6">
        <v>0.75</v>
      </c>
      <c r="D69" s="2">
        <v>19.05</v>
      </c>
      <c r="E69" s="2">
        <v>84.6</v>
      </c>
      <c r="F69" s="2">
        <v>41.924999999999997</v>
      </c>
      <c r="G69" s="7">
        <v>171</v>
      </c>
      <c r="H69" s="6">
        <v>1.425</v>
      </c>
      <c r="I69" s="2">
        <v>19.725000000000001</v>
      </c>
      <c r="J69">
        <v>36</v>
      </c>
      <c r="K69" s="2">
        <v>42.375</v>
      </c>
      <c r="L69" s="7">
        <v>15.975</v>
      </c>
      <c r="M69" s="6">
        <v>0.82879999999999998</v>
      </c>
      <c r="N69" s="2">
        <v>54.378999999999998</v>
      </c>
      <c r="O69" s="2">
        <v>63.112000000000002</v>
      </c>
      <c r="P69" s="2">
        <v>21.100999999999999</v>
      </c>
      <c r="Q69" s="7">
        <v>49.533999999999999</v>
      </c>
    </row>
    <row r="70" spans="1:17" x14ac:dyDescent="0.25">
      <c r="A70">
        <v>62</v>
      </c>
      <c r="B70">
        <f t="shared" si="0"/>
        <v>1240</v>
      </c>
      <c r="C70" s="6">
        <v>0.6</v>
      </c>
      <c r="D70" s="2">
        <v>19.425000000000001</v>
      </c>
      <c r="E70" s="2">
        <v>84.45</v>
      </c>
      <c r="F70" s="2">
        <v>42.524999999999999</v>
      </c>
      <c r="G70" s="7">
        <v>173.25</v>
      </c>
      <c r="H70" s="6">
        <v>1.2749999999999999</v>
      </c>
      <c r="I70" s="2">
        <v>19.95</v>
      </c>
      <c r="J70">
        <v>36.299999999999997</v>
      </c>
      <c r="K70" s="2">
        <v>42.524999999999999</v>
      </c>
      <c r="L70" s="7">
        <v>16.125</v>
      </c>
      <c r="M70" s="6">
        <v>0.76500000000000001</v>
      </c>
      <c r="N70" s="2">
        <v>54.57</v>
      </c>
      <c r="O70" s="2">
        <v>63.368000000000002</v>
      </c>
      <c r="P70" s="2">
        <v>21.038</v>
      </c>
      <c r="Q70" s="7">
        <v>49.533999999999999</v>
      </c>
    </row>
    <row r="71" spans="1:17" x14ac:dyDescent="0.25">
      <c r="A71">
        <v>63</v>
      </c>
      <c r="B71">
        <f t="shared" si="0"/>
        <v>1260</v>
      </c>
      <c r="C71" s="6">
        <v>0.75</v>
      </c>
      <c r="D71" s="2">
        <v>19.425000000000001</v>
      </c>
      <c r="E71" s="2">
        <v>85.5</v>
      </c>
      <c r="F71" s="2">
        <v>43.125</v>
      </c>
      <c r="G71" s="7">
        <v>173.92500000000001</v>
      </c>
      <c r="H71" s="6">
        <v>1.425</v>
      </c>
      <c r="I71" s="2">
        <v>19.95</v>
      </c>
      <c r="J71">
        <v>36</v>
      </c>
      <c r="K71" s="2">
        <v>44.85</v>
      </c>
      <c r="L71" s="7">
        <v>15.975</v>
      </c>
      <c r="M71" s="6">
        <v>0.76500000000000001</v>
      </c>
      <c r="N71" s="2">
        <v>55.399000000000001</v>
      </c>
      <c r="O71" s="2">
        <v>63.75</v>
      </c>
      <c r="P71" s="2">
        <v>20.591000000000001</v>
      </c>
      <c r="Q71" s="7">
        <v>50.426000000000002</v>
      </c>
    </row>
    <row r="72" spans="1:17" x14ac:dyDescent="0.25">
      <c r="A72">
        <v>64</v>
      </c>
      <c r="B72">
        <f t="shared" si="0"/>
        <v>1280</v>
      </c>
      <c r="C72" s="6">
        <v>0.67500000000000004</v>
      </c>
      <c r="D72" s="2">
        <v>19.425000000000001</v>
      </c>
      <c r="E72" s="2">
        <v>85.2</v>
      </c>
      <c r="F72" s="2">
        <v>42.075000000000003</v>
      </c>
      <c r="G72" s="7">
        <v>173.4</v>
      </c>
      <c r="H72" s="6">
        <v>1.35</v>
      </c>
      <c r="I72" s="2">
        <v>19.875</v>
      </c>
      <c r="J72">
        <v>36.674999999999997</v>
      </c>
      <c r="K72" s="2">
        <v>46.575000000000003</v>
      </c>
      <c r="L72" s="7">
        <v>16.425000000000001</v>
      </c>
      <c r="M72" s="6">
        <v>1.0838000000000001</v>
      </c>
      <c r="N72" s="2">
        <v>55.143999999999998</v>
      </c>
      <c r="O72" s="2">
        <v>64.323999999999998</v>
      </c>
      <c r="P72" s="2">
        <v>21.100999999999999</v>
      </c>
      <c r="Q72" s="7">
        <v>50.106999999999999</v>
      </c>
    </row>
    <row r="73" spans="1:17" x14ac:dyDescent="0.25">
      <c r="A73">
        <v>65</v>
      </c>
      <c r="B73">
        <f t="shared" ref="B73:B136" si="1">20*A73</f>
        <v>1300</v>
      </c>
      <c r="C73" s="6">
        <v>0.6</v>
      </c>
      <c r="D73" s="2">
        <v>19.2</v>
      </c>
      <c r="E73" s="2">
        <v>85.95</v>
      </c>
      <c r="F73" s="2">
        <v>41.924999999999997</v>
      </c>
      <c r="G73" s="7">
        <v>173.625</v>
      </c>
      <c r="H73" s="6">
        <v>1.5</v>
      </c>
      <c r="I73" s="2">
        <v>20.175000000000001</v>
      </c>
      <c r="J73">
        <v>36.9</v>
      </c>
      <c r="K73" s="2">
        <v>45.9</v>
      </c>
      <c r="L73" s="7">
        <v>16.350000000000001</v>
      </c>
      <c r="M73" s="6">
        <v>0.82879999999999998</v>
      </c>
      <c r="N73" s="2">
        <v>55.654000000000003</v>
      </c>
      <c r="O73" s="2">
        <v>64.77</v>
      </c>
      <c r="P73" s="2">
        <v>21.100999999999999</v>
      </c>
      <c r="Q73" s="7">
        <v>50.808999999999997</v>
      </c>
    </row>
    <row r="74" spans="1:17" x14ac:dyDescent="0.25">
      <c r="A74">
        <v>66</v>
      </c>
      <c r="B74">
        <f t="shared" si="1"/>
        <v>1320</v>
      </c>
      <c r="C74" s="6">
        <v>0.6</v>
      </c>
      <c r="D74" s="2">
        <v>18.600000000000001</v>
      </c>
      <c r="E74" s="2">
        <v>86.474999999999994</v>
      </c>
      <c r="F74" s="2">
        <v>42.9</v>
      </c>
      <c r="G74" s="7">
        <v>173.32499999999999</v>
      </c>
      <c r="H74" s="6">
        <v>1.5</v>
      </c>
      <c r="I74" s="2">
        <v>20.175000000000001</v>
      </c>
      <c r="J74">
        <v>37.5</v>
      </c>
      <c r="K74" s="2">
        <v>45.6</v>
      </c>
      <c r="L74" s="7">
        <v>16.574999999999999</v>
      </c>
      <c r="M74" s="6">
        <v>0.82879999999999998</v>
      </c>
      <c r="N74" s="2">
        <v>56.164000000000001</v>
      </c>
      <c r="O74" s="2">
        <v>65.343999999999994</v>
      </c>
      <c r="P74" s="2">
        <v>20.655000000000001</v>
      </c>
      <c r="Q74" s="7">
        <v>51.064</v>
      </c>
    </row>
    <row r="75" spans="1:17" x14ac:dyDescent="0.25">
      <c r="A75">
        <v>67</v>
      </c>
      <c r="B75">
        <f t="shared" si="1"/>
        <v>1340</v>
      </c>
      <c r="C75" s="6">
        <v>0.67500000000000004</v>
      </c>
      <c r="D75" s="2">
        <v>18.824999999999999</v>
      </c>
      <c r="E75" s="2">
        <v>86.4</v>
      </c>
      <c r="F75" s="2">
        <v>41.475000000000001</v>
      </c>
      <c r="G75" s="7">
        <v>173.85</v>
      </c>
      <c r="H75" s="6">
        <v>1.5</v>
      </c>
      <c r="I75" s="2">
        <v>20.324999999999999</v>
      </c>
      <c r="J75">
        <v>37.950000000000003</v>
      </c>
      <c r="K75" s="2">
        <v>46.125</v>
      </c>
      <c r="L75" s="7">
        <v>16.425000000000001</v>
      </c>
      <c r="M75" s="6">
        <v>0.95630000000000004</v>
      </c>
      <c r="N75" s="2">
        <v>56.290999999999997</v>
      </c>
      <c r="O75" s="2">
        <v>66.108999999999995</v>
      </c>
      <c r="P75" s="2">
        <v>21.038</v>
      </c>
      <c r="Q75" s="7">
        <v>51.637999999999998</v>
      </c>
    </row>
    <row r="76" spans="1:17" x14ac:dyDescent="0.25">
      <c r="A76">
        <v>68</v>
      </c>
      <c r="B76">
        <f t="shared" si="1"/>
        <v>1360</v>
      </c>
      <c r="C76" s="6">
        <v>0.6</v>
      </c>
      <c r="D76" s="2">
        <v>19.125</v>
      </c>
      <c r="E76" s="2">
        <v>87.45</v>
      </c>
      <c r="F76" s="2">
        <v>42.6</v>
      </c>
      <c r="G76" s="7">
        <v>175.27500000000001</v>
      </c>
      <c r="H76" s="6">
        <v>1.425</v>
      </c>
      <c r="I76" s="2">
        <v>20.324999999999999</v>
      </c>
      <c r="J76">
        <v>37.424999999999997</v>
      </c>
      <c r="K76" s="2">
        <v>46.125</v>
      </c>
      <c r="L76" s="7">
        <v>16.8</v>
      </c>
      <c r="M76" s="6">
        <v>0.89249999999999996</v>
      </c>
      <c r="N76" s="2">
        <v>56.673999999999999</v>
      </c>
      <c r="O76" s="2">
        <v>66.555000000000007</v>
      </c>
      <c r="P76" s="2">
        <v>20.91</v>
      </c>
      <c r="Q76" s="7">
        <v>51.064</v>
      </c>
    </row>
    <row r="77" spans="1:17" x14ac:dyDescent="0.25">
      <c r="A77">
        <v>69</v>
      </c>
      <c r="B77">
        <f t="shared" si="1"/>
        <v>1380</v>
      </c>
      <c r="C77" s="6">
        <v>0.6</v>
      </c>
      <c r="D77" s="2">
        <v>19.05</v>
      </c>
      <c r="E77" s="2">
        <v>87.6</v>
      </c>
      <c r="F77" s="2">
        <v>42.075000000000003</v>
      </c>
      <c r="G77" s="7">
        <v>173.47499999999999</v>
      </c>
      <c r="H77" s="6">
        <v>1.35</v>
      </c>
      <c r="I77" s="2">
        <v>20.625</v>
      </c>
      <c r="J77">
        <v>37.950000000000003</v>
      </c>
      <c r="K77" s="2">
        <v>45.075000000000003</v>
      </c>
      <c r="L77" s="7">
        <v>16.649999999999999</v>
      </c>
      <c r="M77" s="6">
        <v>0.76500000000000001</v>
      </c>
      <c r="N77" s="2">
        <v>57.502000000000002</v>
      </c>
      <c r="O77" s="2">
        <v>66.938000000000002</v>
      </c>
      <c r="P77" s="2">
        <v>21.100999999999999</v>
      </c>
      <c r="Q77" s="7">
        <v>53.103999999999999</v>
      </c>
    </row>
    <row r="78" spans="1:17" x14ac:dyDescent="0.25">
      <c r="A78">
        <v>70</v>
      </c>
      <c r="B78">
        <f t="shared" si="1"/>
        <v>1400</v>
      </c>
      <c r="C78" s="6">
        <v>0.45</v>
      </c>
      <c r="D78" s="2">
        <v>18.824999999999999</v>
      </c>
      <c r="E78" s="2">
        <v>88.275000000000006</v>
      </c>
      <c r="F78" s="2">
        <v>42</v>
      </c>
      <c r="G78" s="7">
        <v>174.9</v>
      </c>
      <c r="H78" s="6">
        <v>1.5</v>
      </c>
      <c r="I78" s="2">
        <v>20.475000000000001</v>
      </c>
      <c r="J78">
        <v>37.65</v>
      </c>
      <c r="K78" s="2">
        <v>44.325000000000003</v>
      </c>
      <c r="L78" s="7">
        <v>16.875</v>
      </c>
      <c r="M78" s="6">
        <v>0.57379999999999998</v>
      </c>
      <c r="N78" s="2">
        <v>58.012999999999998</v>
      </c>
      <c r="O78" s="2">
        <v>67.575000000000003</v>
      </c>
      <c r="P78" s="2">
        <v>21.228999999999999</v>
      </c>
      <c r="Q78" s="7">
        <v>52.911999999999999</v>
      </c>
    </row>
    <row r="79" spans="1:17" x14ac:dyDescent="0.25">
      <c r="A79">
        <v>71</v>
      </c>
      <c r="B79">
        <f t="shared" si="1"/>
        <v>1420</v>
      </c>
      <c r="C79" s="6">
        <v>0.6</v>
      </c>
      <c r="D79" s="2">
        <v>18.524999999999999</v>
      </c>
      <c r="E79" s="2">
        <v>88.2</v>
      </c>
      <c r="F79" s="2">
        <v>42.375</v>
      </c>
      <c r="G79" s="7">
        <v>174.9</v>
      </c>
      <c r="H79" s="6">
        <v>1.35</v>
      </c>
      <c r="I79" s="2">
        <v>20.7</v>
      </c>
      <c r="J79">
        <v>38.024999999999999</v>
      </c>
      <c r="K79" s="2">
        <v>44.55</v>
      </c>
      <c r="L79" s="7">
        <v>17.175000000000001</v>
      </c>
      <c r="M79" s="6">
        <v>0.63749999999999996</v>
      </c>
      <c r="N79" s="2">
        <v>57.948999999999998</v>
      </c>
      <c r="O79" s="2">
        <v>68.786000000000001</v>
      </c>
      <c r="P79" s="2">
        <v>21.42</v>
      </c>
      <c r="Q79" s="7">
        <v>53.295000000000002</v>
      </c>
    </row>
    <row r="80" spans="1:17" x14ac:dyDescent="0.25">
      <c r="A80">
        <v>72</v>
      </c>
      <c r="B80">
        <f t="shared" si="1"/>
        <v>1440</v>
      </c>
      <c r="C80" s="6">
        <v>0.6</v>
      </c>
      <c r="D80" s="2">
        <v>19.274999999999999</v>
      </c>
      <c r="E80" s="2">
        <v>88.05</v>
      </c>
      <c r="F80" s="2">
        <v>42.825000000000003</v>
      </c>
      <c r="G80" s="7">
        <v>175.72499999999999</v>
      </c>
      <c r="H80" s="6">
        <v>1.575</v>
      </c>
      <c r="I80" s="2">
        <v>20.625</v>
      </c>
      <c r="J80">
        <v>38.325000000000003</v>
      </c>
      <c r="K80" s="2">
        <v>45.225000000000001</v>
      </c>
      <c r="L80" s="7">
        <v>17.475000000000001</v>
      </c>
      <c r="M80" s="6">
        <v>0.70130000000000003</v>
      </c>
      <c r="N80" s="2">
        <v>58.076000000000001</v>
      </c>
      <c r="O80" s="2">
        <v>69.614999999999995</v>
      </c>
      <c r="P80" s="2">
        <v>21.164999999999999</v>
      </c>
      <c r="Q80" s="7">
        <v>53.677999999999997</v>
      </c>
    </row>
    <row r="81" spans="1:17" x14ac:dyDescent="0.25">
      <c r="A81">
        <v>73</v>
      </c>
      <c r="B81">
        <f t="shared" si="1"/>
        <v>1460</v>
      </c>
      <c r="C81" s="6">
        <v>0.45</v>
      </c>
      <c r="D81" s="2">
        <v>19.274999999999999</v>
      </c>
      <c r="E81" s="2">
        <v>89.4</v>
      </c>
      <c r="F81" s="2">
        <v>42.6</v>
      </c>
      <c r="G81" s="7">
        <v>177</v>
      </c>
      <c r="H81" s="6">
        <v>1.575</v>
      </c>
      <c r="I81" s="2">
        <v>20.774999999999999</v>
      </c>
      <c r="J81">
        <v>38.625</v>
      </c>
      <c r="K81" s="2">
        <v>50.85</v>
      </c>
      <c r="L81" s="7">
        <v>17.475000000000001</v>
      </c>
      <c r="M81" s="6">
        <v>0.51</v>
      </c>
      <c r="N81" s="2">
        <v>59.223999999999997</v>
      </c>
      <c r="O81" s="2">
        <v>69.997</v>
      </c>
      <c r="P81" s="2">
        <v>21.228999999999999</v>
      </c>
      <c r="Q81" s="7">
        <v>54.506</v>
      </c>
    </row>
    <row r="82" spans="1:17" x14ac:dyDescent="0.25">
      <c r="A82">
        <v>74</v>
      </c>
      <c r="B82">
        <f t="shared" si="1"/>
        <v>1480</v>
      </c>
      <c r="C82" s="6">
        <v>0.52500000000000002</v>
      </c>
      <c r="D82" s="2">
        <v>18.75</v>
      </c>
      <c r="E82" s="2">
        <v>89.85</v>
      </c>
      <c r="F82" s="2">
        <v>42.674999999999997</v>
      </c>
      <c r="G82" s="7">
        <v>175.875</v>
      </c>
      <c r="H82" s="6">
        <v>1.575</v>
      </c>
      <c r="I82" s="2">
        <v>20.925000000000001</v>
      </c>
      <c r="J82">
        <v>38.700000000000003</v>
      </c>
      <c r="K82" s="2">
        <v>49.274999999999999</v>
      </c>
      <c r="L82" s="7">
        <v>17.625</v>
      </c>
      <c r="M82" s="6">
        <v>0.76500000000000001</v>
      </c>
      <c r="N82" s="2">
        <v>59.414999999999999</v>
      </c>
      <c r="O82" s="2">
        <v>71.335999999999999</v>
      </c>
      <c r="P82" s="2">
        <v>21.484000000000002</v>
      </c>
      <c r="Q82" s="7">
        <v>54.889000000000003</v>
      </c>
    </row>
    <row r="83" spans="1:17" x14ac:dyDescent="0.25">
      <c r="A83">
        <v>75</v>
      </c>
      <c r="B83">
        <f t="shared" si="1"/>
        <v>1500</v>
      </c>
      <c r="C83" s="6">
        <v>0.375</v>
      </c>
      <c r="D83" s="2">
        <v>19.05</v>
      </c>
      <c r="E83" s="2">
        <v>90</v>
      </c>
      <c r="F83" s="2">
        <v>42.15</v>
      </c>
      <c r="G83" s="7">
        <v>176.77500000000001</v>
      </c>
      <c r="H83" s="6">
        <v>1.65</v>
      </c>
      <c r="I83" s="2">
        <v>20.925000000000001</v>
      </c>
      <c r="J83">
        <v>38.774999999999999</v>
      </c>
      <c r="K83" s="2">
        <v>49.5</v>
      </c>
      <c r="L83" s="7">
        <v>17.55</v>
      </c>
      <c r="M83" s="6">
        <v>0.70130000000000003</v>
      </c>
      <c r="N83" s="2">
        <v>59.988999999999997</v>
      </c>
      <c r="O83" s="2">
        <v>71.590999999999994</v>
      </c>
      <c r="P83" s="2">
        <v>21.994</v>
      </c>
      <c r="Q83" s="7">
        <v>54.951999999999998</v>
      </c>
    </row>
    <row r="84" spans="1:17" x14ac:dyDescent="0.25">
      <c r="A84">
        <v>76</v>
      </c>
      <c r="B84">
        <f t="shared" si="1"/>
        <v>1520</v>
      </c>
      <c r="C84" s="6">
        <v>0.75</v>
      </c>
      <c r="D84" s="2">
        <v>19.274999999999999</v>
      </c>
      <c r="E84" s="2">
        <v>90.45</v>
      </c>
      <c r="F84" s="2">
        <v>40.049999999999997</v>
      </c>
      <c r="G84" s="7">
        <v>177.3</v>
      </c>
      <c r="H84" s="6">
        <v>1.7250000000000001</v>
      </c>
      <c r="I84" s="2">
        <v>21.074999999999999</v>
      </c>
      <c r="J84">
        <v>38.700000000000003</v>
      </c>
      <c r="K84" s="2">
        <v>51</v>
      </c>
      <c r="L84" s="7">
        <v>17.774999999999999</v>
      </c>
      <c r="M84" s="6">
        <v>0.63749999999999996</v>
      </c>
      <c r="N84" s="2">
        <v>59.924999999999997</v>
      </c>
      <c r="O84" s="2">
        <v>71.590999999999994</v>
      </c>
      <c r="P84" s="2">
        <v>21.611000000000001</v>
      </c>
      <c r="Q84" s="7">
        <v>55.780999999999999</v>
      </c>
    </row>
    <row r="85" spans="1:17" x14ac:dyDescent="0.25">
      <c r="A85">
        <v>77</v>
      </c>
      <c r="B85">
        <f t="shared" si="1"/>
        <v>1540</v>
      </c>
      <c r="C85" s="6">
        <v>1.05</v>
      </c>
      <c r="D85" s="2">
        <v>19.125</v>
      </c>
      <c r="E85" s="2">
        <v>90.974999999999994</v>
      </c>
      <c r="F85" s="2">
        <v>40.049999999999997</v>
      </c>
      <c r="G85" s="7">
        <v>178.27500000000001</v>
      </c>
      <c r="H85" s="6">
        <v>1.65</v>
      </c>
      <c r="I85" s="2">
        <v>21</v>
      </c>
      <c r="J85">
        <v>39.299999999999997</v>
      </c>
      <c r="K85" s="2">
        <v>51.975000000000001</v>
      </c>
      <c r="L85" s="7">
        <v>17.925000000000001</v>
      </c>
      <c r="M85" s="6">
        <v>0.70130000000000003</v>
      </c>
      <c r="N85" s="2">
        <v>60.881</v>
      </c>
      <c r="O85" s="2">
        <v>71.91</v>
      </c>
      <c r="P85" s="2">
        <v>21.42</v>
      </c>
      <c r="Q85" s="7">
        <v>55.654000000000003</v>
      </c>
    </row>
    <row r="86" spans="1:17" x14ac:dyDescent="0.25">
      <c r="A86">
        <v>78</v>
      </c>
      <c r="B86">
        <f t="shared" si="1"/>
        <v>1560</v>
      </c>
      <c r="C86" s="6">
        <v>0.9</v>
      </c>
      <c r="D86" s="2">
        <v>18.600000000000001</v>
      </c>
      <c r="E86" s="2">
        <v>91.724999999999994</v>
      </c>
      <c r="F86" s="2">
        <v>40.875</v>
      </c>
      <c r="G86" s="7">
        <v>177.22499999999999</v>
      </c>
      <c r="H86" s="6">
        <v>1.7250000000000001</v>
      </c>
      <c r="I86" s="2">
        <v>21</v>
      </c>
      <c r="J86">
        <v>39.674999999999997</v>
      </c>
      <c r="K86" s="2">
        <v>50.55</v>
      </c>
      <c r="L86" s="7">
        <v>18.074999999999999</v>
      </c>
      <c r="M86" s="6">
        <v>0.63749999999999996</v>
      </c>
      <c r="N86" s="2">
        <v>60.945</v>
      </c>
      <c r="O86" s="2">
        <v>73.058000000000007</v>
      </c>
      <c r="P86" s="2">
        <v>22.058</v>
      </c>
      <c r="Q86" s="7">
        <v>57.439</v>
      </c>
    </row>
    <row r="87" spans="1:17" x14ac:dyDescent="0.25">
      <c r="A87">
        <v>79</v>
      </c>
      <c r="B87">
        <f t="shared" si="1"/>
        <v>1580</v>
      </c>
      <c r="C87" s="6">
        <v>1.05</v>
      </c>
      <c r="D87" s="2">
        <v>22.2</v>
      </c>
      <c r="E87" s="2">
        <v>110.7</v>
      </c>
      <c r="F87" s="2">
        <v>41.85</v>
      </c>
      <c r="G87" s="7">
        <v>178.5</v>
      </c>
      <c r="H87" s="6">
        <v>1.575</v>
      </c>
      <c r="I87" s="2">
        <v>21.225000000000001</v>
      </c>
      <c r="J87">
        <v>39.6</v>
      </c>
      <c r="K87" s="2">
        <v>51.45</v>
      </c>
      <c r="L87" s="7">
        <v>17.850000000000001</v>
      </c>
      <c r="M87" s="6">
        <v>0.63749999999999996</v>
      </c>
      <c r="N87" s="2">
        <v>61.264000000000003</v>
      </c>
      <c r="O87" s="2">
        <v>73.311999999999998</v>
      </c>
      <c r="P87" s="2">
        <v>21.802</v>
      </c>
      <c r="Q87" s="7">
        <v>56.929000000000002</v>
      </c>
    </row>
    <row r="88" spans="1:17" x14ac:dyDescent="0.25">
      <c r="A88">
        <v>80</v>
      </c>
      <c r="B88">
        <f t="shared" si="1"/>
        <v>1600</v>
      </c>
      <c r="C88" s="6">
        <v>1.05</v>
      </c>
      <c r="D88" s="2">
        <v>22.425000000000001</v>
      </c>
      <c r="E88" s="2">
        <v>112.05</v>
      </c>
      <c r="F88" s="2">
        <v>41.774999999999999</v>
      </c>
      <c r="G88" s="7">
        <v>178.27500000000001</v>
      </c>
      <c r="H88" s="6">
        <v>1.5</v>
      </c>
      <c r="I88" s="2">
        <v>21.225000000000001</v>
      </c>
      <c r="J88">
        <v>39.975000000000001</v>
      </c>
      <c r="K88" s="2">
        <v>50.625</v>
      </c>
      <c r="L88" s="7">
        <v>18.45</v>
      </c>
      <c r="M88" s="6">
        <v>0.51</v>
      </c>
      <c r="N88" s="2">
        <v>62.029000000000003</v>
      </c>
      <c r="O88" s="2">
        <v>78.221000000000004</v>
      </c>
      <c r="P88" s="2">
        <v>22.885999999999999</v>
      </c>
      <c r="Q88" s="7">
        <v>58.076000000000001</v>
      </c>
    </row>
    <row r="89" spans="1:17" x14ac:dyDescent="0.25">
      <c r="A89">
        <v>81</v>
      </c>
      <c r="B89">
        <f t="shared" si="1"/>
        <v>1620</v>
      </c>
      <c r="C89" s="6">
        <v>1.05</v>
      </c>
      <c r="D89" s="2">
        <v>22.725000000000001</v>
      </c>
      <c r="E89" s="2">
        <v>112.125</v>
      </c>
      <c r="F89" s="2">
        <v>41.4</v>
      </c>
      <c r="G89" s="7">
        <v>179.85</v>
      </c>
      <c r="H89" s="6">
        <v>1.575</v>
      </c>
      <c r="I89" s="2">
        <v>21.45</v>
      </c>
      <c r="J89">
        <v>40.35</v>
      </c>
      <c r="K89" s="2">
        <v>51</v>
      </c>
      <c r="L89" s="7">
        <v>18.375</v>
      </c>
      <c r="M89" s="6">
        <v>0.51</v>
      </c>
      <c r="N89" s="2">
        <v>62.155999999999999</v>
      </c>
      <c r="O89" s="2">
        <v>79.305000000000007</v>
      </c>
      <c r="P89" s="2">
        <v>23.140999999999998</v>
      </c>
      <c r="Q89" s="7">
        <v>58.204000000000001</v>
      </c>
    </row>
    <row r="90" spans="1:17" x14ac:dyDescent="0.25">
      <c r="A90">
        <v>82</v>
      </c>
      <c r="B90">
        <f t="shared" si="1"/>
        <v>1640</v>
      </c>
      <c r="C90" s="6">
        <v>1.2</v>
      </c>
      <c r="D90" s="2">
        <v>22.875</v>
      </c>
      <c r="E90" s="2">
        <v>111.375</v>
      </c>
      <c r="F90" s="2">
        <v>42</v>
      </c>
      <c r="G90" s="7">
        <v>179.25</v>
      </c>
      <c r="H90" s="6">
        <v>1.65</v>
      </c>
      <c r="I90" s="2">
        <v>21.375</v>
      </c>
      <c r="J90">
        <v>40.35</v>
      </c>
      <c r="K90" s="2">
        <v>49.725000000000001</v>
      </c>
      <c r="L90" s="7">
        <v>18.45</v>
      </c>
      <c r="M90" s="6">
        <v>0.63749999999999996</v>
      </c>
      <c r="N90" s="2">
        <v>62.155999999999999</v>
      </c>
      <c r="O90" s="2">
        <v>79.751000000000005</v>
      </c>
      <c r="P90" s="2">
        <v>22.695</v>
      </c>
      <c r="Q90" s="7">
        <v>57.948999999999998</v>
      </c>
    </row>
    <row r="91" spans="1:17" x14ac:dyDescent="0.25">
      <c r="A91">
        <v>83</v>
      </c>
      <c r="B91">
        <f t="shared" si="1"/>
        <v>1660</v>
      </c>
      <c r="C91" s="6">
        <v>1.05</v>
      </c>
      <c r="D91" s="2">
        <v>23.1</v>
      </c>
      <c r="E91" s="2">
        <v>112.575</v>
      </c>
      <c r="F91" s="2">
        <v>41.325000000000003</v>
      </c>
      <c r="G91" s="7">
        <v>178.72499999999999</v>
      </c>
      <c r="H91" s="6">
        <v>1.7250000000000001</v>
      </c>
      <c r="I91" s="2">
        <v>21.45</v>
      </c>
      <c r="J91">
        <v>41.174999999999997</v>
      </c>
      <c r="K91" s="2">
        <v>50.1</v>
      </c>
      <c r="L91" s="7">
        <v>18.600000000000001</v>
      </c>
      <c r="M91" s="6">
        <v>0.38250000000000001</v>
      </c>
      <c r="N91" s="2">
        <v>62.920999999999999</v>
      </c>
      <c r="O91" s="2">
        <v>80.134</v>
      </c>
      <c r="P91" s="2">
        <v>22.885999999999999</v>
      </c>
      <c r="Q91" s="7">
        <v>59.414999999999999</v>
      </c>
    </row>
    <row r="92" spans="1:17" x14ac:dyDescent="0.25">
      <c r="A92">
        <v>84</v>
      </c>
      <c r="B92">
        <f t="shared" si="1"/>
        <v>1680</v>
      </c>
      <c r="C92" s="6">
        <v>1.05</v>
      </c>
      <c r="D92" s="2">
        <v>23.324999999999999</v>
      </c>
      <c r="E92" s="2">
        <v>112.5</v>
      </c>
      <c r="F92" s="2">
        <v>41.4</v>
      </c>
      <c r="G92" s="7">
        <v>181.5</v>
      </c>
      <c r="H92" s="6">
        <v>1.65</v>
      </c>
      <c r="I92" s="2">
        <v>21.45</v>
      </c>
      <c r="J92">
        <v>43.424999999999997</v>
      </c>
      <c r="K92" s="2">
        <v>48.225000000000001</v>
      </c>
      <c r="L92" s="7">
        <v>18.675000000000001</v>
      </c>
      <c r="M92" s="6">
        <v>0.70130000000000003</v>
      </c>
      <c r="N92" s="2">
        <v>62.984999999999999</v>
      </c>
      <c r="O92" s="2">
        <v>80.834999999999994</v>
      </c>
      <c r="P92" s="2">
        <v>23.97</v>
      </c>
      <c r="Q92" s="7">
        <v>60.116</v>
      </c>
    </row>
    <row r="93" spans="1:17" x14ac:dyDescent="0.25">
      <c r="A93">
        <v>85</v>
      </c>
      <c r="B93">
        <f t="shared" si="1"/>
        <v>1700</v>
      </c>
      <c r="C93" s="6">
        <v>1.05</v>
      </c>
      <c r="D93" s="2">
        <v>23.774999999999999</v>
      </c>
      <c r="E93" s="2">
        <v>113.25</v>
      </c>
      <c r="F93" s="2">
        <v>41.55</v>
      </c>
      <c r="G93" s="7">
        <v>179.85</v>
      </c>
      <c r="H93" s="6">
        <v>1.7250000000000001</v>
      </c>
      <c r="I93" s="2">
        <v>21.524999999999999</v>
      </c>
      <c r="J93">
        <v>43.5</v>
      </c>
      <c r="K93" s="2">
        <v>49.2</v>
      </c>
      <c r="L93" s="7">
        <v>18.675000000000001</v>
      </c>
      <c r="M93" s="6">
        <v>0.57379999999999998</v>
      </c>
      <c r="N93" s="2">
        <v>63.686</v>
      </c>
      <c r="O93" s="2">
        <v>81.981999999999999</v>
      </c>
      <c r="P93" s="2">
        <v>23.715</v>
      </c>
      <c r="Q93" s="7">
        <v>60.244</v>
      </c>
    </row>
    <row r="94" spans="1:17" x14ac:dyDescent="0.25">
      <c r="A94">
        <v>86</v>
      </c>
      <c r="B94">
        <f t="shared" si="1"/>
        <v>1720</v>
      </c>
      <c r="C94" s="6">
        <v>0.97499999999999998</v>
      </c>
      <c r="D94" s="2">
        <v>23.475000000000001</v>
      </c>
      <c r="E94" s="2">
        <v>114.375</v>
      </c>
      <c r="F94" s="2">
        <v>41.25</v>
      </c>
      <c r="G94" s="7">
        <v>180.22499999999999</v>
      </c>
      <c r="H94" s="6">
        <v>1.7250000000000001</v>
      </c>
      <c r="I94" s="2">
        <v>21.6</v>
      </c>
      <c r="J94">
        <v>43.274999999999999</v>
      </c>
      <c r="K94" s="2">
        <v>50.024999999999999</v>
      </c>
      <c r="L94" s="7">
        <v>19.2</v>
      </c>
      <c r="M94" s="6">
        <v>0.57379999999999998</v>
      </c>
      <c r="N94" s="2">
        <v>63.75</v>
      </c>
      <c r="O94" s="2">
        <v>81.536000000000001</v>
      </c>
      <c r="P94" s="2">
        <v>23.524000000000001</v>
      </c>
      <c r="Q94" s="7">
        <v>60.881</v>
      </c>
    </row>
    <row r="95" spans="1:17" x14ac:dyDescent="0.25">
      <c r="A95">
        <v>87</v>
      </c>
      <c r="B95">
        <f t="shared" si="1"/>
        <v>1740</v>
      </c>
      <c r="C95" s="6">
        <v>0.9</v>
      </c>
      <c r="D95" s="2">
        <v>23.024999999999999</v>
      </c>
      <c r="E95" s="2">
        <v>113.02500000000001</v>
      </c>
      <c r="F95" s="2">
        <v>41.924999999999997</v>
      </c>
      <c r="G95" s="7">
        <v>180.9</v>
      </c>
      <c r="H95" s="6">
        <v>1.575</v>
      </c>
      <c r="I95" s="2">
        <v>21.75</v>
      </c>
      <c r="J95">
        <v>42.45</v>
      </c>
      <c r="K95" s="2">
        <v>49.8</v>
      </c>
      <c r="L95" s="7">
        <v>19.350000000000001</v>
      </c>
      <c r="M95" s="6">
        <v>0.51</v>
      </c>
      <c r="N95" s="2">
        <v>64.132000000000005</v>
      </c>
      <c r="O95" s="2">
        <v>82.364999999999995</v>
      </c>
      <c r="P95" s="2">
        <v>23.905999999999999</v>
      </c>
      <c r="Q95" s="7">
        <v>61.901000000000003</v>
      </c>
    </row>
    <row r="96" spans="1:17" x14ac:dyDescent="0.25">
      <c r="A96">
        <v>88</v>
      </c>
      <c r="B96">
        <f t="shared" si="1"/>
        <v>1760</v>
      </c>
      <c r="C96" s="6">
        <v>1.05</v>
      </c>
      <c r="D96" s="2">
        <v>23.475000000000001</v>
      </c>
      <c r="E96" s="2">
        <v>115.95</v>
      </c>
      <c r="F96" s="2">
        <v>42.975000000000001</v>
      </c>
      <c r="G96" s="7">
        <v>182.1</v>
      </c>
      <c r="H96" s="6">
        <v>1.95</v>
      </c>
      <c r="I96" s="2">
        <v>21.975000000000001</v>
      </c>
      <c r="J96">
        <v>42.975000000000001</v>
      </c>
      <c r="K96" s="2">
        <v>50.625</v>
      </c>
      <c r="L96" s="7">
        <v>19.425000000000001</v>
      </c>
      <c r="M96" s="6">
        <v>0.57379999999999998</v>
      </c>
      <c r="N96" s="2">
        <v>64.578999999999994</v>
      </c>
      <c r="O96" s="2">
        <v>82.938999999999993</v>
      </c>
      <c r="P96" s="2">
        <v>23.46</v>
      </c>
      <c r="Q96" s="7">
        <v>61.2</v>
      </c>
    </row>
    <row r="97" spans="1:17" x14ac:dyDescent="0.25">
      <c r="A97">
        <v>89</v>
      </c>
      <c r="B97">
        <f t="shared" si="1"/>
        <v>1780</v>
      </c>
      <c r="C97" s="6">
        <v>1.05</v>
      </c>
      <c r="D97" s="2">
        <v>23.55</v>
      </c>
      <c r="E97" s="2">
        <v>115.27500000000001</v>
      </c>
      <c r="F97" s="2">
        <v>42.825000000000003</v>
      </c>
      <c r="G97" s="7">
        <v>179.7</v>
      </c>
      <c r="H97" s="6">
        <v>2.1749999999999998</v>
      </c>
      <c r="I97" s="2">
        <v>22.125</v>
      </c>
      <c r="J97">
        <v>43.725000000000001</v>
      </c>
      <c r="K97" s="2">
        <v>49.725000000000001</v>
      </c>
      <c r="L97" s="7">
        <v>19.649999999999999</v>
      </c>
      <c r="M97" s="6">
        <v>0.63749999999999996</v>
      </c>
      <c r="N97" s="2">
        <v>65.152000000000001</v>
      </c>
      <c r="O97" s="2">
        <v>83.703999999999994</v>
      </c>
      <c r="P97" s="2">
        <v>23.843</v>
      </c>
      <c r="Q97" s="7">
        <v>62.091999999999999</v>
      </c>
    </row>
    <row r="98" spans="1:17" x14ac:dyDescent="0.25">
      <c r="A98">
        <v>90</v>
      </c>
      <c r="B98">
        <f t="shared" si="1"/>
        <v>1800</v>
      </c>
      <c r="C98" s="6">
        <v>0.9</v>
      </c>
      <c r="D98" s="2">
        <v>23.55</v>
      </c>
      <c r="E98" s="2">
        <v>114.825</v>
      </c>
      <c r="F98" s="2">
        <v>42.825000000000003</v>
      </c>
      <c r="G98" s="7">
        <v>181.05</v>
      </c>
      <c r="H98" s="6">
        <v>2.1749999999999998</v>
      </c>
      <c r="I98" s="2">
        <v>22.125</v>
      </c>
      <c r="J98">
        <v>43.725000000000001</v>
      </c>
      <c r="K98" s="2">
        <v>50.475000000000001</v>
      </c>
      <c r="L98" s="7">
        <v>19.350000000000001</v>
      </c>
      <c r="M98" s="6">
        <v>0.38250000000000001</v>
      </c>
      <c r="N98" s="2">
        <v>65.725999999999999</v>
      </c>
      <c r="O98" s="2">
        <v>83.512</v>
      </c>
      <c r="P98" s="2">
        <v>23.332999999999998</v>
      </c>
      <c r="Q98" s="7">
        <v>62.603000000000002</v>
      </c>
    </row>
    <row r="99" spans="1:17" x14ac:dyDescent="0.25">
      <c r="A99">
        <v>91</v>
      </c>
      <c r="B99">
        <f t="shared" si="1"/>
        <v>1820</v>
      </c>
      <c r="C99" s="6">
        <v>1.05</v>
      </c>
      <c r="D99" s="2">
        <v>24.074999999999999</v>
      </c>
      <c r="E99" s="2">
        <v>118.65</v>
      </c>
      <c r="F99" s="2">
        <v>43.8</v>
      </c>
      <c r="G99" s="7">
        <v>184.875</v>
      </c>
      <c r="H99" s="6">
        <v>2.1749999999999998</v>
      </c>
      <c r="I99" s="2">
        <v>22.125</v>
      </c>
      <c r="J99">
        <v>43.875</v>
      </c>
      <c r="K99" s="2">
        <v>51</v>
      </c>
      <c r="L99" s="7">
        <v>19.5</v>
      </c>
      <c r="M99" s="6">
        <v>0.38250000000000001</v>
      </c>
      <c r="N99" s="2">
        <v>66.236000000000004</v>
      </c>
      <c r="O99" s="2">
        <v>83.959000000000003</v>
      </c>
      <c r="P99" s="2">
        <v>24.225000000000001</v>
      </c>
      <c r="Q99" s="7">
        <v>63.304000000000002</v>
      </c>
    </row>
    <row r="100" spans="1:17" x14ac:dyDescent="0.25">
      <c r="A100">
        <v>92</v>
      </c>
      <c r="B100">
        <f t="shared" si="1"/>
        <v>1840</v>
      </c>
      <c r="C100" s="6">
        <v>1.2</v>
      </c>
      <c r="D100" s="2">
        <v>23.85</v>
      </c>
      <c r="E100" s="2">
        <v>121.2</v>
      </c>
      <c r="F100" s="2">
        <v>44.1</v>
      </c>
      <c r="G100" s="7">
        <v>184.2</v>
      </c>
      <c r="H100" s="6">
        <v>2.3250000000000002</v>
      </c>
      <c r="I100" s="2">
        <v>22.274999999999999</v>
      </c>
      <c r="J100">
        <v>43.95</v>
      </c>
      <c r="K100" s="2">
        <v>50.475000000000001</v>
      </c>
      <c r="L100" s="7">
        <v>19.875</v>
      </c>
      <c r="M100" s="6">
        <v>0.63749999999999996</v>
      </c>
      <c r="N100" s="2">
        <v>66.745999999999995</v>
      </c>
      <c r="O100" s="2">
        <v>84.850999999999999</v>
      </c>
      <c r="P100" s="2">
        <v>24.225000000000001</v>
      </c>
      <c r="Q100" s="7">
        <v>64.260000000000005</v>
      </c>
    </row>
    <row r="101" spans="1:17" x14ac:dyDescent="0.25">
      <c r="A101">
        <v>93</v>
      </c>
      <c r="B101">
        <f t="shared" si="1"/>
        <v>1860</v>
      </c>
      <c r="C101" s="6">
        <v>1.125</v>
      </c>
      <c r="D101" s="2">
        <v>24.3</v>
      </c>
      <c r="E101" s="2">
        <v>119.175</v>
      </c>
      <c r="F101" s="2">
        <v>44.325000000000003</v>
      </c>
      <c r="G101" s="7">
        <v>184.65</v>
      </c>
      <c r="H101" s="6">
        <v>2.3250000000000002</v>
      </c>
      <c r="I101" s="2">
        <v>22.5</v>
      </c>
      <c r="J101">
        <v>44.774999999999999</v>
      </c>
      <c r="K101" s="2">
        <v>51.9</v>
      </c>
      <c r="L101" s="7">
        <v>19.95</v>
      </c>
      <c r="M101" s="6">
        <v>0.51</v>
      </c>
      <c r="N101" s="2">
        <v>67.129000000000005</v>
      </c>
      <c r="O101" s="2">
        <v>85.744</v>
      </c>
      <c r="P101" s="2">
        <v>25.564</v>
      </c>
      <c r="Q101" s="7">
        <v>64.834000000000003</v>
      </c>
    </row>
    <row r="102" spans="1:17" x14ac:dyDescent="0.25">
      <c r="A102">
        <v>94</v>
      </c>
      <c r="B102">
        <f t="shared" si="1"/>
        <v>1880</v>
      </c>
      <c r="C102" s="6">
        <v>1.05</v>
      </c>
      <c r="D102" s="2">
        <v>24.15</v>
      </c>
      <c r="E102" s="2">
        <v>120.6</v>
      </c>
      <c r="F102" s="2">
        <v>44.25</v>
      </c>
      <c r="G102" s="7">
        <v>184.875</v>
      </c>
      <c r="H102" s="6">
        <v>2.1749999999999998</v>
      </c>
      <c r="I102" s="2">
        <v>22.574999999999999</v>
      </c>
      <c r="J102">
        <v>44.4</v>
      </c>
      <c r="K102" s="2">
        <v>50.7</v>
      </c>
      <c r="L102" s="7">
        <v>20.399999999999999</v>
      </c>
      <c r="M102" s="6">
        <v>0.51</v>
      </c>
      <c r="N102" s="2">
        <v>67.510999999999996</v>
      </c>
      <c r="O102" s="2">
        <v>86.509</v>
      </c>
      <c r="P102" s="2">
        <v>24.925999999999998</v>
      </c>
      <c r="Q102" s="7">
        <v>66.045000000000002</v>
      </c>
    </row>
    <row r="103" spans="1:17" x14ac:dyDescent="0.25">
      <c r="A103">
        <v>95</v>
      </c>
      <c r="B103">
        <f t="shared" si="1"/>
        <v>1900</v>
      </c>
      <c r="C103" s="6">
        <v>0.97499999999999998</v>
      </c>
      <c r="D103" s="2">
        <v>24.074999999999999</v>
      </c>
      <c r="E103" s="2">
        <v>123.15</v>
      </c>
      <c r="F103" s="2">
        <v>44.325000000000003</v>
      </c>
      <c r="G103" s="7">
        <v>186.15</v>
      </c>
      <c r="H103" s="6">
        <v>2.3250000000000002</v>
      </c>
      <c r="I103" s="2">
        <v>22.574999999999999</v>
      </c>
      <c r="J103">
        <v>44.475000000000001</v>
      </c>
      <c r="K103" s="2">
        <v>53.55</v>
      </c>
      <c r="L103" s="7">
        <v>20.7</v>
      </c>
      <c r="M103" s="6">
        <v>0.44619999999999999</v>
      </c>
      <c r="N103" s="2">
        <v>68.466999999999999</v>
      </c>
      <c r="O103" s="2">
        <v>86.954999999999998</v>
      </c>
      <c r="P103" s="2">
        <v>24.798999999999999</v>
      </c>
      <c r="Q103" s="7">
        <v>66.108999999999995</v>
      </c>
    </row>
    <row r="104" spans="1:17" x14ac:dyDescent="0.25">
      <c r="A104">
        <v>96</v>
      </c>
      <c r="B104">
        <f t="shared" si="1"/>
        <v>1920</v>
      </c>
      <c r="C104" s="6">
        <v>1.05</v>
      </c>
      <c r="D104" s="2">
        <v>24.45</v>
      </c>
      <c r="E104" s="2">
        <v>119.47499999999999</v>
      </c>
      <c r="F104" s="2">
        <v>44.625</v>
      </c>
      <c r="G104" s="7">
        <v>184.2</v>
      </c>
      <c r="H104" s="6">
        <v>2.3250000000000002</v>
      </c>
      <c r="I104" s="2">
        <v>22.65</v>
      </c>
      <c r="J104">
        <v>45.225000000000001</v>
      </c>
      <c r="K104" s="2">
        <v>51.3</v>
      </c>
      <c r="L104" s="7">
        <v>20.774999999999999</v>
      </c>
      <c r="M104" s="6">
        <v>0.57379999999999998</v>
      </c>
      <c r="N104" s="2">
        <v>68.212999999999994</v>
      </c>
      <c r="O104" s="2">
        <v>87.274000000000001</v>
      </c>
      <c r="P104" s="2">
        <v>25.372</v>
      </c>
      <c r="Q104" s="7">
        <v>66.81</v>
      </c>
    </row>
    <row r="105" spans="1:17" x14ac:dyDescent="0.25">
      <c r="A105">
        <v>97</v>
      </c>
      <c r="B105">
        <f t="shared" si="1"/>
        <v>1940</v>
      </c>
      <c r="C105" s="6">
        <v>1.05</v>
      </c>
      <c r="D105" s="2">
        <v>24.524999999999999</v>
      </c>
      <c r="E105" s="2">
        <v>119.55</v>
      </c>
      <c r="F105" s="2">
        <v>44.55</v>
      </c>
      <c r="G105" s="7">
        <v>184.42500000000001</v>
      </c>
      <c r="H105" s="6">
        <v>2.25</v>
      </c>
      <c r="I105" s="2">
        <v>22.8</v>
      </c>
      <c r="J105">
        <v>45.3</v>
      </c>
      <c r="K105" s="2">
        <v>52.65</v>
      </c>
      <c r="L105" s="7">
        <v>21</v>
      </c>
      <c r="M105" s="6">
        <v>0.38250000000000001</v>
      </c>
      <c r="N105" s="2">
        <v>68.594999999999999</v>
      </c>
      <c r="O105" s="2">
        <v>87.72</v>
      </c>
      <c r="P105" s="2">
        <v>24.734999999999999</v>
      </c>
      <c r="Q105" s="7">
        <v>66.3</v>
      </c>
    </row>
    <row r="106" spans="1:17" x14ac:dyDescent="0.25">
      <c r="A106">
        <v>98</v>
      </c>
      <c r="B106">
        <f t="shared" si="1"/>
        <v>1960</v>
      </c>
      <c r="C106" s="6">
        <v>1.2</v>
      </c>
      <c r="D106" s="2">
        <v>24.6</v>
      </c>
      <c r="E106" s="2">
        <v>121.125</v>
      </c>
      <c r="F106" s="2">
        <v>44.1</v>
      </c>
      <c r="G106" s="7">
        <v>183.75</v>
      </c>
      <c r="H106" s="6">
        <v>2.4750000000000001</v>
      </c>
      <c r="I106" s="2">
        <v>22.8</v>
      </c>
      <c r="J106">
        <v>45.45</v>
      </c>
      <c r="K106" s="2">
        <v>53.55</v>
      </c>
      <c r="L106" s="7">
        <v>20.85</v>
      </c>
      <c r="M106" s="6">
        <v>0.44619999999999999</v>
      </c>
      <c r="N106" s="2">
        <v>69.105000000000004</v>
      </c>
      <c r="O106" s="2">
        <v>88.165999999999997</v>
      </c>
      <c r="P106" s="2">
        <v>25.245000000000001</v>
      </c>
      <c r="Q106" s="7">
        <v>67.064999999999998</v>
      </c>
    </row>
    <row r="107" spans="1:17" x14ac:dyDescent="0.25">
      <c r="A107">
        <v>99</v>
      </c>
      <c r="B107">
        <f t="shared" si="1"/>
        <v>1980</v>
      </c>
      <c r="C107" s="6">
        <v>1.05</v>
      </c>
      <c r="D107" s="2">
        <v>25.125</v>
      </c>
      <c r="E107" s="2">
        <v>121.72499999999999</v>
      </c>
      <c r="F107" s="2">
        <v>44.85</v>
      </c>
      <c r="G107" s="7">
        <v>186.75</v>
      </c>
      <c r="H107" s="6">
        <v>2.4</v>
      </c>
      <c r="I107" s="2">
        <v>22.8</v>
      </c>
      <c r="J107">
        <v>45.524999999999999</v>
      </c>
      <c r="K107" s="2">
        <v>51.825000000000003</v>
      </c>
      <c r="L107" s="7">
        <v>21</v>
      </c>
      <c r="M107" s="6">
        <v>0.255</v>
      </c>
      <c r="N107" s="2">
        <v>69.296000000000006</v>
      </c>
      <c r="O107" s="2">
        <v>89.378</v>
      </c>
      <c r="P107" s="2">
        <v>25.117999999999999</v>
      </c>
      <c r="Q107" s="7">
        <v>68.466999999999999</v>
      </c>
    </row>
    <row r="108" spans="1:17" x14ac:dyDescent="0.25">
      <c r="A108">
        <v>100</v>
      </c>
      <c r="B108">
        <f t="shared" si="1"/>
        <v>2000</v>
      </c>
      <c r="C108" s="6">
        <v>1.05</v>
      </c>
      <c r="D108" s="2">
        <v>25.05</v>
      </c>
      <c r="E108" s="2">
        <v>123.6</v>
      </c>
      <c r="F108" s="2">
        <v>45.375</v>
      </c>
      <c r="G108" s="7">
        <v>186.75</v>
      </c>
      <c r="H108" s="6">
        <v>2.625</v>
      </c>
      <c r="I108" s="2">
        <v>22.95</v>
      </c>
      <c r="J108">
        <v>45.6</v>
      </c>
      <c r="K108" s="2">
        <v>53.024999999999999</v>
      </c>
      <c r="L108" s="7">
        <v>21.675000000000001</v>
      </c>
      <c r="M108" s="6">
        <v>0.70130000000000003</v>
      </c>
      <c r="N108" s="2">
        <v>70.38</v>
      </c>
      <c r="O108" s="2">
        <v>89.504999999999995</v>
      </c>
      <c r="P108" s="2">
        <v>26.01</v>
      </c>
      <c r="Q108" s="7">
        <v>68.466999999999999</v>
      </c>
    </row>
    <row r="109" spans="1:17" x14ac:dyDescent="0.25">
      <c r="A109">
        <v>101</v>
      </c>
      <c r="B109">
        <f t="shared" si="1"/>
        <v>2020</v>
      </c>
      <c r="C109" s="6">
        <v>0.97499999999999998</v>
      </c>
      <c r="D109" s="2">
        <v>25.2</v>
      </c>
      <c r="E109" s="2">
        <v>120.675</v>
      </c>
      <c r="F109" s="2">
        <v>44.1</v>
      </c>
      <c r="G109" s="7">
        <v>183.6</v>
      </c>
      <c r="H109" s="6">
        <v>2.625</v>
      </c>
      <c r="I109" s="2">
        <v>23.175000000000001</v>
      </c>
      <c r="J109">
        <v>45.3</v>
      </c>
      <c r="K109" s="2">
        <v>53.4</v>
      </c>
      <c r="L109" s="7">
        <v>21.375</v>
      </c>
      <c r="M109" s="6">
        <v>0.31869999999999998</v>
      </c>
      <c r="N109" s="2">
        <v>70.444000000000003</v>
      </c>
      <c r="O109" s="2">
        <v>89.76</v>
      </c>
      <c r="P109" s="2">
        <v>25.628</v>
      </c>
      <c r="Q109" s="7">
        <v>69.424000000000007</v>
      </c>
    </row>
    <row r="110" spans="1:17" x14ac:dyDescent="0.25">
      <c r="A110">
        <v>102</v>
      </c>
      <c r="B110">
        <f t="shared" si="1"/>
        <v>2040</v>
      </c>
      <c r="C110" s="6">
        <v>1.125</v>
      </c>
      <c r="D110" s="2">
        <v>24.975000000000001</v>
      </c>
      <c r="E110" s="2">
        <v>119.625</v>
      </c>
      <c r="F110" s="2">
        <v>44.4</v>
      </c>
      <c r="G110" s="7">
        <v>182.1</v>
      </c>
      <c r="H110" s="6">
        <v>2.625</v>
      </c>
      <c r="I110" s="2">
        <v>23.1</v>
      </c>
      <c r="J110">
        <v>46.2</v>
      </c>
      <c r="K110" s="2">
        <v>53.475000000000001</v>
      </c>
      <c r="L110" s="7">
        <v>21.6</v>
      </c>
      <c r="M110" s="6">
        <v>0.57379999999999998</v>
      </c>
      <c r="N110" s="2">
        <v>70.38</v>
      </c>
      <c r="O110" s="2">
        <v>90.397000000000006</v>
      </c>
      <c r="P110" s="2">
        <v>26.201000000000001</v>
      </c>
      <c r="Q110" s="7">
        <v>69.551000000000002</v>
      </c>
    </row>
    <row r="111" spans="1:17" x14ac:dyDescent="0.25">
      <c r="A111">
        <v>103</v>
      </c>
      <c r="B111">
        <f t="shared" si="1"/>
        <v>2060</v>
      </c>
      <c r="C111" s="6">
        <v>1.125</v>
      </c>
      <c r="D111" s="2">
        <v>25.05</v>
      </c>
      <c r="E111" s="2">
        <v>119.85</v>
      </c>
      <c r="F111" s="2">
        <v>44.625</v>
      </c>
      <c r="G111" s="7">
        <v>181.57499999999999</v>
      </c>
      <c r="H111" s="6">
        <v>2.7749999999999999</v>
      </c>
      <c r="I111" s="2">
        <v>23.175000000000001</v>
      </c>
      <c r="J111">
        <v>46.125</v>
      </c>
      <c r="K111" s="2">
        <v>55.05</v>
      </c>
      <c r="L111" s="7">
        <v>21.75</v>
      </c>
      <c r="M111" s="6">
        <v>0.38250000000000001</v>
      </c>
      <c r="N111" s="2">
        <v>70.444000000000003</v>
      </c>
      <c r="O111" s="2">
        <v>90.525000000000006</v>
      </c>
      <c r="P111" s="2">
        <v>26.391999999999999</v>
      </c>
      <c r="Q111" s="7">
        <v>69.805999999999997</v>
      </c>
    </row>
    <row r="112" spans="1:17" x14ac:dyDescent="0.25">
      <c r="A112">
        <v>104</v>
      </c>
      <c r="B112">
        <f t="shared" si="1"/>
        <v>2080</v>
      </c>
      <c r="C112" s="6">
        <v>1.05</v>
      </c>
      <c r="D112" s="2">
        <v>24.975000000000001</v>
      </c>
      <c r="E112" s="2">
        <v>119.55</v>
      </c>
      <c r="F112" s="2">
        <v>44.325000000000003</v>
      </c>
      <c r="G112" s="7">
        <v>182.32499999999999</v>
      </c>
      <c r="H112" s="6">
        <v>2.7</v>
      </c>
      <c r="I112" s="2">
        <v>23.4</v>
      </c>
      <c r="J112">
        <v>45.9</v>
      </c>
      <c r="K112" s="2">
        <v>54.375</v>
      </c>
      <c r="L112" s="7">
        <v>21.75</v>
      </c>
      <c r="M112" s="6">
        <v>0.44619999999999999</v>
      </c>
      <c r="N112" s="2">
        <v>71.209000000000003</v>
      </c>
      <c r="O112" s="2">
        <v>91.736000000000004</v>
      </c>
      <c r="P112" s="2">
        <v>26.074000000000002</v>
      </c>
      <c r="Q112" s="7">
        <v>70.125</v>
      </c>
    </row>
    <row r="113" spans="1:17" x14ac:dyDescent="0.25">
      <c r="A113">
        <v>105</v>
      </c>
      <c r="B113">
        <f t="shared" si="1"/>
        <v>2100</v>
      </c>
      <c r="C113" s="6">
        <v>1.05</v>
      </c>
      <c r="D113" s="2">
        <v>25.2</v>
      </c>
      <c r="E113" s="2">
        <v>121.95</v>
      </c>
      <c r="F113" s="2">
        <v>45.3</v>
      </c>
      <c r="G113" s="7">
        <v>182.17500000000001</v>
      </c>
      <c r="H113" s="6">
        <v>2.625</v>
      </c>
      <c r="I113" s="2">
        <v>23.475000000000001</v>
      </c>
      <c r="J113">
        <v>47.174999999999997</v>
      </c>
      <c r="K113" s="2">
        <v>55.5</v>
      </c>
      <c r="L113" s="7">
        <v>21.9</v>
      </c>
      <c r="M113" s="6">
        <v>0.255</v>
      </c>
      <c r="N113" s="2">
        <v>71.463999999999999</v>
      </c>
      <c r="O113" s="2">
        <v>92.245999999999995</v>
      </c>
      <c r="P113" s="2">
        <v>26.391999999999999</v>
      </c>
      <c r="Q113" s="7">
        <v>70.953999999999994</v>
      </c>
    </row>
    <row r="114" spans="1:17" x14ac:dyDescent="0.25">
      <c r="A114">
        <v>106</v>
      </c>
      <c r="B114">
        <f t="shared" si="1"/>
        <v>2120</v>
      </c>
      <c r="C114" s="6">
        <v>1.2</v>
      </c>
      <c r="D114" s="2">
        <v>25.65</v>
      </c>
      <c r="E114" s="2">
        <v>120</v>
      </c>
      <c r="F114" s="2">
        <v>44.55</v>
      </c>
      <c r="G114" s="7">
        <v>182.77500000000001</v>
      </c>
      <c r="H114" s="6">
        <v>2.625</v>
      </c>
      <c r="I114" s="2">
        <v>23.625</v>
      </c>
      <c r="J114">
        <v>46.875</v>
      </c>
      <c r="K114" s="2">
        <v>54.9</v>
      </c>
      <c r="L114" s="7">
        <v>22.425000000000001</v>
      </c>
      <c r="M114" s="6">
        <v>0.44619999999999999</v>
      </c>
      <c r="N114" s="2">
        <v>71.655000000000001</v>
      </c>
      <c r="O114" s="2">
        <v>92.82</v>
      </c>
      <c r="P114" s="2">
        <v>26.838999999999999</v>
      </c>
      <c r="Q114" s="7">
        <v>71.335999999999999</v>
      </c>
    </row>
    <row r="115" spans="1:17" x14ac:dyDescent="0.25">
      <c r="A115">
        <v>107</v>
      </c>
      <c r="B115">
        <f t="shared" si="1"/>
        <v>2140</v>
      </c>
      <c r="C115" s="6">
        <v>1.125</v>
      </c>
      <c r="D115" s="2">
        <v>25.5</v>
      </c>
      <c r="E115" s="2">
        <v>121.575</v>
      </c>
      <c r="F115" s="2">
        <v>44.774999999999999</v>
      </c>
      <c r="G115" s="7">
        <v>184.72499999999999</v>
      </c>
      <c r="H115" s="6">
        <v>2.7</v>
      </c>
      <c r="I115" s="2">
        <v>23.7</v>
      </c>
      <c r="J115">
        <v>46.575000000000003</v>
      </c>
      <c r="K115" s="2">
        <v>54</v>
      </c>
      <c r="L115" s="7">
        <v>22.125</v>
      </c>
      <c r="M115" s="6">
        <v>0.38250000000000001</v>
      </c>
      <c r="N115" s="2">
        <v>71.272000000000006</v>
      </c>
      <c r="O115" s="2">
        <v>93.266000000000005</v>
      </c>
      <c r="P115" s="2">
        <v>26.456</v>
      </c>
      <c r="Q115" s="7">
        <v>71.846000000000004</v>
      </c>
    </row>
    <row r="116" spans="1:17" x14ac:dyDescent="0.25">
      <c r="A116">
        <v>108</v>
      </c>
      <c r="B116">
        <f t="shared" si="1"/>
        <v>2160</v>
      </c>
      <c r="C116" s="6">
        <v>1.2</v>
      </c>
      <c r="D116" s="2">
        <v>25.5</v>
      </c>
      <c r="E116" s="2">
        <v>121.575</v>
      </c>
      <c r="F116" s="2">
        <v>44.625</v>
      </c>
      <c r="G116" s="7">
        <v>184.35</v>
      </c>
      <c r="H116" s="6">
        <v>2.625</v>
      </c>
      <c r="I116" s="2">
        <v>23.774999999999999</v>
      </c>
      <c r="J116">
        <v>46.5</v>
      </c>
      <c r="K116" s="2">
        <v>55.424999999999997</v>
      </c>
      <c r="L116" s="7">
        <v>22.05</v>
      </c>
      <c r="M116" s="6">
        <v>0.255</v>
      </c>
      <c r="N116" s="2">
        <v>72.228999999999999</v>
      </c>
      <c r="O116" s="2">
        <v>93.521000000000001</v>
      </c>
      <c r="P116" s="2">
        <v>27.475999999999999</v>
      </c>
      <c r="Q116" s="7">
        <v>72.611000000000004</v>
      </c>
    </row>
    <row r="117" spans="1:17" x14ac:dyDescent="0.25">
      <c r="A117">
        <v>109</v>
      </c>
      <c r="B117">
        <f t="shared" si="1"/>
        <v>2180</v>
      </c>
      <c r="C117" s="6">
        <v>0.97499999999999998</v>
      </c>
      <c r="D117" s="2">
        <v>25.8</v>
      </c>
      <c r="E117" s="2">
        <v>123.6</v>
      </c>
      <c r="F117" s="2">
        <v>45.075000000000003</v>
      </c>
      <c r="G117" s="7">
        <v>183.67500000000001</v>
      </c>
      <c r="H117" s="6">
        <v>2.625</v>
      </c>
      <c r="I117" s="2">
        <v>23.774999999999999</v>
      </c>
      <c r="J117">
        <v>48</v>
      </c>
      <c r="K117" s="2">
        <v>54.825000000000003</v>
      </c>
      <c r="L117" s="7">
        <v>22.125</v>
      </c>
      <c r="M117" s="6">
        <v>0.38250000000000001</v>
      </c>
      <c r="N117" s="2">
        <v>72.228999999999999</v>
      </c>
      <c r="O117" s="2">
        <v>94.477999999999994</v>
      </c>
      <c r="P117" s="2">
        <v>27.157</v>
      </c>
      <c r="Q117" s="7">
        <v>72.355999999999995</v>
      </c>
    </row>
    <row r="118" spans="1:17" x14ac:dyDescent="0.25">
      <c r="A118">
        <v>110</v>
      </c>
      <c r="B118">
        <f t="shared" si="1"/>
        <v>2200</v>
      </c>
      <c r="C118" s="6">
        <v>1.05</v>
      </c>
      <c r="D118" s="2">
        <v>26.1</v>
      </c>
      <c r="E118" s="2">
        <v>120.97499999999999</v>
      </c>
      <c r="F118" s="2">
        <v>44.85</v>
      </c>
      <c r="G118" s="7">
        <v>183.15</v>
      </c>
      <c r="H118" s="6">
        <v>2.7749999999999999</v>
      </c>
      <c r="I118" s="2">
        <v>23.774999999999999</v>
      </c>
      <c r="J118">
        <v>48</v>
      </c>
      <c r="K118" s="2">
        <v>55.125</v>
      </c>
      <c r="L118" s="7">
        <v>22.2</v>
      </c>
      <c r="M118" s="6">
        <v>0.38250000000000001</v>
      </c>
      <c r="N118" s="2">
        <v>72.355999999999995</v>
      </c>
      <c r="O118" s="2">
        <v>95.497</v>
      </c>
      <c r="P118" s="2">
        <v>27.603999999999999</v>
      </c>
      <c r="Q118" s="7">
        <v>73.185000000000002</v>
      </c>
    </row>
    <row r="119" spans="1:17" x14ac:dyDescent="0.25">
      <c r="A119">
        <v>111</v>
      </c>
      <c r="B119">
        <f t="shared" si="1"/>
        <v>2220</v>
      </c>
      <c r="C119" s="6">
        <v>1.05</v>
      </c>
      <c r="D119" s="2">
        <v>25.875</v>
      </c>
      <c r="E119" s="2">
        <v>123.9</v>
      </c>
      <c r="F119" s="2">
        <v>45.9</v>
      </c>
      <c r="G119" s="7">
        <v>183.6</v>
      </c>
      <c r="H119" s="6">
        <v>2.7749999999999999</v>
      </c>
      <c r="I119" s="2">
        <v>23.85</v>
      </c>
      <c r="J119">
        <v>47.774999999999999</v>
      </c>
      <c r="K119" s="2">
        <v>54.975000000000001</v>
      </c>
      <c r="L119" s="7">
        <v>22.425000000000001</v>
      </c>
      <c r="M119" s="6">
        <v>0.31869999999999998</v>
      </c>
      <c r="N119" s="2">
        <v>73.566999999999993</v>
      </c>
      <c r="O119" s="2">
        <v>95.179000000000002</v>
      </c>
      <c r="P119" s="2">
        <v>27.094000000000001</v>
      </c>
      <c r="Q119" s="7">
        <v>74.331999999999994</v>
      </c>
    </row>
    <row r="120" spans="1:17" x14ac:dyDescent="0.25">
      <c r="A120">
        <v>112</v>
      </c>
      <c r="B120">
        <f t="shared" si="1"/>
        <v>2240</v>
      </c>
      <c r="C120" s="6">
        <v>0.97499999999999998</v>
      </c>
      <c r="D120" s="2">
        <v>26.024999999999999</v>
      </c>
      <c r="E120" s="2">
        <v>122.85</v>
      </c>
      <c r="F120" s="2">
        <v>45.524999999999999</v>
      </c>
      <c r="G120" s="7">
        <v>184.05</v>
      </c>
      <c r="H120" s="6">
        <v>2.625</v>
      </c>
      <c r="I120" s="2">
        <v>24.074999999999999</v>
      </c>
      <c r="J120">
        <v>47.7</v>
      </c>
      <c r="K120" s="2">
        <v>54.375</v>
      </c>
      <c r="L120" s="7">
        <v>22.35</v>
      </c>
      <c r="M120" s="6">
        <v>0.38250000000000001</v>
      </c>
      <c r="N120" s="2">
        <v>73.248999999999995</v>
      </c>
      <c r="O120" s="2">
        <v>96.39</v>
      </c>
      <c r="P120" s="2">
        <v>27.157</v>
      </c>
      <c r="Q120" s="7">
        <v>74.459999999999994</v>
      </c>
    </row>
    <row r="121" spans="1:17" x14ac:dyDescent="0.25">
      <c r="A121">
        <v>113</v>
      </c>
      <c r="B121">
        <f t="shared" si="1"/>
        <v>2260</v>
      </c>
      <c r="C121" s="6">
        <v>1.05</v>
      </c>
      <c r="D121" s="2">
        <v>26.25</v>
      </c>
      <c r="E121" s="2">
        <v>122.02500000000001</v>
      </c>
      <c r="F121" s="2">
        <v>45.825000000000003</v>
      </c>
      <c r="G121" s="7">
        <v>182.7</v>
      </c>
      <c r="H121" s="6">
        <v>2.7</v>
      </c>
      <c r="I121" s="2">
        <v>24.074999999999999</v>
      </c>
      <c r="J121">
        <v>47.924999999999997</v>
      </c>
      <c r="K121" s="2">
        <v>54.225000000000001</v>
      </c>
      <c r="L121" s="7">
        <v>22.274999999999999</v>
      </c>
      <c r="M121" s="6">
        <v>0.255</v>
      </c>
      <c r="N121" s="2">
        <v>73.311999999999998</v>
      </c>
      <c r="O121" s="2">
        <v>96.644999999999996</v>
      </c>
      <c r="P121" s="2">
        <v>27.731000000000002</v>
      </c>
      <c r="Q121" s="7">
        <v>74.97</v>
      </c>
    </row>
    <row r="122" spans="1:17" x14ac:dyDescent="0.25">
      <c r="A122">
        <v>114</v>
      </c>
      <c r="B122">
        <f t="shared" si="1"/>
        <v>2280</v>
      </c>
      <c r="C122" s="6">
        <v>1.125</v>
      </c>
      <c r="D122" s="2">
        <v>26.175000000000001</v>
      </c>
      <c r="E122" s="2">
        <v>124.27500000000001</v>
      </c>
      <c r="F122" s="2">
        <v>45.825000000000003</v>
      </c>
      <c r="G122" s="7">
        <v>183.3</v>
      </c>
      <c r="H122" s="6">
        <v>2.7</v>
      </c>
      <c r="I122" s="2">
        <v>24</v>
      </c>
      <c r="J122">
        <v>47.7</v>
      </c>
      <c r="K122" s="2">
        <v>54.225000000000001</v>
      </c>
      <c r="L122" s="7">
        <v>22.2</v>
      </c>
      <c r="M122" s="6">
        <v>0.1275</v>
      </c>
      <c r="N122" s="2">
        <v>74.141000000000005</v>
      </c>
      <c r="O122" s="2">
        <v>96.709000000000003</v>
      </c>
      <c r="P122" s="2">
        <v>28.241</v>
      </c>
      <c r="Q122" s="7">
        <v>75.543999999999997</v>
      </c>
    </row>
    <row r="123" spans="1:17" x14ac:dyDescent="0.25">
      <c r="A123">
        <v>115</v>
      </c>
      <c r="B123">
        <f t="shared" si="1"/>
        <v>2300</v>
      </c>
      <c r="C123" s="6">
        <v>1.125</v>
      </c>
      <c r="D123" s="2">
        <v>26.475000000000001</v>
      </c>
      <c r="E123" s="2">
        <v>123.675</v>
      </c>
      <c r="F123" s="2">
        <v>46.2</v>
      </c>
      <c r="G123" s="7">
        <v>184.5</v>
      </c>
      <c r="H123" s="6">
        <v>2.7</v>
      </c>
      <c r="I123" s="2">
        <v>24.3</v>
      </c>
      <c r="J123">
        <v>48</v>
      </c>
      <c r="K123" s="2">
        <v>54.75</v>
      </c>
      <c r="L123" s="7">
        <v>22.35</v>
      </c>
      <c r="M123" s="6">
        <v>0.255</v>
      </c>
      <c r="N123" s="2">
        <v>73.95</v>
      </c>
      <c r="O123" s="2">
        <v>97.665000000000006</v>
      </c>
      <c r="P123" s="2">
        <v>26.966000000000001</v>
      </c>
      <c r="Q123" s="7">
        <v>75.543999999999997</v>
      </c>
    </row>
    <row r="124" spans="1:17" x14ac:dyDescent="0.25">
      <c r="A124">
        <v>116</v>
      </c>
      <c r="B124">
        <f t="shared" si="1"/>
        <v>2320</v>
      </c>
      <c r="C124" s="6">
        <v>1.125</v>
      </c>
      <c r="D124" s="2">
        <v>26.324999999999999</v>
      </c>
      <c r="E124" s="2">
        <v>125.02500000000001</v>
      </c>
      <c r="F124" s="2">
        <v>45.75</v>
      </c>
      <c r="G124" s="7">
        <v>184.27500000000001</v>
      </c>
      <c r="H124" s="6">
        <v>2.7</v>
      </c>
      <c r="I124" s="2">
        <v>24.375</v>
      </c>
      <c r="J124">
        <v>48.3</v>
      </c>
      <c r="K124" s="2">
        <v>54.075000000000003</v>
      </c>
      <c r="L124" s="7">
        <v>22.725000000000001</v>
      </c>
      <c r="M124" s="6">
        <v>0.255</v>
      </c>
      <c r="N124" s="2">
        <v>74.331999999999994</v>
      </c>
      <c r="O124" s="2">
        <v>98.302000000000007</v>
      </c>
      <c r="P124" s="2">
        <v>28.305</v>
      </c>
      <c r="Q124" s="7">
        <v>75.926000000000002</v>
      </c>
    </row>
    <row r="125" spans="1:17" x14ac:dyDescent="0.25">
      <c r="A125">
        <v>117</v>
      </c>
      <c r="B125">
        <f t="shared" si="1"/>
        <v>2340</v>
      </c>
      <c r="C125" s="6">
        <v>0.9</v>
      </c>
      <c r="D125" s="2">
        <v>26.55</v>
      </c>
      <c r="E125" s="2">
        <v>125.02500000000001</v>
      </c>
      <c r="F125" s="2">
        <v>46.05</v>
      </c>
      <c r="G125" s="7">
        <v>183.52500000000001</v>
      </c>
      <c r="H125" s="6">
        <v>2.7749999999999999</v>
      </c>
      <c r="I125" s="2">
        <v>24.524999999999999</v>
      </c>
      <c r="J125">
        <v>48.375</v>
      </c>
      <c r="K125" s="2">
        <v>57.075000000000003</v>
      </c>
      <c r="L125" s="7">
        <v>22.8</v>
      </c>
      <c r="M125" s="6">
        <v>0.38250000000000001</v>
      </c>
      <c r="N125" s="2">
        <v>74.778999999999996</v>
      </c>
      <c r="O125" s="2">
        <v>98.876000000000005</v>
      </c>
      <c r="P125" s="2">
        <v>27.922999999999998</v>
      </c>
      <c r="Q125" s="7">
        <v>76.180999999999997</v>
      </c>
    </row>
    <row r="126" spans="1:17" x14ac:dyDescent="0.25">
      <c r="A126">
        <v>118</v>
      </c>
      <c r="B126">
        <f t="shared" si="1"/>
        <v>2360</v>
      </c>
      <c r="C126" s="6">
        <v>1.05</v>
      </c>
      <c r="D126" s="2">
        <v>26.625</v>
      </c>
      <c r="E126" s="2">
        <v>124.27500000000001</v>
      </c>
      <c r="F126" s="2">
        <v>45.975000000000001</v>
      </c>
      <c r="G126" s="7">
        <v>182.85</v>
      </c>
      <c r="H126" s="6">
        <v>2.7749999999999999</v>
      </c>
      <c r="I126" s="2">
        <v>24.45</v>
      </c>
      <c r="J126">
        <v>49.125</v>
      </c>
      <c r="K126" s="2">
        <v>58.725000000000001</v>
      </c>
      <c r="L126" s="7">
        <v>22.8</v>
      </c>
      <c r="M126" s="6">
        <v>0.255</v>
      </c>
      <c r="N126" s="2">
        <v>75.415999999999997</v>
      </c>
      <c r="O126" s="2">
        <v>99.45</v>
      </c>
      <c r="P126" s="2">
        <v>27.731000000000002</v>
      </c>
      <c r="Q126" s="7">
        <v>76.945999999999998</v>
      </c>
    </row>
    <row r="127" spans="1:17" x14ac:dyDescent="0.25">
      <c r="A127">
        <v>119</v>
      </c>
      <c r="B127">
        <f t="shared" si="1"/>
        <v>2380</v>
      </c>
      <c r="C127" s="6">
        <v>0.9</v>
      </c>
      <c r="D127" s="2">
        <v>26.55</v>
      </c>
      <c r="E127" s="2">
        <v>124.95</v>
      </c>
      <c r="F127" s="2">
        <v>45.975000000000001</v>
      </c>
      <c r="G127" s="7">
        <v>183.75</v>
      </c>
      <c r="H127" s="6">
        <v>3.0750000000000002</v>
      </c>
      <c r="I127" s="2">
        <v>24.675000000000001</v>
      </c>
      <c r="J127">
        <v>48.15</v>
      </c>
      <c r="K127" s="2">
        <v>58.35</v>
      </c>
      <c r="L127" s="7">
        <v>23.175000000000001</v>
      </c>
      <c r="M127" s="6">
        <v>0.19120000000000001</v>
      </c>
      <c r="N127" s="2">
        <v>76.054000000000002</v>
      </c>
      <c r="O127" s="2">
        <v>100.279</v>
      </c>
      <c r="P127" s="2">
        <v>27.986000000000001</v>
      </c>
      <c r="Q127" s="7">
        <v>77.775000000000006</v>
      </c>
    </row>
    <row r="128" spans="1:17" x14ac:dyDescent="0.25">
      <c r="A128">
        <v>120</v>
      </c>
      <c r="B128">
        <f t="shared" si="1"/>
        <v>2400</v>
      </c>
      <c r="C128" s="6">
        <v>1.05</v>
      </c>
      <c r="D128" s="2">
        <v>26.55</v>
      </c>
      <c r="E128" s="2">
        <v>124.72499999999999</v>
      </c>
      <c r="F128" s="2">
        <v>46.125</v>
      </c>
      <c r="G128" s="7">
        <v>182.4</v>
      </c>
      <c r="H128" s="6">
        <v>2.9249999999999998</v>
      </c>
      <c r="I128" s="2">
        <v>24.75</v>
      </c>
      <c r="J128">
        <v>48.3</v>
      </c>
      <c r="K128" s="2">
        <v>58.274999999999999</v>
      </c>
      <c r="L128" s="7">
        <v>23.4</v>
      </c>
      <c r="M128" s="6">
        <v>0.255</v>
      </c>
      <c r="N128" s="2">
        <v>76.563999999999993</v>
      </c>
      <c r="O128" s="2">
        <v>99.896000000000001</v>
      </c>
      <c r="P128" s="2">
        <v>28.305</v>
      </c>
      <c r="Q128" s="7">
        <v>78.093999999999994</v>
      </c>
    </row>
    <row r="129" spans="1:17" x14ac:dyDescent="0.25">
      <c r="A129">
        <v>121</v>
      </c>
      <c r="B129">
        <f t="shared" si="1"/>
        <v>2420</v>
      </c>
      <c r="C129" s="6">
        <v>1.05</v>
      </c>
      <c r="D129" s="2">
        <v>26.774999999999999</v>
      </c>
      <c r="E129" s="2">
        <v>126.52500000000001</v>
      </c>
      <c r="F129" s="2">
        <v>45.825000000000003</v>
      </c>
      <c r="G129" s="7">
        <v>183.97499999999999</v>
      </c>
      <c r="H129" s="6">
        <v>3.6</v>
      </c>
      <c r="I129" s="2">
        <v>24.824999999999999</v>
      </c>
      <c r="J129">
        <v>48.15</v>
      </c>
      <c r="K129" s="2">
        <v>57.45</v>
      </c>
      <c r="L129" s="7">
        <v>23.024999999999999</v>
      </c>
      <c r="M129" s="6">
        <v>0.19120000000000001</v>
      </c>
      <c r="N129" s="2">
        <v>75.799000000000007</v>
      </c>
      <c r="O129" s="2">
        <v>100.85299999999999</v>
      </c>
      <c r="P129" s="2">
        <v>29.198</v>
      </c>
      <c r="Q129" s="7">
        <v>78.412000000000006</v>
      </c>
    </row>
    <row r="130" spans="1:17" x14ac:dyDescent="0.25">
      <c r="A130">
        <v>122</v>
      </c>
      <c r="B130">
        <f t="shared" si="1"/>
        <v>2440</v>
      </c>
      <c r="C130" s="6">
        <v>0.97499999999999998</v>
      </c>
      <c r="D130" s="2">
        <v>27.15</v>
      </c>
      <c r="E130" s="2">
        <v>125.47499999999999</v>
      </c>
      <c r="F130" s="2">
        <v>46.875</v>
      </c>
      <c r="G130" s="7">
        <v>183.07499999999999</v>
      </c>
      <c r="H130" s="6">
        <v>3.15</v>
      </c>
      <c r="I130" s="2">
        <v>24.9</v>
      </c>
      <c r="J130">
        <v>49.125</v>
      </c>
      <c r="K130" s="2">
        <v>57.825000000000003</v>
      </c>
      <c r="L130" s="7">
        <v>23.475000000000001</v>
      </c>
      <c r="M130" s="6">
        <v>0.1275</v>
      </c>
      <c r="N130" s="2">
        <v>75.671000000000006</v>
      </c>
      <c r="O130" s="2">
        <v>101.745</v>
      </c>
      <c r="P130" s="2">
        <v>28.942</v>
      </c>
      <c r="Q130" s="7">
        <v>79.623999999999995</v>
      </c>
    </row>
    <row r="131" spans="1:17" x14ac:dyDescent="0.25">
      <c r="A131">
        <v>123</v>
      </c>
      <c r="B131">
        <f t="shared" si="1"/>
        <v>2460</v>
      </c>
      <c r="C131" s="6">
        <v>0.97499999999999998</v>
      </c>
      <c r="D131" s="2">
        <v>27</v>
      </c>
      <c r="E131" s="2">
        <v>126.9</v>
      </c>
      <c r="F131" s="2">
        <v>46.35</v>
      </c>
      <c r="G131" s="7">
        <v>183.67500000000001</v>
      </c>
      <c r="H131" s="6">
        <v>3.15</v>
      </c>
      <c r="I131" s="2">
        <v>25.05</v>
      </c>
      <c r="J131">
        <v>48.375</v>
      </c>
      <c r="K131" s="2">
        <v>56.024999999999999</v>
      </c>
      <c r="L131" s="7">
        <v>23.175000000000001</v>
      </c>
      <c r="M131" s="6">
        <v>0.19120000000000001</v>
      </c>
      <c r="N131" s="2">
        <v>76.5</v>
      </c>
      <c r="O131" s="2">
        <v>101.681</v>
      </c>
      <c r="P131" s="2">
        <v>28.623999999999999</v>
      </c>
      <c r="Q131" s="7">
        <v>79.05</v>
      </c>
    </row>
    <row r="132" spans="1:17" x14ac:dyDescent="0.25">
      <c r="A132">
        <v>124</v>
      </c>
      <c r="B132">
        <f t="shared" si="1"/>
        <v>2480</v>
      </c>
      <c r="C132" s="6">
        <v>0.97499999999999998</v>
      </c>
      <c r="D132" s="2">
        <v>27.15</v>
      </c>
      <c r="E132" s="2">
        <v>125.55</v>
      </c>
      <c r="F132" s="2">
        <v>46.125</v>
      </c>
      <c r="G132" s="7">
        <v>184.875</v>
      </c>
      <c r="H132" s="6">
        <v>3.3</v>
      </c>
      <c r="I132" s="2">
        <v>25.125</v>
      </c>
      <c r="J132">
        <v>49.05</v>
      </c>
      <c r="K132" s="2">
        <v>55.424999999999997</v>
      </c>
      <c r="L132" s="7">
        <v>23.175000000000001</v>
      </c>
      <c r="M132" s="6">
        <v>0.19120000000000001</v>
      </c>
      <c r="N132" s="2">
        <v>76.436000000000007</v>
      </c>
      <c r="O132" s="2">
        <v>102.51</v>
      </c>
      <c r="P132" s="2">
        <v>28.241</v>
      </c>
      <c r="Q132" s="7">
        <v>79.56</v>
      </c>
    </row>
    <row r="133" spans="1:17" x14ac:dyDescent="0.25">
      <c r="A133">
        <v>125</v>
      </c>
      <c r="B133">
        <f t="shared" si="1"/>
        <v>2500</v>
      </c>
      <c r="C133" s="6">
        <v>1.05</v>
      </c>
      <c r="D133" s="2">
        <v>27.15</v>
      </c>
      <c r="E133" s="2">
        <v>127.72499999999999</v>
      </c>
      <c r="F133" s="2">
        <v>46.125</v>
      </c>
      <c r="G133" s="7">
        <v>184.5</v>
      </c>
      <c r="H133" s="6">
        <v>3.45</v>
      </c>
      <c r="I133" s="2">
        <v>25.2</v>
      </c>
      <c r="J133">
        <v>49.65</v>
      </c>
      <c r="K133" s="2">
        <v>55.2</v>
      </c>
      <c r="L133" s="7">
        <v>23.1</v>
      </c>
      <c r="M133" s="6">
        <v>0.19120000000000001</v>
      </c>
      <c r="N133" s="2">
        <v>77.073999999999998</v>
      </c>
      <c r="O133" s="2">
        <v>102.956</v>
      </c>
      <c r="P133" s="2">
        <v>29.260999999999999</v>
      </c>
      <c r="Q133" s="7">
        <v>80.771000000000001</v>
      </c>
    </row>
    <row r="134" spans="1:17" x14ac:dyDescent="0.25">
      <c r="A134">
        <v>126</v>
      </c>
      <c r="B134">
        <f t="shared" si="1"/>
        <v>2520</v>
      </c>
      <c r="C134" s="6">
        <v>0.9</v>
      </c>
      <c r="D134" s="2">
        <v>27.3</v>
      </c>
      <c r="E134" s="2">
        <v>126.97499999999999</v>
      </c>
      <c r="F134" s="2">
        <v>46.35</v>
      </c>
      <c r="G134" s="7">
        <v>183.6</v>
      </c>
      <c r="H134" s="6">
        <v>3.375</v>
      </c>
      <c r="I134" s="2">
        <v>25.274999999999999</v>
      </c>
      <c r="J134">
        <v>49.35</v>
      </c>
      <c r="K134" s="2">
        <v>53.174999999999997</v>
      </c>
      <c r="L134" s="7">
        <v>23.4</v>
      </c>
      <c r="M134" s="6">
        <v>0.31869999999999998</v>
      </c>
      <c r="N134" s="2">
        <v>77.137</v>
      </c>
      <c r="O134" s="2">
        <v>102.82899999999999</v>
      </c>
      <c r="P134" s="2">
        <v>28.815000000000001</v>
      </c>
      <c r="Q134" s="7">
        <v>80.962999999999994</v>
      </c>
    </row>
    <row r="135" spans="1:17" x14ac:dyDescent="0.25">
      <c r="A135">
        <v>127</v>
      </c>
      <c r="B135">
        <f t="shared" si="1"/>
        <v>2540</v>
      </c>
      <c r="C135" s="6">
        <v>0.9</v>
      </c>
      <c r="D135" s="2">
        <v>27.225000000000001</v>
      </c>
      <c r="E135" s="2">
        <v>127.27500000000001</v>
      </c>
      <c r="F135" s="2">
        <v>46.725000000000001</v>
      </c>
      <c r="G135" s="7">
        <v>181.95</v>
      </c>
      <c r="H135" s="6">
        <v>3.75</v>
      </c>
      <c r="I135" s="2">
        <v>25.35</v>
      </c>
      <c r="J135">
        <v>49.05</v>
      </c>
      <c r="K135" s="2">
        <v>51.3</v>
      </c>
      <c r="L135" s="7">
        <v>23.475000000000001</v>
      </c>
      <c r="M135" s="6">
        <v>0.255</v>
      </c>
      <c r="N135" s="2">
        <v>77.328999999999994</v>
      </c>
      <c r="O135" s="2">
        <v>104.35899999999999</v>
      </c>
      <c r="P135" s="2">
        <v>28.879000000000001</v>
      </c>
      <c r="Q135" s="7">
        <v>80.771000000000001</v>
      </c>
    </row>
    <row r="136" spans="1:17" x14ac:dyDescent="0.25">
      <c r="A136">
        <v>128</v>
      </c>
      <c r="B136">
        <f t="shared" si="1"/>
        <v>2560</v>
      </c>
      <c r="C136" s="6">
        <v>0.97499999999999998</v>
      </c>
      <c r="D136" s="2">
        <v>27.375</v>
      </c>
      <c r="E136" s="2">
        <v>128.77500000000001</v>
      </c>
      <c r="F136" s="2">
        <v>46.575000000000003</v>
      </c>
      <c r="G136" s="7">
        <v>184.42500000000001</v>
      </c>
      <c r="H136" s="6">
        <v>3.6</v>
      </c>
      <c r="I136" s="2">
        <v>25.574999999999999</v>
      </c>
      <c r="J136">
        <v>49.95</v>
      </c>
      <c r="K136" s="2">
        <v>51.45</v>
      </c>
      <c r="L136" s="7">
        <v>23.7</v>
      </c>
      <c r="M136" s="6">
        <v>6.3700000000000007E-2</v>
      </c>
      <c r="N136" s="2">
        <v>77.902000000000001</v>
      </c>
      <c r="O136" s="2">
        <v>104.04</v>
      </c>
      <c r="P136" s="2">
        <v>30.09</v>
      </c>
      <c r="Q136" s="7">
        <v>81.981999999999999</v>
      </c>
    </row>
    <row r="137" spans="1:17" x14ac:dyDescent="0.25">
      <c r="A137">
        <v>129</v>
      </c>
      <c r="B137">
        <f t="shared" ref="B137:B200" si="2">20*A137</f>
        <v>2580</v>
      </c>
      <c r="C137" s="6">
        <v>0.9</v>
      </c>
      <c r="D137" s="2">
        <v>27.15</v>
      </c>
      <c r="E137" s="2">
        <v>127.35</v>
      </c>
      <c r="F137" s="2">
        <v>47.174999999999997</v>
      </c>
      <c r="G137" s="7">
        <v>183.45</v>
      </c>
      <c r="H137" s="6">
        <v>3.2250000000000001</v>
      </c>
      <c r="I137" s="2">
        <v>25.574999999999999</v>
      </c>
      <c r="J137">
        <v>50.25</v>
      </c>
      <c r="K137" s="2">
        <v>49.575000000000003</v>
      </c>
      <c r="L137" s="7">
        <v>23.7</v>
      </c>
      <c r="M137" s="6">
        <v>0.19120000000000001</v>
      </c>
      <c r="N137" s="2">
        <v>77.137</v>
      </c>
      <c r="O137" s="2">
        <v>104.423</v>
      </c>
      <c r="P137" s="2">
        <v>29.006</v>
      </c>
      <c r="Q137" s="7">
        <v>81.472999999999999</v>
      </c>
    </row>
    <row r="138" spans="1:17" x14ac:dyDescent="0.25">
      <c r="A138">
        <v>130</v>
      </c>
      <c r="B138">
        <f t="shared" si="2"/>
        <v>2600</v>
      </c>
      <c r="C138" s="6">
        <v>0.82499999999999996</v>
      </c>
      <c r="D138" s="2">
        <v>27.9</v>
      </c>
      <c r="E138" s="2">
        <v>129</v>
      </c>
      <c r="F138" s="2">
        <v>47.325000000000003</v>
      </c>
      <c r="G138" s="7">
        <v>183.6</v>
      </c>
      <c r="H138" s="6">
        <v>3.5249999999999999</v>
      </c>
      <c r="I138" s="2">
        <v>25.5</v>
      </c>
      <c r="J138">
        <v>48.9</v>
      </c>
      <c r="K138" s="2">
        <v>48.45</v>
      </c>
      <c r="L138" s="7">
        <v>24.074999999999999</v>
      </c>
      <c r="M138" s="6">
        <v>0.19120000000000001</v>
      </c>
      <c r="N138" s="2">
        <v>78.475999999999999</v>
      </c>
      <c r="O138" s="2">
        <v>104.55</v>
      </c>
      <c r="P138" s="2">
        <v>29.388999999999999</v>
      </c>
      <c r="Q138" s="7">
        <v>82.811000000000007</v>
      </c>
    </row>
    <row r="139" spans="1:17" x14ac:dyDescent="0.25">
      <c r="A139">
        <v>131</v>
      </c>
      <c r="B139">
        <f t="shared" si="2"/>
        <v>2620</v>
      </c>
      <c r="C139" s="6">
        <v>0.9</v>
      </c>
      <c r="D139" s="2">
        <v>27.824999999999999</v>
      </c>
      <c r="E139" s="2">
        <v>129</v>
      </c>
      <c r="F139" s="2">
        <v>46.875</v>
      </c>
      <c r="G139" s="7">
        <v>184.5</v>
      </c>
      <c r="H139" s="6">
        <v>3.6</v>
      </c>
      <c r="I139" s="2">
        <v>25.8</v>
      </c>
      <c r="J139">
        <v>49.5</v>
      </c>
      <c r="K139" s="2">
        <v>46.274999999999999</v>
      </c>
      <c r="L139" s="7">
        <v>23.774999999999999</v>
      </c>
      <c r="M139" s="6">
        <v>0.19120000000000001</v>
      </c>
      <c r="N139" s="2">
        <v>78.349000000000004</v>
      </c>
      <c r="O139" s="2">
        <v>105.761</v>
      </c>
      <c r="P139" s="2">
        <v>27.922999999999998</v>
      </c>
      <c r="Q139" s="7">
        <v>82.62</v>
      </c>
    </row>
    <row r="140" spans="1:17" x14ac:dyDescent="0.25">
      <c r="A140">
        <v>132</v>
      </c>
      <c r="B140">
        <f t="shared" si="2"/>
        <v>2640</v>
      </c>
      <c r="C140" s="6">
        <v>0.9</v>
      </c>
      <c r="D140" s="2">
        <v>27.9</v>
      </c>
      <c r="E140" s="2">
        <v>130.57499999999999</v>
      </c>
      <c r="F140" s="2">
        <v>46.35</v>
      </c>
      <c r="G140" s="7">
        <v>182.77500000000001</v>
      </c>
      <c r="H140" s="6">
        <v>3.6</v>
      </c>
      <c r="I140" s="2">
        <v>25.8</v>
      </c>
      <c r="J140">
        <v>50.1</v>
      </c>
      <c r="K140" s="2">
        <v>46.125</v>
      </c>
      <c r="L140" s="7">
        <v>23.85</v>
      </c>
      <c r="M140" s="6">
        <v>0.19120000000000001</v>
      </c>
      <c r="N140" s="2">
        <v>78.603999999999999</v>
      </c>
      <c r="O140" s="2">
        <v>104.80500000000001</v>
      </c>
      <c r="P140" s="2">
        <v>28.815000000000001</v>
      </c>
      <c r="Q140" s="7">
        <v>83.003</v>
      </c>
    </row>
    <row r="141" spans="1:17" x14ac:dyDescent="0.25">
      <c r="A141">
        <v>133</v>
      </c>
      <c r="B141">
        <f t="shared" si="2"/>
        <v>2660</v>
      </c>
      <c r="C141" s="6">
        <v>0.75</v>
      </c>
      <c r="D141" s="2">
        <v>27.824999999999999</v>
      </c>
      <c r="E141" s="2">
        <v>133.42500000000001</v>
      </c>
      <c r="F141" s="2">
        <v>48.3</v>
      </c>
      <c r="G141" s="7">
        <v>184.95</v>
      </c>
      <c r="H141" s="6">
        <v>3.6749999999999998</v>
      </c>
      <c r="I141" s="2">
        <v>25.725000000000001</v>
      </c>
      <c r="J141">
        <v>49.424999999999997</v>
      </c>
      <c r="K141" s="2">
        <v>44.4</v>
      </c>
      <c r="L141" s="7">
        <v>24</v>
      </c>
      <c r="M141" s="6">
        <v>0.1275</v>
      </c>
      <c r="N141" s="2">
        <v>79.433000000000007</v>
      </c>
      <c r="O141" s="2">
        <v>105.761</v>
      </c>
      <c r="P141" s="2">
        <v>29.707999999999998</v>
      </c>
      <c r="Q141" s="7">
        <v>83.13</v>
      </c>
    </row>
    <row r="142" spans="1:17" x14ac:dyDescent="0.25">
      <c r="A142">
        <v>134</v>
      </c>
      <c r="B142">
        <f t="shared" si="2"/>
        <v>2680</v>
      </c>
      <c r="C142" s="6">
        <v>0.82499999999999996</v>
      </c>
      <c r="D142" s="2">
        <v>27.75</v>
      </c>
      <c r="E142" s="2">
        <v>134.77500000000001</v>
      </c>
      <c r="F142" s="2">
        <v>48.075000000000003</v>
      </c>
      <c r="G142" s="7">
        <v>186.07499999999999</v>
      </c>
      <c r="H142" s="6">
        <v>3.8250000000000002</v>
      </c>
      <c r="I142" s="2">
        <v>25.875</v>
      </c>
      <c r="J142">
        <v>49.65</v>
      </c>
      <c r="K142" s="2">
        <v>42.9</v>
      </c>
      <c r="L142" s="7">
        <v>24</v>
      </c>
      <c r="M142" s="6">
        <v>0.1275</v>
      </c>
      <c r="N142" s="2">
        <v>80.260999999999996</v>
      </c>
      <c r="O142" s="2">
        <v>106.717</v>
      </c>
      <c r="P142" s="2">
        <v>29.58</v>
      </c>
      <c r="Q142" s="7">
        <v>84.468999999999994</v>
      </c>
    </row>
    <row r="143" spans="1:17" x14ac:dyDescent="0.25">
      <c r="A143">
        <v>135</v>
      </c>
      <c r="B143">
        <f t="shared" si="2"/>
        <v>2700</v>
      </c>
      <c r="C143" s="6">
        <v>0.9</v>
      </c>
      <c r="D143" s="2">
        <v>28.125</v>
      </c>
      <c r="E143" s="2">
        <v>134.47499999999999</v>
      </c>
      <c r="F143" s="2">
        <v>47.85</v>
      </c>
      <c r="G143" s="7">
        <v>186.375</v>
      </c>
      <c r="H143" s="6">
        <v>3.375</v>
      </c>
      <c r="I143" s="2">
        <v>25.95</v>
      </c>
      <c r="J143">
        <v>50.774999999999999</v>
      </c>
      <c r="K143" s="2">
        <v>41.475000000000001</v>
      </c>
      <c r="L143" s="7">
        <v>24</v>
      </c>
      <c r="M143" s="6">
        <v>6.3700000000000007E-2</v>
      </c>
      <c r="N143" s="2">
        <v>79.814999999999998</v>
      </c>
      <c r="O143" s="2">
        <v>106.717</v>
      </c>
      <c r="P143" s="2">
        <v>29.771000000000001</v>
      </c>
      <c r="Q143" s="7">
        <v>84.15</v>
      </c>
    </row>
    <row r="144" spans="1:17" x14ac:dyDescent="0.25">
      <c r="A144">
        <v>136</v>
      </c>
      <c r="B144">
        <f t="shared" si="2"/>
        <v>2720</v>
      </c>
      <c r="C144" s="6">
        <v>1.05</v>
      </c>
      <c r="D144" s="2">
        <v>28.05</v>
      </c>
      <c r="E144" s="2">
        <v>136.35</v>
      </c>
      <c r="F144" s="2">
        <v>47.7</v>
      </c>
      <c r="G144" s="7">
        <v>189.15</v>
      </c>
      <c r="H144" s="6">
        <v>3.75</v>
      </c>
      <c r="I144" s="2">
        <v>26.024999999999999</v>
      </c>
      <c r="J144">
        <v>50.1</v>
      </c>
      <c r="K144" s="2">
        <v>42</v>
      </c>
      <c r="L144" s="7">
        <v>24.3</v>
      </c>
      <c r="M144" s="6">
        <v>0.1275</v>
      </c>
      <c r="N144" s="2">
        <v>80.451999999999998</v>
      </c>
      <c r="O144" s="2">
        <v>107.54600000000001</v>
      </c>
      <c r="P144" s="2">
        <v>30.728000000000002</v>
      </c>
      <c r="Q144" s="7">
        <v>85.935000000000002</v>
      </c>
    </row>
    <row r="145" spans="1:17" x14ac:dyDescent="0.25">
      <c r="A145">
        <v>137</v>
      </c>
      <c r="B145">
        <f t="shared" si="2"/>
        <v>2740</v>
      </c>
      <c r="C145" s="6">
        <v>0.97499999999999998</v>
      </c>
      <c r="D145" s="2">
        <v>28.05</v>
      </c>
      <c r="E145" s="2">
        <v>136.19999999999999</v>
      </c>
      <c r="F145" s="2">
        <v>48.6</v>
      </c>
      <c r="G145" s="7">
        <v>187.05</v>
      </c>
      <c r="H145" s="6">
        <v>3.8250000000000002</v>
      </c>
      <c r="I145" s="2">
        <v>26.25</v>
      </c>
      <c r="J145">
        <v>50.325000000000003</v>
      </c>
      <c r="K145" s="2">
        <v>40.575000000000003</v>
      </c>
      <c r="L145" s="7">
        <v>24.225000000000001</v>
      </c>
      <c r="M145" s="6">
        <v>6.3700000000000007E-2</v>
      </c>
      <c r="N145" s="2">
        <v>80.58</v>
      </c>
      <c r="O145" s="2">
        <v>106.78100000000001</v>
      </c>
      <c r="P145" s="2">
        <v>29.58</v>
      </c>
      <c r="Q145" s="7">
        <v>85.17</v>
      </c>
    </row>
    <row r="146" spans="1:17" x14ac:dyDescent="0.25">
      <c r="A146">
        <v>138</v>
      </c>
      <c r="B146">
        <f t="shared" si="2"/>
        <v>2760</v>
      </c>
      <c r="C146" s="6">
        <v>0.82499999999999996</v>
      </c>
      <c r="D146" s="2">
        <v>28.125</v>
      </c>
      <c r="E146" s="2">
        <v>134.02500000000001</v>
      </c>
      <c r="F146" s="2">
        <v>48</v>
      </c>
      <c r="G146" s="7">
        <v>184.2</v>
      </c>
      <c r="H146" s="6">
        <v>3.75</v>
      </c>
      <c r="I146" s="2">
        <v>26.324999999999999</v>
      </c>
      <c r="J146">
        <v>49.95</v>
      </c>
      <c r="K146" s="2">
        <v>40.5</v>
      </c>
      <c r="L146" s="7">
        <v>24.15</v>
      </c>
      <c r="M146" s="6">
        <v>0.1275</v>
      </c>
      <c r="N146" s="2">
        <v>80.451999999999998</v>
      </c>
      <c r="O146" s="2">
        <v>108.31100000000001</v>
      </c>
      <c r="P146" s="2">
        <v>29.771000000000001</v>
      </c>
      <c r="Q146" s="7">
        <v>84.978999999999999</v>
      </c>
    </row>
    <row r="147" spans="1:17" x14ac:dyDescent="0.25">
      <c r="A147">
        <v>139</v>
      </c>
      <c r="B147">
        <f t="shared" si="2"/>
        <v>2780</v>
      </c>
      <c r="C147" s="6">
        <v>1.05</v>
      </c>
      <c r="D147" s="2">
        <v>28.125</v>
      </c>
      <c r="E147" s="2">
        <v>134.69999999999999</v>
      </c>
      <c r="F147" s="2">
        <v>48</v>
      </c>
      <c r="G147" s="7">
        <v>184.57499999999999</v>
      </c>
      <c r="H147" s="6">
        <v>3.9</v>
      </c>
      <c r="I147" s="2">
        <v>26.25</v>
      </c>
      <c r="J147">
        <v>50.774999999999999</v>
      </c>
      <c r="K147" s="2">
        <v>39.975000000000001</v>
      </c>
      <c r="L147" s="7">
        <v>24.375</v>
      </c>
      <c r="M147" s="6">
        <v>0.1275</v>
      </c>
      <c r="N147" s="2">
        <v>80.644000000000005</v>
      </c>
      <c r="O147" s="2">
        <v>108.31100000000001</v>
      </c>
      <c r="P147" s="2">
        <v>29.515999999999998</v>
      </c>
      <c r="Q147" s="7">
        <v>85.808000000000007</v>
      </c>
    </row>
    <row r="148" spans="1:17" x14ac:dyDescent="0.25">
      <c r="A148">
        <v>140</v>
      </c>
      <c r="B148">
        <f t="shared" si="2"/>
        <v>2800</v>
      </c>
      <c r="C148" s="6">
        <v>0.97499999999999998</v>
      </c>
      <c r="D148" s="2">
        <v>28.5</v>
      </c>
      <c r="E148" s="2">
        <v>135.97499999999999</v>
      </c>
      <c r="F148" s="2">
        <v>48.15</v>
      </c>
      <c r="G148" s="7">
        <v>185.32499999999999</v>
      </c>
      <c r="H148" s="6">
        <v>3.75</v>
      </c>
      <c r="I148" s="2">
        <v>26.4</v>
      </c>
      <c r="J148">
        <v>50.774999999999999</v>
      </c>
      <c r="K148" s="2">
        <v>40.35</v>
      </c>
      <c r="L148" s="7">
        <v>24.6</v>
      </c>
      <c r="M148" s="6">
        <v>0.1275</v>
      </c>
      <c r="N148" s="2">
        <v>81.153999999999996</v>
      </c>
      <c r="O148" s="2">
        <v>108.375</v>
      </c>
      <c r="P148" s="2">
        <v>29.515999999999998</v>
      </c>
      <c r="Q148" s="7">
        <v>85.998999999999995</v>
      </c>
    </row>
    <row r="149" spans="1:17" x14ac:dyDescent="0.25">
      <c r="A149">
        <v>141</v>
      </c>
      <c r="B149">
        <f t="shared" si="2"/>
        <v>2820</v>
      </c>
      <c r="C149" s="6">
        <v>1.05</v>
      </c>
      <c r="D149" s="2">
        <v>28.274999999999999</v>
      </c>
      <c r="E149" s="2">
        <v>135.22499999999999</v>
      </c>
      <c r="F149" s="2">
        <v>47.55</v>
      </c>
      <c r="G149" s="7">
        <v>184.72499999999999</v>
      </c>
      <c r="H149" s="6">
        <v>3.9</v>
      </c>
      <c r="I149" s="2">
        <v>26.25</v>
      </c>
      <c r="J149">
        <v>50.4</v>
      </c>
      <c r="K149" s="2">
        <v>40.575000000000003</v>
      </c>
      <c r="L149" s="7">
        <v>24.75</v>
      </c>
      <c r="M149" s="6">
        <v>0.1275</v>
      </c>
      <c r="N149" s="2">
        <v>81.025999999999996</v>
      </c>
      <c r="O149" s="2">
        <v>108.184</v>
      </c>
      <c r="P149" s="2">
        <v>29.643999999999998</v>
      </c>
      <c r="Q149" s="7">
        <v>86.826999999999998</v>
      </c>
    </row>
    <row r="150" spans="1:17" x14ac:dyDescent="0.25">
      <c r="A150">
        <v>142</v>
      </c>
      <c r="B150">
        <f t="shared" si="2"/>
        <v>2840</v>
      </c>
      <c r="C150" s="6"/>
      <c r="D150" s="2"/>
      <c r="E150" s="2"/>
      <c r="F150" s="2"/>
      <c r="G150" s="7"/>
      <c r="H150" s="6">
        <v>3.8250000000000002</v>
      </c>
      <c r="I150" s="2">
        <v>26.475000000000001</v>
      </c>
      <c r="J150">
        <v>50.85</v>
      </c>
      <c r="K150" s="2">
        <v>40.5</v>
      </c>
      <c r="L150" s="7">
        <v>24.675000000000001</v>
      </c>
      <c r="M150" s="6">
        <v>6.3700000000000007E-2</v>
      </c>
      <c r="N150" s="2">
        <v>82.174000000000007</v>
      </c>
      <c r="O150" s="2">
        <v>109.777</v>
      </c>
      <c r="P150" s="2">
        <v>31.173999999999999</v>
      </c>
      <c r="Q150" s="7">
        <v>87.528999999999996</v>
      </c>
    </row>
    <row r="151" spans="1:17" x14ac:dyDescent="0.25">
      <c r="A151">
        <v>143</v>
      </c>
      <c r="B151">
        <f t="shared" si="2"/>
        <v>2860</v>
      </c>
      <c r="C151" s="6"/>
      <c r="D151" s="2"/>
      <c r="E151" s="2"/>
      <c r="F151" s="2"/>
      <c r="G151" s="7"/>
      <c r="H151" s="6">
        <v>3.75</v>
      </c>
      <c r="I151" s="2">
        <v>26.625</v>
      </c>
      <c r="J151">
        <v>50.475000000000001</v>
      </c>
      <c r="K151" s="2">
        <v>40.35</v>
      </c>
      <c r="L151" s="7">
        <v>24.824999999999999</v>
      </c>
      <c r="M151" s="6">
        <v>0.1275</v>
      </c>
      <c r="N151" s="2">
        <v>82.11</v>
      </c>
      <c r="O151" s="2">
        <v>109.52200000000001</v>
      </c>
      <c r="P151" s="2">
        <v>30.344999999999999</v>
      </c>
      <c r="Q151" s="7">
        <v>86.635999999999996</v>
      </c>
    </row>
    <row r="152" spans="1:17" x14ac:dyDescent="0.25">
      <c r="A152">
        <v>144</v>
      </c>
      <c r="B152">
        <f t="shared" si="2"/>
        <v>2880</v>
      </c>
      <c r="C152" s="6"/>
      <c r="D152" s="2"/>
      <c r="E152" s="2"/>
      <c r="F152" s="2"/>
      <c r="G152" s="7"/>
      <c r="H152" s="6">
        <v>4.05</v>
      </c>
      <c r="I152" s="2">
        <v>26.774999999999999</v>
      </c>
      <c r="J152">
        <v>51.075000000000003</v>
      </c>
      <c r="K152" s="2">
        <v>40.5</v>
      </c>
      <c r="L152" s="7">
        <v>24.975000000000001</v>
      </c>
      <c r="M152" s="6">
        <v>0.1275</v>
      </c>
      <c r="N152" s="2">
        <v>82.555999999999997</v>
      </c>
      <c r="O152" s="2">
        <v>110.60599999999999</v>
      </c>
      <c r="P152" s="2">
        <v>29.707999999999998</v>
      </c>
      <c r="Q152" s="7">
        <v>88.102999999999994</v>
      </c>
    </row>
    <row r="153" spans="1:17" x14ac:dyDescent="0.25">
      <c r="A153">
        <v>145</v>
      </c>
      <c r="B153">
        <f t="shared" si="2"/>
        <v>2900</v>
      </c>
      <c r="C153" s="6"/>
      <c r="D153" s="2"/>
      <c r="E153" s="2"/>
      <c r="F153" s="2"/>
      <c r="G153" s="7"/>
      <c r="H153" s="6">
        <v>3.75</v>
      </c>
      <c r="I153" s="2">
        <v>26.925000000000001</v>
      </c>
      <c r="J153">
        <v>50.325000000000003</v>
      </c>
      <c r="K153" s="2">
        <v>40.424999999999997</v>
      </c>
      <c r="L153" s="7">
        <v>24.9</v>
      </c>
      <c r="M153" s="6">
        <v>0.19120000000000001</v>
      </c>
      <c r="N153" s="2">
        <v>82.683999999999997</v>
      </c>
      <c r="O153" s="2">
        <v>110.925</v>
      </c>
      <c r="P153" s="2">
        <v>30.536000000000001</v>
      </c>
      <c r="Q153" s="7">
        <v>88.421000000000006</v>
      </c>
    </row>
    <row r="154" spans="1:17" x14ac:dyDescent="0.25">
      <c r="A154">
        <v>146</v>
      </c>
      <c r="B154">
        <f t="shared" si="2"/>
        <v>2920</v>
      </c>
      <c r="C154" s="6"/>
      <c r="D154" s="2"/>
      <c r="E154" s="2"/>
      <c r="F154" s="2"/>
      <c r="G154" s="7"/>
      <c r="H154" s="6">
        <v>3.75</v>
      </c>
      <c r="I154" s="2">
        <v>26.925000000000001</v>
      </c>
      <c r="J154">
        <v>51.375</v>
      </c>
      <c r="K154" s="2">
        <v>40.200000000000003</v>
      </c>
      <c r="L154" s="7">
        <v>25.65</v>
      </c>
      <c r="M154" s="6">
        <v>6.3700000000000007E-2</v>
      </c>
      <c r="N154" s="2">
        <v>82.492999999999995</v>
      </c>
      <c r="O154" s="2">
        <v>110.41500000000001</v>
      </c>
      <c r="P154" s="2">
        <v>31.11</v>
      </c>
      <c r="Q154" s="7">
        <v>88.867999999999995</v>
      </c>
    </row>
    <row r="155" spans="1:17" x14ac:dyDescent="0.25">
      <c r="A155">
        <v>147</v>
      </c>
      <c r="B155">
        <f t="shared" si="2"/>
        <v>2940</v>
      </c>
      <c r="C155" s="6"/>
      <c r="D155" s="2"/>
      <c r="E155" s="2"/>
      <c r="F155" s="2"/>
      <c r="G155" s="7"/>
      <c r="H155" s="6">
        <v>4.05</v>
      </c>
      <c r="I155" s="2">
        <v>27.074999999999999</v>
      </c>
      <c r="J155">
        <v>50.85</v>
      </c>
      <c r="K155" s="2">
        <v>40.274999999999999</v>
      </c>
      <c r="L155" s="7">
        <v>24.75</v>
      </c>
      <c r="M155" s="6">
        <v>0</v>
      </c>
      <c r="N155" s="2">
        <v>83.003</v>
      </c>
      <c r="O155" s="2">
        <v>111.435</v>
      </c>
      <c r="P155" s="2">
        <v>30.218</v>
      </c>
      <c r="Q155" s="7">
        <v>88.930999999999997</v>
      </c>
    </row>
    <row r="156" spans="1:17" x14ac:dyDescent="0.25">
      <c r="A156">
        <v>148</v>
      </c>
      <c r="B156">
        <f t="shared" si="2"/>
        <v>2960</v>
      </c>
      <c r="C156" s="6"/>
      <c r="D156" s="2"/>
      <c r="E156" s="2"/>
      <c r="F156" s="2"/>
      <c r="G156" s="7"/>
      <c r="H156" s="6">
        <v>3.9</v>
      </c>
      <c r="I156" s="2">
        <v>26.925000000000001</v>
      </c>
      <c r="J156">
        <v>51.674999999999997</v>
      </c>
      <c r="K156" s="2">
        <v>41.024999999999999</v>
      </c>
      <c r="L156" s="7">
        <v>25.425000000000001</v>
      </c>
      <c r="M156" s="6">
        <v>0.1275</v>
      </c>
      <c r="N156" s="2">
        <v>83.194000000000003</v>
      </c>
      <c r="O156" s="2">
        <v>111.754</v>
      </c>
      <c r="P156" s="2">
        <v>31.300999999999998</v>
      </c>
      <c r="Q156" s="7">
        <v>88.995000000000005</v>
      </c>
    </row>
    <row r="157" spans="1:17" x14ac:dyDescent="0.25">
      <c r="A157">
        <v>149</v>
      </c>
      <c r="B157">
        <f t="shared" si="2"/>
        <v>2980</v>
      </c>
      <c r="C157" s="6"/>
      <c r="D157" s="2"/>
      <c r="E157" s="2"/>
      <c r="F157" s="2"/>
      <c r="G157" s="7"/>
      <c r="H157" s="6">
        <v>3.9</v>
      </c>
      <c r="I157" s="2">
        <v>27.15</v>
      </c>
      <c r="J157">
        <v>51.45</v>
      </c>
      <c r="K157" s="2">
        <v>41.4</v>
      </c>
      <c r="L157" s="7">
        <v>25.425000000000001</v>
      </c>
      <c r="M157" s="6">
        <v>0.1275</v>
      </c>
      <c r="N157" s="2">
        <v>83.575999999999993</v>
      </c>
      <c r="O157" s="2">
        <v>112.2</v>
      </c>
      <c r="P157" s="2">
        <v>31.492999999999999</v>
      </c>
      <c r="Q157" s="7">
        <v>89.76</v>
      </c>
    </row>
    <row r="158" spans="1:17" x14ac:dyDescent="0.25">
      <c r="A158">
        <v>150</v>
      </c>
      <c r="B158">
        <f t="shared" si="2"/>
        <v>3000</v>
      </c>
      <c r="C158" s="6"/>
      <c r="D158" s="2"/>
      <c r="E158" s="2"/>
      <c r="F158" s="2"/>
      <c r="G158" s="7"/>
      <c r="H158" s="6">
        <v>3.9</v>
      </c>
      <c r="I158" s="2">
        <v>27.225000000000001</v>
      </c>
      <c r="J158">
        <v>50.774999999999999</v>
      </c>
      <c r="K158" s="2">
        <v>41.7</v>
      </c>
      <c r="L158" s="7">
        <v>25.274999999999999</v>
      </c>
      <c r="M158" s="6">
        <v>6.3700000000000007E-2</v>
      </c>
      <c r="N158" s="2">
        <v>84.022000000000006</v>
      </c>
      <c r="O158" s="2">
        <v>112.455</v>
      </c>
      <c r="P158" s="2">
        <v>30.280999999999999</v>
      </c>
      <c r="Q158" s="7">
        <v>89.950999999999993</v>
      </c>
    </row>
    <row r="159" spans="1:17" x14ac:dyDescent="0.25">
      <c r="A159">
        <v>151</v>
      </c>
      <c r="B159">
        <f t="shared" si="2"/>
        <v>3020</v>
      </c>
      <c r="C159" s="6"/>
      <c r="D159" s="2"/>
      <c r="E159" s="2"/>
      <c r="F159" s="2"/>
      <c r="G159" s="7"/>
      <c r="H159" s="6">
        <v>4.125</v>
      </c>
      <c r="I159" s="2">
        <v>27.3</v>
      </c>
      <c r="J159">
        <v>51.3</v>
      </c>
      <c r="K159" s="2">
        <v>41.4</v>
      </c>
      <c r="L159" s="7">
        <v>25.8</v>
      </c>
      <c r="M159" s="6">
        <v>6.3700000000000007E-2</v>
      </c>
      <c r="N159" s="2">
        <v>84.66</v>
      </c>
      <c r="O159" s="2">
        <v>112.71</v>
      </c>
      <c r="P159" s="2">
        <v>30.791</v>
      </c>
      <c r="Q159" s="7">
        <v>90.843999999999994</v>
      </c>
    </row>
    <row r="160" spans="1:17" x14ac:dyDescent="0.25">
      <c r="A160">
        <v>152</v>
      </c>
      <c r="B160">
        <f t="shared" si="2"/>
        <v>3040</v>
      </c>
      <c r="C160" s="6"/>
      <c r="D160" s="2"/>
      <c r="E160" s="2"/>
      <c r="F160" s="2"/>
      <c r="G160" s="7"/>
      <c r="H160" s="6">
        <v>4.05</v>
      </c>
      <c r="I160" s="2">
        <v>27.375</v>
      </c>
      <c r="J160">
        <v>52.125</v>
      </c>
      <c r="K160" s="2">
        <v>41.625</v>
      </c>
      <c r="L160" s="7">
        <v>25.95</v>
      </c>
      <c r="M160" s="6">
        <v>0.1275</v>
      </c>
      <c r="N160" s="2">
        <v>83.385000000000005</v>
      </c>
      <c r="O160" s="2">
        <v>112.965</v>
      </c>
      <c r="P160" s="2">
        <v>30.919</v>
      </c>
      <c r="Q160" s="7">
        <v>90.715999999999994</v>
      </c>
    </row>
    <row r="161" spans="1:17" x14ac:dyDescent="0.25">
      <c r="A161">
        <v>153</v>
      </c>
      <c r="B161">
        <f t="shared" si="2"/>
        <v>3060</v>
      </c>
      <c r="C161" s="6"/>
      <c r="D161" s="2"/>
      <c r="E161" s="2"/>
      <c r="F161" s="2"/>
      <c r="G161" s="7"/>
      <c r="H161" s="6">
        <v>4.05</v>
      </c>
      <c r="I161" s="2">
        <v>27.45</v>
      </c>
      <c r="J161">
        <v>52.424999999999997</v>
      </c>
      <c r="K161" s="2">
        <v>41.1</v>
      </c>
      <c r="L161" s="7">
        <v>25.95</v>
      </c>
      <c r="M161" s="6">
        <v>0.1275</v>
      </c>
      <c r="N161" s="2">
        <v>84.596000000000004</v>
      </c>
      <c r="O161" s="2">
        <v>113.22</v>
      </c>
      <c r="P161" s="2">
        <v>30.218</v>
      </c>
      <c r="Q161" s="7">
        <v>90.397000000000006</v>
      </c>
    </row>
    <row r="162" spans="1:17" x14ac:dyDescent="0.25">
      <c r="A162">
        <v>154</v>
      </c>
      <c r="B162">
        <f t="shared" si="2"/>
        <v>3080</v>
      </c>
      <c r="C162" s="6"/>
      <c r="D162" s="2"/>
      <c r="E162" s="2"/>
      <c r="F162" s="2"/>
      <c r="G162" s="7"/>
      <c r="H162" s="6">
        <v>3.9</v>
      </c>
      <c r="I162" s="2">
        <v>27.45</v>
      </c>
      <c r="J162">
        <v>51.3</v>
      </c>
      <c r="K162" s="2">
        <v>41.25</v>
      </c>
      <c r="L162" s="7">
        <v>26.024999999999999</v>
      </c>
      <c r="M162" s="6">
        <v>6.3700000000000007E-2</v>
      </c>
      <c r="N162" s="2">
        <v>85.489000000000004</v>
      </c>
      <c r="O162" s="2">
        <v>114.113</v>
      </c>
      <c r="P162" s="2">
        <v>31.428999999999998</v>
      </c>
      <c r="Q162" s="7">
        <v>91.864000000000004</v>
      </c>
    </row>
    <row r="163" spans="1:17" x14ac:dyDescent="0.25">
      <c r="A163">
        <v>155</v>
      </c>
      <c r="B163">
        <f t="shared" si="2"/>
        <v>3100</v>
      </c>
      <c r="C163" s="6"/>
      <c r="D163" s="2"/>
      <c r="E163" s="2"/>
      <c r="F163" s="2"/>
      <c r="G163" s="7"/>
      <c r="H163" s="6">
        <v>3.9750000000000001</v>
      </c>
      <c r="I163" s="2">
        <v>27.45</v>
      </c>
      <c r="J163">
        <v>51.975000000000001</v>
      </c>
      <c r="K163" s="2">
        <v>41.4</v>
      </c>
      <c r="L163" s="7">
        <v>25.875</v>
      </c>
      <c r="M163" s="6">
        <v>0.1275</v>
      </c>
      <c r="N163" s="2">
        <v>85.424999999999997</v>
      </c>
      <c r="O163" s="2">
        <v>114.24</v>
      </c>
      <c r="P163" s="2">
        <v>30.919</v>
      </c>
      <c r="Q163" s="7">
        <v>91.353999999999999</v>
      </c>
    </row>
    <row r="164" spans="1:17" x14ac:dyDescent="0.25">
      <c r="A164">
        <v>156</v>
      </c>
      <c r="B164">
        <f t="shared" si="2"/>
        <v>3120</v>
      </c>
      <c r="C164" s="6"/>
      <c r="D164" s="2"/>
      <c r="E164" s="2"/>
      <c r="F164" s="2"/>
      <c r="G164" s="7"/>
      <c r="H164" s="6">
        <v>4.2</v>
      </c>
      <c r="I164" s="2">
        <v>27.6</v>
      </c>
      <c r="J164">
        <v>52.05</v>
      </c>
      <c r="K164" s="2">
        <v>41.625</v>
      </c>
      <c r="L164" s="7">
        <v>25.95</v>
      </c>
      <c r="M164" s="6">
        <v>0.1275</v>
      </c>
      <c r="N164" s="2">
        <v>85.361000000000004</v>
      </c>
      <c r="O164" s="2">
        <v>115.45099999999999</v>
      </c>
      <c r="P164" s="2">
        <v>31.236999999999998</v>
      </c>
      <c r="Q164" s="7">
        <v>91.608999999999995</v>
      </c>
    </row>
    <row r="165" spans="1:17" x14ac:dyDescent="0.25">
      <c r="A165">
        <v>157</v>
      </c>
      <c r="B165">
        <f t="shared" si="2"/>
        <v>3140</v>
      </c>
      <c r="C165" s="6"/>
      <c r="D165" s="2"/>
      <c r="E165" s="2"/>
      <c r="F165" s="2"/>
      <c r="G165" s="7"/>
      <c r="H165" s="6">
        <v>3.9750000000000001</v>
      </c>
      <c r="I165" s="2">
        <v>27.75</v>
      </c>
      <c r="J165">
        <v>51.75</v>
      </c>
      <c r="K165" s="2">
        <v>41.924999999999997</v>
      </c>
      <c r="L165" s="7">
        <v>26.25</v>
      </c>
      <c r="M165" s="6">
        <v>0.1275</v>
      </c>
      <c r="N165" s="2">
        <v>85.870999999999995</v>
      </c>
      <c r="O165" s="2">
        <v>115.515</v>
      </c>
      <c r="P165" s="2">
        <v>30.728000000000002</v>
      </c>
      <c r="Q165" s="7">
        <v>92.756</v>
      </c>
    </row>
    <row r="166" spans="1:17" x14ac:dyDescent="0.25">
      <c r="A166">
        <v>158</v>
      </c>
      <c r="B166">
        <f t="shared" si="2"/>
        <v>3160</v>
      </c>
      <c r="C166" s="6"/>
      <c r="D166" s="2"/>
      <c r="E166" s="2"/>
      <c r="F166" s="2"/>
      <c r="G166" s="7"/>
      <c r="H166" s="6">
        <v>4.2</v>
      </c>
      <c r="I166" s="2">
        <v>27.75</v>
      </c>
      <c r="J166">
        <v>51.075000000000003</v>
      </c>
      <c r="K166" s="2">
        <v>41.924999999999997</v>
      </c>
      <c r="L166" s="7">
        <v>26.55</v>
      </c>
      <c r="M166" s="6">
        <v>0.1275</v>
      </c>
      <c r="N166" s="2">
        <v>85.998999999999995</v>
      </c>
      <c r="O166" s="2">
        <v>115.643</v>
      </c>
      <c r="P166" s="2">
        <v>30.664000000000001</v>
      </c>
      <c r="Q166" s="7">
        <v>92.82</v>
      </c>
    </row>
    <row r="167" spans="1:17" x14ac:dyDescent="0.25">
      <c r="A167">
        <v>159</v>
      </c>
      <c r="B167">
        <f t="shared" si="2"/>
        <v>3180</v>
      </c>
      <c r="C167" s="6"/>
      <c r="D167" s="2"/>
      <c r="E167" s="2"/>
      <c r="F167" s="2"/>
      <c r="G167" s="7"/>
      <c r="H167" s="6">
        <v>4.4249999999999998</v>
      </c>
      <c r="I167" s="2">
        <v>27.75</v>
      </c>
      <c r="J167">
        <v>52.8</v>
      </c>
      <c r="K167" s="2">
        <v>42.3</v>
      </c>
      <c r="L167" s="7">
        <v>26.324999999999999</v>
      </c>
      <c r="M167" s="6">
        <v>0.1275</v>
      </c>
      <c r="N167" s="2">
        <v>85.870999999999995</v>
      </c>
      <c r="O167" s="2">
        <v>115.834</v>
      </c>
      <c r="P167" s="2">
        <v>31.045999999999999</v>
      </c>
      <c r="Q167" s="7">
        <v>92.756</v>
      </c>
    </row>
    <row r="168" spans="1:17" x14ac:dyDescent="0.25">
      <c r="A168">
        <v>160</v>
      </c>
      <c r="B168">
        <f t="shared" si="2"/>
        <v>3200</v>
      </c>
      <c r="C168" s="6"/>
      <c r="D168" s="2"/>
      <c r="E168" s="2"/>
      <c r="F168" s="2"/>
      <c r="G168" s="7"/>
      <c r="H168" s="6">
        <v>4.2</v>
      </c>
      <c r="I168" s="2">
        <v>27.975000000000001</v>
      </c>
      <c r="J168">
        <v>52.05</v>
      </c>
      <c r="K168" s="2">
        <v>42.225000000000001</v>
      </c>
      <c r="L168" s="7">
        <v>26.925000000000001</v>
      </c>
      <c r="M168" s="6">
        <v>0.1275</v>
      </c>
      <c r="N168" s="2">
        <v>85.744</v>
      </c>
      <c r="O168" s="2">
        <v>117.3</v>
      </c>
      <c r="P168" s="2">
        <v>32.576000000000001</v>
      </c>
      <c r="Q168" s="7">
        <v>93.84</v>
      </c>
    </row>
    <row r="169" spans="1:17" x14ac:dyDescent="0.25">
      <c r="A169">
        <v>161</v>
      </c>
      <c r="B169">
        <f t="shared" si="2"/>
        <v>3220</v>
      </c>
      <c r="C169" s="6"/>
      <c r="D169" s="2"/>
      <c r="E169" s="2"/>
      <c r="F169" s="2"/>
      <c r="G169" s="7"/>
      <c r="H169" s="6">
        <v>4.2750000000000004</v>
      </c>
      <c r="I169" s="2">
        <v>27.975000000000001</v>
      </c>
      <c r="J169">
        <v>51.6</v>
      </c>
      <c r="K169" s="2">
        <v>42.225000000000001</v>
      </c>
      <c r="L169" s="7">
        <v>26.625</v>
      </c>
      <c r="M169" s="6">
        <v>6.3700000000000007E-2</v>
      </c>
      <c r="N169" s="2">
        <v>87.019000000000005</v>
      </c>
      <c r="O169" s="2">
        <v>117.81</v>
      </c>
      <c r="P169" s="2">
        <v>31.556000000000001</v>
      </c>
      <c r="Q169" s="7">
        <v>94.031000000000006</v>
      </c>
    </row>
    <row r="170" spans="1:17" x14ac:dyDescent="0.25">
      <c r="A170">
        <v>162</v>
      </c>
      <c r="B170">
        <f t="shared" si="2"/>
        <v>3240</v>
      </c>
      <c r="C170" s="6"/>
      <c r="D170" s="2"/>
      <c r="E170" s="2"/>
      <c r="F170" s="2"/>
      <c r="G170" s="7"/>
      <c r="H170" s="6">
        <v>4.125</v>
      </c>
      <c r="I170" s="2">
        <v>28.2</v>
      </c>
      <c r="J170">
        <v>52.424999999999997</v>
      </c>
      <c r="K170" s="2">
        <v>42.9</v>
      </c>
      <c r="L170" s="7">
        <v>26.774999999999999</v>
      </c>
      <c r="M170" s="6">
        <v>0.1275</v>
      </c>
      <c r="N170" s="2">
        <v>86.254000000000005</v>
      </c>
      <c r="O170" s="2">
        <v>117.173</v>
      </c>
      <c r="P170" s="2">
        <v>32.002000000000002</v>
      </c>
      <c r="Q170" s="7">
        <v>94.414000000000001</v>
      </c>
    </row>
    <row r="171" spans="1:17" x14ac:dyDescent="0.25">
      <c r="A171">
        <v>163</v>
      </c>
      <c r="B171">
        <f t="shared" si="2"/>
        <v>3260</v>
      </c>
      <c r="C171" s="6"/>
      <c r="D171" s="2"/>
      <c r="E171" s="2"/>
      <c r="F171" s="2"/>
      <c r="G171" s="7"/>
      <c r="H171" s="6">
        <v>4.3499999999999996</v>
      </c>
      <c r="I171" s="2">
        <v>28.274999999999999</v>
      </c>
      <c r="J171">
        <v>51.975000000000001</v>
      </c>
      <c r="K171" s="2">
        <v>41.924999999999997</v>
      </c>
      <c r="L171" s="7">
        <v>26.7</v>
      </c>
      <c r="M171" s="6">
        <v>0.1275</v>
      </c>
      <c r="N171" s="2">
        <v>87.21</v>
      </c>
      <c r="O171" s="2">
        <v>117.938</v>
      </c>
      <c r="P171" s="2">
        <v>32.130000000000003</v>
      </c>
      <c r="Q171" s="7">
        <v>95.433999999999997</v>
      </c>
    </row>
    <row r="172" spans="1:17" x14ac:dyDescent="0.25">
      <c r="A172">
        <v>164</v>
      </c>
      <c r="B172">
        <f t="shared" si="2"/>
        <v>3280</v>
      </c>
      <c r="C172" s="6"/>
      <c r="D172" s="2"/>
      <c r="E172" s="2"/>
      <c r="F172" s="2"/>
      <c r="G172" s="7"/>
      <c r="H172" s="6">
        <v>4.3499999999999996</v>
      </c>
      <c r="I172" s="2">
        <v>28.425000000000001</v>
      </c>
      <c r="J172">
        <v>52.35</v>
      </c>
      <c r="K172" s="2">
        <v>42.9</v>
      </c>
      <c r="L172" s="7">
        <v>27.6</v>
      </c>
      <c r="M172" s="6">
        <v>6.3700000000000007E-2</v>
      </c>
      <c r="N172" s="2">
        <v>86.316999999999993</v>
      </c>
      <c r="O172" s="2">
        <v>118.32</v>
      </c>
      <c r="P172" s="2">
        <v>31.364999999999998</v>
      </c>
      <c r="Q172" s="7">
        <v>94.924000000000007</v>
      </c>
    </row>
    <row r="173" spans="1:17" x14ac:dyDescent="0.25">
      <c r="A173">
        <v>165</v>
      </c>
      <c r="B173">
        <f t="shared" si="2"/>
        <v>3300</v>
      </c>
      <c r="C173" s="6"/>
      <c r="D173" s="2"/>
      <c r="E173" s="2"/>
      <c r="F173" s="2"/>
      <c r="G173" s="7"/>
      <c r="H173" s="6">
        <v>4.2</v>
      </c>
      <c r="I173" s="2">
        <v>28.274999999999999</v>
      </c>
      <c r="J173">
        <v>51.3</v>
      </c>
      <c r="K173" s="2">
        <v>42.15</v>
      </c>
      <c r="L173" s="7">
        <v>26.774999999999999</v>
      </c>
      <c r="M173" s="6">
        <v>0.1275</v>
      </c>
      <c r="N173" s="2">
        <v>87.081999999999994</v>
      </c>
      <c r="O173" s="2">
        <v>119.149</v>
      </c>
      <c r="P173" s="2">
        <v>32.256999999999998</v>
      </c>
      <c r="Q173" s="7">
        <v>95.497</v>
      </c>
    </row>
    <row r="174" spans="1:17" x14ac:dyDescent="0.25">
      <c r="A174">
        <v>166</v>
      </c>
      <c r="B174">
        <f t="shared" si="2"/>
        <v>3320</v>
      </c>
      <c r="C174" s="6"/>
      <c r="D174" s="2"/>
      <c r="E174" s="2"/>
      <c r="F174" s="2"/>
      <c r="G174" s="7"/>
      <c r="H174" s="6">
        <v>4.5750000000000002</v>
      </c>
      <c r="I174" s="2">
        <v>28.425000000000001</v>
      </c>
      <c r="J174">
        <v>51</v>
      </c>
      <c r="K174" s="2">
        <v>42.375</v>
      </c>
      <c r="L174" s="7">
        <v>27.45</v>
      </c>
      <c r="M174" s="6">
        <v>0.1275</v>
      </c>
      <c r="N174" s="2">
        <v>87.591999999999999</v>
      </c>
      <c r="O174" s="2">
        <v>119.467</v>
      </c>
      <c r="P174" s="2">
        <v>32.194000000000003</v>
      </c>
      <c r="Q174" s="7">
        <v>95.688999999999993</v>
      </c>
    </row>
    <row r="175" spans="1:17" x14ac:dyDescent="0.25">
      <c r="A175">
        <v>167</v>
      </c>
      <c r="B175">
        <f t="shared" si="2"/>
        <v>3340</v>
      </c>
      <c r="C175" s="6"/>
      <c r="D175" s="2"/>
      <c r="E175" s="2"/>
      <c r="F175" s="2"/>
      <c r="G175" s="7"/>
      <c r="H175" s="6">
        <v>4.6500000000000004</v>
      </c>
      <c r="I175" s="2">
        <v>28.574999999999999</v>
      </c>
      <c r="J175">
        <v>51.9</v>
      </c>
      <c r="K175" s="2">
        <v>42.825000000000003</v>
      </c>
      <c r="L175" s="7">
        <v>27.675000000000001</v>
      </c>
      <c r="M175" s="6">
        <v>0.1275</v>
      </c>
      <c r="N175" s="2">
        <v>87.591999999999999</v>
      </c>
      <c r="O175" s="2">
        <v>119.723</v>
      </c>
      <c r="P175" s="2">
        <v>32.831000000000003</v>
      </c>
      <c r="Q175" s="7">
        <v>96.070999999999998</v>
      </c>
    </row>
    <row r="176" spans="1:17" x14ac:dyDescent="0.25">
      <c r="A176">
        <v>168</v>
      </c>
      <c r="B176">
        <f t="shared" si="2"/>
        <v>3360</v>
      </c>
      <c r="C176" s="6"/>
      <c r="D176" s="2"/>
      <c r="E176" s="2"/>
      <c r="F176" s="2"/>
      <c r="G176" s="7"/>
      <c r="H176" s="6">
        <v>4.6500000000000004</v>
      </c>
      <c r="I176" s="2">
        <v>28.8</v>
      </c>
      <c r="J176">
        <v>51.075000000000003</v>
      </c>
      <c r="K176" s="2">
        <v>42.3</v>
      </c>
      <c r="L176" s="7">
        <v>27.524999999999999</v>
      </c>
      <c r="M176" s="6">
        <v>0.1275</v>
      </c>
      <c r="N176" s="2">
        <v>88.421000000000006</v>
      </c>
      <c r="O176" s="2">
        <v>119.914</v>
      </c>
      <c r="P176" s="2">
        <v>32.512999999999998</v>
      </c>
      <c r="Q176" s="7">
        <v>96.135000000000005</v>
      </c>
    </row>
    <row r="177" spans="1:17" x14ac:dyDescent="0.25">
      <c r="A177">
        <v>169</v>
      </c>
      <c r="B177">
        <f t="shared" si="2"/>
        <v>3380</v>
      </c>
      <c r="C177" s="6"/>
      <c r="D177" s="2"/>
      <c r="E177" s="2"/>
      <c r="F177" s="2"/>
      <c r="G177" s="7"/>
      <c r="H177" s="6">
        <v>4.2750000000000004</v>
      </c>
      <c r="I177" s="2">
        <v>28.8</v>
      </c>
      <c r="J177">
        <v>51.75</v>
      </c>
      <c r="K177" s="2">
        <v>42.674999999999997</v>
      </c>
      <c r="L177" s="7">
        <v>27.524999999999999</v>
      </c>
      <c r="M177" s="6">
        <v>0.1275</v>
      </c>
      <c r="N177" s="2">
        <v>88.613</v>
      </c>
      <c r="O177" s="2">
        <v>120.488</v>
      </c>
      <c r="P177" s="2">
        <v>32.320999999999998</v>
      </c>
      <c r="Q177" s="7">
        <v>96.453999999999994</v>
      </c>
    </row>
    <row r="178" spans="1:17" x14ac:dyDescent="0.25">
      <c r="A178">
        <v>170</v>
      </c>
      <c r="B178">
        <f t="shared" si="2"/>
        <v>3400</v>
      </c>
      <c r="C178" s="6"/>
      <c r="D178" s="2"/>
      <c r="E178" s="2"/>
      <c r="F178" s="2"/>
      <c r="G178" s="7"/>
      <c r="H178" s="6">
        <v>4.5750000000000002</v>
      </c>
      <c r="I178" s="2">
        <v>29.1</v>
      </c>
      <c r="J178">
        <v>51.45</v>
      </c>
      <c r="K178" s="2">
        <v>42.45</v>
      </c>
      <c r="L178" s="7">
        <v>27.375</v>
      </c>
      <c r="M178" s="6">
        <v>0.1275</v>
      </c>
      <c r="N178" s="2">
        <v>87.72</v>
      </c>
      <c r="O178" s="2">
        <v>120.36</v>
      </c>
      <c r="P178" s="2">
        <v>32.256999999999998</v>
      </c>
      <c r="Q178" s="7">
        <v>96.835999999999999</v>
      </c>
    </row>
    <row r="179" spans="1:17" x14ac:dyDescent="0.25">
      <c r="A179">
        <v>171</v>
      </c>
      <c r="B179">
        <f t="shared" si="2"/>
        <v>3420</v>
      </c>
      <c r="C179" s="6"/>
      <c r="D179" s="2"/>
      <c r="E179" s="2"/>
      <c r="F179" s="2"/>
      <c r="G179" s="7"/>
      <c r="H179" s="6">
        <v>4.95</v>
      </c>
      <c r="I179" s="2">
        <v>28.95</v>
      </c>
      <c r="J179">
        <v>51.674999999999997</v>
      </c>
      <c r="K179" s="2">
        <v>42.524999999999999</v>
      </c>
      <c r="L179" s="7">
        <v>28.125</v>
      </c>
      <c r="M179" s="6">
        <v>6.3700000000000007E-2</v>
      </c>
      <c r="N179" s="2">
        <v>87.591999999999999</v>
      </c>
      <c r="O179" s="2">
        <v>120.488</v>
      </c>
      <c r="P179" s="2">
        <v>32.384999999999998</v>
      </c>
      <c r="Q179" s="7">
        <v>96.9</v>
      </c>
    </row>
    <row r="180" spans="1:17" x14ac:dyDescent="0.25">
      <c r="A180">
        <v>172</v>
      </c>
      <c r="B180">
        <f t="shared" si="2"/>
        <v>3440</v>
      </c>
      <c r="C180" s="6"/>
      <c r="D180" s="2"/>
      <c r="E180" s="2"/>
      <c r="F180" s="2"/>
      <c r="G180" s="7"/>
      <c r="H180" s="6">
        <v>4.8</v>
      </c>
      <c r="I180" s="2">
        <v>29.024999999999999</v>
      </c>
      <c r="J180">
        <v>51.524999999999999</v>
      </c>
      <c r="K180" s="2">
        <v>43.274999999999999</v>
      </c>
      <c r="L180" s="7">
        <v>27.824999999999999</v>
      </c>
      <c r="M180" s="6">
        <v>0.1275</v>
      </c>
      <c r="N180" s="2">
        <v>88.867999999999995</v>
      </c>
      <c r="O180" s="2">
        <v>121.89</v>
      </c>
      <c r="P180" s="2">
        <v>32.895000000000003</v>
      </c>
      <c r="Q180" s="7">
        <v>97.92</v>
      </c>
    </row>
    <row r="181" spans="1:17" x14ac:dyDescent="0.25">
      <c r="A181">
        <v>173</v>
      </c>
      <c r="B181">
        <f t="shared" si="2"/>
        <v>3460</v>
      </c>
      <c r="C181" s="6"/>
      <c r="D181" s="2"/>
      <c r="E181" s="2"/>
      <c r="F181" s="2"/>
      <c r="G181" s="7"/>
      <c r="H181" s="6">
        <v>4.875</v>
      </c>
      <c r="I181" s="2">
        <v>28.875</v>
      </c>
      <c r="J181">
        <v>51.524999999999999</v>
      </c>
      <c r="K181" s="2">
        <v>42.9</v>
      </c>
      <c r="L181" s="7">
        <v>28.125</v>
      </c>
      <c r="M181" s="6">
        <v>0.1275</v>
      </c>
      <c r="N181" s="2">
        <v>88.676000000000002</v>
      </c>
      <c r="O181" s="2">
        <v>121.50700000000001</v>
      </c>
      <c r="P181" s="2">
        <v>32.64</v>
      </c>
      <c r="Q181" s="7">
        <v>98.048000000000002</v>
      </c>
    </row>
    <row r="182" spans="1:17" x14ac:dyDescent="0.25">
      <c r="A182">
        <v>174</v>
      </c>
      <c r="B182">
        <f t="shared" si="2"/>
        <v>3480</v>
      </c>
      <c r="C182" s="6"/>
      <c r="D182" s="2"/>
      <c r="E182" s="2"/>
      <c r="F182" s="2"/>
      <c r="G182" s="7"/>
      <c r="H182" s="6">
        <v>4.95</v>
      </c>
      <c r="I182" s="2">
        <v>29.175000000000001</v>
      </c>
      <c r="J182">
        <v>52.35</v>
      </c>
      <c r="K182" s="2">
        <v>43.95</v>
      </c>
      <c r="L182" s="7">
        <v>28.274999999999999</v>
      </c>
      <c r="M182" s="6">
        <v>0</v>
      </c>
      <c r="N182" s="2">
        <v>88.74</v>
      </c>
      <c r="O182" s="2">
        <v>122.018</v>
      </c>
      <c r="P182" s="2">
        <v>32.768000000000001</v>
      </c>
      <c r="Q182" s="7">
        <v>98.43</v>
      </c>
    </row>
    <row r="183" spans="1:17" x14ac:dyDescent="0.25">
      <c r="A183">
        <v>175</v>
      </c>
      <c r="B183">
        <f t="shared" si="2"/>
        <v>3500</v>
      </c>
      <c r="C183" s="6"/>
      <c r="D183" s="2"/>
      <c r="E183" s="2"/>
      <c r="F183" s="2"/>
      <c r="G183" s="7"/>
      <c r="H183" s="6">
        <v>4.8</v>
      </c>
      <c r="I183" s="2">
        <v>29.024999999999999</v>
      </c>
      <c r="J183">
        <v>51.825000000000003</v>
      </c>
      <c r="K183" s="2">
        <v>43.725000000000001</v>
      </c>
      <c r="L183" s="7">
        <v>28.125</v>
      </c>
      <c r="M183" s="6">
        <v>0.1275</v>
      </c>
      <c r="N183" s="2">
        <v>88.613</v>
      </c>
      <c r="O183" s="2">
        <v>122.4</v>
      </c>
      <c r="P183" s="2">
        <v>32.831000000000003</v>
      </c>
      <c r="Q183" s="7">
        <v>97.983999999999995</v>
      </c>
    </row>
    <row r="184" spans="1:17" x14ac:dyDescent="0.25">
      <c r="A184">
        <v>176</v>
      </c>
      <c r="B184">
        <f t="shared" si="2"/>
        <v>3520</v>
      </c>
      <c r="C184" s="6"/>
      <c r="D184" s="2"/>
      <c r="E184" s="2"/>
      <c r="F184" s="2"/>
      <c r="G184" s="7"/>
      <c r="H184" s="6">
        <v>4.95</v>
      </c>
      <c r="I184" s="2">
        <v>29.1</v>
      </c>
      <c r="J184">
        <v>53.7</v>
      </c>
      <c r="K184" s="2">
        <v>43.65</v>
      </c>
      <c r="L184" s="7">
        <v>28.125</v>
      </c>
      <c r="M184" s="6">
        <v>0.1275</v>
      </c>
      <c r="N184" s="2">
        <v>88.039000000000001</v>
      </c>
      <c r="O184" s="2">
        <v>123.16500000000001</v>
      </c>
      <c r="P184" s="2">
        <v>32.959000000000003</v>
      </c>
      <c r="Q184" s="7">
        <v>99.322999999999993</v>
      </c>
    </row>
    <row r="185" spans="1:17" x14ac:dyDescent="0.25">
      <c r="A185">
        <v>177</v>
      </c>
      <c r="B185">
        <f t="shared" si="2"/>
        <v>3540</v>
      </c>
      <c r="C185" s="6"/>
      <c r="D185" s="2"/>
      <c r="E185" s="2"/>
      <c r="F185" s="2"/>
      <c r="G185" s="7"/>
      <c r="H185" s="6">
        <v>2.25</v>
      </c>
      <c r="I185" s="2">
        <v>56.85</v>
      </c>
      <c r="J185">
        <v>52.2</v>
      </c>
      <c r="K185" s="2">
        <v>52.875</v>
      </c>
      <c r="L185" s="7">
        <v>37.35</v>
      </c>
      <c r="M185" s="6">
        <v>0.1275</v>
      </c>
      <c r="N185" s="2">
        <v>88.421000000000006</v>
      </c>
      <c r="O185" s="2">
        <v>123.994</v>
      </c>
      <c r="P185" s="2">
        <v>32.704000000000001</v>
      </c>
      <c r="Q185" s="7">
        <v>99.45</v>
      </c>
    </row>
    <row r="186" spans="1:17" x14ac:dyDescent="0.25">
      <c r="A186">
        <v>178</v>
      </c>
      <c r="B186">
        <f t="shared" si="2"/>
        <v>3560</v>
      </c>
      <c r="C186" s="6"/>
      <c r="D186" s="2"/>
      <c r="E186" s="2"/>
      <c r="F186" s="2"/>
      <c r="G186" s="7"/>
      <c r="H186" s="6">
        <v>2.7749999999999999</v>
      </c>
      <c r="I186" s="2">
        <v>54.375</v>
      </c>
      <c r="J186">
        <v>52.725000000000001</v>
      </c>
      <c r="K186" s="2">
        <v>54.825000000000003</v>
      </c>
      <c r="L186" s="7">
        <v>37.274999999999999</v>
      </c>
      <c r="M186" s="6">
        <v>0.1275</v>
      </c>
      <c r="N186" s="2">
        <v>88.421000000000006</v>
      </c>
      <c r="O186" s="2">
        <v>123.994</v>
      </c>
      <c r="P186" s="2">
        <v>33.405000000000001</v>
      </c>
      <c r="Q186" s="7">
        <v>99.259</v>
      </c>
    </row>
    <row r="187" spans="1:17" x14ac:dyDescent="0.25">
      <c r="A187">
        <v>179</v>
      </c>
      <c r="B187">
        <f t="shared" si="2"/>
        <v>3580</v>
      </c>
      <c r="C187" s="6"/>
      <c r="D187" s="2"/>
      <c r="E187" s="2"/>
      <c r="F187" s="2"/>
      <c r="G187" s="7"/>
      <c r="H187" s="6">
        <v>3.15</v>
      </c>
      <c r="I187" s="2">
        <v>53.325000000000003</v>
      </c>
      <c r="J187">
        <v>53.024999999999999</v>
      </c>
      <c r="K187" s="2">
        <v>52.2</v>
      </c>
      <c r="L187" s="7">
        <v>37.274999999999999</v>
      </c>
      <c r="M187" s="6">
        <v>0.1275</v>
      </c>
      <c r="N187" s="2">
        <v>87.847999999999999</v>
      </c>
      <c r="O187" s="2">
        <v>124.121</v>
      </c>
      <c r="P187" s="2">
        <v>32.959000000000003</v>
      </c>
      <c r="Q187" s="7">
        <v>99.769000000000005</v>
      </c>
    </row>
    <row r="188" spans="1:17" x14ac:dyDescent="0.25">
      <c r="A188">
        <v>180</v>
      </c>
      <c r="B188">
        <f t="shared" si="2"/>
        <v>3600</v>
      </c>
      <c r="C188" s="6"/>
      <c r="D188" s="2"/>
      <c r="E188" s="2"/>
      <c r="F188" s="2"/>
      <c r="G188" s="7"/>
      <c r="H188" s="6">
        <v>3.15</v>
      </c>
      <c r="I188" s="2">
        <v>53.25</v>
      </c>
      <c r="J188">
        <v>51.975000000000001</v>
      </c>
      <c r="K188" s="2">
        <v>51.825000000000003</v>
      </c>
      <c r="L188" s="7">
        <v>38.024999999999999</v>
      </c>
      <c r="M188" s="6">
        <v>0.1275</v>
      </c>
      <c r="N188" s="2">
        <v>89.504999999999995</v>
      </c>
      <c r="O188" s="2">
        <v>125.33199999999999</v>
      </c>
      <c r="P188" s="2">
        <v>34.552999999999997</v>
      </c>
      <c r="Q188" s="7">
        <v>99.004000000000005</v>
      </c>
    </row>
    <row r="189" spans="1:17" x14ac:dyDescent="0.25">
      <c r="A189">
        <v>181</v>
      </c>
      <c r="B189">
        <f t="shared" si="2"/>
        <v>3620</v>
      </c>
      <c r="C189" s="6"/>
      <c r="D189" s="2"/>
      <c r="E189" s="2"/>
      <c r="F189" s="2"/>
      <c r="G189" s="7"/>
      <c r="H189" s="6">
        <v>3.2250000000000001</v>
      </c>
      <c r="I189" s="2">
        <v>52.875</v>
      </c>
      <c r="J189">
        <v>53.25</v>
      </c>
      <c r="K189" s="2">
        <v>53.625</v>
      </c>
      <c r="L189" s="7">
        <v>37.950000000000003</v>
      </c>
      <c r="M189" s="6">
        <v>0.1275</v>
      </c>
      <c r="N189" s="2">
        <v>89.441000000000003</v>
      </c>
      <c r="O189" s="2">
        <v>124.56699999999999</v>
      </c>
      <c r="P189" s="2">
        <v>32.959000000000003</v>
      </c>
      <c r="Q189" s="7">
        <v>100.47</v>
      </c>
    </row>
    <row r="190" spans="1:17" x14ac:dyDescent="0.25">
      <c r="A190">
        <v>182</v>
      </c>
      <c r="B190">
        <f t="shared" si="2"/>
        <v>3640</v>
      </c>
      <c r="C190" s="6"/>
      <c r="D190" s="2"/>
      <c r="E190" s="2"/>
      <c r="F190" s="2"/>
      <c r="G190" s="7"/>
      <c r="H190" s="6">
        <v>2.85</v>
      </c>
      <c r="I190" s="2">
        <v>54.674999999999997</v>
      </c>
      <c r="J190">
        <v>53.1</v>
      </c>
      <c r="K190" s="2">
        <v>55.35</v>
      </c>
      <c r="L190" s="7">
        <v>38.4</v>
      </c>
      <c r="M190" s="6">
        <v>6.3700000000000007E-2</v>
      </c>
      <c r="N190" s="2">
        <v>89.058999999999997</v>
      </c>
      <c r="O190" s="2">
        <v>125.33199999999999</v>
      </c>
      <c r="P190" s="2">
        <v>33.213999999999999</v>
      </c>
      <c r="Q190" s="7">
        <v>100.72499999999999</v>
      </c>
    </row>
    <row r="191" spans="1:17" x14ac:dyDescent="0.25">
      <c r="A191">
        <v>183</v>
      </c>
      <c r="B191">
        <f t="shared" si="2"/>
        <v>3660</v>
      </c>
      <c r="C191" s="6"/>
      <c r="D191" s="2"/>
      <c r="E191" s="2"/>
      <c r="F191" s="2"/>
      <c r="G191" s="7"/>
      <c r="H191" s="6">
        <v>3.375</v>
      </c>
      <c r="I191" s="2">
        <v>52.65</v>
      </c>
      <c r="J191">
        <v>53.024999999999999</v>
      </c>
      <c r="K191" s="2">
        <v>54.6</v>
      </c>
      <c r="L191" s="7">
        <v>37.5</v>
      </c>
      <c r="M191" s="6">
        <v>6.3700000000000007E-2</v>
      </c>
      <c r="N191" s="2">
        <v>88.804000000000002</v>
      </c>
      <c r="O191" s="2">
        <v>125.97</v>
      </c>
      <c r="P191" s="2">
        <v>34.999000000000002</v>
      </c>
      <c r="Q191" s="7">
        <v>101.363</v>
      </c>
    </row>
    <row r="192" spans="1:17" x14ac:dyDescent="0.25">
      <c r="A192">
        <v>184</v>
      </c>
      <c r="B192">
        <f t="shared" si="2"/>
        <v>3680</v>
      </c>
      <c r="C192" s="6"/>
      <c r="D192" s="2"/>
      <c r="E192" s="2"/>
      <c r="F192" s="2"/>
      <c r="G192" s="7"/>
      <c r="H192" s="6">
        <v>3.45</v>
      </c>
      <c r="I192" s="2">
        <v>52.95</v>
      </c>
      <c r="J192">
        <v>52.2</v>
      </c>
      <c r="K192" s="2">
        <v>55.125</v>
      </c>
      <c r="L192" s="7">
        <v>38.4</v>
      </c>
      <c r="M192" s="6">
        <v>0.1275</v>
      </c>
      <c r="N192" s="2">
        <v>89.823999999999998</v>
      </c>
      <c r="O192" s="2">
        <v>126.416</v>
      </c>
      <c r="P192" s="2">
        <v>33.595999999999997</v>
      </c>
      <c r="Q192" s="7">
        <v>101.809</v>
      </c>
    </row>
    <row r="193" spans="1:17" x14ac:dyDescent="0.25">
      <c r="A193">
        <v>185</v>
      </c>
      <c r="B193">
        <f t="shared" si="2"/>
        <v>3700</v>
      </c>
      <c r="C193" s="6"/>
      <c r="D193" s="2"/>
      <c r="E193" s="2"/>
      <c r="F193" s="2"/>
      <c r="G193" s="7"/>
      <c r="H193" s="6">
        <v>3.3</v>
      </c>
      <c r="I193" s="2">
        <v>52.725000000000001</v>
      </c>
      <c r="J193">
        <v>53.174999999999997</v>
      </c>
      <c r="K193" s="2">
        <v>54.3</v>
      </c>
      <c r="L193" s="7">
        <v>38.024999999999999</v>
      </c>
      <c r="M193" s="6">
        <v>0.1275</v>
      </c>
      <c r="N193" s="2">
        <v>88.23</v>
      </c>
      <c r="O193" s="2">
        <v>126.79900000000001</v>
      </c>
      <c r="P193" s="2">
        <v>33.659999999999997</v>
      </c>
      <c r="Q193" s="7">
        <v>101.681</v>
      </c>
    </row>
    <row r="194" spans="1:17" x14ac:dyDescent="0.25">
      <c r="A194">
        <v>186</v>
      </c>
      <c r="B194">
        <f t="shared" si="2"/>
        <v>3720</v>
      </c>
      <c r="C194" s="6"/>
      <c r="D194" s="2"/>
      <c r="E194" s="2"/>
      <c r="F194" s="2"/>
      <c r="G194" s="7"/>
      <c r="H194" s="6">
        <v>3.3</v>
      </c>
      <c r="I194" s="2">
        <v>51.9</v>
      </c>
      <c r="J194">
        <v>52.274999999999999</v>
      </c>
      <c r="K194" s="2">
        <v>53.25</v>
      </c>
      <c r="L194" s="7">
        <v>38.475000000000001</v>
      </c>
      <c r="M194" s="6">
        <v>0.1275</v>
      </c>
      <c r="N194" s="2">
        <v>92.438000000000002</v>
      </c>
      <c r="O194" s="2">
        <v>128.26499999999999</v>
      </c>
      <c r="P194" s="2">
        <v>36.72</v>
      </c>
      <c r="Q194" s="7">
        <v>104.16800000000001</v>
      </c>
    </row>
    <row r="195" spans="1:17" x14ac:dyDescent="0.25">
      <c r="A195">
        <v>187</v>
      </c>
      <c r="B195">
        <f t="shared" si="2"/>
        <v>3740</v>
      </c>
      <c r="C195" s="6"/>
      <c r="D195" s="2"/>
      <c r="E195" s="2"/>
      <c r="F195" s="2"/>
      <c r="G195" s="7"/>
      <c r="H195" s="6">
        <v>2.85</v>
      </c>
      <c r="I195" s="2">
        <v>52.35</v>
      </c>
      <c r="J195">
        <v>52.8</v>
      </c>
      <c r="K195" s="2">
        <v>54.9</v>
      </c>
      <c r="L195" s="7">
        <v>38.774999999999999</v>
      </c>
      <c r="M195" s="6">
        <v>0.1275</v>
      </c>
      <c r="N195" s="2">
        <v>93.201999999999998</v>
      </c>
      <c r="O195" s="2">
        <v>129.03</v>
      </c>
      <c r="P195" s="2">
        <v>37.039000000000001</v>
      </c>
      <c r="Q195" s="7">
        <v>104.35899999999999</v>
      </c>
    </row>
    <row r="196" spans="1:17" x14ac:dyDescent="0.25">
      <c r="A196">
        <v>188</v>
      </c>
      <c r="B196">
        <f t="shared" si="2"/>
        <v>3760</v>
      </c>
      <c r="C196" s="6"/>
      <c r="D196" s="2"/>
      <c r="E196" s="2"/>
      <c r="F196" s="2"/>
      <c r="G196" s="7"/>
      <c r="H196" s="6">
        <v>3</v>
      </c>
      <c r="I196" s="2">
        <v>50.924999999999997</v>
      </c>
      <c r="J196">
        <v>53.174999999999997</v>
      </c>
      <c r="K196" s="2">
        <v>52.8</v>
      </c>
      <c r="L196" s="7">
        <v>38.549999999999997</v>
      </c>
      <c r="M196" s="6">
        <v>0.1275</v>
      </c>
      <c r="N196" s="2">
        <v>93.010999999999996</v>
      </c>
      <c r="O196" s="2">
        <v>129.54</v>
      </c>
      <c r="P196" s="2">
        <v>36.529000000000003</v>
      </c>
      <c r="Q196" s="7">
        <v>104.423</v>
      </c>
    </row>
    <row r="197" spans="1:17" x14ac:dyDescent="0.25">
      <c r="A197">
        <v>189</v>
      </c>
      <c r="B197">
        <f t="shared" si="2"/>
        <v>3780</v>
      </c>
      <c r="C197" s="6"/>
      <c r="D197" s="2"/>
      <c r="E197" s="2"/>
      <c r="F197" s="2"/>
      <c r="G197" s="7"/>
      <c r="H197" s="6">
        <v>3.2250000000000001</v>
      </c>
      <c r="I197" s="2">
        <v>51.75</v>
      </c>
      <c r="J197">
        <v>52.725000000000001</v>
      </c>
      <c r="K197" s="2">
        <v>52.274999999999999</v>
      </c>
      <c r="L197" s="7">
        <v>37.875</v>
      </c>
      <c r="M197" s="6">
        <v>0.1275</v>
      </c>
      <c r="N197" s="2">
        <v>90.843999999999994</v>
      </c>
      <c r="O197" s="2">
        <v>128.839</v>
      </c>
      <c r="P197" s="2">
        <v>36.975000000000001</v>
      </c>
      <c r="Q197" s="7">
        <v>105.506</v>
      </c>
    </row>
    <row r="198" spans="1:17" x14ac:dyDescent="0.25">
      <c r="A198">
        <v>190</v>
      </c>
      <c r="B198">
        <f t="shared" si="2"/>
        <v>3800</v>
      </c>
      <c r="C198" s="6"/>
      <c r="D198" s="2"/>
      <c r="E198" s="2"/>
      <c r="F198" s="2"/>
      <c r="G198" s="7"/>
      <c r="H198" s="6">
        <v>3.0750000000000002</v>
      </c>
      <c r="I198" s="2">
        <v>52.95</v>
      </c>
      <c r="J198">
        <v>52.575000000000003</v>
      </c>
      <c r="K198" s="2">
        <v>54.825000000000003</v>
      </c>
      <c r="L198" s="7">
        <v>38.475000000000001</v>
      </c>
      <c r="M198" s="6">
        <v>0.1275</v>
      </c>
      <c r="N198" s="2">
        <v>92.947999999999993</v>
      </c>
      <c r="O198" s="2">
        <v>129.73099999999999</v>
      </c>
      <c r="P198" s="2">
        <v>37.103000000000002</v>
      </c>
      <c r="Q198" s="7">
        <v>105.889</v>
      </c>
    </row>
    <row r="199" spans="1:17" x14ac:dyDescent="0.25">
      <c r="A199">
        <v>191</v>
      </c>
      <c r="B199">
        <f t="shared" si="2"/>
        <v>3820</v>
      </c>
      <c r="C199" s="6"/>
      <c r="D199" s="2"/>
      <c r="E199" s="2"/>
      <c r="F199" s="2"/>
      <c r="G199" s="7"/>
      <c r="H199" s="6">
        <v>3</v>
      </c>
      <c r="I199" s="2">
        <v>52.125</v>
      </c>
      <c r="J199">
        <v>52.274999999999999</v>
      </c>
      <c r="K199" s="2">
        <v>54.3</v>
      </c>
      <c r="L199" s="7">
        <v>38.25</v>
      </c>
      <c r="M199" s="6">
        <v>0.1275</v>
      </c>
      <c r="N199" s="2">
        <v>90.397000000000006</v>
      </c>
      <c r="O199" s="2">
        <v>129.54</v>
      </c>
      <c r="P199" s="2">
        <v>35.954999999999998</v>
      </c>
      <c r="Q199" s="7">
        <v>105.251</v>
      </c>
    </row>
    <row r="200" spans="1:17" x14ac:dyDescent="0.25">
      <c r="A200">
        <v>192</v>
      </c>
      <c r="B200">
        <f t="shared" si="2"/>
        <v>3840</v>
      </c>
      <c r="C200" s="6"/>
      <c r="D200" s="2"/>
      <c r="E200" s="2"/>
      <c r="F200" s="2"/>
      <c r="G200" s="7"/>
      <c r="H200" s="6">
        <v>3</v>
      </c>
      <c r="I200" s="2">
        <v>52.35</v>
      </c>
      <c r="J200">
        <v>51.75</v>
      </c>
      <c r="K200" s="2">
        <v>54.75</v>
      </c>
      <c r="L200" s="7">
        <v>38.4</v>
      </c>
      <c r="M200" s="6">
        <v>0.1275</v>
      </c>
      <c r="N200" s="2">
        <v>91.673000000000002</v>
      </c>
      <c r="O200" s="2">
        <v>130.05000000000001</v>
      </c>
      <c r="P200" s="2">
        <v>36.655999999999999</v>
      </c>
      <c r="Q200" s="7">
        <v>106.271</v>
      </c>
    </row>
    <row r="201" spans="1:17" x14ac:dyDescent="0.25">
      <c r="A201">
        <v>193</v>
      </c>
      <c r="B201">
        <f t="shared" ref="B201:B264" si="3">20*A201</f>
        <v>3860</v>
      </c>
      <c r="C201" s="6"/>
      <c r="D201" s="2"/>
      <c r="E201" s="2"/>
      <c r="F201" s="2"/>
      <c r="G201" s="7"/>
      <c r="H201" s="6">
        <v>3.0750000000000002</v>
      </c>
      <c r="I201" s="2">
        <v>51.6</v>
      </c>
      <c r="J201">
        <v>52.5</v>
      </c>
      <c r="K201" s="2">
        <v>56.475000000000001</v>
      </c>
      <c r="L201" s="7">
        <v>38.85</v>
      </c>
      <c r="M201" s="6">
        <v>0.1275</v>
      </c>
      <c r="N201" s="2">
        <v>90.525000000000006</v>
      </c>
      <c r="O201" s="2">
        <v>131.261</v>
      </c>
      <c r="P201" s="2">
        <v>36.591999999999999</v>
      </c>
      <c r="Q201" s="7">
        <v>106.14400000000001</v>
      </c>
    </row>
    <row r="202" spans="1:17" x14ac:dyDescent="0.25">
      <c r="A202">
        <v>194</v>
      </c>
      <c r="B202">
        <f t="shared" si="3"/>
        <v>3880</v>
      </c>
      <c r="C202" s="6"/>
      <c r="D202" s="2"/>
      <c r="E202" s="2"/>
      <c r="F202" s="2"/>
      <c r="G202" s="7"/>
      <c r="H202" s="6">
        <v>2.7749999999999999</v>
      </c>
      <c r="I202" s="2">
        <v>51.3</v>
      </c>
      <c r="J202">
        <v>52.8</v>
      </c>
      <c r="K202" s="2">
        <v>53.85</v>
      </c>
      <c r="L202" s="7">
        <v>38.85</v>
      </c>
      <c r="M202" s="6">
        <v>0.1275</v>
      </c>
      <c r="N202" s="2">
        <v>89.76</v>
      </c>
      <c r="O202" s="2">
        <v>130.56</v>
      </c>
      <c r="P202" s="2">
        <v>36.338000000000001</v>
      </c>
      <c r="Q202" s="7">
        <v>106.33499999999999</v>
      </c>
    </row>
    <row r="203" spans="1:17" x14ac:dyDescent="0.25">
      <c r="A203">
        <v>195</v>
      </c>
      <c r="B203">
        <f t="shared" si="3"/>
        <v>3900</v>
      </c>
      <c r="C203" s="6"/>
      <c r="D203" s="2"/>
      <c r="E203" s="2"/>
      <c r="F203" s="2"/>
      <c r="G203" s="7"/>
      <c r="H203" s="6">
        <v>3.15</v>
      </c>
      <c r="I203" s="2">
        <v>51.975000000000001</v>
      </c>
      <c r="J203">
        <v>52.424999999999997</v>
      </c>
      <c r="K203" s="2">
        <v>55.35</v>
      </c>
      <c r="L203" s="7">
        <v>38.85</v>
      </c>
      <c r="M203" s="6">
        <v>0.1275</v>
      </c>
      <c r="N203" s="2">
        <v>88.421000000000006</v>
      </c>
      <c r="O203" s="2">
        <v>131.13399999999999</v>
      </c>
      <c r="P203" s="2">
        <v>36.401000000000003</v>
      </c>
      <c r="Q203" s="7">
        <v>107.291</v>
      </c>
    </row>
    <row r="204" spans="1:17" x14ac:dyDescent="0.25">
      <c r="A204">
        <v>196</v>
      </c>
      <c r="B204">
        <f t="shared" si="3"/>
        <v>3920</v>
      </c>
      <c r="C204" s="6"/>
      <c r="D204" s="2"/>
      <c r="E204" s="2"/>
      <c r="F204" s="2"/>
      <c r="G204" s="7"/>
      <c r="H204" s="6">
        <v>3</v>
      </c>
      <c r="I204" s="2">
        <v>51.375</v>
      </c>
      <c r="J204">
        <v>52.725000000000001</v>
      </c>
      <c r="K204" s="2">
        <v>54.075000000000003</v>
      </c>
      <c r="L204" s="7">
        <v>39.299999999999997</v>
      </c>
      <c r="M204" s="6">
        <v>0.1275</v>
      </c>
      <c r="N204" s="2">
        <v>85.808000000000007</v>
      </c>
      <c r="O204" s="2">
        <v>130.43199999999999</v>
      </c>
      <c r="P204" s="2">
        <v>35.509</v>
      </c>
      <c r="Q204" s="7">
        <v>104.869</v>
      </c>
    </row>
    <row r="205" spans="1:17" x14ac:dyDescent="0.25">
      <c r="A205">
        <v>197</v>
      </c>
      <c r="B205">
        <f t="shared" si="3"/>
        <v>3940</v>
      </c>
      <c r="C205" s="6"/>
      <c r="D205" s="2"/>
      <c r="E205" s="2"/>
      <c r="F205" s="2"/>
      <c r="G205" s="7"/>
      <c r="H205" s="6">
        <v>2.85</v>
      </c>
      <c r="I205" s="2">
        <v>51.825000000000003</v>
      </c>
      <c r="J205">
        <v>53.174999999999997</v>
      </c>
      <c r="K205" s="2">
        <v>55.05</v>
      </c>
      <c r="L205" s="7">
        <v>39.15</v>
      </c>
      <c r="M205" s="6">
        <v>0.1275</v>
      </c>
      <c r="N205" s="2">
        <v>85.298000000000002</v>
      </c>
      <c r="O205" s="2">
        <v>130.43199999999999</v>
      </c>
      <c r="P205" s="2">
        <v>35.572000000000003</v>
      </c>
      <c r="Q205" s="7">
        <v>105.44199999999999</v>
      </c>
    </row>
    <row r="206" spans="1:17" x14ac:dyDescent="0.25">
      <c r="A206">
        <v>198</v>
      </c>
      <c r="B206">
        <f t="shared" si="3"/>
        <v>3960</v>
      </c>
      <c r="C206" s="6"/>
      <c r="D206" s="2"/>
      <c r="E206" s="2"/>
      <c r="F206" s="2"/>
      <c r="G206" s="7"/>
      <c r="H206" s="6">
        <v>2.9249999999999998</v>
      </c>
      <c r="I206" s="2">
        <v>51.6</v>
      </c>
      <c r="J206">
        <v>53.024999999999999</v>
      </c>
      <c r="K206" s="2">
        <v>55.725000000000001</v>
      </c>
      <c r="L206" s="7">
        <v>39.299999999999997</v>
      </c>
      <c r="M206" s="6">
        <v>0.1275</v>
      </c>
      <c r="N206" s="2">
        <v>86.254000000000005</v>
      </c>
      <c r="O206" s="2">
        <v>130.87899999999999</v>
      </c>
      <c r="P206" s="2">
        <v>35.826999999999998</v>
      </c>
      <c r="Q206" s="7">
        <v>105.57</v>
      </c>
    </row>
    <row r="207" spans="1:17" x14ac:dyDescent="0.25">
      <c r="A207">
        <v>199</v>
      </c>
      <c r="B207">
        <f t="shared" si="3"/>
        <v>3980</v>
      </c>
      <c r="C207" s="6"/>
      <c r="D207" s="2"/>
      <c r="E207" s="2"/>
      <c r="F207" s="2"/>
      <c r="G207" s="7"/>
      <c r="H207" s="6">
        <v>3</v>
      </c>
      <c r="I207" s="2">
        <v>51.375</v>
      </c>
      <c r="J207">
        <v>53.55</v>
      </c>
      <c r="K207" s="2">
        <v>54.9</v>
      </c>
      <c r="L207" s="7">
        <v>39.075000000000003</v>
      </c>
      <c r="M207" s="6">
        <v>0.1275</v>
      </c>
      <c r="N207" s="2">
        <v>85.233999999999995</v>
      </c>
      <c r="O207" s="2">
        <v>131.006</v>
      </c>
      <c r="P207" s="2">
        <v>36.783999999999999</v>
      </c>
      <c r="Q207" s="7">
        <v>106.33499999999999</v>
      </c>
    </row>
    <row r="208" spans="1:17" x14ac:dyDescent="0.25">
      <c r="A208">
        <v>200</v>
      </c>
      <c r="B208">
        <f t="shared" si="3"/>
        <v>4000</v>
      </c>
      <c r="C208" s="6"/>
      <c r="D208" s="2"/>
      <c r="E208" s="2"/>
      <c r="F208" s="2"/>
      <c r="G208" s="7"/>
      <c r="H208" s="6">
        <v>3.3</v>
      </c>
      <c r="I208" s="2">
        <v>51.975000000000001</v>
      </c>
      <c r="J208">
        <v>53.475000000000001</v>
      </c>
      <c r="K208" s="2">
        <v>56.774999999999999</v>
      </c>
      <c r="L208" s="7">
        <v>38.924999999999997</v>
      </c>
      <c r="M208" s="6">
        <v>0.1275</v>
      </c>
      <c r="N208" s="2">
        <v>84.915000000000006</v>
      </c>
      <c r="O208" s="2">
        <v>131.13399999999999</v>
      </c>
      <c r="P208" s="2">
        <v>36.082999999999998</v>
      </c>
      <c r="Q208" s="7">
        <v>105.124</v>
      </c>
    </row>
    <row r="209" spans="1:17" x14ac:dyDescent="0.25">
      <c r="A209">
        <v>201</v>
      </c>
      <c r="B209">
        <f t="shared" si="3"/>
        <v>4020</v>
      </c>
      <c r="C209" s="6"/>
      <c r="D209" s="2"/>
      <c r="E209" s="2"/>
      <c r="F209" s="2"/>
      <c r="G209" s="7"/>
      <c r="H209" s="6">
        <v>3.6</v>
      </c>
      <c r="I209" s="2">
        <v>51.15</v>
      </c>
      <c r="J209">
        <v>52.875</v>
      </c>
      <c r="K209" s="2">
        <v>55.05</v>
      </c>
      <c r="L209" s="7">
        <v>39.75</v>
      </c>
      <c r="M209" s="6">
        <v>0.1275</v>
      </c>
      <c r="N209" s="2">
        <v>85.552000000000007</v>
      </c>
      <c r="O209" s="2">
        <v>131.452</v>
      </c>
      <c r="P209" s="2">
        <v>35.890999999999998</v>
      </c>
      <c r="Q209" s="7">
        <v>106.78100000000001</v>
      </c>
    </row>
    <row r="210" spans="1:17" x14ac:dyDescent="0.25">
      <c r="A210">
        <v>202</v>
      </c>
      <c r="B210">
        <f t="shared" si="3"/>
        <v>4040</v>
      </c>
      <c r="C210" s="6"/>
      <c r="D210" s="2"/>
      <c r="E210" s="2"/>
      <c r="F210" s="2"/>
      <c r="G210" s="7"/>
      <c r="H210" s="6">
        <v>3.3</v>
      </c>
      <c r="I210" s="2">
        <v>51.45</v>
      </c>
      <c r="J210">
        <v>52.125</v>
      </c>
      <c r="K210" s="2">
        <v>54.9</v>
      </c>
      <c r="L210" s="7">
        <v>39.75</v>
      </c>
      <c r="M210" s="6">
        <v>0.1275</v>
      </c>
      <c r="N210" s="2">
        <v>84.596000000000004</v>
      </c>
      <c r="O210" s="2">
        <v>132.66399999999999</v>
      </c>
      <c r="P210" s="2">
        <v>35.764000000000003</v>
      </c>
      <c r="Q210" s="7">
        <v>106.271</v>
      </c>
    </row>
    <row r="211" spans="1:17" x14ac:dyDescent="0.25">
      <c r="A211">
        <v>203</v>
      </c>
      <c r="B211">
        <f t="shared" si="3"/>
        <v>4060</v>
      </c>
      <c r="C211" s="6"/>
      <c r="D211" s="2"/>
      <c r="E211" s="2"/>
      <c r="F211" s="2"/>
      <c r="G211" s="7"/>
      <c r="H211" s="6">
        <v>3.45</v>
      </c>
      <c r="I211" s="2">
        <v>50.924999999999997</v>
      </c>
      <c r="J211">
        <v>53.325000000000003</v>
      </c>
      <c r="K211" s="2">
        <v>55.424999999999997</v>
      </c>
      <c r="L211" s="7">
        <v>39.9</v>
      </c>
      <c r="M211" s="6">
        <v>0.1275</v>
      </c>
      <c r="N211" s="2">
        <v>83.703999999999994</v>
      </c>
      <c r="O211" s="2">
        <v>132.6</v>
      </c>
      <c r="P211" s="2">
        <v>36.082999999999998</v>
      </c>
      <c r="Q211" s="7">
        <v>107.67400000000001</v>
      </c>
    </row>
    <row r="212" spans="1:17" x14ac:dyDescent="0.25">
      <c r="A212">
        <v>204</v>
      </c>
      <c r="B212">
        <f t="shared" si="3"/>
        <v>4080</v>
      </c>
      <c r="C212" s="6"/>
      <c r="D212" s="2"/>
      <c r="E212" s="2"/>
      <c r="F212" s="2"/>
      <c r="G212" s="7"/>
      <c r="H212" s="6">
        <v>3.375</v>
      </c>
      <c r="I212" s="2">
        <v>51</v>
      </c>
      <c r="J212">
        <v>51.9</v>
      </c>
      <c r="K212" s="2">
        <v>55.95</v>
      </c>
      <c r="L212" s="7">
        <v>39.6</v>
      </c>
      <c r="M212" s="6">
        <v>6.3700000000000007E-2</v>
      </c>
      <c r="N212" s="2">
        <v>84.66</v>
      </c>
      <c r="O212" s="2">
        <v>132.02600000000001</v>
      </c>
      <c r="P212" s="2">
        <v>35.764000000000003</v>
      </c>
      <c r="Q212" s="7">
        <v>107.164</v>
      </c>
    </row>
    <row r="213" spans="1:17" x14ac:dyDescent="0.25">
      <c r="A213">
        <v>205</v>
      </c>
      <c r="B213">
        <f t="shared" si="3"/>
        <v>4100</v>
      </c>
      <c r="C213" s="6"/>
      <c r="D213" s="2"/>
      <c r="E213" s="2"/>
      <c r="F213" s="2"/>
      <c r="G213" s="7"/>
      <c r="H213" s="6">
        <v>3.375</v>
      </c>
      <c r="I213" s="2">
        <v>51.75</v>
      </c>
      <c r="J213">
        <v>52.8</v>
      </c>
      <c r="K213" s="2">
        <v>56.475000000000001</v>
      </c>
      <c r="L213" s="7">
        <v>40.5</v>
      </c>
      <c r="M213" s="6">
        <v>0.1275</v>
      </c>
      <c r="N213" s="2">
        <v>83.894999999999996</v>
      </c>
      <c r="O213" s="2">
        <v>133.36500000000001</v>
      </c>
      <c r="P213" s="2">
        <v>36.338000000000001</v>
      </c>
      <c r="Q213" s="7">
        <v>106.973</v>
      </c>
    </row>
    <row r="214" spans="1:17" x14ac:dyDescent="0.25">
      <c r="A214">
        <v>206</v>
      </c>
      <c r="B214">
        <f t="shared" si="3"/>
        <v>4120</v>
      </c>
      <c r="C214" s="6"/>
      <c r="D214" s="2"/>
      <c r="E214" s="2"/>
      <c r="F214" s="2"/>
      <c r="G214" s="7"/>
      <c r="H214" s="6">
        <v>3.5249999999999999</v>
      </c>
      <c r="I214" s="2">
        <v>51.375</v>
      </c>
      <c r="J214">
        <v>53.174999999999997</v>
      </c>
      <c r="K214" s="2">
        <v>57.075000000000003</v>
      </c>
      <c r="L214" s="7">
        <v>39.9</v>
      </c>
      <c r="M214" s="6">
        <v>6.3700000000000007E-2</v>
      </c>
      <c r="N214" s="2">
        <v>85.043000000000006</v>
      </c>
      <c r="O214" s="2">
        <v>133.49199999999999</v>
      </c>
      <c r="P214" s="2">
        <v>36.529000000000003</v>
      </c>
      <c r="Q214" s="7">
        <v>108.375</v>
      </c>
    </row>
    <row r="215" spans="1:17" x14ac:dyDescent="0.25">
      <c r="A215">
        <v>207</v>
      </c>
      <c r="B215">
        <f t="shared" si="3"/>
        <v>4140</v>
      </c>
      <c r="C215" s="6"/>
      <c r="D215" s="2"/>
      <c r="E215" s="2"/>
      <c r="F215" s="2"/>
      <c r="G215" s="7"/>
      <c r="H215" s="6">
        <v>3.75</v>
      </c>
      <c r="I215" s="2">
        <v>50.774999999999999</v>
      </c>
      <c r="J215">
        <v>51.6</v>
      </c>
      <c r="K215" s="2">
        <v>55.725000000000001</v>
      </c>
      <c r="L215" s="7">
        <v>40.274999999999999</v>
      </c>
      <c r="M215" s="6">
        <v>0.1275</v>
      </c>
      <c r="N215" s="2">
        <v>83.64</v>
      </c>
      <c r="O215" s="2">
        <v>132.91900000000001</v>
      </c>
      <c r="P215" s="2">
        <v>36.274000000000001</v>
      </c>
      <c r="Q215" s="7">
        <v>108.375</v>
      </c>
    </row>
    <row r="216" spans="1:17" x14ac:dyDescent="0.25">
      <c r="A216">
        <v>208</v>
      </c>
      <c r="B216">
        <f t="shared" si="3"/>
        <v>4160</v>
      </c>
      <c r="C216" s="6"/>
      <c r="D216" s="2"/>
      <c r="E216" s="2"/>
      <c r="F216" s="2"/>
      <c r="G216" s="7"/>
      <c r="H216" s="6">
        <v>4.125</v>
      </c>
      <c r="I216" s="2">
        <v>50.924999999999997</v>
      </c>
      <c r="J216">
        <v>52.274999999999999</v>
      </c>
      <c r="K216" s="2">
        <v>55.5</v>
      </c>
      <c r="L216" s="7">
        <v>39.524999999999999</v>
      </c>
      <c r="M216" s="6">
        <v>0.1275</v>
      </c>
      <c r="N216" s="2">
        <v>82.429000000000002</v>
      </c>
      <c r="O216" s="2">
        <v>133.62</v>
      </c>
      <c r="P216" s="2">
        <v>35.890999999999998</v>
      </c>
      <c r="Q216" s="7">
        <v>108.75700000000001</v>
      </c>
    </row>
    <row r="217" spans="1:17" x14ac:dyDescent="0.25">
      <c r="A217">
        <v>209</v>
      </c>
      <c r="B217">
        <f t="shared" si="3"/>
        <v>4180</v>
      </c>
      <c r="C217" s="6"/>
      <c r="D217" s="2"/>
      <c r="E217" s="2"/>
      <c r="F217" s="2"/>
      <c r="G217" s="7"/>
      <c r="H217" s="6">
        <v>3.5249999999999999</v>
      </c>
      <c r="I217" s="2">
        <v>51.524999999999999</v>
      </c>
      <c r="J217">
        <v>52.2</v>
      </c>
      <c r="K217" s="2">
        <v>56.024999999999999</v>
      </c>
      <c r="L217" s="7">
        <v>40.5</v>
      </c>
      <c r="M217" s="6">
        <v>0.1275</v>
      </c>
      <c r="N217" s="2">
        <v>83.257000000000005</v>
      </c>
      <c r="O217" s="2">
        <v>134.066</v>
      </c>
      <c r="P217" s="2">
        <v>36.146000000000001</v>
      </c>
      <c r="Q217" s="7">
        <v>108.821</v>
      </c>
    </row>
    <row r="218" spans="1:17" x14ac:dyDescent="0.25">
      <c r="A218">
        <v>210</v>
      </c>
      <c r="B218">
        <f t="shared" si="3"/>
        <v>4200</v>
      </c>
      <c r="C218" s="6"/>
      <c r="D218" s="2"/>
      <c r="E218" s="2"/>
      <c r="F218" s="2"/>
      <c r="G218" s="7"/>
      <c r="H218" s="6">
        <v>3.15</v>
      </c>
      <c r="I218" s="2">
        <v>51.3</v>
      </c>
      <c r="J218">
        <v>52.125</v>
      </c>
      <c r="K218" s="2">
        <v>57.225000000000001</v>
      </c>
      <c r="L218" s="7">
        <v>39.375</v>
      </c>
      <c r="M218" s="6">
        <v>0.1275</v>
      </c>
      <c r="N218" s="2">
        <v>83.64</v>
      </c>
      <c r="O218" s="2">
        <v>134.19399999999999</v>
      </c>
      <c r="P218" s="2">
        <v>37.229999999999997</v>
      </c>
      <c r="Q218" s="7">
        <v>109.395</v>
      </c>
    </row>
    <row r="219" spans="1:17" x14ac:dyDescent="0.25">
      <c r="A219">
        <v>211</v>
      </c>
      <c r="B219">
        <f t="shared" si="3"/>
        <v>4220</v>
      </c>
      <c r="C219" s="6"/>
      <c r="D219" s="2"/>
      <c r="E219" s="2"/>
      <c r="F219" s="2"/>
      <c r="G219" s="7"/>
      <c r="H219" s="6">
        <v>3.8250000000000002</v>
      </c>
      <c r="I219" s="2">
        <v>51.825000000000003</v>
      </c>
      <c r="J219">
        <v>52.05</v>
      </c>
      <c r="K219" s="2">
        <v>55.875</v>
      </c>
      <c r="L219" s="7">
        <v>40.799999999999997</v>
      </c>
      <c r="M219" s="6">
        <v>0.1275</v>
      </c>
      <c r="N219" s="2">
        <v>83.894999999999996</v>
      </c>
      <c r="O219" s="2">
        <v>134.959</v>
      </c>
      <c r="P219" s="2">
        <v>37.293999999999997</v>
      </c>
      <c r="Q219" s="7">
        <v>109.52200000000001</v>
      </c>
    </row>
    <row r="220" spans="1:17" x14ac:dyDescent="0.25">
      <c r="A220">
        <v>212</v>
      </c>
      <c r="B220">
        <f t="shared" si="3"/>
        <v>4240</v>
      </c>
      <c r="C220" s="6"/>
      <c r="D220" s="2"/>
      <c r="E220" s="2"/>
      <c r="F220" s="2"/>
      <c r="G220" s="7"/>
      <c r="H220" s="6">
        <v>3.9</v>
      </c>
      <c r="I220" s="2">
        <v>50.55</v>
      </c>
      <c r="J220">
        <v>52.35</v>
      </c>
      <c r="K220" s="2">
        <v>53.85</v>
      </c>
      <c r="L220" s="7">
        <v>40.125</v>
      </c>
      <c r="M220" s="6">
        <v>0.1275</v>
      </c>
      <c r="N220" s="2">
        <v>83.831000000000003</v>
      </c>
      <c r="O220" s="2">
        <v>135.08600000000001</v>
      </c>
      <c r="P220" s="2">
        <v>37.356999999999999</v>
      </c>
      <c r="Q220" s="7">
        <v>109.52200000000001</v>
      </c>
    </row>
    <row r="221" spans="1:17" x14ac:dyDescent="0.25">
      <c r="A221">
        <v>213</v>
      </c>
      <c r="B221">
        <f t="shared" si="3"/>
        <v>4260</v>
      </c>
      <c r="C221" s="6"/>
      <c r="D221" s="2"/>
      <c r="E221" s="2"/>
      <c r="F221" s="2"/>
      <c r="G221" s="7"/>
      <c r="H221" s="6">
        <v>3</v>
      </c>
      <c r="I221" s="2">
        <v>51.15</v>
      </c>
      <c r="J221">
        <v>51.375</v>
      </c>
      <c r="K221" s="2">
        <v>56.1</v>
      </c>
      <c r="L221" s="7">
        <v>40.5</v>
      </c>
      <c r="M221" s="6">
        <v>6.3700000000000007E-2</v>
      </c>
      <c r="N221" s="2">
        <v>83.194000000000003</v>
      </c>
      <c r="O221" s="2">
        <v>135.596</v>
      </c>
      <c r="P221" s="2">
        <v>37.039000000000001</v>
      </c>
      <c r="Q221" s="7">
        <v>109.586</v>
      </c>
    </row>
    <row r="222" spans="1:17" x14ac:dyDescent="0.25">
      <c r="A222">
        <v>214</v>
      </c>
      <c r="B222">
        <f t="shared" si="3"/>
        <v>4280</v>
      </c>
      <c r="C222" s="6"/>
      <c r="D222" s="2"/>
      <c r="E222" s="2"/>
      <c r="F222" s="2"/>
      <c r="G222" s="7"/>
      <c r="H222" s="6">
        <v>3.6</v>
      </c>
      <c r="I222" s="2">
        <v>53.7</v>
      </c>
      <c r="J222">
        <v>51.825000000000003</v>
      </c>
      <c r="K222" s="2">
        <v>60.75</v>
      </c>
      <c r="L222" s="7">
        <v>41.625</v>
      </c>
      <c r="M222" s="6">
        <v>0.1275</v>
      </c>
      <c r="N222" s="2">
        <v>81.855000000000004</v>
      </c>
      <c r="O222" s="2">
        <v>135.405</v>
      </c>
      <c r="P222" s="2">
        <v>37.229999999999997</v>
      </c>
      <c r="Q222" s="7">
        <v>109.84099999999999</v>
      </c>
    </row>
    <row r="223" spans="1:17" x14ac:dyDescent="0.25">
      <c r="A223">
        <v>215</v>
      </c>
      <c r="B223">
        <f t="shared" si="3"/>
        <v>4300</v>
      </c>
      <c r="C223" s="6"/>
      <c r="D223" s="2"/>
      <c r="E223" s="2"/>
      <c r="F223" s="2"/>
      <c r="G223" s="7"/>
      <c r="H223" s="6">
        <v>3.2250000000000001</v>
      </c>
      <c r="I223" s="2">
        <v>52.875</v>
      </c>
      <c r="J223">
        <v>51.075000000000003</v>
      </c>
      <c r="K223" s="2">
        <v>60.524999999999999</v>
      </c>
      <c r="L223" s="7">
        <v>40.950000000000003</v>
      </c>
      <c r="M223" s="6">
        <v>0.1275</v>
      </c>
      <c r="N223" s="2">
        <v>82.046000000000006</v>
      </c>
      <c r="O223" s="2">
        <v>136.16999999999999</v>
      </c>
      <c r="P223" s="2">
        <v>37.356999999999999</v>
      </c>
      <c r="Q223" s="7">
        <v>110.16</v>
      </c>
    </row>
    <row r="224" spans="1:17" x14ac:dyDescent="0.25">
      <c r="A224">
        <v>216</v>
      </c>
      <c r="B224">
        <f t="shared" si="3"/>
        <v>4320</v>
      </c>
      <c r="C224" s="6"/>
      <c r="D224" s="2"/>
      <c r="E224" s="2"/>
      <c r="F224" s="2"/>
      <c r="G224" s="7"/>
      <c r="H224" s="6">
        <v>3.3</v>
      </c>
      <c r="I224" s="2">
        <v>53.1</v>
      </c>
      <c r="J224">
        <v>51.9</v>
      </c>
      <c r="K224" s="2">
        <v>61.5</v>
      </c>
      <c r="L224" s="7">
        <v>40.875</v>
      </c>
      <c r="M224" s="6">
        <v>0.1275</v>
      </c>
      <c r="N224" s="2">
        <v>81.025999999999996</v>
      </c>
      <c r="O224" s="2">
        <v>136.36099999999999</v>
      </c>
      <c r="P224" s="2">
        <v>37.484999999999999</v>
      </c>
      <c r="Q224" s="7">
        <v>110.41500000000001</v>
      </c>
    </row>
    <row r="225" spans="1:17" x14ac:dyDescent="0.25">
      <c r="A225">
        <v>217</v>
      </c>
      <c r="B225">
        <f t="shared" si="3"/>
        <v>4340</v>
      </c>
      <c r="C225" s="6"/>
      <c r="D225" s="2"/>
      <c r="E225" s="2"/>
      <c r="F225" s="2"/>
      <c r="G225" s="7"/>
      <c r="H225" s="6">
        <v>3.3</v>
      </c>
      <c r="I225" s="2">
        <v>52.95</v>
      </c>
      <c r="J225">
        <v>51.524999999999999</v>
      </c>
      <c r="K225" s="2">
        <v>59.774999999999999</v>
      </c>
      <c r="L225" s="7">
        <v>41.774999999999999</v>
      </c>
      <c r="M225" s="6">
        <v>6.3700000000000007E-2</v>
      </c>
      <c r="N225" s="2">
        <v>82.429000000000002</v>
      </c>
      <c r="O225" s="2">
        <v>137.06200000000001</v>
      </c>
      <c r="P225" s="2">
        <v>38.441000000000003</v>
      </c>
      <c r="Q225" s="7">
        <v>110.54300000000001</v>
      </c>
    </row>
    <row r="226" spans="1:17" x14ac:dyDescent="0.25">
      <c r="A226">
        <v>218</v>
      </c>
      <c r="B226">
        <f t="shared" si="3"/>
        <v>4360</v>
      </c>
      <c r="C226" s="6"/>
      <c r="D226" s="2"/>
      <c r="E226" s="2"/>
      <c r="F226" s="2"/>
      <c r="G226" s="7"/>
      <c r="H226" s="6">
        <v>3.2250000000000001</v>
      </c>
      <c r="I226" s="2">
        <v>53.024999999999999</v>
      </c>
      <c r="J226">
        <v>52.2</v>
      </c>
      <c r="K226" s="2">
        <v>62.25</v>
      </c>
      <c r="L226" s="7">
        <v>41.174999999999997</v>
      </c>
      <c r="M226" s="6">
        <v>0.1275</v>
      </c>
      <c r="N226" s="2">
        <v>81.09</v>
      </c>
      <c r="O226" s="2">
        <v>136.61600000000001</v>
      </c>
      <c r="P226" s="2">
        <v>37.356999999999999</v>
      </c>
      <c r="Q226" s="7">
        <v>109.65</v>
      </c>
    </row>
    <row r="227" spans="1:17" x14ac:dyDescent="0.25">
      <c r="A227">
        <v>219</v>
      </c>
      <c r="B227">
        <f t="shared" si="3"/>
        <v>4380</v>
      </c>
      <c r="C227" s="6"/>
      <c r="D227" s="2"/>
      <c r="E227" s="2"/>
      <c r="F227" s="2"/>
      <c r="G227" s="7"/>
      <c r="H227" s="6">
        <v>3.2250000000000001</v>
      </c>
      <c r="I227" s="2">
        <v>52.875</v>
      </c>
      <c r="J227">
        <v>51.524999999999999</v>
      </c>
      <c r="K227" s="2">
        <v>62.325000000000003</v>
      </c>
      <c r="L227" s="7">
        <v>41.4</v>
      </c>
      <c r="M227" s="6">
        <v>0.1275</v>
      </c>
      <c r="N227" s="2">
        <v>82.301000000000002</v>
      </c>
      <c r="O227" s="2">
        <v>137.126</v>
      </c>
      <c r="P227" s="2">
        <v>38.122999999999998</v>
      </c>
      <c r="Q227" s="7">
        <v>111.05200000000001</v>
      </c>
    </row>
    <row r="228" spans="1:17" x14ac:dyDescent="0.25">
      <c r="A228">
        <v>220</v>
      </c>
      <c r="B228">
        <f t="shared" si="3"/>
        <v>4400</v>
      </c>
      <c r="C228" s="6"/>
      <c r="D228" s="2"/>
      <c r="E228" s="2"/>
      <c r="F228" s="2"/>
      <c r="G228" s="7"/>
      <c r="H228" s="6">
        <v>3.45</v>
      </c>
      <c r="I228" s="2">
        <v>53.475000000000001</v>
      </c>
      <c r="J228">
        <v>51.075000000000003</v>
      </c>
      <c r="K228" s="2">
        <v>61.575000000000003</v>
      </c>
      <c r="L228" s="7">
        <v>41.55</v>
      </c>
      <c r="M228" s="6">
        <v>0.1275</v>
      </c>
      <c r="N228" s="2">
        <v>82.555999999999997</v>
      </c>
      <c r="O228" s="2">
        <v>137.95500000000001</v>
      </c>
      <c r="P228" s="2">
        <v>37.804000000000002</v>
      </c>
      <c r="Q228" s="7">
        <v>110.67</v>
      </c>
    </row>
    <row r="229" spans="1:17" x14ac:dyDescent="0.25">
      <c r="A229">
        <v>221</v>
      </c>
      <c r="B229">
        <f t="shared" si="3"/>
        <v>4420</v>
      </c>
      <c r="C229" s="6"/>
      <c r="D229" s="2"/>
      <c r="E229" s="2"/>
      <c r="F229" s="2"/>
      <c r="G229" s="7"/>
      <c r="H229" s="6">
        <v>2.85</v>
      </c>
      <c r="I229" s="2">
        <v>51.825000000000003</v>
      </c>
      <c r="J229">
        <v>51.524999999999999</v>
      </c>
      <c r="K229" s="2">
        <v>60.225000000000001</v>
      </c>
      <c r="L229" s="7">
        <v>40.875</v>
      </c>
      <c r="M229" s="6">
        <v>0.1275</v>
      </c>
      <c r="N229" s="2">
        <v>82.364999999999995</v>
      </c>
      <c r="O229" s="2">
        <v>137.827</v>
      </c>
      <c r="P229" s="2">
        <v>39.396999999999998</v>
      </c>
      <c r="Q229" s="7">
        <v>111.81699999999999</v>
      </c>
    </row>
    <row r="230" spans="1:17" x14ac:dyDescent="0.25">
      <c r="A230">
        <v>222</v>
      </c>
      <c r="B230">
        <f t="shared" si="3"/>
        <v>4440</v>
      </c>
      <c r="C230" s="6"/>
      <c r="D230" s="2"/>
      <c r="E230" s="2"/>
      <c r="F230" s="2"/>
      <c r="G230" s="7"/>
      <c r="H230" s="6">
        <v>3.0750000000000002</v>
      </c>
      <c r="I230" s="2">
        <v>53.25</v>
      </c>
      <c r="J230">
        <v>51.75</v>
      </c>
      <c r="K230" s="2">
        <v>60.45</v>
      </c>
      <c r="L230" s="7">
        <v>41.25</v>
      </c>
      <c r="M230" s="6">
        <v>0.1275</v>
      </c>
      <c r="N230" s="2">
        <v>80.325000000000003</v>
      </c>
      <c r="O230" s="2">
        <v>138.14599999999999</v>
      </c>
      <c r="P230" s="2">
        <v>38.887999999999998</v>
      </c>
      <c r="Q230" s="7">
        <v>110.861</v>
      </c>
    </row>
    <row r="231" spans="1:17" x14ac:dyDescent="0.25">
      <c r="A231">
        <v>223</v>
      </c>
      <c r="B231">
        <f t="shared" si="3"/>
        <v>4460</v>
      </c>
      <c r="C231" s="6"/>
      <c r="D231" s="2"/>
      <c r="E231" s="2"/>
      <c r="F231" s="2"/>
      <c r="G231" s="7"/>
      <c r="H231" s="6">
        <v>2.9249999999999998</v>
      </c>
      <c r="I231" s="2">
        <v>52.575000000000003</v>
      </c>
      <c r="J231">
        <v>51.9</v>
      </c>
      <c r="K231" s="2">
        <v>60.6</v>
      </c>
      <c r="L231" s="7">
        <v>42.15</v>
      </c>
      <c r="M231" s="6">
        <v>0.1275</v>
      </c>
      <c r="N231" s="2">
        <v>82.174000000000007</v>
      </c>
      <c r="O231" s="2">
        <v>138.529</v>
      </c>
      <c r="P231" s="2">
        <v>38.441000000000003</v>
      </c>
      <c r="Q231" s="7">
        <v>110.989</v>
      </c>
    </row>
    <row r="232" spans="1:17" x14ac:dyDescent="0.25">
      <c r="A232">
        <v>224</v>
      </c>
      <c r="B232">
        <f t="shared" si="3"/>
        <v>4480</v>
      </c>
      <c r="C232" s="6"/>
      <c r="D232" s="2"/>
      <c r="E232" s="2"/>
      <c r="F232" s="2"/>
      <c r="G232" s="7"/>
      <c r="H232" s="6">
        <v>3.2250000000000001</v>
      </c>
      <c r="I232" s="2">
        <v>51.975000000000001</v>
      </c>
      <c r="J232">
        <v>51.9</v>
      </c>
      <c r="K232" s="2">
        <v>57.45</v>
      </c>
      <c r="L232" s="7">
        <v>40.424999999999997</v>
      </c>
      <c r="M232" s="6">
        <v>0.1275</v>
      </c>
      <c r="N232" s="2">
        <v>81.09</v>
      </c>
      <c r="O232" s="2">
        <v>138.78399999999999</v>
      </c>
      <c r="P232" s="2">
        <v>40.799999999999997</v>
      </c>
      <c r="Q232" s="7">
        <v>111.69</v>
      </c>
    </row>
    <row r="233" spans="1:17" x14ac:dyDescent="0.25">
      <c r="A233">
        <v>225</v>
      </c>
      <c r="B233">
        <f t="shared" si="3"/>
        <v>4500</v>
      </c>
      <c r="C233" s="6"/>
      <c r="D233" s="2"/>
      <c r="E233" s="2"/>
      <c r="F233" s="2"/>
      <c r="G233" s="7"/>
      <c r="H233" s="6">
        <v>35.4</v>
      </c>
      <c r="I233" s="2">
        <v>48.75</v>
      </c>
      <c r="J233">
        <v>168.3</v>
      </c>
      <c r="K233" s="2">
        <v>124.27500000000001</v>
      </c>
      <c r="L233" s="7">
        <v>54.45</v>
      </c>
      <c r="M233" s="6">
        <v>0.1275</v>
      </c>
      <c r="N233" s="2">
        <v>81.918999999999997</v>
      </c>
      <c r="O233" s="2">
        <v>139.93100000000001</v>
      </c>
      <c r="P233" s="2">
        <v>40.098999999999997</v>
      </c>
      <c r="Q233" s="7">
        <v>111.30800000000001</v>
      </c>
    </row>
    <row r="234" spans="1:17" x14ac:dyDescent="0.25">
      <c r="A234">
        <v>226</v>
      </c>
      <c r="B234">
        <f t="shared" si="3"/>
        <v>4520</v>
      </c>
      <c r="C234" s="6"/>
      <c r="D234" s="2"/>
      <c r="E234" s="2"/>
      <c r="F234" s="2"/>
      <c r="G234" s="7"/>
      <c r="H234" s="6">
        <v>35.924999999999997</v>
      </c>
      <c r="I234" s="2">
        <v>47.4</v>
      </c>
      <c r="J234">
        <v>164.4</v>
      </c>
      <c r="K234" s="2">
        <v>122.1</v>
      </c>
      <c r="L234" s="7">
        <v>53.55</v>
      </c>
      <c r="M234" s="6">
        <v>0.1275</v>
      </c>
      <c r="N234" s="2">
        <v>80.899000000000001</v>
      </c>
      <c r="O234" s="2">
        <v>139.29400000000001</v>
      </c>
      <c r="P234" s="2">
        <v>41.947000000000003</v>
      </c>
      <c r="Q234" s="7">
        <v>111.881</v>
      </c>
    </row>
    <row r="235" spans="1:17" x14ac:dyDescent="0.25">
      <c r="A235">
        <v>227</v>
      </c>
      <c r="B235">
        <f t="shared" si="3"/>
        <v>4540</v>
      </c>
      <c r="C235" s="6"/>
      <c r="D235" s="2"/>
      <c r="E235" s="2"/>
      <c r="F235" s="2"/>
      <c r="G235" s="7"/>
      <c r="H235" s="6">
        <v>11.25</v>
      </c>
      <c r="I235" s="2">
        <v>87.45</v>
      </c>
      <c r="J235">
        <v>165</v>
      </c>
      <c r="K235" s="2">
        <v>130.42500000000001</v>
      </c>
      <c r="L235" s="7">
        <v>16.5</v>
      </c>
      <c r="M235" s="6">
        <v>0.19120000000000001</v>
      </c>
      <c r="N235" s="2">
        <v>80.260999999999996</v>
      </c>
      <c r="O235" s="2">
        <v>139.86699999999999</v>
      </c>
      <c r="P235" s="2">
        <v>42.011000000000003</v>
      </c>
      <c r="Q235" s="7">
        <v>112.774</v>
      </c>
    </row>
    <row r="236" spans="1:17" x14ac:dyDescent="0.25">
      <c r="A236">
        <v>228</v>
      </c>
      <c r="B236">
        <f t="shared" si="3"/>
        <v>4560</v>
      </c>
      <c r="C236" s="6"/>
      <c r="D236" s="2"/>
      <c r="E236" s="2"/>
      <c r="F236" s="2"/>
      <c r="G236" s="7"/>
      <c r="H236" s="6">
        <v>11.4</v>
      </c>
      <c r="I236" s="2">
        <v>89.174999999999997</v>
      </c>
      <c r="J236">
        <v>164.4</v>
      </c>
      <c r="K236" s="2">
        <v>141.22499999999999</v>
      </c>
      <c r="L236" s="7">
        <v>16.875</v>
      </c>
      <c r="M236" s="6">
        <v>0.19120000000000001</v>
      </c>
      <c r="N236" s="2">
        <v>81.727999999999994</v>
      </c>
      <c r="O236" s="2">
        <v>140.56899999999999</v>
      </c>
      <c r="P236" s="2">
        <v>43.094999999999999</v>
      </c>
      <c r="Q236" s="7">
        <v>112.646</v>
      </c>
    </row>
    <row r="237" spans="1:17" x14ac:dyDescent="0.25">
      <c r="A237">
        <v>229</v>
      </c>
      <c r="B237">
        <f t="shared" si="3"/>
        <v>4580</v>
      </c>
      <c r="C237" s="6"/>
      <c r="D237" s="2"/>
      <c r="E237" s="2"/>
      <c r="F237" s="2"/>
      <c r="G237" s="7"/>
      <c r="H237" s="6">
        <v>11.775</v>
      </c>
      <c r="I237" s="2">
        <v>87.974999999999994</v>
      </c>
      <c r="J237">
        <v>160.65</v>
      </c>
      <c r="K237" s="2">
        <v>139.35</v>
      </c>
      <c r="L237" s="7">
        <v>17.25</v>
      </c>
      <c r="M237" s="6">
        <v>0.1275</v>
      </c>
      <c r="N237" s="2">
        <v>81.216999999999999</v>
      </c>
      <c r="O237" s="2">
        <v>140.696</v>
      </c>
      <c r="P237" s="2">
        <v>43.731999999999999</v>
      </c>
      <c r="Q237" s="7">
        <v>113.47499999999999</v>
      </c>
    </row>
    <row r="238" spans="1:17" x14ac:dyDescent="0.25">
      <c r="A238">
        <v>230</v>
      </c>
      <c r="B238">
        <f t="shared" si="3"/>
        <v>4600</v>
      </c>
      <c r="C238" s="6"/>
      <c r="D238" s="2"/>
      <c r="E238" s="2"/>
      <c r="F238" s="2"/>
      <c r="G238" s="7"/>
      <c r="H238" s="6">
        <v>11.85</v>
      </c>
      <c r="I238" s="2">
        <v>86.625</v>
      </c>
      <c r="J238">
        <v>160.94999999999999</v>
      </c>
      <c r="K238" s="2">
        <v>138.9</v>
      </c>
      <c r="L238" s="7">
        <v>17.25</v>
      </c>
      <c r="M238" s="6">
        <v>0.1275</v>
      </c>
      <c r="N238" s="2">
        <v>80.197999999999993</v>
      </c>
      <c r="O238" s="2">
        <v>141.07900000000001</v>
      </c>
      <c r="P238" s="2">
        <v>43.478000000000002</v>
      </c>
      <c r="Q238" s="7">
        <v>112.327</v>
      </c>
    </row>
    <row r="239" spans="1:17" x14ac:dyDescent="0.25">
      <c r="A239">
        <v>231</v>
      </c>
      <c r="B239">
        <f t="shared" si="3"/>
        <v>4620</v>
      </c>
      <c r="C239" s="6"/>
      <c r="D239" s="2"/>
      <c r="E239" s="2"/>
      <c r="F239" s="2"/>
      <c r="G239" s="7"/>
      <c r="H239" s="6">
        <v>11.55</v>
      </c>
      <c r="I239" s="2">
        <v>86.7</v>
      </c>
      <c r="J239">
        <v>164.4</v>
      </c>
      <c r="K239" s="2">
        <v>137.32499999999999</v>
      </c>
      <c r="L239" s="7">
        <v>17.175000000000001</v>
      </c>
      <c r="M239" s="6">
        <v>0.1275</v>
      </c>
      <c r="N239" s="2">
        <v>81.281000000000006</v>
      </c>
      <c r="O239" s="2">
        <v>141.971</v>
      </c>
      <c r="P239" s="2">
        <v>46.091000000000001</v>
      </c>
      <c r="Q239" s="7">
        <v>113.92100000000001</v>
      </c>
    </row>
    <row r="240" spans="1:17" x14ac:dyDescent="0.25">
      <c r="A240">
        <v>232</v>
      </c>
      <c r="B240">
        <f t="shared" si="3"/>
        <v>4640</v>
      </c>
      <c r="C240" s="6"/>
      <c r="D240" s="2"/>
      <c r="E240" s="2"/>
      <c r="F240" s="2"/>
      <c r="G240" s="7"/>
      <c r="H240" s="6">
        <v>10.65</v>
      </c>
      <c r="I240" s="2">
        <v>85.275000000000006</v>
      </c>
      <c r="J240">
        <v>157.875</v>
      </c>
      <c r="K240" s="2">
        <v>139.27500000000001</v>
      </c>
      <c r="L240" s="7">
        <v>17.55</v>
      </c>
      <c r="M240" s="6">
        <v>0.1275</v>
      </c>
      <c r="N240" s="2">
        <v>81.409000000000006</v>
      </c>
      <c r="O240" s="2">
        <v>141.334</v>
      </c>
      <c r="P240" s="2">
        <v>44.88</v>
      </c>
      <c r="Q240" s="7">
        <v>113.92100000000001</v>
      </c>
    </row>
    <row r="241" spans="1:17" x14ac:dyDescent="0.25">
      <c r="A241">
        <v>233</v>
      </c>
      <c r="B241">
        <f t="shared" si="3"/>
        <v>4660</v>
      </c>
      <c r="C241" s="6"/>
      <c r="D241" s="2"/>
      <c r="E241" s="2"/>
      <c r="F241" s="2"/>
      <c r="G241" s="7"/>
      <c r="H241" s="6">
        <v>11.025</v>
      </c>
      <c r="I241" s="2">
        <v>86.7</v>
      </c>
      <c r="J241">
        <v>164.02500000000001</v>
      </c>
      <c r="K241" s="2">
        <v>139.80000000000001</v>
      </c>
      <c r="L241" s="7">
        <v>17.399999999999999</v>
      </c>
      <c r="M241" s="6">
        <v>0.1275</v>
      </c>
      <c r="N241" s="2">
        <v>82.238</v>
      </c>
      <c r="O241" s="2">
        <v>142.035</v>
      </c>
      <c r="P241" s="2">
        <v>45.39</v>
      </c>
      <c r="Q241" s="7">
        <v>114.941</v>
      </c>
    </row>
    <row r="242" spans="1:17" x14ac:dyDescent="0.25">
      <c r="A242">
        <v>234</v>
      </c>
      <c r="B242">
        <f t="shared" si="3"/>
        <v>4680</v>
      </c>
      <c r="C242" s="6"/>
      <c r="D242" s="2"/>
      <c r="E242" s="2"/>
      <c r="F242" s="2"/>
      <c r="G242" s="7"/>
      <c r="H242" s="6">
        <v>11.25</v>
      </c>
      <c r="I242" s="2">
        <v>85.275000000000006</v>
      </c>
      <c r="J242">
        <v>160.42500000000001</v>
      </c>
      <c r="K242" s="2">
        <v>137.47499999999999</v>
      </c>
      <c r="L242" s="7">
        <v>17.324999999999999</v>
      </c>
      <c r="M242" s="6">
        <v>0.1275</v>
      </c>
      <c r="N242" s="2">
        <v>80.134</v>
      </c>
      <c r="O242" s="2">
        <v>142.29</v>
      </c>
      <c r="P242" s="2">
        <v>46.345999999999997</v>
      </c>
      <c r="Q242" s="7">
        <v>112.07299999999999</v>
      </c>
    </row>
    <row r="243" spans="1:17" x14ac:dyDescent="0.25">
      <c r="A243">
        <v>235</v>
      </c>
      <c r="B243">
        <f t="shared" si="3"/>
        <v>4700</v>
      </c>
      <c r="C243" s="6"/>
      <c r="D243" s="2"/>
      <c r="E243" s="2"/>
      <c r="F243" s="2"/>
      <c r="G243" s="7"/>
      <c r="H243" s="6">
        <v>11.4</v>
      </c>
      <c r="I243" s="2">
        <v>88.8</v>
      </c>
      <c r="J243">
        <v>167.47499999999999</v>
      </c>
      <c r="K243" s="2">
        <v>141.375</v>
      </c>
      <c r="L243" s="7">
        <v>18.074999999999999</v>
      </c>
      <c r="M243" s="6">
        <v>0.1275</v>
      </c>
      <c r="N243" s="2">
        <v>79.495999999999995</v>
      </c>
      <c r="O243" s="2">
        <v>143.119</v>
      </c>
      <c r="P243" s="2">
        <v>47.110999999999997</v>
      </c>
      <c r="Q243" s="7">
        <v>112.83799999999999</v>
      </c>
    </row>
    <row r="244" spans="1:17" x14ac:dyDescent="0.25">
      <c r="A244">
        <v>236</v>
      </c>
      <c r="B244">
        <f t="shared" si="3"/>
        <v>4720</v>
      </c>
      <c r="C244" s="6"/>
      <c r="D244" s="2"/>
      <c r="E244" s="2"/>
      <c r="F244" s="2"/>
      <c r="G244" s="7"/>
      <c r="H244" s="6">
        <v>11.324999999999999</v>
      </c>
      <c r="I244" s="2">
        <v>86.55</v>
      </c>
      <c r="J244">
        <v>167.625</v>
      </c>
      <c r="K244" s="2">
        <v>137.1</v>
      </c>
      <c r="L244" s="7">
        <v>18.45</v>
      </c>
      <c r="M244" s="6">
        <v>0.1275</v>
      </c>
      <c r="N244" s="2">
        <v>79.879000000000005</v>
      </c>
      <c r="O244" s="2">
        <v>143.24600000000001</v>
      </c>
      <c r="P244" s="2">
        <v>47.43</v>
      </c>
      <c r="Q244" s="7">
        <v>114.559</v>
      </c>
    </row>
    <row r="245" spans="1:17" x14ac:dyDescent="0.25">
      <c r="A245">
        <v>237</v>
      </c>
      <c r="B245">
        <f t="shared" si="3"/>
        <v>4740</v>
      </c>
      <c r="C245" s="6"/>
      <c r="D245" s="2"/>
      <c r="E245" s="2"/>
      <c r="F245" s="2"/>
      <c r="G245" s="7"/>
      <c r="H245" s="6">
        <v>11.1</v>
      </c>
      <c r="I245" s="2">
        <v>86.85</v>
      </c>
      <c r="J245">
        <v>163.95</v>
      </c>
      <c r="K245" s="2">
        <v>138.15</v>
      </c>
      <c r="L245" s="7">
        <v>18.3</v>
      </c>
      <c r="M245" s="6">
        <v>0.1275</v>
      </c>
      <c r="N245" s="2">
        <v>78.540000000000006</v>
      </c>
      <c r="O245" s="2">
        <v>143.18199999999999</v>
      </c>
      <c r="P245" s="2">
        <v>48.067999999999998</v>
      </c>
      <c r="Q245" s="7">
        <v>114.75</v>
      </c>
    </row>
    <row r="246" spans="1:17" x14ac:dyDescent="0.25">
      <c r="A246">
        <v>238</v>
      </c>
      <c r="B246">
        <f t="shared" si="3"/>
        <v>4760</v>
      </c>
      <c r="C246" s="6"/>
      <c r="D246" s="2"/>
      <c r="E246" s="2"/>
      <c r="F246" s="2"/>
      <c r="G246" s="7"/>
      <c r="H246" s="6">
        <v>10.5</v>
      </c>
      <c r="I246" s="2">
        <v>86.7</v>
      </c>
      <c r="J246">
        <v>166.875</v>
      </c>
      <c r="K246" s="2">
        <v>135.9</v>
      </c>
      <c r="L246" s="7">
        <v>18.45</v>
      </c>
      <c r="M246" s="6">
        <v>0.19120000000000001</v>
      </c>
      <c r="N246" s="2">
        <v>78.923000000000002</v>
      </c>
      <c r="O246" s="2">
        <v>142.99100000000001</v>
      </c>
      <c r="P246" s="2">
        <v>50.426000000000002</v>
      </c>
      <c r="Q246" s="7">
        <v>114.04900000000001</v>
      </c>
    </row>
    <row r="247" spans="1:17" x14ac:dyDescent="0.25">
      <c r="A247">
        <v>239</v>
      </c>
      <c r="B247">
        <f t="shared" si="3"/>
        <v>4780</v>
      </c>
      <c r="C247" s="6"/>
      <c r="D247" s="2"/>
      <c r="E247" s="2"/>
      <c r="F247" s="2"/>
      <c r="G247" s="7"/>
      <c r="H247" s="6">
        <v>10.95</v>
      </c>
      <c r="I247" s="2">
        <v>85.65</v>
      </c>
      <c r="J247">
        <v>161.1</v>
      </c>
      <c r="K247" s="2">
        <v>143.47499999999999</v>
      </c>
      <c r="L247" s="7">
        <v>18.45</v>
      </c>
      <c r="M247" s="6">
        <v>0.1275</v>
      </c>
      <c r="N247" s="2">
        <v>79.05</v>
      </c>
      <c r="O247" s="2">
        <v>143.501</v>
      </c>
      <c r="P247" s="2">
        <v>50.426000000000002</v>
      </c>
      <c r="Q247" s="7">
        <v>113.348</v>
      </c>
    </row>
    <row r="248" spans="1:17" x14ac:dyDescent="0.25">
      <c r="A248">
        <v>240</v>
      </c>
      <c r="B248">
        <f t="shared" si="3"/>
        <v>4800</v>
      </c>
      <c r="C248" s="6"/>
      <c r="D248" s="2"/>
      <c r="E248" s="2"/>
      <c r="F248" s="2"/>
      <c r="G248" s="7"/>
      <c r="H248" s="6">
        <v>10.425000000000001</v>
      </c>
      <c r="I248" s="2">
        <v>85.724999999999994</v>
      </c>
      <c r="J248">
        <v>165.3</v>
      </c>
      <c r="K248" s="2">
        <v>137.47499999999999</v>
      </c>
      <c r="L248" s="7">
        <v>18.675000000000001</v>
      </c>
      <c r="M248" s="6">
        <v>0.1275</v>
      </c>
      <c r="N248" s="2">
        <v>77.265000000000001</v>
      </c>
      <c r="O248" s="2">
        <v>143.82</v>
      </c>
      <c r="P248" s="2">
        <v>52.274999999999999</v>
      </c>
      <c r="Q248" s="7">
        <v>114.36799999999999</v>
      </c>
    </row>
    <row r="249" spans="1:17" x14ac:dyDescent="0.25">
      <c r="A249">
        <v>241</v>
      </c>
      <c r="B249">
        <f t="shared" si="3"/>
        <v>4820</v>
      </c>
      <c r="C249" s="6"/>
      <c r="D249" s="2"/>
      <c r="E249" s="2"/>
      <c r="F249" s="2"/>
      <c r="G249" s="7"/>
      <c r="H249" s="6">
        <v>10.875</v>
      </c>
      <c r="I249" s="2">
        <v>86.174999999999997</v>
      </c>
      <c r="J249">
        <v>170.4</v>
      </c>
      <c r="K249" s="2">
        <v>140.47499999999999</v>
      </c>
      <c r="L249" s="7">
        <v>18.899999999999999</v>
      </c>
      <c r="M249" s="6">
        <v>0.1275</v>
      </c>
      <c r="N249" s="2">
        <v>78.158000000000001</v>
      </c>
      <c r="O249" s="2">
        <v>144.33000000000001</v>
      </c>
      <c r="P249" s="2">
        <v>53.167000000000002</v>
      </c>
      <c r="Q249" s="7">
        <v>114.176</v>
      </c>
    </row>
    <row r="250" spans="1:17" x14ac:dyDescent="0.25">
      <c r="A250">
        <v>242</v>
      </c>
      <c r="B250">
        <f t="shared" si="3"/>
        <v>4840</v>
      </c>
      <c r="C250" s="6"/>
      <c r="D250" s="2"/>
      <c r="E250" s="2"/>
      <c r="F250" s="2"/>
      <c r="G250" s="7"/>
      <c r="H250" s="6">
        <v>10.574999999999999</v>
      </c>
      <c r="I250" s="2">
        <v>85.875</v>
      </c>
      <c r="J250">
        <v>166.5</v>
      </c>
      <c r="K250" s="2">
        <v>138.6</v>
      </c>
      <c r="L250" s="7">
        <v>18.899999999999999</v>
      </c>
      <c r="M250" s="6">
        <v>0.19120000000000001</v>
      </c>
      <c r="N250" s="2">
        <v>78.730999999999995</v>
      </c>
      <c r="O250" s="2">
        <v>145.03100000000001</v>
      </c>
      <c r="P250" s="2">
        <v>54.314999999999998</v>
      </c>
      <c r="Q250" s="7">
        <v>114.36799999999999</v>
      </c>
    </row>
    <row r="251" spans="1:17" x14ac:dyDescent="0.25">
      <c r="A251">
        <v>243</v>
      </c>
      <c r="B251">
        <f t="shared" si="3"/>
        <v>4860</v>
      </c>
      <c r="C251" s="6"/>
      <c r="D251" s="2"/>
      <c r="E251" s="2"/>
      <c r="F251" s="2"/>
      <c r="G251" s="7"/>
      <c r="H251" s="6">
        <v>9.6750000000000007</v>
      </c>
      <c r="I251" s="2">
        <v>85.05</v>
      </c>
      <c r="J251">
        <v>169.72499999999999</v>
      </c>
      <c r="K251" s="2">
        <v>137.02500000000001</v>
      </c>
      <c r="L251" s="7">
        <v>18.45</v>
      </c>
      <c r="M251" s="6">
        <v>0.1275</v>
      </c>
      <c r="N251" s="2">
        <v>78.349000000000004</v>
      </c>
      <c r="O251" s="2">
        <v>145.03100000000001</v>
      </c>
      <c r="P251" s="2">
        <v>55.015999999999998</v>
      </c>
      <c r="Q251" s="7">
        <v>113.60299999999999</v>
      </c>
    </row>
    <row r="252" spans="1:17" x14ac:dyDescent="0.25">
      <c r="A252">
        <v>244</v>
      </c>
      <c r="B252">
        <f t="shared" si="3"/>
        <v>4880</v>
      </c>
      <c r="C252" s="6"/>
      <c r="D252" s="2"/>
      <c r="E252" s="2"/>
      <c r="F252" s="2"/>
      <c r="G252" s="7"/>
      <c r="H252" s="6">
        <v>8.4</v>
      </c>
      <c r="I252" s="2">
        <v>83.85</v>
      </c>
      <c r="J252">
        <v>171.67500000000001</v>
      </c>
      <c r="K252" s="2">
        <v>135.22499999999999</v>
      </c>
      <c r="L252" s="7">
        <v>24.75</v>
      </c>
      <c r="M252" s="6">
        <v>0.1275</v>
      </c>
      <c r="N252" s="2">
        <v>78.986000000000004</v>
      </c>
      <c r="O252" s="2">
        <v>145.41399999999999</v>
      </c>
      <c r="P252" s="2">
        <v>57.055999999999997</v>
      </c>
      <c r="Q252" s="7">
        <v>114.176</v>
      </c>
    </row>
    <row r="253" spans="1:17" x14ac:dyDescent="0.25">
      <c r="A253">
        <v>245</v>
      </c>
      <c r="B253">
        <f t="shared" si="3"/>
        <v>4900</v>
      </c>
      <c r="C253" s="6"/>
      <c r="D253" s="2"/>
      <c r="E253" s="2"/>
      <c r="F253" s="2"/>
      <c r="G253" s="7"/>
      <c r="H253" s="6">
        <v>5.25</v>
      </c>
      <c r="I253" s="2">
        <v>15.824999999999999</v>
      </c>
      <c r="J253" s="2">
        <v>180.45</v>
      </c>
      <c r="K253" s="2">
        <v>38.174999999999997</v>
      </c>
      <c r="L253" s="7">
        <v>31.5</v>
      </c>
      <c r="M253" s="6">
        <v>0.1275</v>
      </c>
      <c r="N253" s="2">
        <v>75.415999999999997</v>
      </c>
      <c r="O253" s="2">
        <v>144.96700000000001</v>
      </c>
      <c r="P253" s="2">
        <v>56.61</v>
      </c>
      <c r="Q253" s="7">
        <v>112.901</v>
      </c>
    </row>
    <row r="254" spans="1:17" x14ac:dyDescent="0.25">
      <c r="A254">
        <v>246</v>
      </c>
      <c r="B254">
        <f t="shared" si="3"/>
        <v>4920</v>
      </c>
      <c r="C254" s="6"/>
      <c r="D254" s="2"/>
      <c r="E254" s="2"/>
      <c r="F254" s="2"/>
      <c r="G254" s="7"/>
      <c r="H254" s="6">
        <v>4.2</v>
      </c>
      <c r="I254" s="2">
        <v>17.925000000000001</v>
      </c>
      <c r="J254" s="2">
        <v>171.75</v>
      </c>
      <c r="K254" s="2">
        <v>37.575000000000003</v>
      </c>
      <c r="L254" s="7">
        <v>31.35</v>
      </c>
      <c r="M254" s="6">
        <v>0.1275</v>
      </c>
      <c r="N254" s="2">
        <v>78.412000000000006</v>
      </c>
      <c r="O254" s="2">
        <v>145.86000000000001</v>
      </c>
      <c r="P254" s="2">
        <v>58.841000000000001</v>
      </c>
      <c r="Q254" s="7">
        <v>114.878</v>
      </c>
    </row>
    <row r="255" spans="1:17" x14ac:dyDescent="0.25">
      <c r="A255">
        <v>247</v>
      </c>
      <c r="B255">
        <f t="shared" si="3"/>
        <v>4940</v>
      </c>
      <c r="C255" s="6"/>
      <c r="D255" s="2"/>
      <c r="E255" s="2"/>
      <c r="F255" s="2"/>
      <c r="G255" s="7"/>
      <c r="H255" s="6">
        <v>4.8</v>
      </c>
      <c r="I255" s="2">
        <v>18.375</v>
      </c>
      <c r="J255" s="2">
        <v>173.02500000000001</v>
      </c>
      <c r="K255" s="2">
        <v>38.325000000000003</v>
      </c>
      <c r="L255" s="7">
        <v>31.8</v>
      </c>
      <c r="M255" s="6">
        <v>0.19120000000000001</v>
      </c>
      <c r="N255" s="2">
        <v>76.628</v>
      </c>
      <c r="O255" s="2">
        <v>147.38999999999999</v>
      </c>
      <c r="P255" s="2">
        <v>59.033000000000001</v>
      </c>
      <c r="Q255" s="7">
        <v>114.68600000000001</v>
      </c>
    </row>
    <row r="256" spans="1:17" x14ac:dyDescent="0.25">
      <c r="A256">
        <v>248</v>
      </c>
      <c r="B256">
        <f t="shared" si="3"/>
        <v>4960</v>
      </c>
      <c r="C256" s="6"/>
      <c r="D256" s="2"/>
      <c r="E256" s="2"/>
      <c r="F256" s="2"/>
      <c r="G256" s="7"/>
      <c r="H256" s="6">
        <v>4.8</v>
      </c>
      <c r="I256" s="2">
        <v>19.05</v>
      </c>
      <c r="J256" s="2">
        <v>172.27500000000001</v>
      </c>
      <c r="K256" s="2">
        <v>38.25</v>
      </c>
      <c r="L256" s="7">
        <v>31.5</v>
      </c>
      <c r="M256" s="6">
        <v>0.1275</v>
      </c>
      <c r="N256" s="2">
        <v>77.393000000000001</v>
      </c>
      <c r="O256" s="2">
        <v>146.94399999999999</v>
      </c>
      <c r="P256" s="2">
        <v>60.371000000000002</v>
      </c>
      <c r="Q256" s="7">
        <v>114.36799999999999</v>
      </c>
    </row>
    <row r="257" spans="1:17" x14ac:dyDescent="0.25">
      <c r="A257">
        <v>249</v>
      </c>
      <c r="B257">
        <f t="shared" si="3"/>
        <v>4980</v>
      </c>
      <c r="C257" s="6"/>
      <c r="D257" s="2"/>
      <c r="E257" s="2"/>
      <c r="F257" s="2"/>
      <c r="G257" s="7"/>
      <c r="H257" s="6">
        <v>4.7249999999999996</v>
      </c>
      <c r="I257" s="2">
        <v>19.350000000000001</v>
      </c>
      <c r="J257" s="2">
        <v>173.17500000000001</v>
      </c>
      <c r="K257" s="2">
        <v>38.174999999999997</v>
      </c>
      <c r="L257" s="7">
        <v>31.95</v>
      </c>
      <c r="M257" s="6">
        <v>0.1275</v>
      </c>
      <c r="N257" s="2">
        <v>77.902000000000001</v>
      </c>
      <c r="O257" s="2">
        <v>147.45400000000001</v>
      </c>
      <c r="P257" s="2">
        <v>61.390999999999998</v>
      </c>
      <c r="Q257" s="7">
        <v>114.941</v>
      </c>
    </row>
    <row r="258" spans="1:17" x14ac:dyDescent="0.25">
      <c r="A258">
        <v>250</v>
      </c>
      <c r="B258">
        <f t="shared" si="3"/>
        <v>5000</v>
      </c>
      <c r="C258" s="6"/>
      <c r="D258" s="2"/>
      <c r="E258" s="2"/>
      <c r="F258" s="2"/>
      <c r="G258" s="7"/>
      <c r="H258" s="6">
        <v>5.0250000000000004</v>
      </c>
      <c r="I258" s="2">
        <v>19.5</v>
      </c>
      <c r="J258" s="2">
        <v>171.9</v>
      </c>
      <c r="K258" s="2">
        <v>38.174999999999997</v>
      </c>
      <c r="L258" s="7">
        <v>32.325000000000003</v>
      </c>
      <c r="M258" s="6">
        <v>0.1275</v>
      </c>
      <c r="N258" s="2">
        <v>76.117999999999995</v>
      </c>
      <c r="O258" s="2">
        <v>147.58099999999999</v>
      </c>
      <c r="P258" s="2">
        <v>62.665999999999997</v>
      </c>
      <c r="Q258" s="7">
        <v>116.599</v>
      </c>
    </row>
    <row r="259" spans="1:17" x14ac:dyDescent="0.25">
      <c r="A259">
        <v>251</v>
      </c>
      <c r="B259">
        <f t="shared" si="3"/>
        <v>5020</v>
      </c>
      <c r="C259" s="6"/>
      <c r="D259" s="2"/>
      <c r="E259" s="2"/>
      <c r="F259" s="2"/>
      <c r="G259" s="7"/>
      <c r="H259" s="6">
        <v>4.8</v>
      </c>
      <c r="I259" s="2">
        <v>19.725000000000001</v>
      </c>
      <c r="J259" s="2">
        <v>172.2</v>
      </c>
      <c r="K259" s="2">
        <v>37.875</v>
      </c>
      <c r="L259" s="7">
        <v>32.25</v>
      </c>
      <c r="M259" s="6">
        <v>0.1275</v>
      </c>
      <c r="N259" s="2">
        <v>77.200999999999993</v>
      </c>
      <c r="O259" s="2">
        <v>148.21899999999999</v>
      </c>
      <c r="P259" s="2">
        <v>62.920999999999999</v>
      </c>
      <c r="Q259" s="7">
        <v>115.324</v>
      </c>
    </row>
    <row r="260" spans="1:17" x14ac:dyDescent="0.25">
      <c r="A260">
        <v>252</v>
      </c>
      <c r="B260">
        <f t="shared" si="3"/>
        <v>5040</v>
      </c>
      <c r="C260" s="6"/>
      <c r="D260" s="2"/>
      <c r="E260" s="2"/>
      <c r="F260" s="2"/>
      <c r="G260" s="7"/>
      <c r="H260" s="6">
        <v>4.7249999999999996</v>
      </c>
      <c r="I260" s="2">
        <v>19.725000000000001</v>
      </c>
      <c r="J260" s="2">
        <v>170.7</v>
      </c>
      <c r="K260" s="2">
        <v>37.950000000000003</v>
      </c>
      <c r="L260" s="7">
        <v>32.325000000000003</v>
      </c>
      <c r="M260" s="6">
        <v>0.1275</v>
      </c>
      <c r="N260" s="2">
        <v>74.269000000000005</v>
      </c>
      <c r="O260" s="2">
        <v>147.262</v>
      </c>
      <c r="P260" s="2">
        <v>63.112000000000002</v>
      </c>
      <c r="Q260" s="7">
        <v>112.327</v>
      </c>
    </row>
    <row r="261" spans="1:17" x14ac:dyDescent="0.25">
      <c r="A261">
        <v>253</v>
      </c>
      <c r="B261">
        <f t="shared" si="3"/>
        <v>5060</v>
      </c>
      <c r="C261" s="6"/>
      <c r="D261" s="2"/>
      <c r="E261" s="2"/>
      <c r="F261" s="2"/>
      <c r="G261" s="7"/>
      <c r="H261" s="6">
        <v>4.875</v>
      </c>
      <c r="I261" s="2">
        <v>19.725000000000001</v>
      </c>
      <c r="J261" s="2">
        <v>172.05</v>
      </c>
      <c r="K261" s="2">
        <v>37.575000000000003</v>
      </c>
      <c r="L261" s="7">
        <v>32.325000000000003</v>
      </c>
      <c r="M261" s="6">
        <v>0.1275</v>
      </c>
      <c r="N261" s="2">
        <v>75.799000000000007</v>
      </c>
      <c r="O261" s="2">
        <v>149.11099999999999</v>
      </c>
      <c r="P261" s="2">
        <v>65.343999999999994</v>
      </c>
      <c r="Q261" s="7">
        <v>116.471</v>
      </c>
    </row>
    <row r="262" spans="1:17" x14ac:dyDescent="0.25">
      <c r="A262">
        <v>254</v>
      </c>
      <c r="B262">
        <f t="shared" si="3"/>
        <v>5080</v>
      </c>
      <c r="C262" s="6"/>
      <c r="D262" s="2"/>
      <c r="E262" s="2"/>
      <c r="F262" s="2"/>
      <c r="G262" s="7"/>
      <c r="H262" s="6">
        <v>4.6500000000000004</v>
      </c>
      <c r="I262" s="2">
        <v>19.725000000000001</v>
      </c>
      <c r="J262" s="2">
        <v>169.875</v>
      </c>
      <c r="K262" s="2">
        <v>38.174999999999997</v>
      </c>
      <c r="L262" s="7">
        <v>32.1</v>
      </c>
      <c r="M262" s="6">
        <v>6.3700000000000007E-2</v>
      </c>
      <c r="N262" s="2">
        <v>75.734999999999999</v>
      </c>
      <c r="O262" s="2">
        <v>148.28299999999999</v>
      </c>
      <c r="P262" s="2">
        <v>65.918000000000006</v>
      </c>
      <c r="Q262" s="7">
        <v>113.985</v>
      </c>
    </row>
    <row r="263" spans="1:17" x14ac:dyDescent="0.25">
      <c r="A263">
        <v>255</v>
      </c>
      <c r="B263">
        <f t="shared" si="3"/>
        <v>5100</v>
      </c>
      <c r="C263" s="6"/>
      <c r="D263" s="2"/>
      <c r="E263" s="2"/>
      <c r="F263" s="2"/>
      <c r="G263" s="7"/>
      <c r="H263" s="6">
        <v>4.2</v>
      </c>
      <c r="I263" s="2">
        <v>20.024999999999999</v>
      </c>
      <c r="J263" s="2">
        <v>169.5</v>
      </c>
      <c r="K263" s="2">
        <v>38.325000000000003</v>
      </c>
      <c r="L263" s="7">
        <v>31.875</v>
      </c>
      <c r="M263" s="6">
        <v>0.19120000000000001</v>
      </c>
      <c r="N263" s="2">
        <v>74.841999999999999</v>
      </c>
      <c r="O263" s="2">
        <v>149.62100000000001</v>
      </c>
      <c r="P263" s="2">
        <v>66.364000000000004</v>
      </c>
      <c r="Q263" s="7">
        <v>114.941</v>
      </c>
    </row>
    <row r="264" spans="1:17" x14ac:dyDescent="0.25">
      <c r="A264">
        <v>256</v>
      </c>
      <c r="B264">
        <f t="shared" si="3"/>
        <v>5120</v>
      </c>
      <c r="C264" s="6"/>
      <c r="D264" s="2"/>
      <c r="E264" s="2"/>
      <c r="F264" s="2"/>
      <c r="G264" s="7"/>
      <c r="H264" s="6">
        <v>4.5</v>
      </c>
      <c r="I264" s="2">
        <v>21.074999999999999</v>
      </c>
      <c r="J264" s="2">
        <v>170.92500000000001</v>
      </c>
      <c r="K264" s="2">
        <v>37.950000000000003</v>
      </c>
      <c r="L264" s="7">
        <v>32.024999999999999</v>
      </c>
      <c r="M264" s="6">
        <v>0.19120000000000001</v>
      </c>
      <c r="N264" s="2">
        <v>75.48</v>
      </c>
      <c r="O264" s="2">
        <v>150.25899999999999</v>
      </c>
      <c r="P264" s="2">
        <v>67.001000000000005</v>
      </c>
      <c r="Q264" s="7">
        <v>115.834</v>
      </c>
    </row>
    <row r="265" spans="1:17" x14ac:dyDescent="0.25">
      <c r="A265">
        <v>257</v>
      </c>
      <c r="B265">
        <f t="shared" ref="B265:B328" si="4">20*A265</f>
        <v>5140</v>
      </c>
      <c r="C265" s="6"/>
      <c r="D265" s="2"/>
      <c r="E265" s="2"/>
      <c r="F265" s="2"/>
      <c r="G265" s="7"/>
      <c r="H265" s="6">
        <v>4.6500000000000004</v>
      </c>
      <c r="I265" s="2">
        <v>21.074999999999999</v>
      </c>
      <c r="J265" s="2">
        <v>171.375</v>
      </c>
      <c r="K265" s="2">
        <v>38.1</v>
      </c>
      <c r="L265" s="7">
        <v>32.25</v>
      </c>
      <c r="M265" s="6">
        <v>0.1275</v>
      </c>
      <c r="N265" s="2">
        <v>75.734999999999999</v>
      </c>
      <c r="O265" s="2">
        <v>150.51400000000001</v>
      </c>
      <c r="P265" s="2">
        <v>68.531000000000006</v>
      </c>
      <c r="Q265" s="7">
        <v>116.21599999999999</v>
      </c>
    </row>
    <row r="266" spans="1:17" x14ac:dyDescent="0.25">
      <c r="A266">
        <v>258</v>
      </c>
      <c r="B266">
        <f t="shared" si="4"/>
        <v>5160</v>
      </c>
      <c r="C266" s="6"/>
      <c r="D266" s="2"/>
      <c r="E266" s="2"/>
      <c r="F266" s="2"/>
      <c r="G266" s="7"/>
      <c r="H266" s="6">
        <v>4.7249999999999996</v>
      </c>
      <c r="I266" s="2">
        <v>21.15</v>
      </c>
      <c r="J266" s="2">
        <v>169.72499999999999</v>
      </c>
      <c r="K266" s="2">
        <v>38.1</v>
      </c>
      <c r="L266" s="7">
        <v>32.625</v>
      </c>
      <c r="M266" s="6">
        <v>0.19120000000000001</v>
      </c>
      <c r="N266" s="2">
        <v>75.543999999999997</v>
      </c>
      <c r="O266" s="2">
        <v>150.96</v>
      </c>
      <c r="P266" s="2">
        <v>69.36</v>
      </c>
      <c r="Q266" s="7">
        <v>115.196</v>
      </c>
    </row>
    <row r="267" spans="1:17" x14ac:dyDescent="0.25">
      <c r="A267">
        <v>259</v>
      </c>
      <c r="B267">
        <f t="shared" si="4"/>
        <v>5180</v>
      </c>
      <c r="C267" s="6"/>
      <c r="D267" s="2"/>
      <c r="E267" s="2"/>
      <c r="F267" s="2"/>
      <c r="G267" s="7"/>
      <c r="H267" s="6">
        <v>4.5</v>
      </c>
      <c r="I267" s="2">
        <v>20.85</v>
      </c>
      <c r="J267" s="2">
        <v>170.32499999999999</v>
      </c>
      <c r="K267" s="2">
        <v>38.25</v>
      </c>
      <c r="L267" s="7">
        <v>32.1</v>
      </c>
      <c r="M267" s="6">
        <v>0.1275</v>
      </c>
      <c r="N267" s="2">
        <v>76.117999999999995</v>
      </c>
      <c r="O267" s="2">
        <v>151.34200000000001</v>
      </c>
      <c r="P267" s="2">
        <v>70.061000000000007</v>
      </c>
      <c r="Q267" s="7">
        <v>117.619</v>
      </c>
    </row>
    <row r="268" spans="1:17" x14ac:dyDescent="0.25">
      <c r="A268">
        <v>260</v>
      </c>
      <c r="B268">
        <f t="shared" si="4"/>
        <v>5200</v>
      </c>
      <c r="C268" s="6"/>
      <c r="D268" s="2"/>
      <c r="E268" s="2"/>
      <c r="F268" s="2"/>
      <c r="G268" s="7"/>
      <c r="H268" s="6">
        <v>4.4249999999999998</v>
      </c>
      <c r="I268" s="2">
        <v>20.925000000000001</v>
      </c>
      <c r="J268" s="2">
        <v>168.52500000000001</v>
      </c>
      <c r="K268" s="2">
        <v>38.174999999999997</v>
      </c>
      <c r="L268" s="7">
        <v>31.574999999999999</v>
      </c>
      <c r="M268" s="6">
        <v>0.1275</v>
      </c>
      <c r="N268" s="2">
        <v>76.054000000000002</v>
      </c>
      <c r="O268" s="2">
        <v>151.15100000000001</v>
      </c>
      <c r="P268" s="2">
        <v>69.679000000000002</v>
      </c>
      <c r="Q268" s="7">
        <v>116.152</v>
      </c>
    </row>
    <row r="269" spans="1:17" x14ac:dyDescent="0.25">
      <c r="A269">
        <v>261</v>
      </c>
      <c r="B269">
        <f t="shared" si="4"/>
        <v>5220</v>
      </c>
      <c r="C269" s="6"/>
      <c r="D269" s="2"/>
      <c r="E269" s="2"/>
      <c r="F269" s="2"/>
      <c r="G269" s="7"/>
      <c r="H269" s="6">
        <v>4.5750000000000002</v>
      </c>
      <c r="I269" s="2">
        <v>21.15</v>
      </c>
      <c r="J269" s="2">
        <v>170.47499999999999</v>
      </c>
      <c r="K269" s="2">
        <v>38.25</v>
      </c>
      <c r="L269" s="7">
        <v>31.8</v>
      </c>
      <c r="M269" s="6">
        <v>0.19120000000000001</v>
      </c>
      <c r="N269" s="2">
        <v>75.034000000000006</v>
      </c>
      <c r="O269" s="2">
        <v>151.72499999999999</v>
      </c>
      <c r="P269" s="2">
        <v>70.953999999999994</v>
      </c>
      <c r="Q269" s="7">
        <v>117.045</v>
      </c>
    </row>
    <row r="270" spans="1:17" x14ac:dyDescent="0.25">
      <c r="A270">
        <v>262</v>
      </c>
      <c r="B270">
        <f t="shared" si="4"/>
        <v>5240</v>
      </c>
      <c r="C270" s="6"/>
      <c r="D270" s="2"/>
      <c r="E270" s="2"/>
      <c r="F270" s="2"/>
      <c r="G270" s="7"/>
      <c r="H270" s="6">
        <v>4.6500000000000004</v>
      </c>
      <c r="I270" s="2">
        <v>21</v>
      </c>
      <c r="J270" s="2">
        <v>169.42500000000001</v>
      </c>
      <c r="K270" s="2">
        <v>38.174999999999997</v>
      </c>
      <c r="L270" s="7">
        <v>31.65</v>
      </c>
      <c r="M270" s="6">
        <v>0.1275</v>
      </c>
      <c r="N270" s="2">
        <v>73.311999999999998</v>
      </c>
      <c r="O270" s="2">
        <v>151.72499999999999</v>
      </c>
      <c r="P270" s="2">
        <v>71.783000000000001</v>
      </c>
      <c r="Q270" s="7">
        <v>115.834</v>
      </c>
    </row>
    <row r="271" spans="1:17" x14ac:dyDescent="0.25">
      <c r="A271">
        <v>263</v>
      </c>
      <c r="B271">
        <f t="shared" si="4"/>
        <v>5260</v>
      </c>
      <c r="C271" s="6"/>
      <c r="D271" s="2"/>
      <c r="E271" s="2"/>
      <c r="F271" s="2"/>
      <c r="G271" s="7"/>
      <c r="H271" s="6">
        <v>4.4249999999999998</v>
      </c>
      <c r="I271" s="2">
        <v>21.074999999999999</v>
      </c>
      <c r="J271" s="2">
        <v>169.27500000000001</v>
      </c>
      <c r="K271" s="2">
        <v>37.35</v>
      </c>
      <c r="L271" s="7">
        <v>31.875</v>
      </c>
      <c r="M271" s="6">
        <v>0.1275</v>
      </c>
      <c r="N271" s="2">
        <v>72.930000000000007</v>
      </c>
      <c r="O271" s="2">
        <v>152.87200000000001</v>
      </c>
      <c r="P271" s="2">
        <v>72.611000000000004</v>
      </c>
      <c r="Q271" s="7">
        <v>115.89700000000001</v>
      </c>
    </row>
    <row r="272" spans="1:17" x14ac:dyDescent="0.25">
      <c r="A272">
        <v>264</v>
      </c>
      <c r="B272">
        <f t="shared" si="4"/>
        <v>5280</v>
      </c>
      <c r="C272" s="6"/>
      <c r="D272" s="2"/>
      <c r="E272" s="2"/>
      <c r="F272" s="2"/>
      <c r="G272" s="7"/>
      <c r="H272" s="6">
        <v>4.2750000000000004</v>
      </c>
      <c r="I272" s="2">
        <v>21.15</v>
      </c>
      <c r="J272" s="2">
        <v>170.25</v>
      </c>
      <c r="K272" s="2">
        <v>37.875</v>
      </c>
      <c r="L272" s="7">
        <v>31.95</v>
      </c>
      <c r="M272" s="6">
        <v>0.1275</v>
      </c>
      <c r="N272" s="2">
        <v>74.076999999999998</v>
      </c>
      <c r="O272" s="2">
        <v>151.916</v>
      </c>
      <c r="P272" s="2">
        <v>72.674999999999997</v>
      </c>
      <c r="Q272" s="7">
        <v>116.408</v>
      </c>
    </row>
    <row r="273" spans="1:17" x14ac:dyDescent="0.25">
      <c r="A273">
        <v>265</v>
      </c>
      <c r="B273">
        <f t="shared" si="4"/>
        <v>5300</v>
      </c>
      <c r="C273" s="6"/>
      <c r="D273" s="2"/>
      <c r="E273" s="2"/>
      <c r="F273" s="2"/>
      <c r="G273" s="7"/>
      <c r="H273" s="6">
        <v>4.5</v>
      </c>
      <c r="I273" s="2">
        <v>21.074999999999999</v>
      </c>
      <c r="J273" s="2">
        <v>170.02500000000001</v>
      </c>
      <c r="K273" s="2">
        <v>37.875</v>
      </c>
      <c r="L273" s="7">
        <v>31.875</v>
      </c>
      <c r="M273" s="6">
        <v>6.3700000000000007E-2</v>
      </c>
      <c r="N273" s="2">
        <v>72.483999999999995</v>
      </c>
      <c r="O273" s="2">
        <v>153</v>
      </c>
      <c r="P273" s="2">
        <v>73.885999999999996</v>
      </c>
      <c r="Q273" s="7">
        <v>115.005</v>
      </c>
    </row>
    <row r="274" spans="1:17" x14ac:dyDescent="0.25">
      <c r="A274">
        <v>266</v>
      </c>
      <c r="B274">
        <f t="shared" si="4"/>
        <v>5320</v>
      </c>
      <c r="C274" s="6"/>
      <c r="D274" s="2"/>
      <c r="E274" s="2"/>
      <c r="F274" s="2"/>
      <c r="G274" s="7"/>
      <c r="H274" s="6">
        <v>4.6500000000000004</v>
      </c>
      <c r="I274" s="2">
        <v>21.074999999999999</v>
      </c>
      <c r="J274" s="2">
        <v>171.15</v>
      </c>
      <c r="K274" s="2">
        <v>37.950000000000003</v>
      </c>
      <c r="L274" s="7">
        <v>31.8</v>
      </c>
      <c r="M274" s="6">
        <v>0.1275</v>
      </c>
      <c r="N274" s="2">
        <v>72.293000000000006</v>
      </c>
      <c r="O274" s="2">
        <v>152.61699999999999</v>
      </c>
      <c r="P274" s="2">
        <v>74.269000000000005</v>
      </c>
      <c r="Q274" s="7">
        <v>116.535</v>
      </c>
    </row>
    <row r="275" spans="1:17" x14ac:dyDescent="0.25">
      <c r="A275">
        <v>267</v>
      </c>
      <c r="B275">
        <f t="shared" si="4"/>
        <v>5340</v>
      </c>
      <c r="C275" s="6"/>
      <c r="D275" s="2"/>
      <c r="E275" s="2"/>
      <c r="F275" s="2"/>
      <c r="G275" s="7"/>
      <c r="H275" s="6">
        <v>4.5750000000000002</v>
      </c>
      <c r="I275" s="2">
        <v>21</v>
      </c>
      <c r="J275" s="2">
        <v>171.45</v>
      </c>
      <c r="K275" s="2">
        <v>37.424999999999997</v>
      </c>
      <c r="L275" s="7">
        <v>32.024999999999999</v>
      </c>
      <c r="M275" s="6">
        <v>0.1275</v>
      </c>
      <c r="N275" s="2">
        <v>73.058000000000007</v>
      </c>
      <c r="O275" s="2">
        <v>152.87200000000001</v>
      </c>
      <c r="P275" s="2">
        <v>74.841999999999999</v>
      </c>
      <c r="Q275" s="7">
        <v>115.26</v>
      </c>
    </row>
    <row r="276" spans="1:17" x14ac:dyDescent="0.25">
      <c r="A276">
        <v>268</v>
      </c>
      <c r="B276">
        <f t="shared" si="4"/>
        <v>5360</v>
      </c>
      <c r="C276" s="6"/>
      <c r="D276" s="2"/>
      <c r="E276" s="2"/>
      <c r="F276" s="2"/>
      <c r="G276" s="7"/>
      <c r="H276" s="6">
        <v>4.5</v>
      </c>
      <c r="I276" s="2">
        <v>21.375</v>
      </c>
      <c r="J276" s="2">
        <v>169.2</v>
      </c>
      <c r="K276" s="2">
        <v>37.575000000000003</v>
      </c>
      <c r="L276" s="7">
        <v>32.1</v>
      </c>
      <c r="M276" s="6">
        <v>0.1275</v>
      </c>
      <c r="N276" s="2">
        <v>70.825999999999993</v>
      </c>
      <c r="O276" s="2">
        <v>153.06399999999999</v>
      </c>
      <c r="P276" s="2">
        <v>74.331999999999994</v>
      </c>
      <c r="Q276" s="7">
        <v>115.515</v>
      </c>
    </row>
    <row r="277" spans="1:17" x14ac:dyDescent="0.25">
      <c r="A277">
        <v>269</v>
      </c>
      <c r="B277">
        <f t="shared" si="4"/>
        <v>5380</v>
      </c>
      <c r="C277" s="6"/>
      <c r="D277" s="2"/>
      <c r="E277" s="2"/>
      <c r="F277" s="2"/>
      <c r="G277" s="7"/>
      <c r="H277" s="6">
        <v>4.6500000000000004</v>
      </c>
      <c r="I277" s="2">
        <v>21.15</v>
      </c>
      <c r="J277" s="2">
        <v>170.25</v>
      </c>
      <c r="K277" s="2">
        <v>37.875</v>
      </c>
      <c r="L277" s="7">
        <v>32.700000000000003</v>
      </c>
      <c r="M277" s="6">
        <v>0.1275</v>
      </c>
      <c r="N277" s="2">
        <v>69.679000000000002</v>
      </c>
      <c r="O277" s="2">
        <v>154.785</v>
      </c>
      <c r="P277" s="2">
        <v>75.543999999999997</v>
      </c>
      <c r="Q277" s="7">
        <v>115.961</v>
      </c>
    </row>
    <row r="278" spans="1:17" x14ac:dyDescent="0.25">
      <c r="A278">
        <v>270</v>
      </c>
      <c r="B278">
        <f t="shared" si="4"/>
        <v>5400</v>
      </c>
      <c r="C278" s="6"/>
      <c r="D278" s="2"/>
      <c r="E278" s="2"/>
      <c r="F278" s="2"/>
      <c r="G278" s="7"/>
      <c r="H278" s="6">
        <v>4.7249999999999996</v>
      </c>
      <c r="I278" s="2">
        <v>22.65</v>
      </c>
      <c r="J278" s="2">
        <v>173.17500000000001</v>
      </c>
      <c r="K278" s="2">
        <v>38.1</v>
      </c>
      <c r="L278" s="7">
        <v>32.549999999999997</v>
      </c>
      <c r="M278" s="6">
        <v>0.1275</v>
      </c>
      <c r="N278" s="2">
        <v>73.120999999999995</v>
      </c>
      <c r="O278" s="2">
        <v>154.02000000000001</v>
      </c>
      <c r="P278" s="2">
        <v>76.563999999999993</v>
      </c>
      <c r="Q278" s="7">
        <v>115.77</v>
      </c>
    </row>
    <row r="279" spans="1:17" x14ac:dyDescent="0.25">
      <c r="A279">
        <v>271</v>
      </c>
      <c r="B279">
        <f t="shared" si="4"/>
        <v>5420</v>
      </c>
      <c r="C279" s="6"/>
      <c r="D279" s="2"/>
      <c r="E279" s="2"/>
      <c r="F279" s="2"/>
      <c r="G279" s="7"/>
      <c r="H279" s="6">
        <v>4.4249999999999998</v>
      </c>
      <c r="I279" s="2">
        <v>21.675000000000001</v>
      </c>
      <c r="J279" s="2">
        <v>169.875</v>
      </c>
      <c r="K279" s="2">
        <v>37.65</v>
      </c>
      <c r="L279" s="7">
        <v>32.625</v>
      </c>
      <c r="M279" s="6">
        <v>6.3700000000000007E-2</v>
      </c>
      <c r="N279" s="2">
        <v>71.209000000000003</v>
      </c>
      <c r="O279" s="2">
        <v>154.785</v>
      </c>
      <c r="P279" s="2">
        <v>77.200999999999993</v>
      </c>
      <c r="Q279" s="7">
        <v>116.535</v>
      </c>
    </row>
    <row r="280" spans="1:17" x14ac:dyDescent="0.25">
      <c r="A280">
        <v>272</v>
      </c>
      <c r="B280">
        <f t="shared" si="4"/>
        <v>5440</v>
      </c>
      <c r="C280" s="6"/>
      <c r="D280" s="2"/>
      <c r="E280" s="2"/>
      <c r="F280" s="2"/>
      <c r="G280" s="7"/>
      <c r="H280" s="6">
        <v>4.2750000000000004</v>
      </c>
      <c r="I280" s="2">
        <v>21.975000000000001</v>
      </c>
      <c r="J280" s="2">
        <v>169.2</v>
      </c>
      <c r="K280" s="2">
        <v>36.6</v>
      </c>
      <c r="L280" s="7">
        <v>32.475000000000001</v>
      </c>
      <c r="M280" s="6">
        <v>0.1275</v>
      </c>
      <c r="N280" s="2">
        <v>69.742999999999995</v>
      </c>
      <c r="O280" s="2">
        <v>154.40199999999999</v>
      </c>
      <c r="P280" s="2">
        <v>77.584000000000003</v>
      </c>
      <c r="Q280" s="7">
        <v>115.005</v>
      </c>
    </row>
    <row r="281" spans="1:17" x14ac:dyDescent="0.25">
      <c r="A281">
        <v>273</v>
      </c>
      <c r="B281">
        <f t="shared" si="4"/>
        <v>5460</v>
      </c>
      <c r="C281" s="6"/>
      <c r="D281" s="2"/>
      <c r="E281" s="2"/>
      <c r="F281" s="2"/>
      <c r="G281" s="7"/>
      <c r="H281" s="6">
        <v>4.5750000000000002</v>
      </c>
      <c r="I281" s="2">
        <v>22.274999999999999</v>
      </c>
      <c r="J281" s="2">
        <v>169.42500000000001</v>
      </c>
      <c r="K281" s="2">
        <v>36.225000000000001</v>
      </c>
      <c r="L281" s="7">
        <v>32.325000000000003</v>
      </c>
      <c r="M281" s="6">
        <v>0.1275</v>
      </c>
      <c r="N281" s="2">
        <v>71.335999999999999</v>
      </c>
      <c r="O281" s="2">
        <v>154.84899999999999</v>
      </c>
      <c r="P281" s="2">
        <v>78.221000000000004</v>
      </c>
      <c r="Q281" s="7">
        <v>118.065</v>
      </c>
    </row>
    <row r="282" spans="1:17" x14ac:dyDescent="0.25">
      <c r="A282">
        <v>274</v>
      </c>
      <c r="B282">
        <f t="shared" si="4"/>
        <v>5480</v>
      </c>
      <c r="C282" s="6"/>
      <c r="D282" s="2"/>
      <c r="E282" s="2"/>
      <c r="F282" s="2"/>
      <c r="G282" s="7"/>
      <c r="H282" s="6">
        <v>4.875</v>
      </c>
      <c r="I282" s="2">
        <v>22.574999999999999</v>
      </c>
      <c r="J282" s="2">
        <v>169.05</v>
      </c>
      <c r="K282" s="2">
        <v>36.15</v>
      </c>
      <c r="L282" s="7">
        <v>32.475000000000001</v>
      </c>
      <c r="M282" s="6">
        <v>0.1275</v>
      </c>
      <c r="N282" s="2">
        <v>71.081000000000003</v>
      </c>
      <c r="O282" s="2">
        <v>155.10400000000001</v>
      </c>
      <c r="P282" s="2">
        <v>78.03</v>
      </c>
      <c r="Q282" s="7">
        <v>115.324</v>
      </c>
    </row>
    <row r="283" spans="1:17" x14ac:dyDescent="0.25">
      <c r="A283">
        <v>275</v>
      </c>
      <c r="B283">
        <f t="shared" si="4"/>
        <v>5500</v>
      </c>
      <c r="C283" s="6"/>
      <c r="D283" s="2"/>
      <c r="E283" s="2"/>
      <c r="F283" s="2"/>
      <c r="G283" s="7"/>
      <c r="H283" s="6">
        <v>4.5</v>
      </c>
      <c r="I283" s="2">
        <v>22.5</v>
      </c>
      <c r="J283" s="2">
        <v>169.2</v>
      </c>
      <c r="K283" s="2">
        <v>36.6</v>
      </c>
      <c r="L283" s="7">
        <v>32.325000000000003</v>
      </c>
      <c r="M283" s="6">
        <v>0.19120000000000001</v>
      </c>
      <c r="N283" s="2">
        <v>70.316000000000003</v>
      </c>
      <c r="O283" s="2">
        <v>155.74100000000001</v>
      </c>
      <c r="P283" s="2">
        <v>79.177000000000007</v>
      </c>
      <c r="Q283" s="7">
        <v>116.79</v>
      </c>
    </row>
    <row r="284" spans="1:17" x14ac:dyDescent="0.25">
      <c r="A284">
        <v>276</v>
      </c>
      <c r="B284">
        <f t="shared" si="4"/>
        <v>5520</v>
      </c>
      <c r="C284" s="6"/>
      <c r="D284" s="2"/>
      <c r="E284" s="2"/>
      <c r="F284" s="2"/>
      <c r="G284" s="7"/>
      <c r="H284" s="6">
        <v>4.2750000000000004</v>
      </c>
      <c r="I284" s="2">
        <v>22.65</v>
      </c>
      <c r="J284" s="2">
        <v>168.22499999999999</v>
      </c>
      <c r="K284" s="2">
        <v>36.524999999999999</v>
      </c>
      <c r="L284" s="7">
        <v>32.325000000000003</v>
      </c>
      <c r="M284" s="6">
        <v>0.1275</v>
      </c>
      <c r="N284" s="2">
        <v>69.040999999999997</v>
      </c>
      <c r="O284" s="2">
        <v>155.93199999999999</v>
      </c>
      <c r="P284" s="2">
        <v>79.56</v>
      </c>
      <c r="Q284" s="7">
        <v>116.02500000000001</v>
      </c>
    </row>
    <row r="285" spans="1:17" x14ac:dyDescent="0.25">
      <c r="A285">
        <v>277</v>
      </c>
      <c r="B285">
        <f t="shared" si="4"/>
        <v>5540</v>
      </c>
      <c r="C285" s="6"/>
      <c r="D285" s="2"/>
      <c r="E285" s="2"/>
      <c r="F285" s="2"/>
      <c r="G285" s="7"/>
      <c r="H285" s="6">
        <v>4.5750000000000002</v>
      </c>
      <c r="I285" s="2">
        <v>22.574999999999999</v>
      </c>
      <c r="J285" s="2">
        <v>170.55</v>
      </c>
      <c r="K285" s="2">
        <v>36.15</v>
      </c>
      <c r="L285" s="7">
        <v>32.024999999999999</v>
      </c>
      <c r="M285" s="6">
        <v>0.19120000000000001</v>
      </c>
      <c r="N285" s="2">
        <v>68.084999999999994</v>
      </c>
      <c r="O285" s="2">
        <v>155.99600000000001</v>
      </c>
      <c r="P285" s="2">
        <v>78.540000000000006</v>
      </c>
      <c r="Q285" s="7">
        <v>115.13200000000001</v>
      </c>
    </row>
    <row r="286" spans="1:17" x14ac:dyDescent="0.25">
      <c r="A286">
        <v>278</v>
      </c>
      <c r="B286">
        <f t="shared" si="4"/>
        <v>5560</v>
      </c>
      <c r="C286" s="6"/>
      <c r="D286" s="2"/>
      <c r="E286" s="2"/>
      <c r="F286" s="2"/>
      <c r="G286" s="7"/>
      <c r="H286" s="6">
        <v>4.7249999999999996</v>
      </c>
      <c r="I286" s="2">
        <v>22.65</v>
      </c>
      <c r="J286" s="2">
        <v>170.55</v>
      </c>
      <c r="K286" s="2">
        <v>36.375</v>
      </c>
      <c r="L286" s="7">
        <v>32.4</v>
      </c>
      <c r="M286" s="6">
        <v>6.3700000000000007E-2</v>
      </c>
      <c r="N286" s="2">
        <v>68.659000000000006</v>
      </c>
      <c r="O286" s="2">
        <v>157.08000000000001</v>
      </c>
      <c r="P286" s="2">
        <v>79.814999999999998</v>
      </c>
      <c r="Q286" s="7">
        <v>116.471</v>
      </c>
    </row>
    <row r="287" spans="1:17" x14ac:dyDescent="0.25">
      <c r="A287">
        <v>279</v>
      </c>
      <c r="B287">
        <f t="shared" si="4"/>
        <v>5580</v>
      </c>
      <c r="C287" s="6"/>
      <c r="D287" s="2"/>
      <c r="E287" s="2"/>
      <c r="F287" s="2"/>
      <c r="G287" s="7"/>
      <c r="H287" s="6">
        <v>4.2</v>
      </c>
      <c r="I287" s="2">
        <v>22.574999999999999</v>
      </c>
      <c r="J287" s="2">
        <v>170.02500000000001</v>
      </c>
      <c r="K287" s="2">
        <v>36.975000000000001</v>
      </c>
      <c r="L287" s="7">
        <v>31.8</v>
      </c>
      <c r="M287" s="6">
        <v>0.19120000000000001</v>
      </c>
      <c r="N287" s="2">
        <v>68.212999999999994</v>
      </c>
      <c r="O287" s="2">
        <v>156.06</v>
      </c>
      <c r="P287" s="2">
        <v>79.241</v>
      </c>
      <c r="Q287" s="7">
        <v>115.515</v>
      </c>
    </row>
    <row r="288" spans="1:17" x14ac:dyDescent="0.25">
      <c r="A288">
        <v>280</v>
      </c>
      <c r="B288">
        <f t="shared" si="4"/>
        <v>5600</v>
      </c>
      <c r="C288" s="6"/>
      <c r="D288" s="2"/>
      <c r="E288" s="2"/>
      <c r="F288" s="2"/>
      <c r="G288" s="7"/>
      <c r="H288" s="6">
        <v>4.4249999999999998</v>
      </c>
      <c r="I288" s="2">
        <v>22.5</v>
      </c>
      <c r="J288" s="2">
        <v>169.35</v>
      </c>
      <c r="K288" s="2">
        <v>37.35</v>
      </c>
      <c r="L288" s="7">
        <v>32.325000000000003</v>
      </c>
      <c r="M288" s="6">
        <v>0.19120000000000001</v>
      </c>
      <c r="N288" s="2">
        <v>65.534999999999997</v>
      </c>
      <c r="O288" s="2">
        <v>156.88900000000001</v>
      </c>
      <c r="P288" s="2">
        <v>79.369</v>
      </c>
      <c r="Q288" s="7">
        <v>115.13200000000001</v>
      </c>
    </row>
    <row r="289" spans="1:17" x14ac:dyDescent="0.25">
      <c r="A289">
        <v>281</v>
      </c>
      <c r="B289">
        <f t="shared" si="4"/>
        <v>5620</v>
      </c>
      <c r="C289" s="6"/>
      <c r="D289" s="2"/>
      <c r="E289" s="2"/>
      <c r="F289" s="2"/>
      <c r="G289" s="7"/>
      <c r="H289" s="6">
        <v>4.7249999999999996</v>
      </c>
      <c r="I289" s="2">
        <v>22.574999999999999</v>
      </c>
      <c r="J289" s="2">
        <v>169.27500000000001</v>
      </c>
      <c r="K289" s="2">
        <v>37.950000000000003</v>
      </c>
      <c r="L289" s="7">
        <v>32.625</v>
      </c>
      <c r="M289" s="6">
        <v>0.19120000000000001</v>
      </c>
      <c r="N289" s="2">
        <v>67.064999999999998</v>
      </c>
      <c r="O289" s="2">
        <v>157.08000000000001</v>
      </c>
      <c r="P289" s="2">
        <v>81.536000000000001</v>
      </c>
      <c r="Q289" s="7">
        <v>115.706</v>
      </c>
    </row>
    <row r="290" spans="1:17" x14ac:dyDescent="0.25">
      <c r="A290">
        <v>282</v>
      </c>
      <c r="B290">
        <f t="shared" si="4"/>
        <v>5640</v>
      </c>
      <c r="C290" s="6"/>
      <c r="D290" s="2"/>
      <c r="E290" s="2"/>
      <c r="F290" s="2"/>
      <c r="G290" s="7"/>
      <c r="H290" s="6">
        <v>4.7249999999999996</v>
      </c>
      <c r="I290" s="2">
        <v>22.574999999999999</v>
      </c>
      <c r="J290" s="2">
        <v>168.82499999999999</v>
      </c>
      <c r="K290" s="2">
        <v>36.450000000000003</v>
      </c>
      <c r="L290" s="7">
        <v>32.475000000000001</v>
      </c>
      <c r="M290" s="6">
        <v>0.1275</v>
      </c>
      <c r="N290" s="2">
        <v>66.3</v>
      </c>
      <c r="O290" s="2">
        <v>158.291</v>
      </c>
      <c r="P290" s="2">
        <v>81.344999999999999</v>
      </c>
      <c r="Q290" s="7">
        <v>115.961</v>
      </c>
    </row>
    <row r="291" spans="1:17" x14ac:dyDescent="0.25">
      <c r="A291">
        <v>283</v>
      </c>
      <c r="B291">
        <f t="shared" si="4"/>
        <v>5660</v>
      </c>
      <c r="C291" s="6"/>
      <c r="D291" s="2"/>
      <c r="E291" s="2"/>
      <c r="F291" s="2"/>
      <c r="G291" s="7"/>
      <c r="H291" s="6">
        <v>4.6500000000000004</v>
      </c>
      <c r="I291" s="2">
        <v>22.574999999999999</v>
      </c>
      <c r="J291" s="2">
        <v>169.35</v>
      </c>
      <c r="K291" s="2">
        <v>37.424999999999997</v>
      </c>
      <c r="L291" s="7">
        <v>32.85</v>
      </c>
      <c r="M291" s="6">
        <v>0.19120000000000001</v>
      </c>
      <c r="N291" s="2">
        <v>67.701999999999998</v>
      </c>
      <c r="O291" s="2">
        <v>158.35499999999999</v>
      </c>
      <c r="P291" s="2">
        <v>81.025999999999996</v>
      </c>
      <c r="Q291" s="7">
        <v>115.706</v>
      </c>
    </row>
    <row r="292" spans="1:17" x14ac:dyDescent="0.25">
      <c r="A292">
        <v>284</v>
      </c>
      <c r="B292">
        <f t="shared" si="4"/>
        <v>5680</v>
      </c>
      <c r="C292" s="6"/>
      <c r="D292" s="2"/>
      <c r="E292" s="2"/>
      <c r="F292" s="2"/>
      <c r="G292" s="7"/>
      <c r="H292" s="6">
        <v>4.3499999999999996</v>
      </c>
      <c r="I292" s="2">
        <v>22.725000000000001</v>
      </c>
      <c r="J292" s="2">
        <v>170.02500000000001</v>
      </c>
      <c r="K292" s="2">
        <v>37.125</v>
      </c>
      <c r="L292" s="7">
        <v>32.625</v>
      </c>
      <c r="M292" s="6">
        <v>0.1275</v>
      </c>
      <c r="N292" s="2">
        <v>69.614999999999995</v>
      </c>
      <c r="O292" s="2">
        <v>159.63</v>
      </c>
      <c r="P292" s="2">
        <v>81.599999999999994</v>
      </c>
      <c r="Q292" s="7">
        <v>116.79</v>
      </c>
    </row>
    <row r="293" spans="1:17" x14ac:dyDescent="0.25">
      <c r="A293">
        <v>285</v>
      </c>
      <c r="B293">
        <f t="shared" si="4"/>
        <v>5700</v>
      </c>
      <c r="C293" s="6"/>
      <c r="D293" s="2"/>
      <c r="E293" s="2"/>
      <c r="F293" s="2"/>
      <c r="G293" s="7"/>
      <c r="H293" s="6">
        <v>4.4249999999999998</v>
      </c>
      <c r="I293" s="2">
        <v>23.25</v>
      </c>
      <c r="J293" s="2">
        <v>170.25</v>
      </c>
      <c r="K293" s="2">
        <v>36.674999999999997</v>
      </c>
      <c r="L293" s="7">
        <v>33.15</v>
      </c>
      <c r="M293" s="6">
        <v>0.19120000000000001</v>
      </c>
      <c r="N293" s="2">
        <v>65.28</v>
      </c>
      <c r="O293" s="2">
        <v>157.90899999999999</v>
      </c>
      <c r="P293" s="2">
        <v>82.046000000000006</v>
      </c>
      <c r="Q293" s="7">
        <v>114.81399999999999</v>
      </c>
    </row>
    <row r="294" spans="1:17" x14ac:dyDescent="0.25">
      <c r="A294">
        <v>286</v>
      </c>
      <c r="B294">
        <f t="shared" si="4"/>
        <v>5720</v>
      </c>
      <c r="C294" s="6"/>
      <c r="D294" s="2"/>
      <c r="E294" s="2"/>
      <c r="F294" s="2"/>
      <c r="G294" s="7"/>
      <c r="H294" s="6">
        <v>4.2750000000000004</v>
      </c>
      <c r="I294" s="2">
        <v>23.324999999999999</v>
      </c>
      <c r="J294" s="2">
        <v>169.27500000000001</v>
      </c>
      <c r="K294" s="2">
        <v>37.200000000000003</v>
      </c>
      <c r="L294" s="7">
        <v>32.475000000000001</v>
      </c>
      <c r="M294" s="6">
        <v>0.255</v>
      </c>
      <c r="N294" s="2">
        <v>65.662000000000006</v>
      </c>
      <c r="O294" s="2">
        <v>159.75800000000001</v>
      </c>
      <c r="P294" s="2">
        <v>83.64</v>
      </c>
      <c r="Q294" s="7">
        <v>115.13200000000001</v>
      </c>
    </row>
    <row r="295" spans="1:17" x14ac:dyDescent="0.25">
      <c r="A295">
        <v>287</v>
      </c>
      <c r="B295">
        <f t="shared" si="4"/>
        <v>5740</v>
      </c>
      <c r="C295" s="6"/>
      <c r="D295" s="2"/>
      <c r="E295" s="2"/>
      <c r="F295" s="2"/>
      <c r="G295" s="7"/>
      <c r="H295" s="6">
        <v>4.4249999999999998</v>
      </c>
      <c r="I295" s="2">
        <v>23.1</v>
      </c>
      <c r="J295" s="2">
        <v>166.95</v>
      </c>
      <c r="K295" s="2">
        <v>36.15</v>
      </c>
      <c r="L295" s="7">
        <v>32.325000000000003</v>
      </c>
      <c r="M295" s="6">
        <v>0.19120000000000001</v>
      </c>
      <c r="N295" s="2">
        <v>66.045000000000002</v>
      </c>
      <c r="O295" s="2">
        <v>159.566</v>
      </c>
      <c r="P295" s="2">
        <v>82.301000000000002</v>
      </c>
      <c r="Q295" s="7">
        <v>115.515</v>
      </c>
    </row>
    <row r="296" spans="1:17" x14ac:dyDescent="0.25">
      <c r="A296">
        <v>288</v>
      </c>
      <c r="B296">
        <f t="shared" si="4"/>
        <v>5760</v>
      </c>
      <c r="C296" s="6"/>
      <c r="D296" s="2"/>
      <c r="E296" s="2"/>
      <c r="F296" s="2"/>
      <c r="G296" s="7"/>
      <c r="H296" s="6">
        <v>4.5</v>
      </c>
      <c r="I296" s="2">
        <v>23.175000000000001</v>
      </c>
      <c r="J296" s="2">
        <v>169.72499999999999</v>
      </c>
      <c r="K296" s="2">
        <v>36.975000000000001</v>
      </c>
      <c r="L296" s="7">
        <v>32.85</v>
      </c>
      <c r="M296" s="6">
        <v>6.3700000000000007E-2</v>
      </c>
      <c r="N296" s="2">
        <v>64.897000000000006</v>
      </c>
      <c r="O296" s="2">
        <v>159.375</v>
      </c>
      <c r="P296" s="2">
        <v>83.512</v>
      </c>
      <c r="Q296" s="7">
        <v>116.089</v>
      </c>
    </row>
    <row r="297" spans="1:17" x14ac:dyDescent="0.25">
      <c r="A297">
        <v>289</v>
      </c>
      <c r="B297">
        <f t="shared" si="4"/>
        <v>5780</v>
      </c>
      <c r="C297" s="6"/>
      <c r="D297" s="2"/>
      <c r="E297" s="2"/>
      <c r="F297" s="2"/>
      <c r="G297" s="7"/>
      <c r="H297" s="6">
        <v>4.3499999999999996</v>
      </c>
      <c r="I297" s="2">
        <v>23.175000000000001</v>
      </c>
      <c r="J297" s="2">
        <v>168.9</v>
      </c>
      <c r="K297" s="2">
        <v>36.9</v>
      </c>
      <c r="L297" s="7">
        <v>32.549999999999997</v>
      </c>
      <c r="M297" s="6">
        <v>0.1275</v>
      </c>
      <c r="N297" s="2">
        <v>66.236000000000004</v>
      </c>
      <c r="O297" s="2">
        <v>160.714</v>
      </c>
      <c r="P297" s="2">
        <v>85.17</v>
      </c>
      <c r="Q297" s="7">
        <v>118.065</v>
      </c>
    </row>
    <row r="298" spans="1:17" x14ac:dyDescent="0.25">
      <c r="A298">
        <v>290</v>
      </c>
      <c r="B298">
        <f t="shared" si="4"/>
        <v>5800</v>
      </c>
      <c r="C298" s="6"/>
      <c r="D298" s="2"/>
      <c r="E298" s="2"/>
      <c r="F298" s="2"/>
      <c r="G298" s="7"/>
      <c r="H298" s="6">
        <v>4.3499999999999996</v>
      </c>
      <c r="I298" s="2">
        <v>23.774999999999999</v>
      </c>
      <c r="J298" s="2">
        <v>169.875</v>
      </c>
      <c r="K298" s="2">
        <v>37.424999999999997</v>
      </c>
      <c r="L298" s="7">
        <v>32.549999999999997</v>
      </c>
      <c r="M298" s="6">
        <v>0.1275</v>
      </c>
      <c r="N298" s="2">
        <v>65.980999999999995</v>
      </c>
      <c r="O298" s="2">
        <v>160.65</v>
      </c>
      <c r="P298" s="2">
        <v>83.575999999999993</v>
      </c>
      <c r="Q298" s="7">
        <v>116.152</v>
      </c>
    </row>
    <row r="299" spans="1:17" x14ac:dyDescent="0.25">
      <c r="A299">
        <v>291</v>
      </c>
      <c r="B299">
        <f t="shared" si="4"/>
        <v>5820</v>
      </c>
      <c r="C299" s="6"/>
      <c r="D299" s="2"/>
      <c r="E299" s="2"/>
      <c r="F299" s="2"/>
      <c r="G299" s="7"/>
      <c r="H299" s="6">
        <v>4.5750000000000002</v>
      </c>
      <c r="I299" s="2">
        <v>23.475000000000001</v>
      </c>
      <c r="J299" s="2">
        <v>168.75</v>
      </c>
      <c r="K299" s="2">
        <v>36.9</v>
      </c>
      <c r="L299" s="7">
        <v>31.8</v>
      </c>
      <c r="M299" s="6">
        <v>0.19120000000000001</v>
      </c>
      <c r="N299" s="2">
        <v>64.515000000000001</v>
      </c>
      <c r="O299" s="2">
        <v>160.33099999999999</v>
      </c>
      <c r="P299" s="2">
        <v>83.448999999999998</v>
      </c>
      <c r="Q299" s="7">
        <v>116.91800000000001</v>
      </c>
    </row>
    <row r="300" spans="1:17" x14ac:dyDescent="0.25">
      <c r="A300">
        <v>292</v>
      </c>
      <c r="B300">
        <f t="shared" si="4"/>
        <v>5840</v>
      </c>
      <c r="C300" s="6"/>
      <c r="D300" s="2"/>
      <c r="E300" s="2"/>
      <c r="F300" s="2"/>
      <c r="G300" s="7"/>
      <c r="H300" s="6">
        <v>4.4249999999999998</v>
      </c>
      <c r="I300" s="2">
        <v>24.074999999999999</v>
      </c>
      <c r="J300" s="2">
        <v>168.6</v>
      </c>
      <c r="K300" s="2">
        <v>36.299999999999997</v>
      </c>
      <c r="L300" s="7">
        <v>32.549999999999997</v>
      </c>
      <c r="M300" s="6">
        <v>0.19120000000000001</v>
      </c>
      <c r="N300" s="2">
        <v>64.960999999999999</v>
      </c>
      <c r="O300" s="2">
        <v>161.096</v>
      </c>
      <c r="P300" s="2">
        <v>84.15</v>
      </c>
      <c r="Q300" s="7">
        <v>116.471</v>
      </c>
    </row>
    <row r="301" spans="1:17" x14ac:dyDescent="0.25">
      <c r="A301">
        <v>293</v>
      </c>
      <c r="B301">
        <f t="shared" si="4"/>
        <v>5860</v>
      </c>
      <c r="C301" s="6"/>
      <c r="D301" s="2"/>
      <c r="E301" s="2"/>
      <c r="F301" s="2"/>
      <c r="G301" s="7"/>
      <c r="H301" s="6">
        <v>4.5750000000000002</v>
      </c>
      <c r="I301" s="2">
        <v>23.925000000000001</v>
      </c>
      <c r="J301" s="2">
        <v>169.57499999999999</v>
      </c>
      <c r="K301" s="2">
        <v>36.674999999999997</v>
      </c>
      <c r="L301" s="7">
        <v>32.174999999999997</v>
      </c>
      <c r="M301" s="6">
        <v>0.19120000000000001</v>
      </c>
      <c r="N301" s="2">
        <v>63.686</v>
      </c>
      <c r="O301" s="2">
        <v>161.28800000000001</v>
      </c>
      <c r="P301" s="2">
        <v>85.552000000000007</v>
      </c>
      <c r="Q301" s="7">
        <v>116.854</v>
      </c>
    </row>
    <row r="302" spans="1:17" x14ac:dyDescent="0.25">
      <c r="A302">
        <v>294</v>
      </c>
      <c r="B302">
        <f t="shared" si="4"/>
        <v>5880</v>
      </c>
      <c r="C302" s="6"/>
      <c r="D302" s="2"/>
      <c r="E302" s="2"/>
      <c r="F302" s="2"/>
      <c r="G302" s="7"/>
      <c r="H302" s="6">
        <v>4.5</v>
      </c>
      <c r="I302" s="2">
        <v>24.15</v>
      </c>
      <c r="J302" s="2">
        <v>168.9</v>
      </c>
      <c r="K302" s="2">
        <v>36.9</v>
      </c>
      <c r="L302" s="7">
        <v>32.549999999999997</v>
      </c>
      <c r="M302" s="6">
        <v>0.1275</v>
      </c>
      <c r="N302" s="2">
        <v>65.662000000000006</v>
      </c>
      <c r="O302" s="2">
        <v>160.39500000000001</v>
      </c>
      <c r="P302" s="2">
        <v>84.405000000000001</v>
      </c>
      <c r="Q302" s="7">
        <v>113.794</v>
      </c>
    </row>
    <row r="303" spans="1:17" x14ac:dyDescent="0.25">
      <c r="A303">
        <v>295</v>
      </c>
      <c r="B303">
        <f t="shared" si="4"/>
        <v>5900</v>
      </c>
      <c r="C303" s="6"/>
      <c r="D303" s="2"/>
      <c r="E303" s="2"/>
      <c r="F303" s="2"/>
      <c r="G303" s="7"/>
      <c r="H303" s="6">
        <v>4.8</v>
      </c>
      <c r="I303" s="2">
        <v>24.15</v>
      </c>
      <c r="J303" s="2">
        <v>169.125</v>
      </c>
      <c r="K303" s="2">
        <v>36.975000000000001</v>
      </c>
      <c r="L303" s="7">
        <v>32.174999999999997</v>
      </c>
      <c r="M303" s="6">
        <v>0.19120000000000001</v>
      </c>
      <c r="N303" s="2">
        <v>63.24</v>
      </c>
      <c r="O303" s="2">
        <v>161.542</v>
      </c>
      <c r="P303" s="2">
        <v>85.808000000000007</v>
      </c>
      <c r="Q303" s="7">
        <v>116.152</v>
      </c>
    </row>
    <row r="304" spans="1:17" x14ac:dyDescent="0.25">
      <c r="A304">
        <v>296</v>
      </c>
      <c r="B304">
        <f t="shared" si="4"/>
        <v>5920</v>
      </c>
      <c r="C304" s="6"/>
      <c r="D304" s="2"/>
      <c r="E304" s="2"/>
      <c r="F304" s="2"/>
      <c r="G304" s="7"/>
      <c r="H304" s="6">
        <v>4.5</v>
      </c>
      <c r="I304" s="2">
        <v>24.3</v>
      </c>
      <c r="J304" s="2">
        <v>166.72499999999999</v>
      </c>
      <c r="K304" s="2">
        <v>37.575000000000003</v>
      </c>
      <c r="L304" s="7">
        <v>31.95</v>
      </c>
      <c r="M304" s="6">
        <v>0.19120000000000001</v>
      </c>
      <c r="N304" s="2">
        <v>64.004999999999995</v>
      </c>
      <c r="O304" s="2">
        <v>162.56200000000001</v>
      </c>
      <c r="P304" s="2">
        <v>87.019000000000005</v>
      </c>
      <c r="Q304" s="7">
        <v>116.98099999999999</v>
      </c>
    </row>
    <row r="305" spans="1:17" x14ac:dyDescent="0.25">
      <c r="A305">
        <v>297</v>
      </c>
      <c r="B305">
        <f t="shared" si="4"/>
        <v>5940</v>
      </c>
      <c r="C305" s="6"/>
      <c r="D305" s="2"/>
      <c r="E305" s="2"/>
      <c r="F305" s="2"/>
      <c r="G305" s="7"/>
      <c r="H305" s="6">
        <v>4.5</v>
      </c>
      <c r="I305" s="2">
        <v>24.074999999999999</v>
      </c>
      <c r="J305" s="2">
        <v>168.15</v>
      </c>
      <c r="K305" s="2">
        <v>37.35</v>
      </c>
      <c r="L305" s="7">
        <v>32.475000000000001</v>
      </c>
      <c r="M305" s="6">
        <v>0.1275</v>
      </c>
      <c r="N305" s="2">
        <v>64.960999999999999</v>
      </c>
      <c r="O305" s="2">
        <v>162.244</v>
      </c>
      <c r="P305" s="2">
        <v>86.254000000000005</v>
      </c>
      <c r="Q305" s="7">
        <v>113.857</v>
      </c>
    </row>
    <row r="306" spans="1:17" x14ac:dyDescent="0.25">
      <c r="A306">
        <v>298</v>
      </c>
      <c r="B306">
        <f t="shared" si="4"/>
        <v>5960</v>
      </c>
      <c r="C306" s="6"/>
      <c r="D306" s="2"/>
      <c r="E306" s="2"/>
      <c r="F306" s="2"/>
      <c r="G306" s="7"/>
      <c r="H306" s="6">
        <v>4.6500000000000004</v>
      </c>
      <c r="I306" s="2">
        <v>24.15</v>
      </c>
      <c r="J306" s="2">
        <v>168</v>
      </c>
      <c r="K306" s="2">
        <v>36.825000000000003</v>
      </c>
      <c r="L306" s="7">
        <v>32.325000000000003</v>
      </c>
      <c r="M306" s="6">
        <v>0.1275</v>
      </c>
      <c r="N306" s="2">
        <v>62.029000000000003</v>
      </c>
      <c r="O306" s="2">
        <v>162.75399999999999</v>
      </c>
      <c r="P306" s="2">
        <v>87.528999999999996</v>
      </c>
      <c r="Q306" s="7">
        <v>115.706</v>
      </c>
    </row>
    <row r="307" spans="1:17" x14ac:dyDescent="0.25">
      <c r="A307">
        <v>299</v>
      </c>
      <c r="B307">
        <f t="shared" si="4"/>
        <v>5980</v>
      </c>
      <c r="C307" s="6"/>
      <c r="D307" s="2"/>
      <c r="E307" s="2"/>
      <c r="F307" s="2"/>
      <c r="G307" s="7"/>
      <c r="H307" s="6">
        <v>4.5750000000000002</v>
      </c>
      <c r="I307" s="2">
        <v>23.925000000000001</v>
      </c>
      <c r="J307" s="2">
        <v>167.625</v>
      </c>
      <c r="K307" s="2">
        <v>36.524999999999999</v>
      </c>
      <c r="L307" s="7">
        <v>32.024999999999999</v>
      </c>
      <c r="M307" s="6">
        <v>6.3700000000000007E-2</v>
      </c>
      <c r="N307" s="2">
        <v>63.304000000000002</v>
      </c>
      <c r="O307" s="2">
        <v>162.75399999999999</v>
      </c>
      <c r="P307" s="2">
        <v>87.528999999999996</v>
      </c>
      <c r="Q307" s="7">
        <v>117.10899999999999</v>
      </c>
    </row>
    <row r="308" spans="1:17" x14ac:dyDescent="0.25">
      <c r="A308">
        <v>300</v>
      </c>
      <c r="B308">
        <f t="shared" si="4"/>
        <v>6000</v>
      </c>
      <c r="C308" s="6"/>
      <c r="D308" s="2"/>
      <c r="E308" s="2"/>
      <c r="F308" s="2"/>
      <c r="G308" s="7"/>
      <c r="H308" s="6">
        <v>4.5750000000000002</v>
      </c>
      <c r="I308" s="2">
        <v>24.225000000000001</v>
      </c>
      <c r="J308" s="2">
        <v>167.4</v>
      </c>
      <c r="K308" s="2">
        <v>36.524999999999999</v>
      </c>
      <c r="L308" s="7">
        <v>32.25</v>
      </c>
      <c r="M308" s="6">
        <v>0.1275</v>
      </c>
      <c r="N308" s="2">
        <v>63.112000000000002</v>
      </c>
      <c r="O308" s="2">
        <v>162.69</v>
      </c>
      <c r="P308" s="2">
        <v>87.656000000000006</v>
      </c>
      <c r="Q308" s="7">
        <v>116.66200000000001</v>
      </c>
    </row>
    <row r="309" spans="1:17" x14ac:dyDescent="0.25">
      <c r="A309">
        <v>301</v>
      </c>
      <c r="B309">
        <f t="shared" si="4"/>
        <v>6020</v>
      </c>
      <c r="C309" s="6"/>
      <c r="D309" s="2"/>
      <c r="E309" s="2"/>
      <c r="F309" s="2"/>
      <c r="G309" s="7"/>
      <c r="H309" s="6">
        <v>4.3499999999999996</v>
      </c>
      <c r="I309" s="2">
        <v>24.074999999999999</v>
      </c>
      <c r="J309" s="2">
        <v>167.85</v>
      </c>
      <c r="K309" s="2">
        <v>36.15</v>
      </c>
      <c r="L309" s="7">
        <v>32.475000000000001</v>
      </c>
      <c r="M309" s="6">
        <v>0.19120000000000001</v>
      </c>
      <c r="N309" s="2">
        <v>63.112000000000002</v>
      </c>
      <c r="O309" s="2">
        <v>162.881</v>
      </c>
      <c r="P309" s="2">
        <v>87.911000000000001</v>
      </c>
      <c r="Q309" s="7">
        <v>116.089</v>
      </c>
    </row>
    <row r="310" spans="1:17" x14ac:dyDescent="0.25">
      <c r="A310">
        <v>302</v>
      </c>
      <c r="B310">
        <f t="shared" si="4"/>
        <v>6040</v>
      </c>
      <c r="C310" s="6"/>
      <c r="D310" s="2"/>
      <c r="E310" s="2"/>
      <c r="F310" s="2"/>
      <c r="G310" s="7"/>
      <c r="H310" s="6">
        <v>4.4249999999999998</v>
      </c>
      <c r="I310" s="2">
        <v>24.6</v>
      </c>
      <c r="J310" s="2">
        <v>168.375</v>
      </c>
      <c r="K310" s="2">
        <v>37.200000000000003</v>
      </c>
      <c r="L310" s="7">
        <v>31.8</v>
      </c>
      <c r="M310" s="6">
        <v>0.19120000000000001</v>
      </c>
      <c r="N310" s="2">
        <v>62.347000000000001</v>
      </c>
      <c r="O310" s="2">
        <v>164.09200000000001</v>
      </c>
      <c r="P310" s="2">
        <v>88.74</v>
      </c>
      <c r="Q310" s="7">
        <v>116.854</v>
      </c>
    </row>
    <row r="311" spans="1:17" x14ac:dyDescent="0.25">
      <c r="A311">
        <v>303</v>
      </c>
      <c r="B311">
        <f t="shared" si="4"/>
        <v>6060</v>
      </c>
      <c r="C311" s="6"/>
      <c r="D311" s="2"/>
      <c r="E311" s="2"/>
      <c r="F311" s="2"/>
      <c r="G311" s="7"/>
      <c r="H311" s="6">
        <v>4.5750000000000002</v>
      </c>
      <c r="I311" s="2">
        <v>24.074999999999999</v>
      </c>
      <c r="J311" s="2">
        <v>168.52500000000001</v>
      </c>
      <c r="K311" s="2">
        <v>36.524999999999999</v>
      </c>
      <c r="L311" s="7">
        <v>32.25</v>
      </c>
      <c r="M311" s="6">
        <v>0.19120000000000001</v>
      </c>
      <c r="N311" s="2">
        <v>61.774000000000001</v>
      </c>
      <c r="O311" s="2">
        <v>164.602</v>
      </c>
      <c r="P311" s="2">
        <v>89.887</v>
      </c>
      <c r="Q311" s="7">
        <v>117.619</v>
      </c>
    </row>
    <row r="312" spans="1:17" x14ac:dyDescent="0.25">
      <c r="A312">
        <v>304</v>
      </c>
      <c r="B312">
        <f t="shared" si="4"/>
        <v>6080</v>
      </c>
      <c r="C312" s="6"/>
      <c r="D312" s="2"/>
      <c r="E312" s="2"/>
      <c r="F312" s="2"/>
      <c r="G312" s="7"/>
      <c r="H312" s="6">
        <v>4.7249999999999996</v>
      </c>
      <c r="I312" s="2">
        <v>24.225000000000001</v>
      </c>
      <c r="J312" s="2">
        <v>167.4</v>
      </c>
      <c r="K312" s="2">
        <v>36.975000000000001</v>
      </c>
      <c r="L312" s="7">
        <v>31.875</v>
      </c>
      <c r="M312" s="6">
        <v>6.3700000000000007E-2</v>
      </c>
      <c r="N312" s="2">
        <v>62.029000000000003</v>
      </c>
      <c r="O312" s="2">
        <v>164.73</v>
      </c>
      <c r="P312" s="2">
        <v>88.995000000000005</v>
      </c>
      <c r="Q312" s="7">
        <v>115.45099999999999</v>
      </c>
    </row>
    <row r="313" spans="1:17" x14ac:dyDescent="0.25">
      <c r="A313">
        <v>305</v>
      </c>
      <c r="B313">
        <f t="shared" si="4"/>
        <v>6100</v>
      </c>
      <c r="C313" s="6"/>
      <c r="D313" s="2"/>
      <c r="E313" s="2"/>
      <c r="F313" s="2"/>
      <c r="G313" s="7"/>
      <c r="H313" s="6">
        <v>4.3499999999999996</v>
      </c>
      <c r="I313" s="2">
        <v>24.3</v>
      </c>
      <c r="J313" s="2">
        <v>166.95</v>
      </c>
      <c r="K313" s="2">
        <v>36.825000000000003</v>
      </c>
      <c r="L313" s="7">
        <v>31.574999999999999</v>
      </c>
      <c r="M313" s="6">
        <v>0.255</v>
      </c>
      <c r="N313" s="2">
        <v>62.539000000000001</v>
      </c>
      <c r="O313" s="2">
        <v>164.79400000000001</v>
      </c>
      <c r="P313" s="2">
        <v>90.078999999999994</v>
      </c>
      <c r="Q313" s="7">
        <v>116.21599999999999</v>
      </c>
    </row>
    <row r="314" spans="1:17" x14ac:dyDescent="0.25">
      <c r="A314">
        <v>306</v>
      </c>
      <c r="B314">
        <f t="shared" si="4"/>
        <v>6120</v>
      </c>
      <c r="C314" s="6"/>
      <c r="D314" s="2"/>
      <c r="E314" s="2"/>
      <c r="F314" s="2"/>
      <c r="G314" s="7"/>
      <c r="H314" s="6">
        <v>4.5750000000000002</v>
      </c>
      <c r="I314" s="2">
        <v>24.375</v>
      </c>
      <c r="J314" s="2">
        <v>167.25</v>
      </c>
      <c r="K314" s="2">
        <v>36.299999999999997</v>
      </c>
      <c r="L314" s="7">
        <v>32.024999999999999</v>
      </c>
      <c r="M314" s="6">
        <v>0.19120000000000001</v>
      </c>
      <c r="N314" s="2">
        <v>62.411000000000001</v>
      </c>
      <c r="O314" s="2">
        <v>166.26</v>
      </c>
      <c r="P314" s="2">
        <v>90.460999999999999</v>
      </c>
      <c r="Q314" s="7">
        <v>118.256</v>
      </c>
    </row>
    <row r="315" spans="1:17" x14ac:dyDescent="0.25">
      <c r="A315">
        <v>307</v>
      </c>
      <c r="B315">
        <f t="shared" si="4"/>
        <v>6140</v>
      </c>
      <c r="C315" s="6"/>
      <c r="D315" s="2"/>
      <c r="E315" s="2"/>
      <c r="F315" s="2"/>
      <c r="G315" s="7"/>
      <c r="H315" s="6">
        <v>4.3499999999999996</v>
      </c>
      <c r="I315" s="2">
        <v>24.074999999999999</v>
      </c>
      <c r="J315" s="2">
        <v>167.02500000000001</v>
      </c>
      <c r="K315" s="2">
        <v>36.6</v>
      </c>
      <c r="L315" s="7">
        <v>31.95</v>
      </c>
      <c r="M315" s="6">
        <v>0.19120000000000001</v>
      </c>
      <c r="N315" s="2">
        <v>61.582999999999998</v>
      </c>
      <c r="O315" s="2">
        <v>164.73</v>
      </c>
      <c r="P315" s="2">
        <v>89.887</v>
      </c>
      <c r="Q315" s="7">
        <v>115.961</v>
      </c>
    </row>
    <row r="316" spans="1:17" x14ac:dyDescent="0.25">
      <c r="A316">
        <v>308</v>
      </c>
      <c r="B316">
        <f t="shared" si="4"/>
        <v>6160</v>
      </c>
      <c r="C316" s="6"/>
      <c r="D316" s="2"/>
      <c r="E316" s="2"/>
      <c r="F316" s="2"/>
      <c r="G316" s="7"/>
      <c r="H316" s="6">
        <v>4.2750000000000004</v>
      </c>
      <c r="I316" s="2">
        <v>24.824999999999999</v>
      </c>
      <c r="J316" s="2">
        <v>165.97499999999999</v>
      </c>
      <c r="K316" s="2">
        <v>36.975000000000001</v>
      </c>
      <c r="L316" s="7">
        <v>32.325000000000003</v>
      </c>
      <c r="M316" s="6">
        <v>0.1275</v>
      </c>
      <c r="N316" s="2">
        <v>61.901000000000003</v>
      </c>
      <c r="O316" s="2">
        <v>164.857</v>
      </c>
      <c r="P316" s="2">
        <v>90.525000000000006</v>
      </c>
      <c r="Q316" s="7">
        <v>116.79</v>
      </c>
    </row>
    <row r="317" spans="1:17" x14ac:dyDescent="0.25">
      <c r="A317">
        <v>309</v>
      </c>
      <c r="B317">
        <f t="shared" si="4"/>
        <v>6180</v>
      </c>
      <c r="C317" s="6"/>
      <c r="D317" s="2"/>
      <c r="E317" s="2"/>
      <c r="F317" s="2"/>
      <c r="G317" s="7"/>
      <c r="H317" s="6">
        <v>4.5</v>
      </c>
      <c r="I317" s="2">
        <v>24.45</v>
      </c>
      <c r="J317" s="2">
        <v>166.8</v>
      </c>
      <c r="K317" s="2">
        <v>36.375</v>
      </c>
      <c r="L317" s="7">
        <v>31.95</v>
      </c>
      <c r="M317" s="6">
        <v>0.19120000000000001</v>
      </c>
      <c r="N317" s="2">
        <v>61.646000000000001</v>
      </c>
      <c r="O317" s="2">
        <v>166.643</v>
      </c>
      <c r="P317" s="2">
        <v>91.673000000000002</v>
      </c>
      <c r="Q317" s="7">
        <v>115.834</v>
      </c>
    </row>
    <row r="318" spans="1:17" x14ac:dyDescent="0.25">
      <c r="A318">
        <v>310</v>
      </c>
      <c r="B318">
        <f t="shared" si="4"/>
        <v>6200</v>
      </c>
      <c r="C318" s="6"/>
      <c r="D318" s="2"/>
      <c r="E318" s="2"/>
      <c r="F318" s="2"/>
      <c r="G318" s="7"/>
      <c r="H318" s="6">
        <v>4.2750000000000004</v>
      </c>
      <c r="I318" s="2">
        <v>25.425000000000001</v>
      </c>
      <c r="J318" s="2">
        <v>166.65</v>
      </c>
      <c r="K318" s="2">
        <v>36.975000000000001</v>
      </c>
      <c r="L318" s="7">
        <v>32.1</v>
      </c>
      <c r="M318" s="6">
        <v>0.1275</v>
      </c>
      <c r="N318" s="2">
        <v>60.307000000000002</v>
      </c>
      <c r="O318" s="2">
        <v>166.26</v>
      </c>
      <c r="P318" s="2">
        <v>91.480999999999995</v>
      </c>
      <c r="Q318" s="7">
        <v>117.619</v>
      </c>
    </row>
    <row r="319" spans="1:17" x14ac:dyDescent="0.25">
      <c r="A319">
        <v>311</v>
      </c>
      <c r="B319">
        <f t="shared" si="4"/>
        <v>6220</v>
      </c>
      <c r="C319" s="6"/>
      <c r="D319" s="2"/>
      <c r="E319" s="2"/>
      <c r="F319" s="2"/>
      <c r="G319" s="7"/>
      <c r="H319" s="6">
        <v>4.4249999999999998</v>
      </c>
      <c r="I319" s="2">
        <v>25.05</v>
      </c>
      <c r="J319" s="2">
        <v>165.82499999999999</v>
      </c>
      <c r="K319" s="2">
        <v>35.924999999999997</v>
      </c>
      <c r="L319" s="7">
        <v>31.95</v>
      </c>
      <c r="M319" s="6">
        <v>0.255</v>
      </c>
      <c r="N319" s="2">
        <v>60.499000000000002</v>
      </c>
      <c r="O319" s="2">
        <v>166.005</v>
      </c>
      <c r="P319" s="2">
        <v>90.397000000000006</v>
      </c>
      <c r="Q319" s="7">
        <v>113.794</v>
      </c>
    </row>
    <row r="320" spans="1:17" x14ac:dyDescent="0.25">
      <c r="A320">
        <v>312</v>
      </c>
      <c r="B320">
        <f t="shared" si="4"/>
        <v>6240</v>
      </c>
      <c r="C320" s="6"/>
      <c r="D320" s="2"/>
      <c r="E320" s="2"/>
      <c r="F320" s="2"/>
      <c r="G320" s="7"/>
      <c r="H320" s="6">
        <v>4.5</v>
      </c>
      <c r="I320" s="2">
        <v>25.35</v>
      </c>
      <c r="J320" s="2">
        <v>166.65</v>
      </c>
      <c r="K320" s="2">
        <v>36.225000000000001</v>
      </c>
      <c r="L320" s="7">
        <v>32.1</v>
      </c>
      <c r="M320" s="6">
        <v>0.1275</v>
      </c>
      <c r="N320" s="2">
        <v>60.244</v>
      </c>
      <c r="O320" s="2">
        <v>167.089</v>
      </c>
      <c r="P320" s="2">
        <v>91.29</v>
      </c>
      <c r="Q320" s="7">
        <v>115.706</v>
      </c>
    </row>
    <row r="321" spans="1:17" x14ac:dyDescent="0.25">
      <c r="A321">
        <v>313</v>
      </c>
      <c r="B321">
        <f t="shared" si="4"/>
        <v>6260</v>
      </c>
      <c r="C321" s="6"/>
      <c r="D321" s="2"/>
      <c r="E321" s="2"/>
      <c r="F321" s="2"/>
      <c r="G321" s="7"/>
      <c r="H321" s="6">
        <v>4.7249999999999996</v>
      </c>
      <c r="I321" s="2">
        <v>24.975000000000001</v>
      </c>
      <c r="J321" s="2">
        <v>167.77500000000001</v>
      </c>
      <c r="K321" s="2">
        <v>36.450000000000003</v>
      </c>
      <c r="L321" s="7">
        <v>32.4</v>
      </c>
      <c r="M321" s="6">
        <v>0.19120000000000001</v>
      </c>
      <c r="N321" s="2">
        <v>60.625999999999998</v>
      </c>
      <c r="O321" s="2">
        <v>167.21600000000001</v>
      </c>
      <c r="P321" s="2">
        <v>93.138999999999996</v>
      </c>
      <c r="Q321" s="7">
        <v>116.535</v>
      </c>
    </row>
    <row r="322" spans="1:17" x14ac:dyDescent="0.25">
      <c r="A322">
        <v>314</v>
      </c>
      <c r="B322">
        <f t="shared" si="4"/>
        <v>6280</v>
      </c>
      <c r="C322" s="6"/>
      <c r="D322" s="2"/>
      <c r="E322" s="2"/>
      <c r="F322" s="2"/>
      <c r="G322" s="7"/>
      <c r="H322" s="6">
        <v>4.5</v>
      </c>
      <c r="I322" s="2">
        <v>25.274999999999999</v>
      </c>
      <c r="J322" s="2">
        <v>166.5</v>
      </c>
      <c r="K322" s="2">
        <v>36.6</v>
      </c>
      <c r="L322" s="7">
        <v>32.25</v>
      </c>
      <c r="M322" s="6">
        <v>0.19120000000000001</v>
      </c>
      <c r="N322" s="2">
        <v>59.286999999999999</v>
      </c>
      <c r="O322" s="2">
        <v>167.34399999999999</v>
      </c>
      <c r="P322" s="2">
        <v>92.373999999999995</v>
      </c>
      <c r="Q322" s="7">
        <v>115.324</v>
      </c>
    </row>
    <row r="323" spans="1:17" x14ac:dyDescent="0.25">
      <c r="A323">
        <v>315</v>
      </c>
      <c r="B323">
        <f t="shared" si="4"/>
        <v>6300</v>
      </c>
      <c r="C323" s="6"/>
      <c r="D323" s="2"/>
      <c r="E323" s="2"/>
      <c r="F323" s="2"/>
      <c r="G323" s="7"/>
      <c r="H323" s="6">
        <v>4.5750000000000002</v>
      </c>
      <c r="I323" s="2">
        <v>25.574999999999999</v>
      </c>
      <c r="J323" s="2">
        <v>167.17500000000001</v>
      </c>
      <c r="K323" s="2">
        <v>37.575000000000003</v>
      </c>
      <c r="L323" s="7">
        <v>31.725000000000001</v>
      </c>
      <c r="M323" s="6">
        <v>0.255</v>
      </c>
      <c r="N323" s="2">
        <v>59.798000000000002</v>
      </c>
      <c r="O323" s="2">
        <v>167.98099999999999</v>
      </c>
      <c r="P323" s="2">
        <v>92.501000000000005</v>
      </c>
      <c r="Q323" s="7">
        <v>118.129</v>
      </c>
    </row>
    <row r="324" spans="1:17" x14ac:dyDescent="0.25">
      <c r="A324">
        <v>316</v>
      </c>
      <c r="B324">
        <f t="shared" si="4"/>
        <v>6320</v>
      </c>
      <c r="C324" s="6"/>
      <c r="D324" s="2"/>
      <c r="E324" s="2"/>
      <c r="F324" s="2"/>
      <c r="G324" s="7"/>
      <c r="H324" s="6">
        <v>4.4249999999999998</v>
      </c>
      <c r="I324" s="2">
        <v>25.725000000000001</v>
      </c>
      <c r="J324" s="2">
        <v>167.02500000000001</v>
      </c>
      <c r="K324" s="2">
        <v>36.524999999999999</v>
      </c>
      <c r="L324" s="7">
        <v>31.574999999999999</v>
      </c>
      <c r="M324" s="6">
        <v>0.1275</v>
      </c>
      <c r="N324" s="2">
        <v>59.16</v>
      </c>
      <c r="O324" s="2">
        <v>167.917</v>
      </c>
      <c r="P324" s="2">
        <v>92.947999999999993</v>
      </c>
      <c r="Q324" s="7">
        <v>117.10899999999999</v>
      </c>
    </row>
    <row r="325" spans="1:17" x14ac:dyDescent="0.25">
      <c r="A325">
        <v>317</v>
      </c>
      <c r="B325">
        <f t="shared" si="4"/>
        <v>6340</v>
      </c>
      <c r="C325" s="6"/>
      <c r="D325" s="2"/>
      <c r="E325" s="2"/>
      <c r="F325" s="2"/>
      <c r="G325" s="7"/>
      <c r="H325" s="6">
        <v>4.5750000000000002</v>
      </c>
      <c r="I325" s="2">
        <v>25.725000000000001</v>
      </c>
      <c r="J325" s="2">
        <v>170.7</v>
      </c>
      <c r="K325" s="2">
        <v>38.475000000000001</v>
      </c>
      <c r="L325" s="7">
        <v>32.475000000000001</v>
      </c>
      <c r="M325" s="6">
        <v>0.19120000000000001</v>
      </c>
      <c r="N325" s="2">
        <v>60.307000000000002</v>
      </c>
      <c r="O325" s="2">
        <v>168.173</v>
      </c>
      <c r="P325" s="2">
        <v>94.286000000000001</v>
      </c>
      <c r="Q325" s="7">
        <v>117.42700000000001</v>
      </c>
    </row>
    <row r="326" spans="1:17" x14ac:dyDescent="0.25">
      <c r="A326">
        <v>318</v>
      </c>
      <c r="B326">
        <f t="shared" si="4"/>
        <v>6360</v>
      </c>
      <c r="C326" s="6"/>
      <c r="D326" s="2"/>
      <c r="E326" s="2"/>
      <c r="F326" s="2"/>
      <c r="G326" s="7"/>
      <c r="H326" s="6">
        <v>4.875</v>
      </c>
      <c r="I326" s="2">
        <v>25.65</v>
      </c>
      <c r="J326" s="2">
        <v>168</v>
      </c>
      <c r="K326" s="2">
        <v>38.024999999999999</v>
      </c>
      <c r="L326" s="7">
        <v>32.25</v>
      </c>
      <c r="M326" s="6">
        <v>0.19120000000000001</v>
      </c>
      <c r="N326" s="2">
        <v>59.033000000000001</v>
      </c>
      <c r="O326" s="2">
        <v>167.79</v>
      </c>
      <c r="P326" s="2">
        <v>92.501000000000005</v>
      </c>
      <c r="Q326" s="7">
        <v>116.152</v>
      </c>
    </row>
    <row r="327" spans="1:17" x14ac:dyDescent="0.25">
      <c r="A327">
        <v>319</v>
      </c>
      <c r="B327">
        <f t="shared" si="4"/>
        <v>6380</v>
      </c>
      <c r="C327" s="6"/>
      <c r="D327" s="2"/>
      <c r="E327" s="2"/>
      <c r="F327" s="2"/>
      <c r="G327" s="7"/>
      <c r="H327" s="6">
        <v>4.8</v>
      </c>
      <c r="I327" s="2">
        <v>25.5</v>
      </c>
      <c r="J327" s="2">
        <v>168.07499999999999</v>
      </c>
      <c r="K327" s="2">
        <v>38.325000000000003</v>
      </c>
      <c r="L327" s="7">
        <v>32.325000000000003</v>
      </c>
      <c r="M327" s="6">
        <v>0.255</v>
      </c>
      <c r="N327" s="2">
        <v>58.459000000000003</v>
      </c>
      <c r="O327" s="2">
        <v>169.065</v>
      </c>
      <c r="P327" s="2">
        <v>94.031000000000006</v>
      </c>
      <c r="Q327" s="7">
        <v>119.34</v>
      </c>
    </row>
    <row r="328" spans="1:17" x14ac:dyDescent="0.25">
      <c r="A328">
        <v>320</v>
      </c>
      <c r="B328">
        <f t="shared" si="4"/>
        <v>6400</v>
      </c>
      <c r="C328" s="6"/>
      <c r="D328" s="2"/>
      <c r="E328" s="2"/>
      <c r="F328" s="2"/>
      <c r="G328" s="7"/>
      <c r="H328" s="6">
        <v>4.4249999999999998</v>
      </c>
      <c r="I328" s="2">
        <v>25.8</v>
      </c>
      <c r="J328" s="2">
        <v>168.07499999999999</v>
      </c>
      <c r="K328" s="2">
        <v>37.725000000000001</v>
      </c>
      <c r="L328" s="7">
        <v>32.325000000000003</v>
      </c>
      <c r="M328" s="6">
        <v>0.19120000000000001</v>
      </c>
      <c r="N328" s="2">
        <v>59.988999999999997</v>
      </c>
      <c r="O328" s="2">
        <v>170.149</v>
      </c>
      <c r="P328" s="2">
        <v>94.159000000000006</v>
      </c>
      <c r="Q328" s="7">
        <v>121.50700000000001</v>
      </c>
    </row>
    <row r="329" spans="1:17" x14ac:dyDescent="0.25">
      <c r="A329">
        <v>321</v>
      </c>
      <c r="B329">
        <f t="shared" ref="B329:B392" si="5">20*A329</f>
        <v>6420</v>
      </c>
      <c r="C329" s="6"/>
      <c r="D329" s="2"/>
      <c r="E329" s="2"/>
      <c r="F329" s="2"/>
      <c r="G329" s="7"/>
      <c r="H329" s="6">
        <v>4.7249999999999996</v>
      </c>
      <c r="I329" s="2">
        <v>25.8</v>
      </c>
      <c r="J329" s="2">
        <v>167.55</v>
      </c>
      <c r="K329" s="2">
        <v>37.274999999999999</v>
      </c>
      <c r="L329" s="7">
        <v>32.1</v>
      </c>
      <c r="M329" s="6">
        <v>0.1275</v>
      </c>
      <c r="N329" s="2">
        <v>59.924999999999997</v>
      </c>
      <c r="O329" s="2">
        <v>169.19300000000001</v>
      </c>
      <c r="P329" s="2">
        <v>94.731999999999999</v>
      </c>
      <c r="Q329" s="7">
        <v>120.232</v>
      </c>
    </row>
    <row r="330" spans="1:17" x14ac:dyDescent="0.25">
      <c r="A330">
        <v>322</v>
      </c>
      <c r="B330">
        <f t="shared" si="5"/>
        <v>6440</v>
      </c>
      <c r="C330" s="6"/>
      <c r="D330" s="2"/>
      <c r="E330" s="2"/>
      <c r="F330" s="2"/>
      <c r="G330" s="7"/>
      <c r="H330" s="6">
        <v>4.875</v>
      </c>
      <c r="I330" s="2">
        <v>25.5</v>
      </c>
      <c r="J330" s="2">
        <v>167.77500000000001</v>
      </c>
      <c r="K330" s="2">
        <v>38.325000000000003</v>
      </c>
      <c r="L330" s="7">
        <v>32.700000000000003</v>
      </c>
      <c r="M330" s="6">
        <v>0.255</v>
      </c>
      <c r="N330" s="2">
        <v>59.478999999999999</v>
      </c>
      <c r="O330" s="2">
        <v>169.57499999999999</v>
      </c>
      <c r="P330" s="2">
        <v>94.286000000000001</v>
      </c>
      <c r="Q330" s="7">
        <v>118.83</v>
      </c>
    </row>
    <row r="331" spans="1:17" x14ac:dyDescent="0.25">
      <c r="A331">
        <v>323</v>
      </c>
      <c r="B331">
        <f t="shared" si="5"/>
        <v>6460</v>
      </c>
      <c r="C331" s="6"/>
      <c r="D331" s="2"/>
      <c r="E331" s="2"/>
      <c r="F331" s="2"/>
      <c r="G331" s="7"/>
      <c r="H331" s="6">
        <v>4.6500000000000004</v>
      </c>
      <c r="I331" s="2">
        <v>25.725000000000001</v>
      </c>
      <c r="J331" s="2">
        <v>168</v>
      </c>
      <c r="K331" s="2">
        <v>37.575000000000003</v>
      </c>
      <c r="L331" s="7">
        <v>32.1</v>
      </c>
      <c r="M331" s="6">
        <v>0.255</v>
      </c>
      <c r="N331" s="2">
        <v>59.860999999999997</v>
      </c>
      <c r="O331" s="2">
        <v>171.10499999999999</v>
      </c>
      <c r="P331" s="2">
        <v>94.731999999999999</v>
      </c>
      <c r="Q331" s="7">
        <v>120.806</v>
      </c>
    </row>
    <row r="332" spans="1:17" x14ac:dyDescent="0.25">
      <c r="A332">
        <v>324</v>
      </c>
      <c r="B332">
        <f t="shared" si="5"/>
        <v>6480</v>
      </c>
      <c r="C332" s="6"/>
      <c r="D332" s="2"/>
      <c r="E332" s="2"/>
      <c r="F332" s="2"/>
      <c r="G332" s="7"/>
      <c r="H332" s="6">
        <v>4.8</v>
      </c>
      <c r="I332" s="2">
        <v>25.425000000000001</v>
      </c>
      <c r="J332" s="2">
        <v>168.9</v>
      </c>
      <c r="K332" s="2">
        <v>37.125</v>
      </c>
      <c r="L332" s="7">
        <v>32.475000000000001</v>
      </c>
      <c r="M332" s="6">
        <v>0.19120000000000001</v>
      </c>
      <c r="N332" s="2">
        <v>59.860999999999997</v>
      </c>
      <c r="O332" s="2">
        <v>170.46700000000001</v>
      </c>
      <c r="P332" s="2">
        <v>94.731999999999999</v>
      </c>
      <c r="Q332" s="7">
        <v>120.105</v>
      </c>
    </row>
    <row r="333" spans="1:17" x14ac:dyDescent="0.25">
      <c r="A333">
        <v>325</v>
      </c>
      <c r="B333" s="2">
        <f t="shared" si="5"/>
        <v>6500</v>
      </c>
      <c r="C333" s="8"/>
      <c r="D333" s="9"/>
      <c r="E333" s="9"/>
      <c r="F333" s="9"/>
      <c r="G333" s="10"/>
      <c r="H333" s="8"/>
      <c r="I333" s="9"/>
      <c r="J333" s="9"/>
      <c r="K333" s="9"/>
      <c r="L333" s="10"/>
      <c r="M333" s="8">
        <v>0.19120000000000001</v>
      </c>
      <c r="N333" s="9">
        <v>58.585999999999999</v>
      </c>
      <c r="O333" s="9">
        <v>170.786</v>
      </c>
      <c r="P333" s="9">
        <v>94.286000000000001</v>
      </c>
      <c r="Q333" s="10">
        <v>121.316</v>
      </c>
    </row>
    <row r="336" spans="1:17" x14ac:dyDescent="0.25">
      <c r="A336" s="2"/>
    </row>
  </sheetData>
  <sortState ref="Q8:Q725">
    <sortCondition ref="Q72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2"/>
  <sheetViews>
    <sheetView tabSelected="1" zoomScaleNormal="100" workbookViewId="0">
      <selection activeCell="N12" sqref="N12"/>
    </sheetView>
  </sheetViews>
  <sheetFormatPr defaultRowHeight="15" x14ac:dyDescent="0.25"/>
  <sheetData>
    <row r="2" spans="1:31" x14ac:dyDescent="0.25">
      <c r="B2" s="3" t="s">
        <v>6</v>
      </c>
      <c r="C2" s="4" t="s">
        <v>10</v>
      </c>
      <c r="D2" s="4" t="s">
        <v>2</v>
      </c>
      <c r="E2" s="4" t="s">
        <v>4</v>
      </c>
      <c r="F2" s="5" t="s">
        <v>12</v>
      </c>
      <c r="G2" s="3" t="s">
        <v>16</v>
      </c>
      <c r="H2" s="4" t="s">
        <v>10</v>
      </c>
      <c r="I2" s="4" t="s">
        <v>2</v>
      </c>
      <c r="J2" s="4" t="s">
        <v>4</v>
      </c>
      <c r="K2" s="5" t="s">
        <v>12</v>
      </c>
      <c r="L2" s="3" t="s">
        <v>27</v>
      </c>
      <c r="M2" s="4" t="s">
        <v>10</v>
      </c>
      <c r="N2" s="4" t="s">
        <v>2</v>
      </c>
      <c r="O2" s="4" t="s">
        <v>4</v>
      </c>
      <c r="P2" s="5" t="s">
        <v>12</v>
      </c>
      <c r="Q2" s="3" t="s">
        <v>28</v>
      </c>
      <c r="R2" s="4" t="s">
        <v>10</v>
      </c>
      <c r="S2" s="4" t="s">
        <v>3</v>
      </c>
      <c r="T2" s="4" t="s">
        <v>4</v>
      </c>
      <c r="U2" s="5" t="s">
        <v>12</v>
      </c>
      <c r="V2" s="3" t="s">
        <v>29</v>
      </c>
      <c r="W2" s="4" t="s">
        <v>10</v>
      </c>
      <c r="X2" s="4" t="s">
        <v>3</v>
      </c>
      <c r="Y2" s="4" t="s">
        <v>4</v>
      </c>
      <c r="Z2" s="5" t="s">
        <v>12</v>
      </c>
      <c r="AB2" s="3"/>
      <c r="AC2" s="4" t="s">
        <v>11</v>
      </c>
      <c r="AD2" s="4" t="s">
        <v>8</v>
      </c>
      <c r="AE2" s="5" t="s">
        <v>9</v>
      </c>
    </row>
    <row r="3" spans="1:31" x14ac:dyDescent="0.25">
      <c r="A3" s="11" t="s">
        <v>30</v>
      </c>
      <c r="B3" s="6">
        <f>RAWdata!C149-RAWdata!C8</f>
        <v>0.52500000000000002</v>
      </c>
      <c r="C3" s="2">
        <f>B3*AE3</f>
        <v>0.125</v>
      </c>
      <c r="D3" s="2">
        <f>RAWdata!B149</f>
        <v>2820</v>
      </c>
      <c r="E3" s="2">
        <f>D3/60/24</f>
        <v>1.9583333333333333</v>
      </c>
      <c r="F3" s="7">
        <f>C3/E3</f>
        <v>6.3829787234042562E-2</v>
      </c>
      <c r="G3" s="6">
        <f>RAWdata!D149-RAWdata!D8</f>
        <v>15.599999999999998</v>
      </c>
      <c r="H3" s="2">
        <f>G3*AE3</f>
        <v>3.7142857142857135</v>
      </c>
      <c r="I3" s="2">
        <f>RAWdata!B149</f>
        <v>2820</v>
      </c>
      <c r="J3" s="2">
        <f>I3/60/24</f>
        <v>1.9583333333333333</v>
      </c>
      <c r="K3" s="7">
        <f>H3/J3</f>
        <v>1.8966565349544069</v>
      </c>
      <c r="L3" s="6">
        <f>RAWdata!E149-RAWdata!E8</f>
        <v>96.074999999999989</v>
      </c>
      <c r="M3" s="2">
        <f>L3*AE3</f>
        <v>22.874999999999996</v>
      </c>
      <c r="N3" s="2">
        <f>RAWdata!B149</f>
        <v>2820</v>
      </c>
      <c r="O3" s="2">
        <f>N3/60/24</f>
        <v>1.9583333333333333</v>
      </c>
      <c r="P3" s="7">
        <f>M3/O3</f>
        <v>11.680851063829786</v>
      </c>
      <c r="Q3" s="6">
        <f>RAWdata!F149-RAWdata!F8</f>
        <v>12.149999999999999</v>
      </c>
      <c r="R3" s="2">
        <f>AE3*Q3</f>
        <v>2.8928571428571423</v>
      </c>
      <c r="S3" s="2">
        <f>RAWdata!B149</f>
        <v>2820</v>
      </c>
      <c r="T3" s="2">
        <f>S3/60/24</f>
        <v>1.9583333333333333</v>
      </c>
      <c r="U3" s="7">
        <f>R3/T3</f>
        <v>1.4772036474164132</v>
      </c>
      <c r="V3" s="6">
        <f>RAWdata!G149-RAWdata!G8</f>
        <v>32.625</v>
      </c>
      <c r="W3" s="2">
        <f>AE3*V3</f>
        <v>7.7678571428571423</v>
      </c>
      <c r="X3" s="2">
        <f>RAWdata!B149</f>
        <v>2820</v>
      </c>
      <c r="Y3" s="2">
        <f>X3/60/24</f>
        <v>1.9583333333333333</v>
      </c>
      <c r="Z3" s="7">
        <f>W3/Y3</f>
        <v>3.9665653495440729</v>
      </c>
      <c r="AB3" s="6" t="s">
        <v>30</v>
      </c>
      <c r="AC3" s="2">
        <v>210</v>
      </c>
      <c r="AD3" s="2">
        <f>5/210</f>
        <v>2.3809523809523808E-2</v>
      </c>
      <c r="AE3" s="7">
        <f>50/210</f>
        <v>0.23809523809523808</v>
      </c>
    </row>
    <row r="4" spans="1:31" x14ac:dyDescent="0.25">
      <c r="A4" s="12" t="s">
        <v>31</v>
      </c>
      <c r="B4" s="6">
        <f>RAWdata!H332-RAWdata!H8</f>
        <v>4.8</v>
      </c>
      <c r="C4" s="2">
        <f>B4*AE4</f>
        <v>0.96</v>
      </c>
      <c r="D4" s="2">
        <f>RAWdata!B332</f>
        <v>6480</v>
      </c>
      <c r="E4" s="2">
        <f>D4/60/24</f>
        <v>4.5</v>
      </c>
      <c r="F4" s="7">
        <f>C4/E4</f>
        <v>0.21333333333333332</v>
      </c>
      <c r="G4" s="6">
        <f>RAWdata!I332-RAWdata!I8</f>
        <v>21.824999999999999</v>
      </c>
      <c r="H4" s="2">
        <f>G4*AE4</f>
        <v>4.3650000000000002</v>
      </c>
      <c r="I4" s="2">
        <f>RAWdata!B332</f>
        <v>6480</v>
      </c>
      <c r="J4" s="2">
        <f>I4/60/24</f>
        <v>4.5</v>
      </c>
      <c r="K4" s="7">
        <f>H4/J4</f>
        <v>0.97000000000000008</v>
      </c>
      <c r="L4" s="6">
        <f>RAWdata!J332-RAWdata!J8</f>
        <v>146.92500000000001</v>
      </c>
      <c r="M4" s="2">
        <f>L4*AE4</f>
        <v>29.385000000000005</v>
      </c>
      <c r="N4" s="2">
        <f>RAWdata!B332</f>
        <v>6480</v>
      </c>
      <c r="O4" s="2">
        <f>N4/60/24</f>
        <v>4.5</v>
      </c>
      <c r="P4" s="7">
        <f>M4/O4</f>
        <v>6.5300000000000011</v>
      </c>
      <c r="Q4" s="6">
        <f>RAWdata!K332-RAWdata!K8</f>
        <v>33.225000000000001</v>
      </c>
      <c r="R4" s="2">
        <f>AE4*Q4</f>
        <v>6.6450000000000005</v>
      </c>
      <c r="S4" s="2">
        <f>RAWdata!B332</f>
        <v>6480</v>
      </c>
      <c r="T4" s="2">
        <f>S4/60/24</f>
        <v>4.5</v>
      </c>
      <c r="U4" s="7">
        <f>R4/T4</f>
        <v>1.4766666666666668</v>
      </c>
      <c r="V4" s="6">
        <f>RAWdata!L332-RAWdata!L8</f>
        <v>32.024999999999999</v>
      </c>
      <c r="W4" s="2">
        <f>AE4*V4</f>
        <v>6.4050000000000002</v>
      </c>
      <c r="X4" s="2">
        <f>RAWdata!B332</f>
        <v>6480</v>
      </c>
      <c r="Y4" s="2">
        <f>X4/60/24</f>
        <v>4.5</v>
      </c>
      <c r="Z4" s="7">
        <f>W4/Y4</f>
        <v>1.4233333333333333</v>
      </c>
      <c r="AB4" s="6" t="s">
        <v>31</v>
      </c>
      <c r="AC4" s="2">
        <v>250</v>
      </c>
      <c r="AD4" s="2">
        <f>5/250</f>
        <v>0.02</v>
      </c>
      <c r="AE4" s="7">
        <f>50/250</f>
        <v>0.2</v>
      </c>
    </row>
    <row r="5" spans="1:31" x14ac:dyDescent="0.25">
      <c r="A5" s="13" t="s">
        <v>32</v>
      </c>
      <c r="B5" s="8">
        <f>RAWdata!M333-RAWdata!M8</f>
        <v>-1.3388</v>
      </c>
      <c r="C5" s="9">
        <f>B5*AE5</f>
        <v>-0.26563492063492061</v>
      </c>
      <c r="D5" s="9">
        <f>RAWdata!B333</f>
        <v>6500</v>
      </c>
      <c r="E5" s="9">
        <f>D5/60/24</f>
        <v>4.5138888888888884</v>
      </c>
      <c r="F5" s="10">
        <f>C5/E5</f>
        <v>-5.884835164835165E-2</v>
      </c>
      <c r="G5" s="8">
        <f>RAWdata!N333-RAWdata!N8</f>
        <v>52.975999999999999</v>
      </c>
      <c r="H5" s="9">
        <f>G5*AE5</f>
        <v>10.511111111111111</v>
      </c>
      <c r="I5" s="9">
        <f>RAWdata!B333</f>
        <v>6500</v>
      </c>
      <c r="J5" s="9">
        <f>I5/60/24</f>
        <v>4.5138888888888884</v>
      </c>
      <c r="K5" s="10">
        <f>H5/J5</f>
        <v>2.328615384615385</v>
      </c>
      <c r="L5" s="8">
        <f>RAWdata!O333-RAWdata!O8</f>
        <v>147.32599999999999</v>
      </c>
      <c r="M5" s="9">
        <f>L5*AE5</f>
        <v>29.231349206349204</v>
      </c>
      <c r="N5" s="9">
        <f>RAWdata!B333</f>
        <v>6500</v>
      </c>
      <c r="O5" s="9">
        <f>N5/60/24</f>
        <v>4.5138888888888884</v>
      </c>
      <c r="P5" s="10">
        <f>M5/O5</f>
        <v>6.4758681318681317</v>
      </c>
      <c r="Q5" s="8">
        <f>RAWdata!P333-RAWdata!P8</f>
        <v>93.457000000000008</v>
      </c>
      <c r="R5" s="9">
        <f>AE5*Q5</f>
        <v>18.543055555555558</v>
      </c>
      <c r="S5" s="9">
        <f>RAWdata!B333</f>
        <v>6500</v>
      </c>
      <c r="T5" s="9">
        <f>S5/60/24</f>
        <v>4.5138888888888884</v>
      </c>
      <c r="U5" s="10">
        <f>R5/T5</f>
        <v>4.1080000000000005</v>
      </c>
      <c r="V5" s="8">
        <f>RAWdata!Q333-RAWdata!Q8</f>
        <v>119.276</v>
      </c>
      <c r="W5" s="9">
        <f>AE5*V5</f>
        <v>23.665873015873014</v>
      </c>
      <c r="X5" s="9">
        <f>RAWdata!B333</f>
        <v>6500</v>
      </c>
      <c r="Y5" s="9">
        <f>X5/60/24</f>
        <v>4.5138888888888884</v>
      </c>
      <c r="Z5" s="10">
        <f>W5/Y5</f>
        <v>5.2429010989010996</v>
      </c>
      <c r="AB5" s="8" t="s">
        <v>32</v>
      </c>
      <c r="AC5" s="9">
        <v>252</v>
      </c>
      <c r="AD5" s="9">
        <f>5/252</f>
        <v>1.984126984126984E-2</v>
      </c>
      <c r="AE5" s="10">
        <f>50/252</f>
        <v>0.1984126984126984</v>
      </c>
    </row>
    <row r="7" spans="1:31" x14ac:dyDescent="0.25">
      <c r="D7" t="s">
        <v>7</v>
      </c>
      <c r="E7" t="s">
        <v>5</v>
      </c>
      <c r="F7" t="s">
        <v>30</v>
      </c>
      <c r="G7" t="s">
        <v>31</v>
      </c>
      <c r="H7" t="s">
        <v>32</v>
      </c>
      <c r="I7" t="s">
        <v>15</v>
      </c>
      <c r="J7" t="s">
        <v>13</v>
      </c>
      <c r="K7" t="s">
        <v>14</v>
      </c>
    </row>
    <row r="8" spans="1:31" x14ac:dyDescent="0.25">
      <c r="B8" t="s">
        <v>6</v>
      </c>
      <c r="D8">
        <f>AVERAGE(C3:C5)</f>
        <v>0.2731216931216931</v>
      </c>
      <c r="E8">
        <f>STDEV(C3:C5)</f>
        <v>0.626099246645346</v>
      </c>
      <c r="F8">
        <f>$C$3</f>
        <v>0.125</v>
      </c>
      <c r="G8">
        <f>$C$4</f>
        <v>0.96</v>
      </c>
      <c r="H8">
        <f>$C$5</f>
        <v>-0.26563492063492061</v>
      </c>
      <c r="I8">
        <v>10</v>
      </c>
      <c r="J8">
        <f>AVERAGE(F3:F5)</f>
        <v>7.2771589639674755E-2</v>
      </c>
      <c r="K8">
        <f>STDEV(F3:F5)</f>
        <v>0.13631098371944692</v>
      </c>
    </row>
    <row r="9" spans="1:31" x14ac:dyDescent="0.25">
      <c r="B9" t="s">
        <v>16</v>
      </c>
      <c r="D9">
        <f>AVERAGE(H3:H5)</f>
        <v>6.1967989417989413</v>
      </c>
      <c r="E9">
        <f>STDEV(H3:H5)</f>
        <v>3.7504432259553648</v>
      </c>
      <c r="F9">
        <f>$H$3</f>
        <v>3.7142857142857135</v>
      </c>
      <c r="G9">
        <f>$H$4</f>
        <v>4.3650000000000002</v>
      </c>
      <c r="H9">
        <f>$H$5</f>
        <v>10.511111111111111</v>
      </c>
      <c r="I9">
        <v>10</v>
      </c>
      <c r="J9">
        <f>AVERAGE(K3:K5)</f>
        <v>1.7317573065232639</v>
      </c>
      <c r="K9">
        <f>STDEV(K3:K5)</f>
        <v>0.69415614776597112</v>
      </c>
    </row>
    <row r="10" spans="1:31" x14ac:dyDescent="0.25">
      <c r="B10" t="s">
        <v>27</v>
      </c>
      <c r="D10">
        <f>AVERAGE(M3:M5)</f>
        <v>27.163783068783072</v>
      </c>
      <c r="E10">
        <f>STDEV(M3:M5)</f>
        <v>3.7149895423685377</v>
      </c>
      <c r="F10">
        <f>$M$3</f>
        <v>22.874999999999996</v>
      </c>
      <c r="G10">
        <f>$M$4</f>
        <v>29.385000000000005</v>
      </c>
      <c r="H10">
        <f>$M$5</f>
        <v>29.231349206349204</v>
      </c>
      <c r="I10">
        <v>10</v>
      </c>
      <c r="J10">
        <f>AVERAGE(P3:P5)</f>
        <v>8.2289063985659734</v>
      </c>
      <c r="K10">
        <f>STDEV(P3:P5)</f>
        <v>2.9895942941843008</v>
      </c>
    </row>
    <row r="11" spans="1:31" x14ac:dyDescent="0.25">
      <c r="B11" t="s">
        <v>28</v>
      </c>
      <c r="D11">
        <f>AVERAGE(R3:R5)</f>
        <v>9.3603042328042338</v>
      </c>
      <c r="E11">
        <f>STDEV(R3:R5)</f>
        <v>8.1707916015965338</v>
      </c>
      <c r="F11">
        <f>$R$3</f>
        <v>2.8928571428571423</v>
      </c>
      <c r="G11">
        <f>$R$4</f>
        <v>6.6450000000000005</v>
      </c>
      <c r="H11">
        <f>$R$5</f>
        <v>18.543055555555558</v>
      </c>
      <c r="I11">
        <v>10</v>
      </c>
      <c r="J11">
        <f>AVERAGE(U3:U5)</f>
        <v>2.3539567713610268</v>
      </c>
      <c r="K11">
        <f>STDEV(U3:U5)</f>
        <v>1.5190460190651753</v>
      </c>
    </row>
    <row r="12" spans="1:31" x14ac:dyDescent="0.25">
      <c r="B12" t="s">
        <v>29</v>
      </c>
      <c r="D12">
        <f>AVERAGE(W3:W5)</f>
        <v>12.612910052910053</v>
      </c>
      <c r="E12">
        <f>STDEV(W3:W5)</f>
        <v>9.5963710637632396</v>
      </c>
      <c r="F12">
        <f>$W$3</f>
        <v>7.7678571428571423</v>
      </c>
      <c r="G12">
        <f>$W$4</f>
        <v>6.4050000000000002</v>
      </c>
      <c r="H12">
        <f>$W$5</f>
        <v>23.665873015873014</v>
      </c>
      <c r="I12">
        <v>10</v>
      </c>
      <c r="J12">
        <f>AVERAGE(Z4:Z11)</f>
        <v>3.3331172161172162</v>
      </c>
      <c r="K12">
        <f>STDEV(Z3:Z5)</f>
        <v>1.9444862195933417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RAWdata</vt:lpstr>
      <vt:lpstr>Analysis</vt:lpstr>
    </vt:vector>
  </TitlesOfParts>
  <Company>Wageningen University and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Kampers, Linde</dc:creator>
  <cp:lastModifiedBy>Kampers, Linde</cp:lastModifiedBy>
  <dcterms:created xsi:type="dcterms:W3CDTF">2017-12-15T10:13:16Z</dcterms:created>
  <dcterms:modified xsi:type="dcterms:W3CDTF">2019-04-24T11:28:40Z</dcterms:modified>
</cp:coreProperties>
</file>