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-03\Desktop\mestrado\PaperDissertação\Imagens e tabelas\medeiros_daset\"/>
    </mc:Choice>
  </mc:AlternateContent>
  <xr:revisionPtr revIDLastSave="0" documentId="13_ncr:1_{81DEE347-5D22-4A6A-8226-0E6A3AE0CB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OE_raw_dataset" sheetId="3" r:id="rId1"/>
    <sheet name="corr.Biomass_vs_Melanin" sheetId="6" r:id="rId2"/>
    <sheet name="CCD" sheetId="7" r:id="rId3"/>
    <sheet name="Validation_raw_dataset" sheetId="4" r:id="rId4"/>
    <sheet name="Validation_experiment" sheetId="5" r:id="rId5"/>
    <sheet name="Tyrosinase_activity" sheetId="8" r:id="rId6"/>
    <sheet name="Laccase_activity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3" l="1"/>
  <c r="L7" i="3" s="1"/>
  <c r="M7" i="3" s="1"/>
  <c r="N7" i="3" s="1"/>
  <c r="K8" i="3"/>
  <c r="L8" i="3" s="1"/>
  <c r="M8" i="3" s="1"/>
  <c r="N8" i="3" s="1"/>
  <c r="K9" i="3"/>
  <c r="L9" i="3" s="1"/>
  <c r="M9" i="3" s="1"/>
  <c r="N9" i="3" s="1"/>
  <c r="K10" i="3"/>
  <c r="L10" i="3" s="1"/>
  <c r="M10" i="3" s="1"/>
  <c r="N10" i="3" s="1"/>
  <c r="K11" i="3"/>
  <c r="L11" i="3" s="1"/>
  <c r="M11" i="3" s="1"/>
  <c r="N11" i="3" s="1"/>
  <c r="K12" i="3"/>
  <c r="K13" i="3"/>
  <c r="L13" i="3" s="1"/>
  <c r="M13" i="3" s="1"/>
  <c r="N13" i="3" s="1"/>
  <c r="K14" i="3"/>
  <c r="L14" i="3" s="1"/>
  <c r="M14" i="3" s="1"/>
  <c r="N14" i="3" s="1"/>
  <c r="K15" i="3"/>
  <c r="K16" i="3"/>
  <c r="L16" i="3" s="1"/>
  <c r="M16" i="3" s="1"/>
  <c r="N16" i="3" s="1"/>
  <c r="K17" i="3"/>
  <c r="L17" i="3" s="1"/>
  <c r="M17" i="3" s="1"/>
  <c r="N17" i="3" s="1"/>
  <c r="K18" i="3"/>
  <c r="L18" i="3" s="1"/>
  <c r="M18" i="3" s="1"/>
  <c r="N18" i="3" s="1"/>
  <c r="K19" i="3"/>
  <c r="L19" i="3" s="1"/>
  <c r="M19" i="3" s="1"/>
  <c r="N19" i="3" s="1"/>
  <c r="K20" i="3"/>
  <c r="K21" i="3"/>
  <c r="L21" i="3" s="1"/>
  <c r="M21" i="3" s="1"/>
  <c r="N21" i="3" s="1"/>
  <c r="K22" i="3"/>
  <c r="L22" i="3" s="1"/>
  <c r="M22" i="3" s="1"/>
  <c r="N22" i="3" s="1"/>
  <c r="K23" i="3"/>
  <c r="K24" i="3"/>
  <c r="L24" i="3" s="1"/>
  <c r="M24" i="3" s="1"/>
  <c r="N24" i="3" s="1"/>
  <c r="K25" i="3"/>
  <c r="L25" i="3" s="1"/>
  <c r="M25" i="3" s="1"/>
  <c r="N25" i="3" s="1"/>
  <c r="K26" i="3"/>
  <c r="L26" i="3" s="1"/>
  <c r="M26" i="3" s="1"/>
  <c r="N26" i="3" s="1"/>
  <c r="K27" i="3"/>
  <c r="L27" i="3" s="1"/>
  <c r="M27" i="3" s="1"/>
  <c r="N27" i="3" s="1"/>
  <c r="K28" i="3"/>
  <c r="K29" i="3"/>
  <c r="L29" i="3" s="1"/>
  <c r="M29" i="3" s="1"/>
  <c r="N29" i="3" s="1"/>
  <c r="K30" i="3"/>
  <c r="L30" i="3" s="1"/>
  <c r="M30" i="3" s="1"/>
  <c r="N30" i="3" s="1"/>
  <c r="K31" i="3"/>
  <c r="K32" i="3"/>
  <c r="L32" i="3" s="1"/>
  <c r="M32" i="3" s="1"/>
  <c r="N32" i="3" s="1"/>
  <c r="K33" i="3"/>
  <c r="L33" i="3" s="1"/>
  <c r="M33" i="3" s="1"/>
  <c r="N33" i="3" s="1"/>
  <c r="K34" i="3"/>
  <c r="L34" i="3" s="1"/>
  <c r="M34" i="3" s="1"/>
  <c r="N34" i="3" s="1"/>
  <c r="K35" i="3"/>
  <c r="L35" i="3" s="1"/>
  <c r="M35" i="3" s="1"/>
  <c r="N35" i="3" s="1"/>
  <c r="K36" i="3"/>
  <c r="K37" i="3"/>
  <c r="L37" i="3" s="1"/>
  <c r="M37" i="3" s="1"/>
  <c r="N37" i="3" s="1"/>
  <c r="K38" i="3"/>
  <c r="L38" i="3" s="1"/>
  <c r="M38" i="3" s="1"/>
  <c r="N38" i="3" s="1"/>
  <c r="K39" i="3"/>
  <c r="K40" i="3"/>
  <c r="L40" i="3" s="1"/>
  <c r="M40" i="3" s="1"/>
  <c r="N40" i="3" s="1"/>
  <c r="K41" i="3"/>
  <c r="L41" i="3" s="1"/>
  <c r="M41" i="3" s="1"/>
  <c r="N41" i="3" s="1"/>
  <c r="K42" i="3"/>
  <c r="L42" i="3" s="1"/>
  <c r="M42" i="3" s="1"/>
  <c r="N42" i="3" s="1"/>
  <c r="K43" i="3"/>
  <c r="L43" i="3" s="1"/>
  <c r="M43" i="3" s="1"/>
  <c r="N43" i="3" s="1"/>
  <c r="K44" i="3"/>
  <c r="K45" i="3"/>
  <c r="L45" i="3" s="1"/>
  <c r="M45" i="3" s="1"/>
  <c r="N45" i="3" s="1"/>
  <c r="K46" i="3"/>
  <c r="L46" i="3" s="1"/>
  <c r="M46" i="3" s="1"/>
  <c r="N46" i="3" s="1"/>
  <c r="K47" i="3"/>
  <c r="K48" i="3"/>
  <c r="L48" i="3" s="1"/>
  <c r="M48" i="3" s="1"/>
  <c r="N48" i="3" s="1"/>
  <c r="K49" i="3"/>
  <c r="K50" i="3"/>
  <c r="L50" i="3" s="1"/>
  <c r="M50" i="3" s="1"/>
  <c r="N50" i="3" s="1"/>
  <c r="K6" i="3"/>
  <c r="L6" i="3" s="1"/>
  <c r="M6" i="3" s="1"/>
  <c r="N6" i="3" s="1"/>
  <c r="K5" i="3"/>
  <c r="L5" i="3" s="1"/>
  <c r="M5" i="3" s="1"/>
  <c r="N5" i="3" s="1"/>
  <c r="L49" i="3"/>
  <c r="M49" i="3" s="1"/>
  <c r="N49" i="3" s="1"/>
  <c r="L47" i="3"/>
  <c r="M47" i="3" s="1"/>
  <c r="N47" i="3" s="1"/>
  <c r="L44" i="3"/>
  <c r="M44" i="3" s="1"/>
  <c r="N44" i="3" s="1"/>
  <c r="L39" i="3"/>
  <c r="M39" i="3" s="1"/>
  <c r="N39" i="3" s="1"/>
  <c r="L36" i="3"/>
  <c r="M36" i="3" s="1"/>
  <c r="N36" i="3" s="1"/>
  <c r="L31" i="3"/>
  <c r="M31" i="3" s="1"/>
  <c r="N31" i="3" s="1"/>
  <c r="L28" i="3"/>
  <c r="M28" i="3" s="1"/>
  <c r="N28" i="3" s="1"/>
  <c r="L23" i="3"/>
  <c r="M23" i="3" s="1"/>
  <c r="N23" i="3" s="1"/>
  <c r="L20" i="3"/>
  <c r="M20" i="3" s="1"/>
  <c r="N20" i="3" s="1"/>
  <c r="L15" i="3"/>
  <c r="M15" i="3" s="1"/>
  <c r="N15" i="3" s="1"/>
  <c r="L12" i="3"/>
  <c r="M12" i="3" s="1"/>
  <c r="N12" i="3" s="1"/>
  <c r="I4" i="4" l="1"/>
  <c r="I5" i="4"/>
  <c r="I6" i="4"/>
  <c r="I7" i="4"/>
  <c r="I8" i="4"/>
  <c r="I9" i="4"/>
  <c r="F6" i="4"/>
  <c r="G6" i="4" s="1"/>
  <c r="H6" i="4" s="1"/>
  <c r="F7" i="4"/>
  <c r="G7" i="4" s="1"/>
  <c r="H7" i="4" s="1"/>
  <c r="F8" i="4"/>
  <c r="G8" i="4" s="1"/>
  <c r="H8" i="4" s="1"/>
  <c r="F9" i="4"/>
  <c r="G9" i="4" s="1"/>
  <c r="H9" i="4" s="1"/>
  <c r="F5" i="4"/>
  <c r="G5" i="4" s="1"/>
  <c r="H5" i="4" s="1"/>
  <c r="F4" i="4"/>
  <c r="G4" i="4" s="1"/>
  <c r="H4" i="4" s="1"/>
</calcChain>
</file>

<file path=xl/sharedStrings.xml><?xml version="1.0" encoding="utf-8"?>
<sst xmlns="http://schemas.openxmlformats.org/spreadsheetml/2006/main" count="297" uniqueCount="60">
  <si>
    <t>1,4 (-1)</t>
  </si>
  <si>
    <t>0,8 (-1)</t>
  </si>
  <si>
    <t>3,5 (-1)</t>
  </si>
  <si>
    <t>7,5 (-1)</t>
  </si>
  <si>
    <t>3,4 (+1)</t>
  </si>
  <si>
    <t>1,8 (+1)</t>
  </si>
  <si>
    <t>7,5 (+1)</t>
  </si>
  <si>
    <t>18 (+1)</t>
  </si>
  <si>
    <t>0,02 (-2,38)</t>
  </si>
  <si>
    <t>1,3 (0)</t>
  </si>
  <si>
    <t>5,5 (0)</t>
  </si>
  <si>
    <t>2,4 (0)</t>
  </si>
  <si>
    <t>12,75 (0)</t>
  </si>
  <si>
    <t>4,78 (+2,38)</t>
  </si>
  <si>
    <t>0,11 (-2,38)</t>
  </si>
  <si>
    <t>2,49 (+2,38)</t>
  </si>
  <si>
    <t>0,74 (-2,38)</t>
  </si>
  <si>
    <t xml:space="preserve"> 1,3 (0)</t>
  </si>
  <si>
    <t>10,26 (+2,38)</t>
  </si>
  <si>
    <t>6,85 (+2,38)</t>
  </si>
  <si>
    <t>0,27 (-2,38)</t>
  </si>
  <si>
    <t>25,23 (+2,38)</t>
  </si>
  <si>
    <t>Abs corr.</t>
  </si>
  <si>
    <t>Dilution</t>
  </si>
  <si>
    <t>[Melanin]</t>
  </si>
  <si>
    <t>Pigment (mg)</t>
  </si>
  <si>
    <t>melanin production (mg)</t>
  </si>
  <si>
    <t>Biomass (mg)</t>
  </si>
  <si>
    <t>Optimized_1</t>
  </si>
  <si>
    <t>Optimized_2</t>
  </si>
  <si>
    <t>Optimized_3</t>
  </si>
  <si>
    <t>Control_1</t>
  </si>
  <si>
    <t>Control_2</t>
  </si>
  <si>
    <t>Control_3</t>
  </si>
  <si>
    <t>Validation experiment</t>
  </si>
  <si>
    <t>control</t>
  </si>
  <si>
    <t>predicted</t>
  </si>
  <si>
    <t>optimized</t>
  </si>
  <si>
    <t>Absorbance (540nm)</t>
  </si>
  <si>
    <t>Glucose %(v/v)</t>
  </si>
  <si>
    <t>Essay</t>
  </si>
  <si>
    <t>melanin (mg.g¹)</t>
  </si>
  <si>
    <t>L-tirosine (mmol.L¹)</t>
  </si>
  <si>
    <t>Glutamic acid (mmol.L¹)</t>
  </si>
  <si>
    <t>L-DOPA (mmol.L¹)</t>
  </si>
  <si>
    <t>Copper sulphate (µmol.L¹)</t>
  </si>
  <si>
    <t>Raw dataset of the design of experiment</t>
  </si>
  <si>
    <t>Independent variables</t>
  </si>
  <si>
    <t>Results</t>
  </si>
  <si>
    <r>
      <t>X</t>
    </r>
    <r>
      <rPr>
        <vertAlign val="subscript"/>
        <sz val="11"/>
        <color theme="1"/>
        <rFont val="Arial"/>
        <family val="2"/>
      </rPr>
      <t>1</t>
    </r>
  </si>
  <si>
    <r>
      <t>X</t>
    </r>
    <r>
      <rPr>
        <vertAlign val="subscript"/>
        <sz val="11"/>
        <color theme="1"/>
        <rFont val="Arial"/>
        <family val="2"/>
      </rPr>
      <t>2</t>
    </r>
  </si>
  <si>
    <r>
      <t>X</t>
    </r>
    <r>
      <rPr>
        <vertAlign val="subscript"/>
        <sz val="11"/>
        <color theme="1"/>
        <rFont val="Arial"/>
        <family val="2"/>
      </rPr>
      <t>3</t>
    </r>
  </si>
  <si>
    <r>
      <t>X</t>
    </r>
    <r>
      <rPr>
        <vertAlign val="subscript"/>
        <sz val="11"/>
        <color theme="1"/>
        <rFont val="Arial"/>
        <family val="2"/>
      </rPr>
      <t>4</t>
    </r>
  </si>
  <si>
    <r>
      <t>X</t>
    </r>
    <r>
      <rPr>
        <vertAlign val="subscript"/>
        <sz val="11"/>
        <color theme="1"/>
        <rFont val="Arial"/>
        <family val="2"/>
      </rPr>
      <t>5</t>
    </r>
  </si>
  <si>
    <t>Control</t>
  </si>
  <si>
    <t>Optimized</t>
  </si>
  <si>
    <t>treatment</t>
  </si>
  <si>
    <t>biomass (mg)</t>
  </si>
  <si>
    <t>treatments</t>
  </si>
  <si>
    <t>enzyme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</si>
</sst>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3" fontId="1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FB6C-D5D9-461D-8BF7-98FABC403A1D}">
  <dimension ref="A2:N50"/>
  <sheetViews>
    <sheetView tabSelected="1" topLeftCell="A19" zoomScale="60" zoomScaleNormal="60" workbookViewId="0">
      <selection activeCell="F36" sqref="F36"/>
    </sheetView>
  </sheetViews>
  <sheetFormatPr defaultRowHeight="15" x14ac:dyDescent="0.25"/>
  <cols>
    <col min="2" max="2" width="14.28515625" customWidth="1"/>
    <col min="3" max="3" width="13.7109375" customWidth="1"/>
    <col min="4" max="4" width="16.28515625" customWidth="1"/>
    <col min="5" max="5" width="13.42578125" customWidth="1"/>
    <col min="6" max="6" width="14.5703125" customWidth="1"/>
    <col min="7" max="7" width="10.85546875" customWidth="1"/>
    <col min="8" max="8" width="11.28515625" customWidth="1"/>
    <col min="9" max="9" width="14.85546875" customWidth="1"/>
    <col min="10" max="10" width="11.28515625" customWidth="1"/>
    <col min="11" max="11" width="10.85546875" customWidth="1"/>
    <col min="12" max="12" width="11.85546875" customWidth="1"/>
    <col min="13" max="13" width="13" customWidth="1"/>
    <col min="14" max="14" width="11" customWidth="1"/>
  </cols>
  <sheetData>
    <row r="2" spans="1:14" x14ac:dyDescent="0.25">
      <c r="A2" s="17"/>
      <c r="B2" s="17"/>
      <c r="C2" s="25" t="s">
        <v>46</v>
      </c>
      <c r="D2" s="25"/>
      <c r="E2" s="25"/>
      <c r="F2" s="25"/>
      <c r="G2" s="25"/>
      <c r="H2" s="25"/>
      <c r="I2" s="25"/>
      <c r="J2" s="25"/>
      <c r="K2" s="17"/>
      <c r="L2" s="17"/>
      <c r="M2" s="17"/>
      <c r="N2" s="17"/>
    </row>
    <row r="3" spans="1:14" x14ac:dyDescent="0.25">
      <c r="A3" s="26" t="s">
        <v>47</v>
      </c>
      <c r="B3" s="26"/>
      <c r="C3" s="26"/>
      <c r="D3" s="26"/>
      <c r="E3" s="26"/>
      <c r="F3" s="26"/>
      <c r="G3" s="27" t="s">
        <v>48</v>
      </c>
      <c r="H3" s="25"/>
      <c r="I3" s="25"/>
      <c r="J3" s="25"/>
      <c r="K3" s="25"/>
      <c r="L3" s="25"/>
      <c r="M3" s="25"/>
      <c r="N3" s="25"/>
    </row>
    <row r="4" spans="1:14" ht="44.25" customHeight="1" x14ac:dyDescent="0.25">
      <c r="A4" s="6" t="s">
        <v>40</v>
      </c>
      <c r="B4" s="7" t="s">
        <v>42</v>
      </c>
      <c r="C4" s="7" t="s">
        <v>39</v>
      </c>
      <c r="D4" s="7" t="s">
        <v>43</v>
      </c>
      <c r="E4" s="7" t="s">
        <v>44</v>
      </c>
      <c r="F4" s="7" t="s">
        <v>45</v>
      </c>
      <c r="G4" s="15" t="s">
        <v>27</v>
      </c>
      <c r="H4" s="7" t="s">
        <v>25</v>
      </c>
      <c r="I4" s="7" t="s">
        <v>38</v>
      </c>
      <c r="J4" s="7" t="s">
        <v>23</v>
      </c>
      <c r="K4" s="7" t="s">
        <v>22</v>
      </c>
      <c r="L4" s="7" t="s">
        <v>24</v>
      </c>
      <c r="M4" s="7" t="s">
        <v>26</v>
      </c>
      <c r="N4" s="7" t="s">
        <v>41</v>
      </c>
    </row>
    <row r="5" spans="1:14" x14ac:dyDescent="0.25">
      <c r="A5" s="8">
        <v>1</v>
      </c>
      <c r="B5" s="9" t="s">
        <v>0</v>
      </c>
      <c r="C5" s="9" t="s">
        <v>1</v>
      </c>
      <c r="D5" s="9" t="s">
        <v>2</v>
      </c>
      <c r="E5" s="9" t="s">
        <v>0</v>
      </c>
      <c r="F5" s="9" t="s">
        <v>3</v>
      </c>
      <c r="G5" s="16">
        <v>731</v>
      </c>
      <c r="H5" s="10">
        <v>100</v>
      </c>
      <c r="I5" s="11">
        <v>0.56499999999999995</v>
      </c>
      <c r="J5" s="10">
        <v>5</v>
      </c>
      <c r="K5" s="10">
        <f>SUM(I5*J5)</f>
        <v>2.8249999999999997</v>
      </c>
      <c r="L5" s="11">
        <f>SUM(K5/0.0068)</f>
        <v>415.44117647058823</v>
      </c>
      <c r="M5" s="11">
        <f>SUM(L5*H5)/1000</f>
        <v>41.544117647058826</v>
      </c>
      <c r="N5" s="11">
        <f t="shared" ref="N5:N50" si="0">SUM(M5*1000)/G5</f>
        <v>56.831898285990185</v>
      </c>
    </row>
    <row r="6" spans="1:14" x14ac:dyDescent="0.25">
      <c r="A6" s="8">
        <v>2</v>
      </c>
      <c r="B6" s="9" t="s">
        <v>4</v>
      </c>
      <c r="C6" s="9" t="s">
        <v>1</v>
      </c>
      <c r="D6" s="9" t="s">
        <v>2</v>
      </c>
      <c r="E6" s="9" t="s">
        <v>0</v>
      </c>
      <c r="F6" s="9" t="s">
        <v>3</v>
      </c>
      <c r="G6" s="16">
        <v>691</v>
      </c>
      <c r="H6" s="10">
        <v>112</v>
      </c>
      <c r="I6" s="11">
        <v>0.49299999999999999</v>
      </c>
      <c r="J6" s="10">
        <v>5</v>
      </c>
      <c r="K6" s="10">
        <f>SUM(I6*J6)</f>
        <v>2.4649999999999999</v>
      </c>
      <c r="L6" s="11">
        <f t="shared" ref="L6:L50" si="1">SUM(K6/0.0068)</f>
        <v>362.5</v>
      </c>
      <c r="M6" s="11">
        <f t="shared" ref="M6:M50" si="2">SUM(L6*H6)/1000</f>
        <v>40.6</v>
      </c>
      <c r="N6" s="11">
        <f t="shared" si="0"/>
        <v>58.755426917510853</v>
      </c>
    </row>
    <row r="7" spans="1:14" x14ac:dyDescent="0.25">
      <c r="A7" s="8">
        <v>3</v>
      </c>
      <c r="B7" s="9" t="s">
        <v>0</v>
      </c>
      <c r="C7" s="9" t="s">
        <v>5</v>
      </c>
      <c r="D7" s="9" t="s">
        <v>2</v>
      </c>
      <c r="E7" s="9" t="s">
        <v>0</v>
      </c>
      <c r="F7" s="9" t="s">
        <v>3</v>
      </c>
      <c r="G7" s="16">
        <v>1323</v>
      </c>
      <c r="H7" s="10">
        <v>207</v>
      </c>
      <c r="I7" s="11">
        <v>0.33700000000000002</v>
      </c>
      <c r="J7" s="10">
        <v>5</v>
      </c>
      <c r="K7" s="10">
        <f t="shared" ref="K7:K50" si="3">SUM(I7*J7)</f>
        <v>1.6850000000000001</v>
      </c>
      <c r="L7" s="11">
        <f t="shared" si="1"/>
        <v>247.79411764705884</v>
      </c>
      <c r="M7" s="11">
        <f t="shared" si="2"/>
        <v>51.29338235294118</v>
      </c>
      <c r="N7" s="11">
        <f t="shared" si="0"/>
        <v>38.770508203281317</v>
      </c>
    </row>
    <row r="8" spans="1:14" x14ac:dyDescent="0.25">
      <c r="A8" s="8">
        <v>4</v>
      </c>
      <c r="B8" s="9" t="s">
        <v>4</v>
      </c>
      <c r="C8" s="9" t="s">
        <v>5</v>
      </c>
      <c r="D8" s="9" t="s">
        <v>2</v>
      </c>
      <c r="E8" s="9" t="s">
        <v>0</v>
      </c>
      <c r="F8" s="9" t="s">
        <v>3</v>
      </c>
      <c r="G8" s="16">
        <v>1237</v>
      </c>
      <c r="H8" s="10">
        <v>203</v>
      </c>
      <c r="I8" s="11">
        <v>0.26700000000000002</v>
      </c>
      <c r="J8" s="10">
        <v>5</v>
      </c>
      <c r="K8" s="10">
        <f t="shared" si="3"/>
        <v>1.335</v>
      </c>
      <c r="L8" s="11">
        <f t="shared" si="1"/>
        <v>196.32352941176472</v>
      </c>
      <c r="M8" s="11">
        <f t="shared" si="2"/>
        <v>39.85367647058824</v>
      </c>
      <c r="N8" s="11">
        <f t="shared" si="0"/>
        <v>32.218008464501402</v>
      </c>
    </row>
    <row r="9" spans="1:14" x14ac:dyDescent="0.25">
      <c r="A9" s="8">
        <v>5</v>
      </c>
      <c r="B9" s="9" t="s">
        <v>0</v>
      </c>
      <c r="C9" s="9" t="s">
        <v>1</v>
      </c>
      <c r="D9" s="9" t="s">
        <v>6</v>
      </c>
      <c r="E9" s="9" t="s">
        <v>0</v>
      </c>
      <c r="F9" s="9" t="s">
        <v>3</v>
      </c>
      <c r="G9" s="16">
        <v>683</v>
      </c>
      <c r="H9" s="10">
        <v>120</v>
      </c>
      <c r="I9" s="11">
        <v>0.377</v>
      </c>
      <c r="J9" s="10">
        <v>5</v>
      </c>
      <c r="K9" s="10">
        <f t="shared" si="3"/>
        <v>1.885</v>
      </c>
      <c r="L9" s="11">
        <f t="shared" si="1"/>
        <v>277.20588235294122</v>
      </c>
      <c r="M9" s="11">
        <f t="shared" si="2"/>
        <v>33.264705882352942</v>
      </c>
      <c r="N9" s="11">
        <f t="shared" si="0"/>
        <v>48.703815347515288</v>
      </c>
    </row>
    <row r="10" spans="1:14" x14ac:dyDescent="0.25">
      <c r="A10" s="8">
        <v>6</v>
      </c>
      <c r="B10" s="9" t="s">
        <v>4</v>
      </c>
      <c r="C10" s="9" t="s">
        <v>1</v>
      </c>
      <c r="D10" s="9" t="s">
        <v>6</v>
      </c>
      <c r="E10" s="9" t="s">
        <v>0</v>
      </c>
      <c r="F10" s="9" t="s">
        <v>3</v>
      </c>
      <c r="G10" s="16">
        <v>742</v>
      </c>
      <c r="H10" s="10">
        <v>112</v>
      </c>
      <c r="I10" s="11">
        <v>0.54100000000000004</v>
      </c>
      <c r="J10" s="10">
        <v>5</v>
      </c>
      <c r="K10" s="10">
        <f t="shared" si="3"/>
        <v>2.7050000000000001</v>
      </c>
      <c r="L10" s="11">
        <f t="shared" si="1"/>
        <v>397.79411764705884</v>
      </c>
      <c r="M10" s="11">
        <f t="shared" si="2"/>
        <v>44.55294117647059</v>
      </c>
      <c r="N10" s="11">
        <f t="shared" si="0"/>
        <v>60.044395116537181</v>
      </c>
    </row>
    <row r="11" spans="1:14" x14ac:dyDescent="0.25">
      <c r="A11" s="8">
        <v>7</v>
      </c>
      <c r="B11" s="9" t="s">
        <v>0</v>
      </c>
      <c r="C11" s="9" t="s">
        <v>5</v>
      </c>
      <c r="D11" s="9" t="s">
        <v>6</v>
      </c>
      <c r="E11" s="9" t="s">
        <v>0</v>
      </c>
      <c r="F11" s="9" t="s">
        <v>3</v>
      </c>
      <c r="G11" s="16">
        <v>1214</v>
      </c>
      <c r="H11" s="10">
        <v>166</v>
      </c>
      <c r="I11" s="11">
        <v>0.374</v>
      </c>
      <c r="J11" s="10">
        <v>5</v>
      </c>
      <c r="K11" s="10">
        <f t="shared" si="3"/>
        <v>1.87</v>
      </c>
      <c r="L11" s="11">
        <f t="shared" si="1"/>
        <v>275.00000000000006</v>
      </c>
      <c r="M11" s="11">
        <f t="shared" si="2"/>
        <v>45.650000000000006</v>
      </c>
      <c r="N11" s="11">
        <f t="shared" si="0"/>
        <v>37.602965403624388</v>
      </c>
    </row>
    <row r="12" spans="1:14" x14ac:dyDescent="0.25">
      <c r="A12" s="8">
        <v>8</v>
      </c>
      <c r="B12" s="9" t="s">
        <v>4</v>
      </c>
      <c r="C12" s="9" t="s">
        <v>5</v>
      </c>
      <c r="D12" s="9" t="s">
        <v>6</v>
      </c>
      <c r="E12" s="9" t="s">
        <v>0</v>
      </c>
      <c r="F12" s="9" t="s">
        <v>3</v>
      </c>
      <c r="G12" s="16">
        <v>1252</v>
      </c>
      <c r="H12" s="10">
        <v>250</v>
      </c>
      <c r="I12" s="11">
        <v>0.191</v>
      </c>
      <c r="J12" s="10">
        <v>5</v>
      </c>
      <c r="K12" s="10">
        <f t="shared" si="3"/>
        <v>0.95500000000000007</v>
      </c>
      <c r="L12" s="11">
        <f t="shared" si="1"/>
        <v>140.44117647058826</v>
      </c>
      <c r="M12" s="11">
        <f t="shared" si="2"/>
        <v>35.110294117647065</v>
      </c>
      <c r="N12" s="11">
        <f t="shared" si="0"/>
        <v>28.043365908663787</v>
      </c>
    </row>
    <row r="13" spans="1:14" x14ac:dyDescent="0.25">
      <c r="A13" s="8">
        <v>9</v>
      </c>
      <c r="B13" s="9" t="s">
        <v>0</v>
      </c>
      <c r="C13" s="9" t="s">
        <v>1</v>
      </c>
      <c r="D13" s="9" t="s">
        <v>2</v>
      </c>
      <c r="E13" s="9" t="s">
        <v>4</v>
      </c>
      <c r="F13" s="9" t="s">
        <v>3</v>
      </c>
      <c r="G13" s="16">
        <v>829</v>
      </c>
      <c r="H13" s="10">
        <v>179</v>
      </c>
      <c r="I13" s="11">
        <v>0.78900000000000003</v>
      </c>
      <c r="J13" s="10">
        <v>5</v>
      </c>
      <c r="K13" s="10">
        <f t="shared" si="3"/>
        <v>3.9450000000000003</v>
      </c>
      <c r="L13" s="11">
        <f t="shared" si="1"/>
        <v>580.14705882352951</v>
      </c>
      <c r="M13" s="11">
        <f t="shared" si="2"/>
        <v>103.84632352941178</v>
      </c>
      <c r="N13" s="11">
        <f t="shared" si="0"/>
        <v>125.26697651316258</v>
      </c>
    </row>
    <row r="14" spans="1:14" x14ac:dyDescent="0.25">
      <c r="A14" s="8">
        <v>10</v>
      </c>
      <c r="B14" s="9" t="s">
        <v>4</v>
      </c>
      <c r="C14" s="9" t="s">
        <v>1</v>
      </c>
      <c r="D14" s="9" t="s">
        <v>2</v>
      </c>
      <c r="E14" s="9" t="s">
        <v>4</v>
      </c>
      <c r="F14" s="9" t="s">
        <v>3</v>
      </c>
      <c r="G14" s="16">
        <v>823</v>
      </c>
      <c r="H14" s="10">
        <v>154</v>
      </c>
      <c r="I14" s="11">
        <v>0.46400000000000002</v>
      </c>
      <c r="J14" s="10">
        <v>5</v>
      </c>
      <c r="K14" s="10">
        <f t="shared" si="3"/>
        <v>2.3200000000000003</v>
      </c>
      <c r="L14" s="11">
        <f t="shared" si="1"/>
        <v>341.17647058823536</v>
      </c>
      <c r="M14" s="11">
        <f t="shared" si="2"/>
        <v>52.541176470588248</v>
      </c>
      <c r="N14" s="11">
        <f t="shared" si="0"/>
        <v>63.841040669001515</v>
      </c>
    </row>
    <row r="15" spans="1:14" x14ac:dyDescent="0.25">
      <c r="A15" s="8">
        <v>11</v>
      </c>
      <c r="B15" s="9" t="s">
        <v>0</v>
      </c>
      <c r="C15" s="9" t="s">
        <v>5</v>
      </c>
      <c r="D15" s="9" t="s">
        <v>2</v>
      </c>
      <c r="E15" s="9" t="s">
        <v>4</v>
      </c>
      <c r="F15" s="9" t="s">
        <v>3</v>
      </c>
      <c r="G15" s="16">
        <v>1367</v>
      </c>
      <c r="H15" s="10">
        <v>502</v>
      </c>
      <c r="I15" s="11">
        <v>0.33800000000000002</v>
      </c>
      <c r="J15" s="10">
        <v>5</v>
      </c>
      <c r="K15" s="10">
        <f t="shared" si="3"/>
        <v>1.6900000000000002</v>
      </c>
      <c r="L15" s="11">
        <f t="shared" si="1"/>
        <v>248.52941176470591</v>
      </c>
      <c r="M15" s="11">
        <f t="shared" si="2"/>
        <v>124.76176470588237</v>
      </c>
      <c r="N15" s="11">
        <f t="shared" si="0"/>
        <v>91.266835922371882</v>
      </c>
    </row>
    <row r="16" spans="1:14" x14ac:dyDescent="0.25">
      <c r="A16" s="8">
        <v>12</v>
      </c>
      <c r="B16" s="9" t="s">
        <v>4</v>
      </c>
      <c r="C16" s="9" t="s">
        <v>5</v>
      </c>
      <c r="D16" s="9" t="s">
        <v>2</v>
      </c>
      <c r="E16" s="9" t="s">
        <v>4</v>
      </c>
      <c r="F16" s="9" t="s">
        <v>3</v>
      </c>
      <c r="G16" s="16">
        <v>1488</v>
      </c>
      <c r="H16" s="10">
        <v>280</v>
      </c>
      <c r="I16" s="11">
        <v>0.41199999999999998</v>
      </c>
      <c r="J16" s="10">
        <v>5</v>
      </c>
      <c r="K16" s="10">
        <f t="shared" si="3"/>
        <v>2.06</v>
      </c>
      <c r="L16" s="11">
        <f t="shared" si="1"/>
        <v>302.94117647058823</v>
      </c>
      <c r="M16" s="11">
        <f t="shared" si="2"/>
        <v>84.823529411764696</v>
      </c>
      <c r="N16" s="11">
        <f t="shared" si="0"/>
        <v>57.005060088551545</v>
      </c>
    </row>
    <row r="17" spans="1:14" x14ac:dyDescent="0.25">
      <c r="A17" s="8">
        <v>13</v>
      </c>
      <c r="B17" s="9" t="s">
        <v>0</v>
      </c>
      <c r="C17" s="9" t="s">
        <v>1</v>
      </c>
      <c r="D17" s="9" t="s">
        <v>6</v>
      </c>
      <c r="E17" s="9" t="s">
        <v>4</v>
      </c>
      <c r="F17" s="9" t="s">
        <v>3</v>
      </c>
      <c r="G17" s="16">
        <v>814</v>
      </c>
      <c r="H17" s="10">
        <v>236</v>
      </c>
      <c r="I17" s="11">
        <v>0.54300000000000004</v>
      </c>
      <c r="J17" s="10">
        <v>5</v>
      </c>
      <c r="K17" s="10">
        <f t="shared" si="3"/>
        <v>2.7150000000000003</v>
      </c>
      <c r="L17" s="11">
        <f t="shared" si="1"/>
        <v>399.26470588235298</v>
      </c>
      <c r="M17" s="11">
        <f t="shared" si="2"/>
        <v>94.226470588235301</v>
      </c>
      <c r="N17" s="11">
        <f t="shared" si="0"/>
        <v>115.75733487498194</v>
      </c>
    </row>
    <row r="18" spans="1:14" x14ac:dyDescent="0.25">
      <c r="A18" s="8">
        <v>14</v>
      </c>
      <c r="B18" s="9" t="s">
        <v>4</v>
      </c>
      <c r="C18" s="9" t="s">
        <v>1</v>
      </c>
      <c r="D18" s="9" t="s">
        <v>6</v>
      </c>
      <c r="E18" s="9" t="s">
        <v>4</v>
      </c>
      <c r="F18" s="9" t="s">
        <v>3</v>
      </c>
      <c r="G18" s="16">
        <v>778</v>
      </c>
      <c r="H18" s="10">
        <v>249</v>
      </c>
      <c r="I18" s="11">
        <v>0.38800000000000001</v>
      </c>
      <c r="J18" s="10">
        <v>5</v>
      </c>
      <c r="K18" s="10">
        <f t="shared" si="3"/>
        <v>1.94</v>
      </c>
      <c r="L18" s="11">
        <f t="shared" si="1"/>
        <v>285.29411764705884</v>
      </c>
      <c r="M18" s="11">
        <f t="shared" si="2"/>
        <v>71.038235294117655</v>
      </c>
      <c r="N18" s="11">
        <f t="shared" si="0"/>
        <v>91.308785725086949</v>
      </c>
    </row>
    <row r="19" spans="1:14" x14ac:dyDescent="0.25">
      <c r="A19" s="8">
        <v>15</v>
      </c>
      <c r="B19" s="9" t="s">
        <v>0</v>
      </c>
      <c r="C19" s="9" t="s">
        <v>5</v>
      </c>
      <c r="D19" s="9" t="s">
        <v>6</v>
      </c>
      <c r="E19" s="9" t="s">
        <v>4</v>
      </c>
      <c r="F19" s="9" t="s">
        <v>3</v>
      </c>
      <c r="G19" s="16">
        <v>1363</v>
      </c>
      <c r="H19" s="10">
        <v>318</v>
      </c>
      <c r="I19" s="11">
        <v>0.61</v>
      </c>
      <c r="J19" s="10">
        <v>5</v>
      </c>
      <c r="K19" s="10">
        <f t="shared" si="3"/>
        <v>3.05</v>
      </c>
      <c r="L19" s="11">
        <f t="shared" si="1"/>
        <v>448.52941176470586</v>
      </c>
      <c r="M19" s="11">
        <f t="shared" si="2"/>
        <v>142.63235294117646</v>
      </c>
      <c r="N19" s="11">
        <f t="shared" si="0"/>
        <v>104.64589357386389</v>
      </c>
    </row>
    <row r="20" spans="1:14" x14ac:dyDescent="0.25">
      <c r="A20" s="8">
        <v>16</v>
      </c>
      <c r="B20" s="9" t="s">
        <v>4</v>
      </c>
      <c r="C20" s="9" t="s">
        <v>5</v>
      </c>
      <c r="D20" s="9" t="s">
        <v>6</v>
      </c>
      <c r="E20" s="9" t="s">
        <v>4</v>
      </c>
      <c r="F20" s="9" t="s">
        <v>3</v>
      </c>
      <c r="G20" s="16">
        <v>1213</v>
      </c>
      <c r="H20" s="10">
        <v>307</v>
      </c>
      <c r="I20" s="11">
        <v>0.59299999999999997</v>
      </c>
      <c r="J20" s="10">
        <v>5</v>
      </c>
      <c r="K20" s="10">
        <f t="shared" si="3"/>
        <v>2.9649999999999999</v>
      </c>
      <c r="L20" s="11">
        <f t="shared" si="1"/>
        <v>436.02941176470591</v>
      </c>
      <c r="M20" s="11">
        <f t="shared" si="2"/>
        <v>133.86102941176472</v>
      </c>
      <c r="N20" s="11">
        <f t="shared" si="0"/>
        <v>110.35534164201545</v>
      </c>
    </row>
    <row r="21" spans="1:14" x14ac:dyDescent="0.25">
      <c r="A21" s="8">
        <v>17</v>
      </c>
      <c r="B21" s="9" t="s">
        <v>0</v>
      </c>
      <c r="C21" s="9" t="s">
        <v>1</v>
      </c>
      <c r="D21" s="9" t="s">
        <v>2</v>
      </c>
      <c r="E21" s="9" t="s">
        <v>0</v>
      </c>
      <c r="F21" s="9" t="s">
        <v>7</v>
      </c>
      <c r="G21" s="16">
        <v>704</v>
      </c>
      <c r="H21" s="10">
        <v>94</v>
      </c>
      <c r="I21" s="11">
        <v>0.46800000000000003</v>
      </c>
      <c r="J21" s="10">
        <v>5</v>
      </c>
      <c r="K21" s="10">
        <f t="shared" si="3"/>
        <v>2.3400000000000003</v>
      </c>
      <c r="L21" s="11">
        <f t="shared" si="1"/>
        <v>344.11764705882359</v>
      </c>
      <c r="M21" s="11">
        <f t="shared" si="2"/>
        <v>32.347058823529416</v>
      </c>
      <c r="N21" s="11">
        <f t="shared" si="0"/>
        <v>45.94752673796792</v>
      </c>
    </row>
    <row r="22" spans="1:14" x14ac:dyDescent="0.25">
      <c r="A22" s="8">
        <v>18</v>
      </c>
      <c r="B22" s="9" t="s">
        <v>4</v>
      </c>
      <c r="C22" s="9" t="s">
        <v>1</v>
      </c>
      <c r="D22" s="9" t="s">
        <v>2</v>
      </c>
      <c r="E22" s="9" t="s">
        <v>0</v>
      </c>
      <c r="F22" s="9" t="s">
        <v>7</v>
      </c>
      <c r="G22" s="16">
        <v>698</v>
      </c>
      <c r="H22" s="10">
        <v>142</v>
      </c>
      <c r="I22" s="11">
        <v>0.59899999999999998</v>
      </c>
      <c r="J22" s="10">
        <v>5</v>
      </c>
      <c r="K22" s="10">
        <f t="shared" si="3"/>
        <v>2.9950000000000001</v>
      </c>
      <c r="L22" s="11">
        <f t="shared" si="1"/>
        <v>440.44117647058829</v>
      </c>
      <c r="M22" s="11">
        <f t="shared" si="2"/>
        <v>62.54264705882354</v>
      </c>
      <c r="N22" s="11">
        <f t="shared" si="0"/>
        <v>89.602646216079563</v>
      </c>
    </row>
    <row r="23" spans="1:14" x14ac:dyDescent="0.25">
      <c r="A23" s="8">
        <v>19</v>
      </c>
      <c r="B23" s="9" t="s">
        <v>0</v>
      </c>
      <c r="C23" s="9" t="s">
        <v>5</v>
      </c>
      <c r="D23" s="9" t="s">
        <v>2</v>
      </c>
      <c r="E23" s="9" t="s">
        <v>0</v>
      </c>
      <c r="F23" s="9" t="s">
        <v>7</v>
      </c>
      <c r="G23" s="16">
        <v>1239</v>
      </c>
      <c r="H23" s="10">
        <v>206</v>
      </c>
      <c r="I23" s="11">
        <v>0.309</v>
      </c>
      <c r="J23" s="10">
        <v>5</v>
      </c>
      <c r="K23" s="10">
        <f t="shared" si="3"/>
        <v>1.5449999999999999</v>
      </c>
      <c r="L23" s="11">
        <f t="shared" si="1"/>
        <v>227.20588235294119</v>
      </c>
      <c r="M23" s="11">
        <f t="shared" si="2"/>
        <v>46.80441176470589</v>
      </c>
      <c r="N23" s="11">
        <f t="shared" si="0"/>
        <v>37.775957840763432</v>
      </c>
    </row>
    <row r="24" spans="1:14" x14ac:dyDescent="0.25">
      <c r="A24" s="8">
        <v>20</v>
      </c>
      <c r="B24" s="9" t="s">
        <v>4</v>
      </c>
      <c r="C24" s="9" t="s">
        <v>5</v>
      </c>
      <c r="D24" s="9" t="s">
        <v>2</v>
      </c>
      <c r="E24" s="9" t="s">
        <v>0</v>
      </c>
      <c r="F24" s="9" t="s">
        <v>7</v>
      </c>
      <c r="G24" s="16">
        <v>1292</v>
      </c>
      <c r="H24" s="10">
        <v>182</v>
      </c>
      <c r="I24" s="11">
        <v>0.24099999999999999</v>
      </c>
      <c r="J24" s="10">
        <v>5</v>
      </c>
      <c r="K24" s="10">
        <f t="shared" si="3"/>
        <v>1.2050000000000001</v>
      </c>
      <c r="L24" s="11">
        <f t="shared" si="1"/>
        <v>177.20588235294119</v>
      </c>
      <c r="M24" s="11">
        <f t="shared" si="2"/>
        <v>32.2514705882353</v>
      </c>
      <c r="N24" s="11">
        <f t="shared" si="0"/>
        <v>24.962438535785836</v>
      </c>
    </row>
    <row r="25" spans="1:14" x14ac:dyDescent="0.25">
      <c r="A25" s="8">
        <v>21</v>
      </c>
      <c r="B25" s="9" t="s">
        <v>0</v>
      </c>
      <c r="C25" s="9" t="s">
        <v>1</v>
      </c>
      <c r="D25" s="9" t="s">
        <v>6</v>
      </c>
      <c r="E25" s="9" t="s">
        <v>0</v>
      </c>
      <c r="F25" s="9" t="s">
        <v>7</v>
      </c>
      <c r="G25" s="16">
        <v>744</v>
      </c>
      <c r="H25" s="10">
        <v>95</v>
      </c>
      <c r="I25" s="11">
        <v>0.61499999999999999</v>
      </c>
      <c r="J25" s="10">
        <v>5</v>
      </c>
      <c r="K25" s="10">
        <f t="shared" si="3"/>
        <v>3.0750000000000002</v>
      </c>
      <c r="L25" s="11">
        <f t="shared" si="1"/>
        <v>452.20588235294122</v>
      </c>
      <c r="M25" s="11">
        <f t="shared" si="2"/>
        <v>42.959558823529413</v>
      </c>
      <c r="N25" s="11">
        <f t="shared" si="0"/>
        <v>57.741342504743834</v>
      </c>
    </row>
    <row r="26" spans="1:14" x14ac:dyDescent="0.25">
      <c r="A26" s="8">
        <v>22</v>
      </c>
      <c r="B26" s="9" t="s">
        <v>4</v>
      </c>
      <c r="C26" s="9" t="s">
        <v>1</v>
      </c>
      <c r="D26" s="9" t="s">
        <v>6</v>
      </c>
      <c r="E26" s="9" t="s">
        <v>0</v>
      </c>
      <c r="F26" s="9" t="s">
        <v>7</v>
      </c>
      <c r="G26" s="16">
        <v>715</v>
      </c>
      <c r="H26" s="10">
        <v>141</v>
      </c>
      <c r="I26" s="11">
        <v>0.372</v>
      </c>
      <c r="J26" s="10">
        <v>5</v>
      </c>
      <c r="K26" s="10">
        <f t="shared" si="3"/>
        <v>1.8599999999999999</v>
      </c>
      <c r="L26" s="11">
        <f t="shared" si="1"/>
        <v>273.52941176470586</v>
      </c>
      <c r="M26" s="11">
        <f t="shared" si="2"/>
        <v>38.567647058823525</v>
      </c>
      <c r="N26" s="11">
        <f t="shared" si="0"/>
        <v>53.940765117235699</v>
      </c>
    </row>
    <row r="27" spans="1:14" x14ac:dyDescent="0.25">
      <c r="A27" s="8">
        <v>23</v>
      </c>
      <c r="B27" s="9" t="s">
        <v>0</v>
      </c>
      <c r="C27" s="9" t="s">
        <v>5</v>
      </c>
      <c r="D27" s="9" t="s">
        <v>6</v>
      </c>
      <c r="E27" s="9" t="s">
        <v>0</v>
      </c>
      <c r="F27" s="9" t="s">
        <v>7</v>
      </c>
      <c r="G27" s="16">
        <v>1206</v>
      </c>
      <c r="H27" s="10">
        <v>165</v>
      </c>
      <c r="I27" s="11">
        <v>0.224</v>
      </c>
      <c r="J27" s="10">
        <v>5</v>
      </c>
      <c r="K27" s="10">
        <f t="shared" si="3"/>
        <v>1.1200000000000001</v>
      </c>
      <c r="L27" s="11">
        <f t="shared" si="1"/>
        <v>164.70588235294119</v>
      </c>
      <c r="M27" s="11">
        <f t="shared" si="2"/>
        <v>27.176470588235297</v>
      </c>
      <c r="N27" s="11">
        <f t="shared" si="0"/>
        <v>22.534386889083994</v>
      </c>
    </row>
    <row r="28" spans="1:14" x14ac:dyDescent="0.25">
      <c r="A28" s="8">
        <v>24</v>
      </c>
      <c r="B28" s="9" t="s">
        <v>4</v>
      </c>
      <c r="C28" s="9" t="s">
        <v>5</v>
      </c>
      <c r="D28" s="9" t="s">
        <v>6</v>
      </c>
      <c r="E28" s="9" t="s">
        <v>0</v>
      </c>
      <c r="F28" s="9" t="s">
        <v>7</v>
      </c>
      <c r="G28" s="16">
        <v>1578</v>
      </c>
      <c r="H28" s="10">
        <v>305</v>
      </c>
      <c r="I28" s="11">
        <v>0.19</v>
      </c>
      <c r="J28" s="10">
        <v>5</v>
      </c>
      <c r="K28" s="10">
        <f t="shared" si="3"/>
        <v>0.95</v>
      </c>
      <c r="L28" s="11">
        <f t="shared" si="1"/>
        <v>139.70588235294119</v>
      </c>
      <c r="M28" s="11">
        <f t="shared" si="2"/>
        <v>42.610294117647065</v>
      </c>
      <c r="N28" s="11">
        <f t="shared" si="0"/>
        <v>27.002721240587494</v>
      </c>
    </row>
    <row r="29" spans="1:14" x14ac:dyDescent="0.25">
      <c r="A29" s="8">
        <v>25</v>
      </c>
      <c r="B29" s="9" t="s">
        <v>0</v>
      </c>
      <c r="C29" s="9" t="s">
        <v>1</v>
      </c>
      <c r="D29" s="9" t="s">
        <v>2</v>
      </c>
      <c r="E29" s="9" t="s">
        <v>4</v>
      </c>
      <c r="F29" s="9" t="s">
        <v>7</v>
      </c>
      <c r="G29" s="16">
        <v>770</v>
      </c>
      <c r="H29" s="10">
        <v>248</v>
      </c>
      <c r="I29" s="11">
        <v>0.435</v>
      </c>
      <c r="J29" s="10">
        <v>5</v>
      </c>
      <c r="K29" s="10">
        <f t="shared" si="3"/>
        <v>2.1749999999999998</v>
      </c>
      <c r="L29" s="11">
        <f t="shared" si="1"/>
        <v>319.85294117647061</v>
      </c>
      <c r="M29" s="11">
        <f t="shared" si="2"/>
        <v>79.32352941176471</v>
      </c>
      <c r="N29" s="11">
        <f t="shared" si="0"/>
        <v>103.0175706646295</v>
      </c>
    </row>
    <row r="30" spans="1:14" x14ac:dyDescent="0.25">
      <c r="A30" s="8">
        <v>26</v>
      </c>
      <c r="B30" s="9" t="s">
        <v>4</v>
      </c>
      <c r="C30" s="9" t="s">
        <v>1</v>
      </c>
      <c r="D30" s="9" t="s">
        <v>2</v>
      </c>
      <c r="E30" s="9" t="s">
        <v>4</v>
      </c>
      <c r="F30" s="9" t="s">
        <v>7</v>
      </c>
      <c r="G30" s="16">
        <v>762</v>
      </c>
      <c r="H30" s="10">
        <v>229</v>
      </c>
      <c r="I30" s="11">
        <v>0.44600000000000001</v>
      </c>
      <c r="J30" s="10">
        <v>5</v>
      </c>
      <c r="K30" s="10">
        <f t="shared" si="3"/>
        <v>2.23</v>
      </c>
      <c r="L30" s="11">
        <f t="shared" si="1"/>
        <v>327.94117647058823</v>
      </c>
      <c r="M30" s="11">
        <f t="shared" si="2"/>
        <v>75.098529411764702</v>
      </c>
      <c r="N30" s="11">
        <f t="shared" si="0"/>
        <v>98.554500540373624</v>
      </c>
    </row>
    <row r="31" spans="1:14" x14ac:dyDescent="0.25">
      <c r="A31" s="8">
        <v>27</v>
      </c>
      <c r="B31" s="9" t="s">
        <v>0</v>
      </c>
      <c r="C31" s="9" t="s">
        <v>5</v>
      </c>
      <c r="D31" s="9" t="s">
        <v>2</v>
      </c>
      <c r="E31" s="9" t="s">
        <v>4</v>
      </c>
      <c r="F31" s="9" t="s">
        <v>7</v>
      </c>
      <c r="G31" s="16">
        <v>1344</v>
      </c>
      <c r="H31" s="10">
        <v>544</v>
      </c>
      <c r="I31" s="11">
        <v>0.222</v>
      </c>
      <c r="J31" s="10">
        <v>5</v>
      </c>
      <c r="K31" s="10">
        <f t="shared" si="3"/>
        <v>1.1100000000000001</v>
      </c>
      <c r="L31" s="11">
        <f t="shared" si="1"/>
        <v>163.23529411764707</v>
      </c>
      <c r="M31" s="11">
        <f t="shared" si="2"/>
        <v>88.8</v>
      </c>
      <c r="N31" s="11">
        <f t="shared" si="0"/>
        <v>66.071428571428569</v>
      </c>
    </row>
    <row r="32" spans="1:14" x14ac:dyDescent="0.25">
      <c r="A32" s="8">
        <v>28</v>
      </c>
      <c r="B32" s="9" t="s">
        <v>4</v>
      </c>
      <c r="C32" s="9" t="s">
        <v>5</v>
      </c>
      <c r="D32" s="9" t="s">
        <v>2</v>
      </c>
      <c r="E32" s="9" t="s">
        <v>4</v>
      </c>
      <c r="F32" s="9" t="s">
        <v>7</v>
      </c>
      <c r="G32" s="16">
        <v>1412</v>
      </c>
      <c r="H32" s="10">
        <v>307</v>
      </c>
      <c r="I32" s="11">
        <v>0.28499999999999998</v>
      </c>
      <c r="J32" s="10">
        <v>5</v>
      </c>
      <c r="K32" s="10">
        <f t="shared" si="3"/>
        <v>1.4249999999999998</v>
      </c>
      <c r="L32" s="11">
        <f t="shared" si="1"/>
        <v>209.55882352941174</v>
      </c>
      <c r="M32" s="11">
        <f t="shared" si="2"/>
        <v>64.334558823529406</v>
      </c>
      <c r="N32" s="11">
        <f t="shared" si="0"/>
        <v>45.562718713547739</v>
      </c>
    </row>
    <row r="33" spans="1:14" x14ac:dyDescent="0.25">
      <c r="A33" s="8">
        <v>29</v>
      </c>
      <c r="B33" s="9" t="s">
        <v>0</v>
      </c>
      <c r="C33" s="9" t="s">
        <v>1</v>
      </c>
      <c r="D33" s="9" t="s">
        <v>6</v>
      </c>
      <c r="E33" s="9" t="s">
        <v>4</v>
      </c>
      <c r="F33" s="9" t="s">
        <v>7</v>
      </c>
      <c r="G33" s="16">
        <v>711</v>
      </c>
      <c r="H33" s="10">
        <v>167</v>
      </c>
      <c r="I33" s="11">
        <v>0.41</v>
      </c>
      <c r="J33" s="10">
        <v>5</v>
      </c>
      <c r="K33" s="10">
        <f t="shared" si="3"/>
        <v>2.0499999999999998</v>
      </c>
      <c r="L33" s="11">
        <f t="shared" si="1"/>
        <v>301.47058823529409</v>
      </c>
      <c r="M33" s="11">
        <f t="shared" si="2"/>
        <v>50.345588235294109</v>
      </c>
      <c r="N33" s="11">
        <f t="shared" si="0"/>
        <v>70.809547447671036</v>
      </c>
    </row>
    <row r="34" spans="1:14" x14ac:dyDescent="0.25">
      <c r="A34" s="8">
        <v>30</v>
      </c>
      <c r="B34" s="9" t="s">
        <v>4</v>
      </c>
      <c r="C34" s="9" t="s">
        <v>1</v>
      </c>
      <c r="D34" s="9" t="s">
        <v>6</v>
      </c>
      <c r="E34" s="9" t="s">
        <v>4</v>
      </c>
      <c r="F34" s="9" t="s">
        <v>7</v>
      </c>
      <c r="G34" s="16">
        <v>796</v>
      </c>
      <c r="H34" s="10">
        <v>185</v>
      </c>
      <c r="I34" s="11">
        <v>0.36099999999999999</v>
      </c>
      <c r="J34" s="10">
        <v>5</v>
      </c>
      <c r="K34" s="10">
        <f t="shared" si="3"/>
        <v>1.8049999999999999</v>
      </c>
      <c r="L34" s="11">
        <f t="shared" si="1"/>
        <v>265.44117647058823</v>
      </c>
      <c r="M34" s="11">
        <f t="shared" si="2"/>
        <v>49.106617647058826</v>
      </c>
      <c r="N34" s="11">
        <f t="shared" si="0"/>
        <v>61.691730712385457</v>
      </c>
    </row>
    <row r="35" spans="1:14" x14ac:dyDescent="0.25">
      <c r="A35" s="8">
        <v>31</v>
      </c>
      <c r="B35" s="9" t="s">
        <v>0</v>
      </c>
      <c r="C35" s="9" t="s">
        <v>5</v>
      </c>
      <c r="D35" s="9" t="s">
        <v>6</v>
      </c>
      <c r="E35" s="9" t="s">
        <v>4</v>
      </c>
      <c r="F35" s="9" t="s">
        <v>7</v>
      </c>
      <c r="G35" s="16">
        <v>1257</v>
      </c>
      <c r="H35" s="10">
        <v>130</v>
      </c>
      <c r="I35" s="11">
        <v>0.44500000000000001</v>
      </c>
      <c r="J35" s="10">
        <v>5</v>
      </c>
      <c r="K35" s="10">
        <f t="shared" si="3"/>
        <v>2.2250000000000001</v>
      </c>
      <c r="L35" s="11">
        <f t="shared" si="1"/>
        <v>327.20588235294122</v>
      </c>
      <c r="M35" s="11">
        <f t="shared" si="2"/>
        <v>42.536764705882355</v>
      </c>
      <c r="N35" s="11">
        <f t="shared" si="0"/>
        <v>33.839908278347139</v>
      </c>
    </row>
    <row r="36" spans="1:14" x14ac:dyDescent="0.25">
      <c r="A36" s="8">
        <v>32</v>
      </c>
      <c r="B36" s="9" t="s">
        <v>4</v>
      </c>
      <c r="C36" s="9" t="s">
        <v>5</v>
      </c>
      <c r="D36" s="9" t="s">
        <v>6</v>
      </c>
      <c r="E36" s="9" t="s">
        <v>4</v>
      </c>
      <c r="F36" s="9" t="s">
        <v>7</v>
      </c>
      <c r="G36" s="16">
        <v>1350</v>
      </c>
      <c r="H36" s="10">
        <v>582</v>
      </c>
      <c r="I36" s="11">
        <v>0.25800000000000001</v>
      </c>
      <c r="J36" s="10">
        <v>5</v>
      </c>
      <c r="K36" s="10">
        <f t="shared" si="3"/>
        <v>1.29</v>
      </c>
      <c r="L36" s="11">
        <f t="shared" si="1"/>
        <v>189.70588235294119</v>
      </c>
      <c r="M36" s="11">
        <f t="shared" si="2"/>
        <v>110.40882352941178</v>
      </c>
      <c r="N36" s="11">
        <f t="shared" si="0"/>
        <v>81.784313725490208</v>
      </c>
    </row>
    <row r="37" spans="1:14" x14ac:dyDescent="0.25">
      <c r="A37" s="8">
        <v>33</v>
      </c>
      <c r="B37" s="9" t="s">
        <v>8</v>
      </c>
      <c r="C37" s="9" t="s">
        <v>9</v>
      </c>
      <c r="D37" s="9" t="s">
        <v>10</v>
      </c>
      <c r="E37" s="9" t="s">
        <v>11</v>
      </c>
      <c r="F37" s="9" t="s">
        <v>12</v>
      </c>
      <c r="G37" s="16">
        <v>1082</v>
      </c>
      <c r="H37" s="10">
        <v>254</v>
      </c>
      <c r="I37" s="11">
        <v>0.48799999999999999</v>
      </c>
      <c r="J37" s="10">
        <v>2</v>
      </c>
      <c r="K37" s="10">
        <f t="shared" si="3"/>
        <v>0.97599999999999998</v>
      </c>
      <c r="L37" s="11">
        <f t="shared" si="1"/>
        <v>143.52941176470588</v>
      </c>
      <c r="M37" s="11">
        <f t="shared" si="2"/>
        <v>36.456470588235291</v>
      </c>
      <c r="N37" s="11">
        <f t="shared" si="0"/>
        <v>33.693595737740566</v>
      </c>
    </row>
    <row r="38" spans="1:14" x14ac:dyDescent="0.25">
      <c r="A38" s="8">
        <v>34</v>
      </c>
      <c r="B38" s="9" t="s">
        <v>13</v>
      </c>
      <c r="C38" s="9" t="s">
        <v>9</v>
      </c>
      <c r="D38" s="9" t="s">
        <v>10</v>
      </c>
      <c r="E38" s="9" t="s">
        <v>11</v>
      </c>
      <c r="F38" s="9" t="s">
        <v>12</v>
      </c>
      <c r="G38" s="16">
        <v>1562</v>
      </c>
      <c r="H38" s="10">
        <v>621</v>
      </c>
      <c r="I38" s="11">
        <v>0.40799999999999997</v>
      </c>
      <c r="J38" s="10">
        <v>2</v>
      </c>
      <c r="K38" s="10">
        <f t="shared" si="3"/>
        <v>0.81599999999999995</v>
      </c>
      <c r="L38" s="11">
        <f t="shared" si="1"/>
        <v>120</v>
      </c>
      <c r="M38" s="11">
        <f t="shared" si="2"/>
        <v>74.52</v>
      </c>
      <c r="N38" s="11">
        <f t="shared" si="0"/>
        <v>47.708066581306021</v>
      </c>
    </row>
    <row r="39" spans="1:14" x14ac:dyDescent="0.25">
      <c r="A39" s="8">
        <v>35</v>
      </c>
      <c r="B39" s="9" t="s">
        <v>11</v>
      </c>
      <c r="C39" s="9" t="s">
        <v>14</v>
      </c>
      <c r="D39" s="9" t="s">
        <v>10</v>
      </c>
      <c r="E39" s="9" t="s">
        <v>11</v>
      </c>
      <c r="F39" s="9" t="s">
        <v>12</v>
      </c>
      <c r="G39" s="16">
        <v>416</v>
      </c>
      <c r="H39" s="10">
        <v>104</v>
      </c>
      <c r="I39" s="11">
        <v>0.42899999999999999</v>
      </c>
      <c r="J39" s="10">
        <v>5</v>
      </c>
      <c r="K39" s="10">
        <f t="shared" si="3"/>
        <v>2.145</v>
      </c>
      <c r="L39" s="11">
        <f t="shared" si="1"/>
        <v>315.44117647058823</v>
      </c>
      <c r="M39" s="11">
        <f t="shared" si="2"/>
        <v>32.805882352941175</v>
      </c>
      <c r="N39" s="11">
        <f t="shared" si="0"/>
        <v>78.860294117647058</v>
      </c>
    </row>
    <row r="40" spans="1:14" x14ac:dyDescent="0.25">
      <c r="A40" s="8">
        <v>36</v>
      </c>
      <c r="B40" s="9" t="s">
        <v>11</v>
      </c>
      <c r="C40" s="9" t="s">
        <v>15</v>
      </c>
      <c r="D40" s="9" t="s">
        <v>10</v>
      </c>
      <c r="E40" s="9" t="s">
        <v>11</v>
      </c>
      <c r="F40" s="9" t="s">
        <v>12</v>
      </c>
      <c r="G40" s="16">
        <v>1509</v>
      </c>
      <c r="H40" s="10">
        <v>425</v>
      </c>
      <c r="I40" s="11">
        <v>0.36</v>
      </c>
      <c r="J40" s="10">
        <v>2</v>
      </c>
      <c r="K40" s="10">
        <f t="shared" si="3"/>
        <v>0.72</v>
      </c>
      <c r="L40" s="11">
        <f t="shared" si="1"/>
        <v>105.88235294117648</v>
      </c>
      <c r="M40" s="11">
        <f t="shared" si="2"/>
        <v>45</v>
      </c>
      <c r="N40" s="11">
        <f t="shared" si="0"/>
        <v>29.821073558648113</v>
      </c>
    </row>
    <row r="41" spans="1:14" x14ac:dyDescent="0.25">
      <c r="A41" s="8">
        <v>37</v>
      </c>
      <c r="B41" s="9" t="s">
        <v>11</v>
      </c>
      <c r="C41" s="9" t="s">
        <v>9</v>
      </c>
      <c r="D41" s="9" t="s">
        <v>16</v>
      </c>
      <c r="E41" s="9" t="s">
        <v>11</v>
      </c>
      <c r="F41" s="9" t="s">
        <v>12</v>
      </c>
      <c r="G41" s="16">
        <v>1071</v>
      </c>
      <c r="H41" s="10">
        <v>194</v>
      </c>
      <c r="I41" s="11">
        <v>0.501</v>
      </c>
      <c r="J41" s="10">
        <v>2</v>
      </c>
      <c r="K41" s="10">
        <f t="shared" si="3"/>
        <v>1.002</v>
      </c>
      <c r="L41" s="11">
        <f t="shared" si="1"/>
        <v>147.35294117647061</v>
      </c>
      <c r="M41" s="11">
        <f t="shared" si="2"/>
        <v>28.586470588235297</v>
      </c>
      <c r="N41" s="11">
        <f t="shared" si="0"/>
        <v>26.691382435327075</v>
      </c>
    </row>
    <row r="42" spans="1:14" x14ac:dyDescent="0.25">
      <c r="A42" s="8">
        <v>38</v>
      </c>
      <c r="B42" s="9" t="s">
        <v>11</v>
      </c>
      <c r="C42" s="9" t="s">
        <v>17</v>
      </c>
      <c r="D42" s="9" t="s">
        <v>18</v>
      </c>
      <c r="E42" s="9" t="s">
        <v>11</v>
      </c>
      <c r="F42" s="9" t="s">
        <v>12</v>
      </c>
      <c r="G42" s="16">
        <v>1329</v>
      </c>
      <c r="H42" s="10">
        <v>373</v>
      </c>
      <c r="I42" s="11">
        <v>0.629</v>
      </c>
      <c r="J42" s="10">
        <v>2</v>
      </c>
      <c r="K42" s="10">
        <f t="shared" si="3"/>
        <v>1.258</v>
      </c>
      <c r="L42" s="11">
        <f t="shared" si="1"/>
        <v>185</v>
      </c>
      <c r="M42" s="11">
        <f t="shared" si="2"/>
        <v>69.004999999999995</v>
      </c>
      <c r="N42" s="11">
        <f t="shared" si="0"/>
        <v>51.922498118886381</v>
      </c>
    </row>
    <row r="43" spans="1:14" x14ac:dyDescent="0.25">
      <c r="A43" s="8">
        <v>39</v>
      </c>
      <c r="B43" s="9" t="s">
        <v>11</v>
      </c>
      <c r="C43" s="9" t="s">
        <v>9</v>
      </c>
      <c r="D43" s="9" t="s">
        <v>10</v>
      </c>
      <c r="E43" s="9" t="s">
        <v>8</v>
      </c>
      <c r="F43" s="9" t="s">
        <v>12</v>
      </c>
      <c r="G43" s="16">
        <v>1170</v>
      </c>
      <c r="H43" s="10">
        <v>227</v>
      </c>
      <c r="I43" s="11">
        <v>0.5</v>
      </c>
      <c r="J43" s="10">
        <v>1</v>
      </c>
      <c r="K43" s="10">
        <f t="shared" si="3"/>
        <v>0.5</v>
      </c>
      <c r="L43" s="11">
        <f t="shared" si="1"/>
        <v>73.529411764705884</v>
      </c>
      <c r="M43" s="11">
        <f t="shared" si="2"/>
        <v>16.691176470588236</v>
      </c>
      <c r="N43" s="11">
        <f t="shared" si="0"/>
        <v>14.265962795374559</v>
      </c>
    </row>
    <row r="44" spans="1:14" x14ac:dyDescent="0.25">
      <c r="A44" s="8">
        <v>40</v>
      </c>
      <c r="B44" s="9" t="s">
        <v>11</v>
      </c>
      <c r="C44" s="9" t="s">
        <v>17</v>
      </c>
      <c r="D44" s="9" t="s">
        <v>10</v>
      </c>
      <c r="E44" s="9" t="s">
        <v>19</v>
      </c>
      <c r="F44" s="9" t="s">
        <v>12</v>
      </c>
      <c r="G44" s="16">
        <v>1253</v>
      </c>
      <c r="H44" s="10">
        <v>530</v>
      </c>
      <c r="I44" s="11">
        <v>0.253</v>
      </c>
      <c r="J44" s="10">
        <v>5</v>
      </c>
      <c r="K44" s="10">
        <f t="shared" si="3"/>
        <v>1.2650000000000001</v>
      </c>
      <c r="L44" s="11">
        <f t="shared" si="1"/>
        <v>186.02941176470591</v>
      </c>
      <c r="M44" s="11">
        <f t="shared" si="2"/>
        <v>98.595588235294144</v>
      </c>
      <c r="N44" s="11">
        <f t="shared" si="0"/>
        <v>78.687620299516468</v>
      </c>
    </row>
    <row r="45" spans="1:14" x14ac:dyDescent="0.25">
      <c r="A45" s="8">
        <v>41</v>
      </c>
      <c r="B45" s="9" t="s">
        <v>11</v>
      </c>
      <c r="C45" s="9" t="s">
        <v>9</v>
      </c>
      <c r="D45" s="9" t="s">
        <v>10</v>
      </c>
      <c r="E45" s="9" t="s">
        <v>11</v>
      </c>
      <c r="F45" s="9" t="s">
        <v>20</v>
      </c>
      <c r="G45" s="16">
        <v>1332</v>
      </c>
      <c r="H45" s="10">
        <v>511</v>
      </c>
      <c r="I45" s="11">
        <v>0.46800000000000003</v>
      </c>
      <c r="J45" s="10">
        <v>2</v>
      </c>
      <c r="K45" s="10">
        <f t="shared" si="3"/>
        <v>0.93600000000000005</v>
      </c>
      <c r="L45" s="11">
        <f t="shared" si="1"/>
        <v>137.64705882352942</v>
      </c>
      <c r="M45" s="11">
        <f t="shared" si="2"/>
        <v>70.337647058823535</v>
      </c>
      <c r="N45" s="11">
        <f t="shared" si="0"/>
        <v>52.806041335453109</v>
      </c>
    </row>
    <row r="46" spans="1:14" x14ac:dyDescent="0.25">
      <c r="A46" s="8">
        <v>42</v>
      </c>
      <c r="B46" s="9" t="s">
        <v>11</v>
      </c>
      <c r="C46" s="9" t="s">
        <v>17</v>
      </c>
      <c r="D46" s="9" t="s">
        <v>10</v>
      </c>
      <c r="E46" s="9" t="s">
        <v>11</v>
      </c>
      <c r="F46" s="9" t="s">
        <v>21</v>
      </c>
      <c r="G46" s="16">
        <v>1261</v>
      </c>
      <c r="H46" s="10">
        <v>336</v>
      </c>
      <c r="I46" s="11">
        <v>0.55600000000000005</v>
      </c>
      <c r="J46" s="10">
        <v>2</v>
      </c>
      <c r="K46" s="10">
        <f t="shared" si="3"/>
        <v>1.1120000000000001</v>
      </c>
      <c r="L46" s="11">
        <f t="shared" si="1"/>
        <v>163.52941176470591</v>
      </c>
      <c r="M46" s="11">
        <f t="shared" si="2"/>
        <v>54.94588235294119</v>
      </c>
      <c r="N46" s="11">
        <f t="shared" si="0"/>
        <v>43.573261183934328</v>
      </c>
    </row>
    <row r="47" spans="1:14" x14ac:dyDescent="0.25">
      <c r="A47" s="8">
        <v>43</v>
      </c>
      <c r="B47" s="9" t="s">
        <v>11</v>
      </c>
      <c r="C47" s="9" t="s">
        <v>9</v>
      </c>
      <c r="D47" s="9" t="s">
        <v>10</v>
      </c>
      <c r="E47" s="9" t="s">
        <v>11</v>
      </c>
      <c r="F47" s="9" t="s">
        <v>12</v>
      </c>
      <c r="G47" s="16">
        <v>1215</v>
      </c>
      <c r="H47" s="10">
        <v>243</v>
      </c>
      <c r="I47" s="11">
        <v>0.48</v>
      </c>
      <c r="J47" s="10">
        <v>5</v>
      </c>
      <c r="K47" s="10">
        <f t="shared" si="3"/>
        <v>2.4</v>
      </c>
      <c r="L47" s="11">
        <f t="shared" si="1"/>
        <v>352.94117647058823</v>
      </c>
      <c r="M47" s="11">
        <f t="shared" si="2"/>
        <v>85.764705882352942</v>
      </c>
      <c r="N47" s="11">
        <f t="shared" si="0"/>
        <v>70.588235294117638</v>
      </c>
    </row>
    <row r="48" spans="1:14" x14ac:dyDescent="0.25">
      <c r="A48" s="8">
        <v>44</v>
      </c>
      <c r="B48" s="9" t="s">
        <v>11</v>
      </c>
      <c r="C48" s="9" t="s">
        <v>17</v>
      </c>
      <c r="D48" s="9" t="s">
        <v>10</v>
      </c>
      <c r="E48" s="9" t="s">
        <v>11</v>
      </c>
      <c r="F48" s="9" t="s">
        <v>12</v>
      </c>
      <c r="G48" s="16">
        <v>1137</v>
      </c>
      <c r="H48" s="10">
        <v>282</v>
      </c>
      <c r="I48" s="11">
        <v>0.46100000000000002</v>
      </c>
      <c r="J48" s="10">
        <v>5</v>
      </c>
      <c r="K48" s="10">
        <f t="shared" si="3"/>
        <v>2.3050000000000002</v>
      </c>
      <c r="L48" s="11">
        <f t="shared" si="1"/>
        <v>338.97058823529414</v>
      </c>
      <c r="M48" s="11">
        <f t="shared" si="2"/>
        <v>95.589705882352945</v>
      </c>
      <c r="N48" s="11">
        <f t="shared" si="0"/>
        <v>84.071860934347356</v>
      </c>
    </row>
    <row r="49" spans="1:14" x14ac:dyDescent="0.25">
      <c r="A49" s="8">
        <v>45</v>
      </c>
      <c r="B49" s="9" t="s">
        <v>11</v>
      </c>
      <c r="C49" s="9" t="s">
        <v>9</v>
      </c>
      <c r="D49" s="9" t="s">
        <v>10</v>
      </c>
      <c r="E49" s="9" t="s">
        <v>11</v>
      </c>
      <c r="F49" s="9" t="s">
        <v>12</v>
      </c>
      <c r="G49" s="16">
        <v>1145</v>
      </c>
      <c r="H49" s="10">
        <v>252</v>
      </c>
      <c r="I49" s="11">
        <v>0.41099999999999998</v>
      </c>
      <c r="J49" s="10">
        <v>5</v>
      </c>
      <c r="K49" s="10">
        <f t="shared" si="3"/>
        <v>2.0549999999999997</v>
      </c>
      <c r="L49" s="11">
        <f t="shared" si="1"/>
        <v>302.20588235294116</v>
      </c>
      <c r="M49" s="11">
        <f t="shared" si="2"/>
        <v>76.155882352941177</v>
      </c>
      <c r="N49" s="11">
        <f t="shared" si="0"/>
        <v>66.51168764449011</v>
      </c>
    </row>
    <row r="50" spans="1:14" x14ac:dyDescent="0.25">
      <c r="A50" s="22">
        <v>46</v>
      </c>
      <c r="B50" s="23" t="s">
        <v>11</v>
      </c>
      <c r="C50" s="23" t="s">
        <v>17</v>
      </c>
      <c r="D50" s="23" t="s">
        <v>10</v>
      </c>
      <c r="E50" s="23" t="s">
        <v>11</v>
      </c>
      <c r="F50" s="23" t="s">
        <v>12</v>
      </c>
      <c r="G50" s="21">
        <v>1078</v>
      </c>
      <c r="H50" s="20">
        <v>265</v>
      </c>
      <c r="I50" s="24">
        <v>0.442</v>
      </c>
      <c r="J50" s="20">
        <v>5</v>
      </c>
      <c r="K50" s="20">
        <f t="shared" si="3"/>
        <v>2.21</v>
      </c>
      <c r="L50" s="24">
        <f t="shared" si="1"/>
        <v>325</v>
      </c>
      <c r="M50" s="24">
        <f t="shared" si="2"/>
        <v>86.125</v>
      </c>
      <c r="N50" s="24">
        <f t="shared" si="0"/>
        <v>79.893320964749535</v>
      </c>
    </row>
  </sheetData>
  <mergeCells count="3">
    <mergeCell ref="C2:J2"/>
    <mergeCell ref="A3:F3"/>
    <mergeCell ref="G3:N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AC5A-89B8-4FB3-AB64-AE6D45AC4368}">
  <dimension ref="A1:B47"/>
  <sheetViews>
    <sheetView workbookViewId="0">
      <selection activeCell="D2" sqref="D2"/>
    </sheetView>
  </sheetViews>
  <sheetFormatPr defaultRowHeight="15" x14ac:dyDescent="0.25"/>
  <cols>
    <col min="1" max="1" width="13.85546875" customWidth="1"/>
    <col min="2" max="2" width="16.140625" customWidth="1"/>
  </cols>
  <sheetData>
    <row r="1" spans="1:2" ht="28.5" x14ac:dyDescent="0.25">
      <c r="A1" s="7" t="s">
        <v>57</v>
      </c>
      <c r="B1" s="7" t="s">
        <v>41</v>
      </c>
    </row>
    <row r="2" spans="1:2" x14ac:dyDescent="0.25">
      <c r="A2" s="12">
        <v>731</v>
      </c>
      <c r="B2" s="13">
        <v>56.831898285990185</v>
      </c>
    </row>
    <row r="3" spans="1:2" x14ac:dyDescent="0.25">
      <c r="A3" s="12">
        <v>691</v>
      </c>
      <c r="B3" s="13">
        <v>58.755426917510853</v>
      </c>
    </row>
    <row r="4" spans="1:2" x14ac:dyDescent="0.25">
      <c r="A4" s="12">
        <v>1323</v>
      </c>
      <c r="B4" s="13">
        <v>38.770508203281317</v>
      </c>
    </row>
    <row r="5" spans="1:2" x14ac:dyDescent="0.25">
      <c r="A5" s="12">
        <v>1237</v>
      </c>
      <c r="B5" s="13">
        <v>32.218008464501402</v>
      </c>
    </row>
    <row r="6" spans="1:2" x14ac:dyDescent="0.25">
      <c r="A6" s="12">
        <v>683</v>
      </c>
      <c r="B6" s="13">
        <v>48.703815347515288</v>
      </c>
    </row>
    <row r="7" spans="1:2" x14ac:dyDescent="0.25">
      <c r="A7" s="12">
        <v>742</v>
      </c>
      <c r="B7" s="13">
        <v>60.044395116537181</v>
      </c>
    </row>
    <row r="8" spans="1:2" x14ac:dyDescent="0.25">
      <c r="A8" s="12">
        <v>1214</v>
      </c>
      <c r="B8" s="13">
        <v>37.602965403624388</v>
      </c>
    </row>
    <row r="9" spans="1:2" x14ac:dyDescent="0.25">
      <c r="A9" s="12">
        <v>1252</v>
      </c>
      <c r="B9" s="13">
        <v>28.043365908663787</v>
      </c>
    </row>
    <row r="10" spans="1:2" x14ac:dyDescent="0.25">
      <c r="A10" s="12">
        <v>829</v>
      </c>
      <c r="B10" s="13">
        <v>125.26697651316258</v>
      </c>
    </row>
    <row r="11" spans="1:2" x14ac:dyDescent="0.25">
      <c r="A11" s="12">
        <v>823</v>
      </c>
      <c r="B11" s="13">
        <v>63.841040669001515</v>
      </c>
    </row>
    <row r="12" spans="1:2" x14ac:dyDescent="0.25">
      <c r="A12" s="12">
        <v>1367</v>
      </c>
      <c r="B12" s="13">
        <v>91.266835922371882</v>
      </c>
    </row>
    <row r="13" spans="1:2" x14ac:dyDescent="0.25">
      <c r="A13" s="12">
        <v>1488</v>
      </c>
      <c r="B13" s="13">
        <v>57.005060088551545</v>
      </c>
    </row>
    <row r="14" spans="1:2" x14ac:dyDescent="0.25">
      <c r="A14" s="12">
        <v>814</v>
      </c>
      <c r="B14" s="13">
        <v>115.75733487498194</v>
      </c>
    </row>
    <row r="15" spans="1:2" x14ac:dyDescent="0.25">
      <c r="A15" s="12">
        <v>778</v>
      </c>
      <c r="B15" s="13">
        <v>91.308785725086949</v>
      </c>
    </row>
    <row r="16" spans="1:2" x14ac:dyDescent="0.25">
      <c r="A16" s="12">
        <v>1363</v>
      </c>
      <c r="B16" s="13">
        <v>104.64589357386389</v>
      </c>
    </row>
    <row r="17" spans="1:2" x14ac:dyDescent="0.25">
      <c r="A17" s="12">
        <v>1213</v>
      </c>
      <c r="B17" s="13">
        <v>110.35534164201545</v>
      </c>
    </row>
    <row r="18" spans="1:2" x14ac:dyDescent="0.25">
      <c r="A18" s="12">
        <v>704</v>
      </c>
      <c r="B18" s="13">
        <v>45.94752673796792</v>
      </c>
    </row>
    <row r="19" spans="1:2" x14ac:dyDescent="0.25">
      <c r="A19" s="12">
        <v>698</v>
      </c>
      <c r="B19" s="13">
        <v>89.602646216079563</v>
      </c>
    </row>
    <row r="20" spans="1:2" x14ac:dyDescent="0.25">
      <c r="A20" s="12">
        <v>1239</v>
      </c>
      <c r="B20" s="13">
        <v>37.775957840763432</v>
      </c>
    </row>
    <row r="21" spans="1:2" x14ac:dyDescent="0.25">
      <c r="A21" s="12">
        <v>1292</v>
      </c>
      <c r="B21" s="13">
        <v>24.962438535785836</v>
      </c>
    </row>
    <row r="22" spans="1:2" x14ac:dyDescent="0.25">
      <c r="A22" s="12">
        <v>744</v>
      </c>
      <c r="B22" s="13">
        <v>57.741342504743834</v>
      </c>
    </row>
    <row r="23" spans="1:2" x14ac:dyDescent="0.25">
      <c r="A23" s="12">
        <v>715</v>
      </c>
      <c r="B23" s="13">
        <v>53.940765117235699</v>
      </c>
    </row>
    <row r="24" spans="1:2" x14ac:dyDescent="0.25">
      <c r="A24" s="12">
        <v>1206</v>
      </c>
      <c r="B24" s="13">
        <v>22.534386889083994</v>
      </c>
    </row>
    <row r="25" spans="1:2" x14ac:dyDescent="0.25">
      <c r="A25" s="12">
        <v>1578</v>
      </c>
      <c r="B25" s="13">
        <v>27.002721240587494</v>
      </c>
    </row>
    <row r="26" spans="1:2" x14ac:dyDescent="0.25">
      <c r="A26" s="12">
        <v>770</v>
      </c>
      <c r="B26" s="13">
        <v>103.0175706646295</v>
      </c>
    </row>
    <row r="27" spans="1:2" x14ac:dyDescent="0.25">
      <c r="A27" s="12">
        <v>762</v>
      </c>
      <c r="B27" s="13">
        <v>98.554500540373624</v>
      </c>
    </row>
    <row r="28" spans="1:2" x14ac:dyDescent="0.25">
      <c r="A28" s="12">
        <v>1344</v>
      </c>
      <c r="B28" s="13">
        <v>66.071428571428569</v>
      </c>
    </row>
    <row r="29" spans="1:2" x14ac:dyDescent="0.25">
      <c r="A29" s="12">
        <v>1412</v>
      </c>
      <c r="B29" s="13">
        <v>45.562718713547739</v>
      </c>
    </row>
    <row r="30" spans="1:2" x14ac:dyDescent="0.25">
      <c r="A30" s="12">
        <v>711</v>
      </c>
      <c r="B30" s="13">
        <v>70.809547447671036</v>
      </c>
    </row>
    <row r="31" spans="1:2" x14ac:dyDescent="0.25">
      <c r="A31" s="12">
        <v>796</v>
      </c>
      <c r="B31" s="13">
        <v>61.691730712385457</v>
      </c>
    </row>
    <row r="32" spans="1:2" x14ac:dyDescent="0.25">
      <c r="A32" s="12">
        <v>1257</v>
      </c>
      <c r="B32" s="13">
        <v>33.839908278347139</v>
      </c>
    </row>
    <row r="33" spans="1:2" x14ac:dyDescent="0.25">
      <c r="A33" s="12">
        <v>1350</v>
      </c>
      <c r="B33" s="13">
        <v>81.784313725490208</v>
      </c>
    </row>
    <row r="34" spans="1:2" x14ac:dyDescent="0.25">
      <c r="A34" s="12">
        <v>1082</v>
      </c>
      <c r="B34" s="13">
        <v>33.693595737740566</v>
      </c>
    </row>
    <row r="35" spans="1:2" x14ac:dyDescent="0.25">
      <c r="A35" s="12">
        <v>1562</v>
      </c>
      <c r="B35" s="13">
        <v>47.708066581306021</v>
      </c>
    </row>
    <row r="36" spans="1:2" x14ac:dyDescent="0.25">
      <c r="A36" s="12">
        <v>416</v>
      </c>
      <c r="B36" s="13">
        <v>78.860294117647058</v>
      </c>
    </row>
    <row r="37" spans="1:2" x14ac:dyDescent="0.25">
      <c r="A37" s="12">
        <v>1509</v>
      </c>
      <c r="B37" s="13">
        <v>29.821073558648113</v>
      </c>
    </row>
    <row r="38" spans="1:2" x14ac:dyDescent="0.25">
      <c r="A38" s="12">
        <v>1071</v>
      </c>
      <c r="B38" s="13">
        <v>26.691382435327075</v>
      </c>
    </row>
    <row r="39" spans="1:2" x14ac:dyDescent="0.25">
      <c r="A39" s="12">
        <v>1329</v>
      </c>
      <c r="B39" s="13">
        <v>51.922498118886381</v>
      </c>
    </row>
    <row r="40" spans="1:2" x14ac:dyDescent="0.25">
      <c r="A40" s="12">
        <v>1170</v>
      </c>
      <c r="B40" s="13">
        <v>14.265962795374559</v>
      </c>
    </row>
    <row r="41" spans="1:2" x14ac:dyDescent="0.25">
      <c r="A41" s="12">
        <v>1253</v>
      </c>
      <c r="B41" s="13">
        <v>78.687620299516468</v>
      </c>
    </row>
    <row r="42" spans="1:2" x14ac:dyDescent="0.25">
      <c r="A42" s="12">
        <v>1332</v>
      </c>
      <c r="B42" s="13">
        <v>52.806041335453109</v>
      </c>
    </row>
    <row r="43" spans="1:2" x14ac:dyDescent="0.25">
      <c r="A43" s="12">
        <v>1261</v>
      </c>
      <c r="B43" s="13">
        <v>43.573261183934328</v>
      </c>
    </row>
    <row r="44" spans="1:2" x14ac:dyDescent="0.25">
      <c r="A44" s="12">
        <v>1215</v>
      </c>
      <c r="B44" s="13">
        <v>70.588235294117638</v>
      </c>
    </row>
    <row r="45" spans="1:2" x14ac:dyDescent="0.25">
      <c r="A45" s="12">
        <v>1137</v>
      </c>
      <c r="B45" s="13">
        <v>84.071860934347356</v>
      </c>
    </row>
    <row r="46" spans="1:2" x14ac:dyDescent="0.25">
      <c r="A46" s="12">
        <v>1145</v>
      </c>
      <c r="B46" s="13">
        <v>66.51168764449011</v>
      </c>
    </row>
    <row r="47" spans="1:2" x14ac:dyDescent="0.25">
      <c r="A47" s="12">
        <v>1078</v>
      </c>
      <c r="B47" s="13">
        <v>79.893320964749535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B6810-3FC0-45F7-B50A-DD0EA9A2DF10}">
  <dimension ref="A1:F47"/>
  <sheetViews>
    <sheetView workbookViewId="0">
      <selection activeCell="F17" sqref="F17"/>
    </sheetView>
  </sheetViews>
  <sheetFormatPr defaultRowHeight="15" x14ac:dyDescent="0.25"/>
  <cols>
    <col min="1" max="1" width="10.28515625" customWidth="1"/>
    <col min="2" max="2" width="10" customWidth="1"/>
    <col min="6" max="6" width="11.5703125" customWidth="1"/>
  </cols>
  <sheetData>
    <row r="1" spans="1:6" ht="29.25" x14ac:dyDescent="0.25">
      <c r="A1" s="10" t="s">
        <v>49</v>
      </c>
      <c r="B1" s="10" t="s">
        <v>50</v>
      </c>
      <c r="C1" s="10" t="s">
        <v>51</v>
      </c>
      <c r="D1" s="10" t="s">
        <v>52</v>
      </c>
      <c r="E1" s="10" t="s">
        <v>53</v>
      </c>
      <c r="F1" s="14" t="s">
        <v>41</v>
      </c>
    </row>
    <row r="2" spans="1:6" x14ac:dyDescent="0.25">
      <c r="A2" s="7">
        <v>-1</v>
      </c>
      <c r="B2" s="7">
        <v>-1</v>
      </c>
      <c r="C2" s="7">
        <v>-1</v>
      </c>
      <c r="D2" s="7">
        <v>-1</v>
      </c>
      <c r="E2" s="7">
        <v>-1</v>
      </c>
      <c r="F2" s="8">
        <v>56.832000000000001</v>
      </c>
    </row>
    <row r="3" spans="1:6" x14ac:dyDescent="0.25">
      <c r="A3" s="7">
        <v>1</v>
      </c>
      <c r="B3" s="7">
        <v>-1</v>
      </c>
      <c r="C3" s="7">
        <v>-1</v>
      </c>
      <c r="D3" s="7">
        <v>-1</v>
      </c>
      <c r="E3" s="7">
        <v>-1</v>
      </c>
      <c r="F3" s="8">
        <v>58.755000000000003</v>
      </c>
    </row>
    <row r="4" spans="1:6" x14ac:dyDescent="0.25">
      <c r="A4" s="7">
        <v>-1</v>
      </c>
      <c r="B4" s="7">
        <v>1</v>
      </c>
      <c r="C4" s="7">
        <v>-1</v>
      </c>
      <c r="D4" s="7">
        <v>-1</v>
      </c>
      <c r="E4" s="7">
        <v>-1</v>
      </c>
      <c r="F4" s="8">
        <v>38.771000000000001</v>
      </c>
    </row>
    <row r="5" spans="1:6" x14ac:dyDescent="0.25">
      <c r="A5" s="7">
        <v>1</v>
      </c>
      <c r="B5" s="7">
        <v>1</v>
      </c>
      <c r="C5" s="7">
        <v>-1</v>
      </c>
      <c r="D5" s="7">
        <v>-1</v>
      </c>
      <c r="E5" s="7">
        <v>-1</v>
      </c>
      <c r="F5" s="8">
        <v>32.218000000000004</v>
      </c>
    </row>
    <row r="6" spans="1:6" x14ac:dyDescent="0.25">
      <c r="A6" s="7">
        <v>-1</v>
      </c>
      <c r="B6" s="7">
        <v>-1</v>
      </c>
      <c r="C6" s="7">
        <v>1</v>
      </c>
      <c r="D6" s="7">
        <v>-1</v>
      </c>
      <c r="E6" s="7">
        <v>-1</v>
      </c>
      <c r="F6" s="8">
        <v>48.704000000000001</v>
      </c>
    </row>
    <row r="7" spans="1:6" x14ac:dyDescent="0.25">
      <c r="A7" s="7">
        <v>1</v>
      </c>
      <c r="B7" s="7">
        <v>-1</v>
      </c>
      <c r="C7" s="7">
        <v>1</v>
      </c>
      <c r="D7" s="7">
        <v>-1</v>
      </c>
      <c r="E7" s="7">
        <v>-1</v>
      </c>
      <c r="F7" s="8">
        <v>60.043999999999997</v>
      </c>
    </row>
    <row r="8" spans="1:6" x14ac:dyDescent="0.25">
      <c r="A8" s="7">
        <v>-1</v>
      </c>
      <c r="B8" s="7">
        <v>1</v>
      </c>
      <c r="C8" s="7">
        <v>1</v>
      </c>
      <c r="D8" s="7">
        <v>-1</v>
      </c>
      <c r="E8" s="7">
        <v>-1</v>
      </c>
      <c r="F8" s="8">
        <v>37.603000000000002</v>
      </c>
    </row>
    <row r="9" spans="1:6" x14ac:dyDescent="0.25">
      <c r="A9" s="7">
        <v>1</v>
      </c>
      <c r="B9" s="7">
        <v>1</v>
      </c>
      <c r="C9" s="7">
        <v>1</v>
      </c>
      <c r="D9" s="7">
        <v>-1</v>
      </c>
      <c r="E9" s="7">
        <v>-1</v>
      </c>
      <c r="F9" s="8">
        <v>28.042999999999999</v>
      </c>
    </row>
    <row r="10" spans="1:6" x14ac:dyDescent="0.25">
      <c r="A10" s="7">
        <v>-1</v>
      </c>
      <c r="B10" s="7">
        <v>-1</v>
      </c>
      <c r="C10" s="7">
        <v>-1</v>
      </c>
      <c r="D10" s="7">
        <v>1</v>
      </c>
      <c r="E10" s="7">
        <v>-1</v>
      </c>
      <c r="F10" s="8">
        <v>125.267</v>
      </c>
    </row>
    <row r="11" spans="1:6" x14ac:dyDescent="0.25">
      <c r="A11" s="7">
        <v>1</v>
      </c>
      <c r="B11" s="7">
        <v>-1</v>
      </c>
      <c r="C11" s="7">
        <v>-1</v>
      </c>
      <c r="D11" s="7">
        <v>1</v>
      </c>
      <c r="E11" s="7">
        <v>-1</v>
      </c>
      <c r="F11" s="8">
        <v>63.841000000000001</v>
      </c>
    </row>
    <row r="12" spans="1:6" x14ac:dyDescent="0.25">
      <c r="A12" s="7">
        <v>-1</v>
      </c>
      <c r="B12" s="7">
        <v>1</v>
      </c>
      <c r="C12" s="7">
        <v>-1</v>
      </c>
      <c r="D12" s="7">
        <v>1</v>
      </c>
      <c r="E12" s="7">
        <v>-1</v>
      </c>
      <c r="F12" s="8">
        <v>91.266999999999996</v>
      </c>
    </row>
    <row r="13" spans="1:6" x14ac:dyDescent="0.25">
      <c r="A13" s="7">
        <v>1</v>
      </c>
      <c r="B13" s="7">
        <v>1</v>
      </c>
      <c r="C13" s="7">
        <v>-1</v>
      </c>
      <c r="D13" s="7">
        <v>1</v>
      </c>
      <c r="E13" s="7">
        <v>-1</v>
      </c>
      <c r="F13" s="8">
        <v>57.005000000000003</v>
      </c>
    </row>
    <row r="14" spans="1:6" x14ac:dyDescent="0.25">
      <c r="A14" s="7">
        <v>-1</v>
      </c>
      <c r="B14" s="7">
        <v>-1</v>
      </c>
      <c r="C14" s="7">
        <v>1</v>
      </c>
      <c r="D14" s="7">
        <v>1</v>
      </c>
      <c r="E14" s="7">
        <v>-1</v>
      </c>
      <c r="F14" s="8">
        <v>115.75700000000001</v>
      </c>
    </row>
    <row r="15" spans="1:6" x14ac:dyDescent="0.25">
      <c r="A15" s="7">
        <v>1</v>
      </c>
      <c r="B15" s="7">
        <v>-1</v>
      </c>
      <c r="C15" s="7">
        <v>1</v>
      </c>
      <c r="D15" s="7">
        <v>1</v>
      </c>
      <c r="E15" s="7">
        <v>-1</v>
      </c>
      <c r="F15" s="8">
        <v>91.308999999999997</v>
      </c>
    </row>
    <row r="16" spans="1:6" x14ac:dyDescent="0.25">
      <c r="A16" s="7">
        <v>-1</v>
      </c>
      <c r="B16" s="7">
        <v>1</v>
      </c>
      <c r="C16" s="7">
        <v>1</v>
      </c>
      <c r="D16" s="7">
        <v>1</v>
      </c>
      <c r="E16" s="7">
        <v>-1</v>
      </c>
      <c r="F16" s="8">
        <v>104.646</v>
      </c>
    </row>
    <row r="17" spans="1:6" x14ac:dyDescent="0.25">
      <c r="A17" s="7">
        <v>1</v>
      </c>
      <c r="B17" s="7">
        <v>1</v>
      </c>
      <c r="C17" s="7">
        <v>1</v>
      </c>
      <c r="D17" s="7">
        <v>1</v>
      </c>
      <c r="E17" s="7">
        <v>-1</v>
      </c>
      <c r="F17" s="8">
        <v>110.355</v>
      </c>
    </row>
    <row r="18" spans="1:6" x14ac:dyDescent="0.25">
      <c r="A18" s="7">
        <v>-1</v>
      </c>
      <c r="B18" s="7">
        <v>-1</v>
      </c>
      <c r="C18" s="7">
        <v>-1</v>
      </c>
      <c r="D18" s="7">
        <v>-1</v>
      </c>
      <c r="E18" s="7">
        <v>1</v>
      </c>
      <c r="F18" s="8">
        <v>45.948</v>
      </c>
    </row>
    <row r="19" spans="1:6" x14ac:dyDescent="0.25">
      <c r="A19" s="7">
        <v>1</v>
      </c>
      <c r="B19" s="7">
        <v>-1</v>
      </c>
      <c r="C19" s="7">
        <v>-1</v>
      </c>
      <c r="D19" s="7">
        <v>-1</v>
      </c>
      <c r="E19" s="7">
        <v>1</v>
      </c>
      <c r="F19" s="8">
        <v>89.602999999999994</v>
      </c>
    </row>
    <row r="20" spans="1:6" x14ac:dyDescent="0.25">
      <c r="A20" s="7">
        <v>-1</v>
      </c>
      <c r="B20" s="7">
        <v>1</v>
      </c>
      <c r="C20" s="7">
        <v>-1</v>
      </c>
      <c r="D20" s="7">
        <v>-1</v>
      </c>
      <c r="E20" s="7">
        <v>1</v>
      </c>
      <c r="F20" s="8">
        <v>37.776000000000003</v>
      </c>
    </row>
    <row r="21" spans="1:6" x14ac:dyDescent="0.25">
      <c r="A21" s="7">
        <v>1</v>
      </c>
      <c r="B21" s="7">
        <v>1</v>
      </c>
      <c r="C21" s="7">
        <v>-1</v>
      </c>
      <c r="D21" s="7">
        <v>-1</v>
      </c>
      <c r="E21" s="7">
        <v>1</v>
      </c>
      <c r="F21" s="8">
        <v>24.962</v>
      </c>
    </row>
    <row r="22" spans="1:6" x14ac:dyDescent="0.25">
      <c r="A22" s="7">
        <v>-1</v>
      </c>
      <c r="B22" s="7">
        <v>-1</v>
      </c>
      <c r="C22" s="7">
        <v>1</v>
      </c>
      <c r="D22" s="7">
        <v>-1</v>
      </c>
      <c r="E22" s="7">
        <v>1</v>
      </c>
      <c r="F22" s="8">
        <v>57.741</v>
      </c>
    </row>
    <row r="23" spans="1:6" x14ac:dyDescent="0.25">
      <c r="A23" s="7">
        <v>1</v>
      </c>
      <c r="B23" s="7">
        <v>-1</v>
      </c>
      <c r="C23" s="7">
        <v>1</v>
      </c>
      <c r="D23" s="7">
        <v>-1</v>
      </c>
      <c r="E23" s="7">
        <v>1</v>
      </c>
      <c r="F23" s="8">
        <v>53.941000000000003</v>
      </c>
    </row>
    <row r="24" spans="1:6" x14ac:dyDescent="0.25">
      <c r="A24" s="7">
        <v>-1</v>
      </c>
      <c r="B24" s="7">
        <v>1</v>
      </c>
      <c r="C24" s="7">
        <v>1</v>
      </c>
      <c r="D24" s="7">
        <v>-1</v>
      </c>
      <c r="E24" s="7">
        <v>1</v>
      </c>
      <c r="F24" s="8">
        <v>22.533999999999999</v>
      </c>
    </row>
    <row r="25" spans="1:6" x14ac:dyDescent="0.25">
      <c r="A25" s="7">
        <v>1</v>
      </c>
      <c r="B25" s="7">
        <v>1</v>
      </c>
      <c r="C25" s="7">
        <v>1</v>
      </c>
      <c r="D25" s="7">
        <v>-1</v>
      </c>
      <c r="E25" s="7">
        <v>1</v>
      </c>
      <c r="F25" s="8">
        <v>27.003</v>
      </c>
    </row>
    <row r="26" spans="1:6" x14ac:dyDescent="0.25">
      <c r="A26" s="7">
        <v>-1</v>
      </c>
      <c r="B26" s="7">
        <v>-1</v>
      </c>
      <c r="C26" s="7">
        <v>-1</v>
      </c>
      <c r="D26" s="7">
        <v>1</v>
      </c>
      <c r="E26" s="7">
        <v>1</v>
      </c>
      <c r="F26" s="8">
        <v>103.018</v>
      </c>
    </row>
    <row r="27" spans="1:6" x14ac:dyDescent="0.25">
      <c r="A27" s="7">
        <v>1</v>
      </c>
      <c r="B27" s="7">
        <v>-1</v>
      </c>
      <c r="C27" s="7">
        <v>-1</v>
      </c>
      <c r="D27" s="7">
        <v>1</v>
      </c>
      <c r="E27" s="7">
        <v>1</v>
      </c>
      <c r="F27" s="8">
        <v>98.555000000000007</v>
      </c>
    </row>
    <row r="28" spans="1:6" x14ac:dyDescent="0.25">
      <c r="A28" s="7">
        <v>-1</v>
      </c>
      <c r="B28" s="7">
        <v>1</v>
      </c>
      <c r="C28" s="7">
        <v>-1</v>
      </c>
      <c r="D28" s="7">
        <v>1</v>
      </c>
      <c r="E28" s="7">
        <v>1</v>
      </c>
      <c r="F28" s="8">
        <v>66.070999999999998</v>
      </c>
    </row>
    <row r="29" spans="1:6" x14ac:dyDescent="0.25">
      <c r="A29" s="7">
        <v>1</v>
      </c>
      <c r="B29" s="7">
        <v>1</v>
      </c>
      <c r="C29" s="7">
        <v>-1</v>
      </c>
      <c r="D29" s="7">
        <v>1</v>
      </c>
      <c r="E29" s="7">
        <v>1</v>
      </c>
      <c r="F29" s="8">
        <v>45.563000000000002</v>
      </c>
    </row>
    <row r="30" spans="1:6" x14ac:dyDescent="0.25">
      <c r="A30" s="7">
        <v>-1</v>
      </c>
      <c r="B30" s="7">
        <v>-1</v>
      </c>
      <c r="C30" s="7">
        <v>1</v>
      </c>
      <c r="D30" s="7">
        <v>1</v>
      </c>
      <c r="E30" s="7">
        <v>1</v>
      </c>
      <c r="F30" s="8">
        <v>70.81</v>
      </c>
    </row>
    <row r="31" spans="1:6" x14ac:dyDescent="0.25">
      <c r="A31" s="7">
        <v>1</v>
      </c>
      <c r="B31" s="7">
        <v>-1</v>
      </c>
      <c r="C31" s="7">
        <v>1</v>
      </c>
      <c r="D31" s="7">
        <v>1</v>
      </c>
      <c r="E31" s="7">
        <v>1</v>
      </c>
      <c r="F31" s="8">
        <v>61.692</v>
      </c>
    </row>
    <row r="32" spans="1:6" x14ac:dyDescent="0.25">
      <c r="A32" s="7">
        <v>-1</v>
      </c>
      <c r="B32" s="7">
        <v>1</v>
      </c>
      <c r="C32" s="7">
        <v>1</v>
      </c>
      <c r="D32" s="7">
        <v>1</v>
      </c>
      <c r="E32" s="7">
        <v>1</v>
      </c>
      <c r="F32" s="8">
        <v>33.840000000000003</v>
      </c>
    </row>
    <row r="33" spans="1:6" x14ac:dyDescent="0.25">
      <c r="A33" s="7">
        <v>1</v>
      </c>
      <c r="B33" s="7">
        <v>1</v>
      </c>
      <c r="C33" s="7">
        <v>1</v>
      </c>
      <c r="D33" s="7">
        <v>1</v>
      </c>
      <c r="E33" s="7">
        <v>1</v>
      </c>
      <c r="F33" s="8">
        <v>81.784000000000006</v>
      </c>
    </row>
    <row r="34" spans="1:6" x14ac:dyDescent="0.25">
      <c r="A34" s="18">
        <v>-2378</v>
      </c>
      <c r="B34" s="7">
        <v>0</v>
      </c>
      <c r="C34" s="7">
        <v>0</v>
      </c>
      <c r="D34" s="7">
        <v>0</v>
      </c>
      <c r="E34" s="7">
        <v>0</v>
      </c>
      <c r="F34" s="8">
        <v>33.694000000000003</v>
      </c>
    </row>
    <row r="35" spans="1:6" x14ac:dyDescent="0.25">
      <c r="A35" s="18">
        <v>2378</v>
      </c>
      <c r="B35" s="7">
        <v>0</v>
      </c>
      <c r="C35" s="7">
        <v>0</v>
      </c>
      <c r="D35" s="7">
        <v>0</v>
      </c>
      <c r="E35" s="7">
        <v>0</v>
      </c>
      <c r="F35" s="8">
        <v>47.707999999999998</v>
      </c>
    </row>
    <row r="36" spans="1:6" x14ac:dyDescent="0.25">
      <c r="A36" s="7">
        <v>0</v>
      </c>
      <c r="B36" s="18">
        <v>-2378</v>
      </c>
      <c r="C36" s="7">
        <v>0</v>
      </c>
      <c r="D36" s="7">
        <v>0</v>
      </c>
      <c r="E36" s="7">
        <v>0</v>
      </c>
      <c r="F36" s="8">
        <v>78.86</v>
      </c>
    </row>
    <row r="37" spans="1:6" x14ac:dyDescent="0.25">
      <c r="A37" s="7">
        <v>0</v>
      </c>
      <c r="B37" s="18">
        <v>2378</v>
      </c>
      <c r="C37" s="7">
        <v>0</v>
      </c>
      <c r="D37" s="7">
        <v>0</v>
      </c>
      <c r="E37" s="7">
        <v>0</v>
      </c>
      <c r="F37" s="8">
        <v>29.821000000000002</v>
      </c>
    </row>
    <row r="38" spans="1:6" x14ac:dyDescent="0.25">
      <c r="A38" s="7">
        <v>0</v>
      </c>
      <c r="B38" s="7">
        <v>0</v>
      </c>
      <c r="C38" s="18">
        <v>-2378</v>
      </c>
      <c r="D38" s="7">
        <v>0</v>
      </c>
      <c r="E38" s="7">
        <v>0</v>
      </c>
      <c r="F38" s="8">
        <v>26.690999999999999</v>
      </c>
    </row>
    <row r="39" spans="1:6" x14ac:dyDescent="0.25">
      <c r="A39" s="7">
        <v>0</v>
      </c>
      <c r="B39" s="7">
        <v>0</v>
      </c>
      <c r="C39" s="18">
        <v>2378</v>
      </c>
      <c r="D39" s="7">
        <v>0</v>
      </c>
      <c r="E39" s="7">
        <v>0</v>
      </c>
      <c r="F39" s="8">
        <v>51.921999999999997</v>
      </c>
    </row>
    <row r="40" spans="1:6" x14ac:dyDescent="0.25">
      <c r="A40" s="7">
        <v>0</v>
      </c>
      <c r="B40" s="7">
        <v>0</v>
      </c>
      <c r="C40" s="7">
        <v>0</v>
      </c>
      <c r="D40" s="18">
        <v>-2378</v>
      </c>
      <c r="E40" s="7">
        <v>0</v>
      </c>
      <c r="F40" s="8">
        <v>14.266</v>
      </c>
    </row>
    <row r="41" spans="1:6" x14ac:dyDescent="0.25">
      <c r="A41" s="7">
        <v>0</v>
      </c>
      <c r="B41" s="7">
        <v>0</v>
      </c>
      <c r="C41" s="7">
        <v>0</v>
      </c>
      <c r="D41" s="18">
        <v>2378</v>
      </c>
      <c r="E41" s="7">
        <v>0</v>
      </c>
      <c r="F41" s="8">
        <v>78.688000000000002</v>
      </c>
    </row>
    <row r="42" spans="1:6" x14ac:dyDescent="0.25">
      <c r="A42" s="7">
        <v>0</v>
      </c>
      <c r="B42" s="7">
        <v>0</v>
      </c>
      <c r="C42" s="7">
        <v>0</v>
      </c>
      <c r="D42" s="7">
        <v>0</v>
      </c>
      <c r="E42" s="18">
        <v>-2378</v>
      </c>
      <c r="F42" s="8">
        <v>52.805999999999997</v>
      </c>
    </row>
    <row r="43" spans="1:6" x14ac:dyDescent="0.25">
      <c r="A43" s="7">
        <v>0</v>
      </c>
      <c r="B43" s="7">
        <v>0</v>
      </c>
      <c r="C43" s="7">
        <v>0</v>
      </c>
      <c r="D43" s="7">
        <v>0</v>
      </c>
      <c r="E43" s="18">
        <v>2378</v>
      </c>
      <c r="F43" s="8">
        <v>43.573</v>
      </c>
    </row>
    <row r="44" spans="1:6" x14ac:dyDescent="0.25">
      <c r="A44" s="7">
        <v>0</v>
      </c>
      <c r="B44" s="7">
        <v>0</v>
      </c>
      <c r="C44" s="7">
        <v>0</v>
      </c>
      <c r="D44" s="7">
        <v>0</v>
      </c>
      <c r="E44" s="7">
        <v>0</v>
      </c>
      <c r="F44" s="8">
        <v>70.587999999999994</v>
      </c>
    </row>
    <row r="45" spans="1:6" x14ac:dyDescent="0.25">
      <c r="A45" s="7">
        <v>0</v>
      </c>
      <c r="B45" s="7">
        <v>0</v>
      </c>
      <c r="C45" s="7">
        <v>0</v>
      </c>
      <c r="D45" s="7">
        <v>0</v>
      </c>
      <c r="E45" s="7">
        <v>0</v>
      </c>
      <c r="F45" s="8">
        <v>84.072000000000003</v>
      </c>
    </row>
    <row r="46" spans="1:6" x14ac:dyDescent="0.25">
      <c r="A46" s="7">
        <v>0</v>
      </c>
      <c r="B46" s="7">
        <v>0</v>
      </c>
      <c r="C46" s="7">
        <v>0</v>
      </c>
      <c r="D46" s="7">
        <v>0</v>
      </c>
      <c r="E46" s="7">
        <v>0</v>
      </c>
      <c r="F46" s="8">
        <v>66.512</v>
      </c>
    </row>
    <row r="47" spans="1:6" x14ac:dyDescent="0.25">
      <c r="A47" s="7">
        <v>0</v>
      </c>
      <c r="B47" s="7">
        <v>0</v>
      </c>
      <c r="C47" s="7">
        <v>0</v>
      </c>
      <c r="D47" s="7">
        <v>0</v>
      </c>
      <c r="E47" s="7">
        <v>0</v>
      </c>
      <c r="F47" s="8">
        <v>79.893000000000001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8014-775D-4383-8094-3CFBB2EA6082}">
  <dimension ref="A2:R12"/>
  <sheetViews>
    <sheetView topLeftCell="A2" workbookViewId="0">
      <selection activeCell="I3" sqref="I3"/>
    </sheetView>
  </sheetViews>
  <sheetFormatPr defaultRowHeight="15" x14ac:dyDescent="0.25"/>
  <cols>
    <col min="1" max="1" width="14.140625" customWidth="1"/>
    <col min="2" max="2" width="12.85546875" bestFit="1" customWidth="1"/>
    <col min="3" max="3" width="13.140625" bestFit="1" customWidth="1"/>
    <col min="4" max="4" width="19.42578125" bestFit="1" customWidth="1"/>
    <col min="7" max="7" width="12" bestFit="1" customWidth="1"/>
    <col min="8" max="8" width="23" bestFit="1" customWidth="1"/>
    <col min="9" max="9" width="14.85546875" bestFit="1" customWidth="1"/>
    <col min="10" max="10" width="8.42578125" bestFit="1" customWidth="1"/>
    <col min="11" max="11" width="5.5703125" bestFit="1" customWidth="1"/>
  </cols>
  <sheetData>
    <row r="2" spans="1:18" x14ac:dyDescent="0.25">
      <c r="C2" s="28" t="s">
        <v>34</v>
      </c>
      <c r="D2" s="28"/>
      <c r="E2" s="28"/>
      <c r="F2" s="28"/>
      <c r="G2" s="28"/>
      <c r="H2" s="28"/>
    </row>
    <row r="3" spans="1:18" x14ac:dyDescent="0.25">
      <c r="B3" t="s">
        <v>27</v>
      </c>
      <c r="C3" t="s">
        <v>25</v>
      </c>
      <c r="D3" s="1" t="s">
        <v>38</v>
      </c>
      <c r="E3" s="1" t="s">
        <v>23</v>
      </c>
      <c r="F3" s="1" t="s">
        <v>22</v>
      </c>
      <c r="G3" s="1" t="s">
        <v>24</v>
      </c>
      <c r="H3" s="1" t="s">
        <v>26</v>
      </c>
      <c r="I3" s="1" t="s">
        <v>41</v>
      </c>
      <c r="J3" s="1"/>
      <c r="K3" s="1"/>
      <c r="O3" s="1"/>
      <c r="P3" s="29"/>
      <c r="Q3" s="29"/>
      <c r="R3" s="29"/>
    </row>
    <row r="4" spans="1:18" x14ac:dyDescent="0.25">
      <c r="A4" t="s">
        <v>28</v>
      </c>
      <c r="B4">
        <v>1525</v>
      </c>
      <c r="C4">
        <v>1026</v>
      </c>
      <c r="D4" s="3">
        <v>0.69</v>
      </c>
      <c r="E4" s="3">
        <v>2</v>
      </c>
      <c r="F4" s="3">
        <f>SUM(D4*E4)</f>
        <v>1.38</v>
      </c>
      <c r="G4" s="3">
        <f>SUM(F4/0.0068)</f>
        <v>202.94117647058823</v>
      </c>
      <c r="H4" s="3">
        <f>SUM(G4*C4)/1000</f>
        <v>208.21764705882353</v>
      </c>
      <c r="I4" s="3">
        <f>SUM(H4*1000)/B4</f>
        <v>136.53616200578591</v>
      </c>
      <c r="J4" s="4"/>
      <c r="K4" s="4"/>
      <c r="O4" s="1"/>
      <c r="P4" s="1"/>
      <c r="Q4" s="1"/>
      <c r="R4" s="1"/>
    </row>
    <row r="5" spans="1:18" x14ac:dyDescent="0.25">
      <c r="A5" t="s">
        <v>29</v>
      </c>
      <c r="B5">
        <v>1320</v>
      </c>
      <c r="C5">
        <v>850</v>
      </c>
      <c r="D5" s="3">
        <v>0.85</v>
      </c>
      <c r="E5" s="3">
        <v>2</v>
      </c>
      <c r="F5" s="3">
        <f>SUM(D5*E5)</f>
        <v>1.7</v>
      </c>
      <c r="G5" s="3">
        <f t="shared" ref="G5:G9" si="0">SUM(F5/0.0068)</f>
        <v>250</v>
      </c>
      <c r="H5" s="3">
        <f t="shared" ref="H5:H9" si="1">SUM(G5*C5)/1000</f>
        <v>212.5</v>
      </c>
      <c r="I5" s="3">
        <f t="shared" ref="I5:I9" si="2">SUM(H5*1000)/B5</f>
        <v>160.9848484848485</v>
      </c>
      <c r="J5" s="4"/>
      <c r="K5" s="4"/>
      <c r="O5" s="1"/>
      <c r="P5" s="1"/>
      <c r="Q5" s="1"/>
      <c r="R5" s="1"/>
    </row>
    <row r="6" spans="1:18" x14ac:dyDescent="0.25">
      <c r="A6" t="s">
        <v>30</v>
      </c>
      <c r="B6">
        <v>1441</v>
      </c>
      <c r="C6">
        <v>955</v>
      </c>
      <c r="D6" s="3">
        <v>0.70699999999999996</v>
      </c>
      <c r="E6" s="3">
        <v>2</v>
      </c>
      <c r="F6" s="3">
        <f t="shared" ref="F6:F9" si="3">SUM(D6*E6)</f>
        <v>1.4139999999999999</v>
      </c>
      <c r="G6" s="3">
        <f t="shared" si="0"/>
        <v>207.94117647058823</v>
      </c>
      <c r="H6" s="3">
        <f t="shared" si="1"/>
        <v>198.58382352941175</v>
      </c>
      <c r="I6" s="3">
        <f t="shared" si="2"/>
        <v>137.80973180389435</v>
      </c>
      <c r="J6" s="4"/>
      <c r="K6" s="4"/>
      <c r="O6" s="1"/>
      <c r="P6" s="1"/>
      <c r="Q6" s="1"/>
      <c r="R6" s="1"/>
    </row>
    <row r="7" spans="1:18" x14ac:dyDescent="0.25">
      <c r="A7" t="s">
        <v>31</v>
      </c>
      <c r="B7">
        <v>605</v>
      </c>
      <c r="C7">
        <v>121</v>
      </c>
      <c r="D7" s="3">
        <v>0.61299999999999999</v>
      </c>
      <c r="E7" s="3">
        <v>1</v>
      </c>
      <c r="F7" s="3">
        <f t="shared" si="3"/>
        <v>0.61299999999999999</v>
      </c>
      <c r="G7" s="3">
        <f t="shared" si="0"/>
        <v>90.14705882352942</v>
      </c>
      <c r="H7" s="3">
        <f t="shared" si="1"/>
        <v>10.907794117647059</v>
      </c>
      <c r="I7" s="3">
        <f t="shared" si="2"/>
        <v>18.029411764705884</v>
      </c>
      <c r="J7" s="4"/>
      <c r="K7" s="4"/>
      <c r="O7" s="1"/>
      <c r="P7" s="1"/>
      <c r="Q7" s="1"/>
      <c r="R7" s="1"/>
    </row>
    <row r="8" spans="1:18" x14ac:dyDescent="0.25">
      <c r="A8" t="s">
        <v>32</v>
      </c>
      <c r="B8">
        <v>692</v>
      </c>
      <c r="C8">
        <v>198</v>
      </c>
      <c r="D8" s="3">
        <v>0.57299999999999995</v>
      </c>
      <c r="E8" s="3">
        <v>1</v>
      </c>
      <c r="F8" s="3">
        <f t="shared" si="3"/>
        <v>0.57299999999999995</v>
      </c>
      <c r="G8" s="3">
        <f t="shared" si="0"/>
        <v>84.264705882352942</v>
      </c>
      <c r="H8" s="3">
        <f t="shared" si="1"/>
        <v>16.684411764705882</v>
      </c>
      <c r="I8" s="3">
        <f t="shared" si="2"/>
        <v>24.110421625297516</v>
      </c>
      <c r="J8" s="4"/>
      <c r="K8" s="4"/>
      <c r="O8" s="1"/>
      <c r="P8" s="2"/>
      <c r="Q8" s="2"/>
      <c r="R8" s="2"/>
    </row>
    <row r="9" spans="1:18" x14ac:dyDescent="0.25">
      <c r="A9" t="s">
        <v>33</v>
      </c>
      <c r="B9">
        <v>658</v>
      </c>
      <c r="C9">
        <v>135</v>
      </c>
      <c r="D9" s="3">
        <v>0.56100000000000005</v>
      </c>
      <c r="E9" s="3">
        <v>1</v>
      </c>
      <c r="F9" s="3">
        <f t="shared" si="3"/>
        <v>0.56100000000000005</v>
      </c>
      <c r="G9" s="3">
        <f t="shared" si="0"/>
        <v>82.500000000000014</v>
      </c>
      <c r="H9" s="3">
        <f t="shared" si="1"/>
        <v>11.137500000000001</v>
      </c>
      <c r="I9" s="3">
        <f t="shared" si="2"/>
        <v>16.926291793313073</v>
      </c>
      <c r="J9" s="4"/>
      <c r="K9" s="4"/>
      <c r="O9" s="1"/>
      <c r="P9" s="2"/>
      <c r="Q9" s="2"/>
      <c r="R9" s="2"/>
    </row>
    <row r="10" spans="1:18" x14ac:dyDescent="0.25">
      <c r="O10" s="1"/>
      <c r="P10" s="1"/>
      <c r="Q10" s="1"/>
    </row>
    <row r="11" spans="1:18" x14ac:dyDescent="0.25">
      <c r="O11" s="2"/>
      <c r="P11" s="2"/>
      <c r="Q11" s="2"/>
    </row>
    <row r="12" spans="1:18" x14ac:dyDescent="0.25">
      <c r="O12" s="2"/>
      <c r="P12" s="2"/>
      <c r="Q12" s="2"/>
    </row>
  </sheetData>
  <mergeCells count="2">
    <mergeCell ref="C2:H2"/>
    <mergeCell ref="P3:R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8E7D-FC0E-40E6-B404-0D9A20C0A12E}">
  <dimension ref="A1:P10"/>
  <sheetViews>
    <sheetView workbookViewId="0">
      <selection activeCell="E13" sqref="E13"/>
    </sheetView>
  </sheetViews>
  <sheetFormatPr defaultRowHeight="15" x14ac:dyDescent="0.25"/>
  <cols>
    <col min="1" max="1" width="12.7109375" customWidth="1"/>
    <col min="2" max="2" width="14.28515625" customWidth="1"/>
    <col min="3" max="3" width="10" bestFit="1" customWidth="1"/>
  </cols>
  <sheetData>
    <row r="1" spans="1:16" x14ac:dyDescent="0.25">
      <c r="A1" t="s">
        <v>58</v>
      </c>
      <c r="B1" s="1" t="s">
        <v>41</v>
      </c>
    </row>
    <row r="2" spans="1:16" x14ac:dyDescent="0.25">
      <c r="A2" t="s">
        <v>35</v>
      </c>
      <c r="B2">
        <v>18.029409999999999</v>
      </c>
    </row>
    <row r="3" spans="1:16" x14ac:dyDescent="0.25">
      <c r="A3" t="s">
        <v>35</v>
      </c>
      <c r="B3">
        <v>24.110420000000001</v>
      </c>
    </row>
    <row r="4" spans="1:16" x14ac:dyDescent="0.25">
      <c r="A4" t="s">
        <v>35</v>
      </c>
      <c r="B4">
        <v>16.926290000000002</v>
      </c>
    </row>
    <row r="5" spans="1:16" x14ac:dyDescent="0.25">
      <c r="A5" t="s">
        <v>36</v>
      </c>
      <c r="B5">
        <v>143.02000000000001</v>
      </c>
    </row>
    <row r="6" spans="1:16" x14ac:dyDescent="0.25">
      <c r="A6" t="s">
        <v>36</v>
      </c>
      <c r="B6">
        <v>143.02000000000001</v>
      </c>
      <c r="N6" s="5"/>
      <c r="O6" s="5"/>
      <c r="P6" s="5"/>
    </row>
    <row r="7" spans="1:16" x14ac:dyDescent="0.25">
      <c r="A7" t="s">
        <v>36</v>
      </c>
      <c r="B7">
        <v>143.02000000000001</v>
      </c>
      <c r="L7" s="30"/>
      <c r="M7" s="30"/>
      <c r="N7" s="1"/>
      <c r="O7" s="1"/>
      <c r="P7" s="1"/>
    </row>
    <row r="8" spans="1:16" x14ac:dyDescent="0.25">
      <c r="A8" t="s">
        <v>37</v>
      </c>
      <c r="B8">
        <v>136.53620000000001</v>
      </c>
      <c r="L8" s="30"/>
      <c r="M8" s="30"/>
      <c r="N8" s="1"/>
      <c r="O8" s="1"/>
      <c r="P8" s="1"/>
    </row>
    <row r="9" spans="1:16" x14ac:dyDescent="0.25">
      <c r="A9" t="s">
        <v>37</v>
      </c>
      <c r="B9">
        <v>160.98480000000001</v>
      </c>
      <c r="L9" s="30"/>
      <c r="M9" s="30"/>
      <c r="N9" s="1"/>
      <c r="O9" s="1"/>
      <c r="P9" s="1"/>
    </row>
    <row r="10" spans="1:16" x14ac:dyDescent="0.25">
      <c r="A10" t="s">
        <v>37</v>
      </c>
      <c r="B10">
        <v>137.80969999999999</v>
      </c>
    </row>
  </sheetData>
  <mergeCells count="3">
    <mergeCell ref="L7:M7"/>
    <mergeCell ref="L8:M8"/>
    <mergeCell ref="L9:M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65FB-4C56-4236-94C0-23DD0AB8922D}">
  <dimension ref="A1:D7"/>
  <sheetViews>
    <sheetView workbookViewId="0">
      <selection activeCell="F14" sqref="F14"/>
    </sheetView>
  </sheetViews>
  <sheetFormatPr defaultRowHeight="15" x14ac:dyDescent="0.25"/>
  <cols>
    <col min="1" max="1" width="11.5703125" customWidth="1"/>
    <col min="2" max="2" width="15" customWidth="1"/>
    <col min="3" max="3" width="10.28515625" bestFit="1" customWidth="1"/>
  </cols>
  <sheetData>
    <row r="1" spans="1:4" x14ac:dyDescent="0.25">
      <c r="A1" t="s">
        <v>56</v>
      </c>
      <c r="B1" s="1" t="s">
        <v>59</v>
      </c>
      <c r="C1" s="1"/>
      <c r="D1" s="1"/>
    </row>
    <row r="2" spans="1:4" x14ac:dyDescent="0.25">
      <c r="A2" t="s">
        <v>54</v>
      </c>
      <c r="B2">
        <v>0.29120000000000001</v>
      </c>
    </row>
    <row r="3" spans="1:4" x14ac:dyDescent="0.25">
      <c r="A3" t="s">
        <v>54</v>
      </c>
      <c r="B3">
        <v>0.39550000000000002</v>
      </c>
    </row>
    <row r="4" spans="1:4" x14ac:dyDescent="0.25">
      <c r="A4" t="s">
        <v>54</v>
      </c>
      <c r="B4">
        <v>0.35680000000000001</v>
      </c>
    </row>
    <row r="5" spans="1:4" x14ac:dyDescent="0.25">
      <c r="A5" t="s">
        <v>55</v>
      </c>
      <c r="B5">
        <v>4.6569000000000003</v>
      </c>
    </row>
    <row r="6" spans="1:4" x14ac:dyDescent="0.25">
      <c r="A6" t="s">
        <v>55</v>
      </c>
      <c r="B6">
        <v>5.6589</v>
      </c>
    </row>
    <row r="7" spans="1:4" x14ac:dyDescent="0.25">
      <c r="A7" t="s">
        <v>55</v>
      </c>
      <c r="B7">
        <v>5.0297999999999998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E4E1-2FC0-4CFB-AABF-273503DD97ED}">
  <dimension ref="A1:F9"/>
  <sheetViews>
    <sheetView workbookViewId="0">
      <selection activeCell="E12" sqref="E12"/>
    </sheetView>
  </sheetViews>
  <sheetFormatPr defaultRowHeight="15" x14ac:dyDescent="0.25"/>
  <cols>
    <col min="1" max="1" width="10.28515625" bestFit="1" customWidth="1"/>
    <col min="2" max="2" width="15" bestFit="1" customWidth="1"/>
  </cols>
  <sheetData>
    <row r="1" spans="1:6" x14ac:dyDescent="0.25">
      <c r="A1" t="s">
        <v>56</v>
      </c>
      <c r="B1" s="1" t="s">
        <v>59</v>
      </c>
    </row>
    <row r="2" spans="1:6" x14ac:dyDescent="0.25">
      <c r="A2" t="s">
        <v>54</v>
      </c>
      <c r="B2" s="19">
        <v>0.41099999999999998</v>
      </c>
    </row>
    <row r="3" spans="1:6" x14ac:dyDescent="0.25">
      <c r="A3" t="s">
        <v>54</v>
      </c>
      <c r="B3" s="19">
        <v>0.36799999999999999</v>
      </c>
    </row>
    <row r="4" spans="1:6" x14ac:dyDescent="0.25">
      <c r="A4" t="s">
        <v>54</v>
      </c>
      <c r="B4" s="19">
        <v>0.39100000000000001</v>
      </c>
    </row>
    <row r="5" spans="1:6" x14ac:dyDescent="0.25">
      <c r="A5" t="s">
        <v>55</v>
      </c>
      <c r="B5" s="19">
        <v>0.72899999999999998</v>
      </c>
    </row>
    <row r="6" spans="1:6" x14ac:dyDescent="0.25">
      <c r="A6" t="s">
        <v>55</v>
      </c>
      <c r="B6" s="19">
        <v>0.71199999999999997</v>
      </c>
    </row>
    <row r="7" spans="1:6" x14ac:dyDescent="0.25">
      <c r="A7" t="s">
        <v>55</v>
      </c>
      <c r="B7" s="19">
        <v>0.64400000000000002</v>
      </c>
    </row>
    <row r="9" spans="1:6" x14ac:dyDescent="0.25">
      <c r="F9" s="1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DOE_raw_dataset</vt:lpstr>
      <vt:lpstr>corr.Biomass_vs_Melanin</vt:lpstr>
      <vt:lpstr>CCD</vt:lpstr>
      <vt:lpstr>Validation_raw_dataset</vt:lpstr>
      <vt:lpstr>Validation_experiment</vt:lpstr>
      <vt:lpstr>Tyrosinase_activity</vt:lpstr>
      <vt:lpstr>Laccase_activity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user-03</dc:creator>
  <cp:lastModifiedBy>user-03</cp:lastModifiedBy>
  <dcterms:created xsi:type="dcterms:W3CDTF">2020-06-12T22:03:57Z</dcterms:created>
  <dcterms:modified xsi:type="dcterms:W3CDTF">2022-09-29T19:32:05Z</dcterms:modified>
</cp:coreProperties>
</file>