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wagman\Desktop\NgenIRS.Moz.CRT.Ento Impact CLEAN\Figures.Clean\"/>
    </mc:Choice>
  </mc:AlternateContent>
  <xr:revisionPtr revIDLastSave="0" documentId="13_ncr:1_{F986239E-A95B-49D3-9736-3DAFDF5DFDED}" xr6:coauthVersionLast="45" xr6:coauthVersionMax="45" xr10:uidLastSave="{00000000-0000-0000-0000-000000000000}"/>
  <bookViews>
    <workbookView xWindow="57480" yWindow="-120" windowWidth="29040" windowHeight="15840" activeTab="1" xr2:uid="{00000000-000D-0000-FFFF-FFFF00000000}"/>
  </bookViews>
  <sheets>
    <sheet name="Table S1" sheetId="1" r:id="rId1"/>
    <sheet name="Table S2" sheetId="3" r:id="rId2"/>
    <sheet name="Table S3_Figure S1" sheetId="2" r:id="rId3"/>
  </sheets>
  <definedNames>
    <definedName name="_xlnm._FilterDatabase" localSheetId="1" hidden="1">'Table S2'!$P$4:$T$33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3" l="1"/>
  <c r="K21" i="3"/>
  <c r="K22" i="3"/>
  <c r="K23" i="3"/>
  <c r="K24" i="3"/>
  <c r="K25" i="3"/>
  <c r="K26" i="3"/>
  <c r="K27" i="3"/>
  <c r="K28" i="3"/>
  <c r="K19" i="3"/>
  <c r="Q34" i="3" l="1"/>
  <c r="R34" i="3"/>
  <c r="S34" i="3"/>
  <c r="T34" i="3"/>
  <c r="M29" i="3"/>
  <c r="K15" i="3"/>
  <c r="N16" i="3" s="1"/>
  <c r="K9" i="3"/>
  <c r="N11" i="3" s="1"/>
  <c r="K4" i="3"/>
  <c r="N5" i="3" s="1"/>
  <c r="E79" i="3"/>
  <c r="L33" i="3" s="1"/>
  <c r="M33" i="3" s="1"/>
  <c r="C79" i="3"/>
  <c r="M32" i="3" l="1"/>
  <c r="N15" i="3"/>
  <c r="N18" i="3"/>
  <c r="N17" i="3"/>
  <c r="N10" i="3"/>
  <c r="N14" i="3"/>
  <c r="N13" i="3"/>
  <c r="N12" i="3"/>
  <c r="N9" i="3"/>
  <c r="N8" i="3"/>
  <c r="N7" i="3"/>
  <c r="N6" i="3"/>
  <c r="N4" i="3"/>
  <c r="I14" i="1"/>
</calcChain>
</file>

<file path=xl/sharedStrings.xml><?xml version="1.0" encoding="utf-8"?>
<sst xmlns="http://schemas.openxmlformats.org/spreadsheetml/2006/main" count="275" uniqueCount="96">
  <si>
    <t>Morphological ID</t>
  </si>
  <si>
    <t>CDC LT</t>
  </si>
  <si>
    <t>Total</t>
  </si>
  <si>
    <t>Non-IRS</t>
  </si>
  <si>
    <t>IRS</t>
  </si>
  <si>
    <t>An. funestus s.l.</t>
  </si>
  <si>
    <t>An. gambiae s.l.</t>
  </si>
  <si>
    <t>An. tenebrosus</t>
  </si>
  <si>
    <t>An. coustani</t>
  </si>
  <si>
    <t>An. ziemanni</t>
  </si>
  <si>
    <t>An. squamosus</t>
  </si>
  <si>
    <t>An. pretoriensis</t>
  </si>
  <si>
    <t>An. rufipes</t>
  </si>
  <si>
    <t>An. caliginosus</t>
  </si>
  <si>
    <t>TOTAL</t>
  </si>
  <si>
    <t>HLC</t>
  </si>
  <si>
    <t>Indoor</t>
  </si>
  <si>
    <t>outdoor</t>
  </si>
  <si>
    <t>An. brucei</t>
  </si>
  <si>
    <t>An. natalensis</t>
  </si>
  <si>
    <t>An. pharoensis</t>
  </si>
  <si>
    <t>An. rivulorum</t>
  </si>
  <si>
    <t>Month</t>
  </si>
  <si>
    <t>(-0.22 - 4.32)</t>
  </si>
  <si>
    <t>(0.00 - 0.00)</t>
  </si>
  <si>
    <t>(-0.18 - 10.30)</t>
  </si>
  <si>
    <t>(-0.17 - 252.86)</t>
  </si>
  <si>
    <t>(-0.09 - 42.41)</t>
  </si>
  <si>
    <t>(-0.26 - 13.03)</t>
  </si>
  <si>
    <t>(-0.12 - 26.48)</t>
  </si>
  <si>
    <t>(-0.30 - 220.82)</t>
  </si>
  <si>
    <t>(-0.22 - 35.23)</t>
  </si>
  <si>
    <t>(-0.18 - 1.43)</t>
  </si>
  <si>
    <t>(-0.19 - 6.42)</t>
  </si>
  <si>
    <t>(-0.28 - 507.72)</t>
  </si>
  <si>
    <t>(-0.24 - 58.36)</t>
  </si>
  <si>
    <t>(-0.30 - 460.61)</t>
  </si>
  <si>
    <t>(-0.14 - 13.17)</t>
  </si>
  <si>
    <t>(-0.25 - 9.81)</t>
  </si>
  <si>
    <t>(-0.25 - 10.81)</t>
  </si>
  <si>
    <t>-</t>
  </si>
  <si>
    <t>(-0.20 - 2.94)</t>
  </si>
  <si>
    <t>Overall</t>
  </si>
  <si>
    <t>(0.28 - 1.00)</t>
  </si>
  <si>
    <t>(0.08 - 0.60)</t>
  </si>
  <si>
    <r>
      <t>Estimated Monthly EIR</t>
    </r>
    <r>
      <rPr>
        <vertAlign val="superscript"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(95%CI)</t>
    </r>
  </si>
  <si>
    <r>
      <rPr>
        <b/>
        <sz val="11"/>
        <color theme="1"/>
        <rFont val="Calibri"/>
        <family val="2"/>
        <scheme val="minor"/>
      </rPr>
      <t xml:space="preserve">Table S1. Overall densities and species group distributions for Anopheles mosquitoes collected in CDC LTs (top) and with HLCs (bottom), during the cluster-randomized trial in Mozambique: 2016 – 2018. </t>
    </r>
    <r>
      <rPr>
        <sz val="11"/>
        <color theme="1"/>
        <rFont val="Calibri"/>
        <family val="2"/>
        <scheme val="minor"/>
      </rPr>
      <t>All species group designations were based on morphological identifications in the field.</t>
    </r>
  </si>
  <si>
    <t>EIR = entomological inoculation rate; IRS = indoor residual spraying.</t>
  </si>
  <si>
    <t>An. salbaii *</t>
  </si>
  <si>
    <t>An. maculipalpis *</t>
  </si>
  <si>
    <t>* Awaiting molecular species ID confirmation</t>
  </si>
  <si>
    <t>?</t>
  </si>
  <si>
    <t>An. arabiensis</t>
  </si>
  <si>
    <t>An. coustani 1 NFL-2015</t>
  </si>
  <si>
    <t>An. coustani 2 NFL-2015</t>
  </si>
  <si>
    <t>An. coustani s.l.</t>
  </si>
  <si>
    <t>An. coustani s.s.</t>
  </si>
  <si>
    <t>An. funestus s.s.</t>
  </si>
  <si>
    <t>An. gambiae s.s.</t>
  </si>
  <si>
    <t>An. nambiensis</t>
  </si>
  <si>
    <t>(fungus)</t>
  </si>
  <si>
    <t>(strange amplicon-sequence)</t>
  </si>
  <si>
    <t>Aedeomyia venustipes</t>
  </si>
  <si>
    <t>An. funestus s.s. x rivulorum hybrid</t>
  </si>
  <si>
    <t>An. leesoni</t>
  </si>
  <si>
    <t>An. longipalpis</t>
  </si>
  <si>
    <t>An. parensis</t>
  </si>
  <si>
    <t>An. rivulorum-like</t>
  </si>
  <si>
    <t>An. spp. unknown</t>
  </si>
  <si>
    <t>An. vandeeni</t>
  </si>
  <si>
    <t>EMPTY TUBE</t>
  </si>
  <si>
    <t>ID undetermined</t>
  </si>
  <si>
    <t>Mansonia uniformis</t>
  </si>
  <si>
    <t>An. coluzzii</t>
  </si>
  <si>
    <t>An. gambiae s.s./coluzzii</t>
  </si>
  <si>
    <t>An. maculipalpis</t>
  </si>
  <si>
    <t>An. salbaii</t>
  </si>
  <si>
    <t>An. sp unknown MOZ-01</t>
  </si>
  <si>
    <t>An. ziemanni s.l.</t>
  </si>
  <si>
    <t>MISSING TUBE</t>
  </si>
  <si>
    <t>Molecular ID</t>
  </si>
  <si>
    <t>Coustani</t>
  </si>
  <si>
    <t>Group/Complex</t>
  </si>
  <si>
    <t>Funestus</t>
  </si>
  <si>
    <t>Gambiae</t>
  </si>
  <si>
    <t>Figure S1 and Table S3. Monthly trends in estimates of EIRs, in IRS and no-IRS clusters. Shown in the figure are the monthly geometric mean entomological inoculation rate estimates from villages in No IRS (red) and IRS (blue) clusters.</t>
  </si>
  <si>
    <t>Table S2c. Plasomdium spp. screening results</t>
  </si>
  <si>
    <t>Any plasmodium</t>
  </si>
  <si>
    <t>NEG</t>
  </si>
  <si>
    <t>POS</t>
  </si>
  <si>
    <t>Co-Infection</t>
  </si>
  <si>
    <t>P. falciparum</t>
  </si>
  <si>
    <t>P. vivax</t>
  </si>
  <si>
    <t>Species</t>
  </si>
  <si>
    <t xml:space="preserve">Table S2a. Mosquito specimens with a nucleic acid test, by morphological field ID </t>
  </si>
  <si>
    <t xml:space="preserve">Table S2b. Specimens with a valid molecular species 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</si>
</sst>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10" fontId="1" fillId="0" borderId="3" xfId="0" applyNumberFormat="1" applyFont="1" applyBorder="1" applyAlignment="1">
      <alignment vertical="center"/>
    </xf>
    <xf numFmtId="10" fontId="1" fillId="0" borderId="0" xfId="0" applyNumberFormat="1" applyFont="1" applyAlignment="1">
      <alignment vertical="center"/>
    </xf>
    <xf numFmtId="10" fontId="1" fillId="0" borderId="1" xfId="0" applyNumberFormat="1" applyFont="1" applyBorder="1" applyAlignment="1">
      <alignment vertical="center"/>
    </xf>
    <xf numFmtId="0" fontId="0" fillId="0" borderId="0" xfId="0" applyAlignment="1"/>
    <xf numFmtId="0" fontId="1" fillId="0" borderId="2" xfId="0" applyFont="1" applyBorder="1" applyAlignment="1">
      <alignment vertical="center"/>
    </xf>
    <xf numFmtId="9" fontId="1" fillId="0" borderId="0" xfId="0" applyNumberFormat="1" applyFont="1" applyAlignment="1">
      <alignment horizontal="right" vertical="center"/>
    </xf>
    <xf numFmtId="9" fontId="1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6" fontId="3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164" fontId="0" fillId="0" borderId="0" xfId="1" applyNumberFormat="1" applyFont="1" applyBorder="1"/>
    <xf numFmtId="164" fontId="0" fillId="0" borderId="4" xfId="1" applyNumberFormat="1" applyFont="1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center"/>
    </xf>
    <xf numFmtId="3" fontId="0" fillId="0" borderId="4" xfId="0" applyNumberFormat="1" applyBorder="1"/>
    <xf numFmtId="0" fontId="0" fillId="0" borderId="6" xfId="0" applyBorder="1" applyAlignment="1">
      <alignment horizontal="right"/>
    </xf>
    <xf numFmtId="3" fontId="0" fillId="0" borderId="4" xfId="0" applyNumberFormat="1" applyBorder="1" applyAlignment="1">
      <alignment horizontal="left" vertical="top"/>
    </xf>
    <xf numFmtId="164" fontId="0" fillId="0" borderId="5" xfId="1" applyNumberFormat="1" applyFont="1" applyBorder="1"/>
    <xf numFmtId="164" fontId="0" fillId="0" borderId="0" xfId="1" applyNumberFormat="1" applyFont="1" applyFill="1" applyBorder="1"/>
    <xf numFmtId="164" fontId="0" fillId="0" borderId="5" xfId="1" applyNumberFormat="1" applyFont="1" applyFill="1" applyBorder="1"/>
    <xf numFmtId="0" fontId="6" fillId="0" borderId="6" xfId="0" applyFont="1" applyBorder="1"/>
    <xf numFmtId="0" fontId="6" fillId="0" borderId="5" xfId="0" applyFont="1" applyBorder="1"/>
    <xf numFmtId="0" fontId="0" fillId="0" borderId="4" xfId="0" applyBorder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240125</xdr:colOff>
      <xdr:row>0</xdr:row>
      <xdr:rowOff>196215</xdr:rowOff>
    </xdr:from>
    <xdr:to>
      <xdr:col>19</xdr:col>
      <xdr:colOff>533400</xdr:colOff>
      <xdr:row>33</xdr:row>
      <xdr:rowOff>123732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3796F4-72BA-45BF-B179-717F647E3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2025" y="196215"/>
          <a:ext cx="8218075" cy="59568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"/>
  <sheetViews>
    <sheetView workbookViewId="0">
      <selection activeCell="R18" sqref="R18"/>
    </sheetView>
  </sheetViews>
  <sheetFormatPr defaultRowHeight="14.4" x14ac:dyDescent="0.3"/>
  <cols>
    <col min="1" max="1" width="12.109375" bestFit="1" customWidth="1"/>
    <col min="4" max="4" width="2.109375" customWidth="1"/>
    <col min="7" max="7" width="2.21875" customWidth="1"/>
    <col min="10" max="10" width="2.109375" customWidth="1"/>
    <col min="13" max="13" width="2.109375" customWidth="1"/>
    <col min="16" max="16" width="2.109375" customWidth="1"/>
    <col min="19" max="19" width="2.109375" customWidth="1"/>
    <col min="22" max="22" width="2.109375" customWidth="1"/>
    <col min="25" max="25" width="2.109375" customWidth="1"/>
  </cols>
  <sheetData>
    <row r="1" spans="1:9" x14ac:dyDescent="0.3">
      <c r="A1" t="s">
        <v>46</v>
      </c>
    </row>
    <row r="3" spans="1:9" ht="15" thickBot="1" x14ac:dyDescent="0.35">
      <c r="A3" s="1" t="s">
        <v>0</v>
      </c>
      <c r="B3" s="61" t="s">
        <v>1</v>
      </c>
      <c r="C3" s="61"/>
      <c r="D3" s="1"/>
      <c r="E3" s="1"/>
      <c r="F3" s="1"/>
      <c r="G3" s="1"/>
      <c r="H3" s="1"/>
      <c r="I3" s="1"/>
    </row>
    <row r="4" spans="1:9" ht="15" thickBot="1" x14ac:dyDescent="0.35">
      <c r="A4" s="1"/>
      <c r="B4" s="1" t="s">
        <v>2</v>
      </c>
      <c r="C4" s="14"/>
      <c r="E4" s="1" t="s">
        <v>3</v>
      </c>
      <c r="F4" s="1"/>
      <c r="H4" s="1" t="s">
        <v>4</v>
      </c>
      <c r="I4" s="1"/>
    </row>
    <row r="5" spans="1:9" x14ac:dyDescent="0.3">
      <c r="A5" s="3" t="s">
        <v>5</v>
      </c>
      <c r="B5" s="4">
        <v>21563</v>
      </c>
      <c r="C5" s="10">
        <v>0.94910000000000005</v>
      </c>
      <c r="E5" s="4">
        <v>15725</v>
      </c>
      <c r="F5" s="5">
        <v>0.95509999999999995</v>
      </c>
      <c r="H5" s="4">
        <v>5837</v>
      </c>
      <c r="I5" s="5">
        <v>0.9335</v>
      </c>
    </row>
    <row r="6" spans="1:9" x14ac:dyDescent="0.3">
      <c r="A6" s="3" t="s">
        <v>6</v>
      </c>
      <c r="B6" s="4">
        <v>1049</v>
      </c>
      <c r="C6" s="11">
        <v>4.6199999999999998E-2</v>
      </c>
      <c r="E6" s="6">
        <v>695</v>
      </c>
      <c r="F6" s="5">
        <v>4.2200000000000001E-2</v>
      </c>
      <c r="H6" s="6">
        <v>354</v>
      </c>
      <c r="I6" s="5">
        <v>5.6599999999999998E-2</v>
      </c>
    </row>
    <row r="7" spans="1:9" x14ac:dyDescent="0.3">
      <c r="A7" s="3" t="s">
        <v>7</v>
      </c>
      <c r="B7" s="6">
        <v>53</v>
      </c>
      <c r="C7" s="11">
        <v>2.3E-3</v>
      </c>
      <c r="E7" s="6">
        <v>20</v>
      </c>
      <c r="F7" s="5">
        <v>1.1999999999999999E-3</v>
      </c>
      <c r="H7" s="6">
        <v>33</v>
      </c>
      <c r="I7" s="5">
        <v>5.3E-3</v>
      </c>
    </row>
    <row r="8" spans="1:9" x14ac:dyDescent="0.3">
      <c r="A8" s="3" t="s">
        <v>8</v>
      </c>
      <c r="B8" s="6">
        <v>31</v>
      </c>
      <c r="C8" s="11">
        <v>1.4E-3</v>
      </c>
      <c r="E8" s="6">
        <v>15</v>
      </c>
      <c r="F8" s="5">
        <v>8.9999999999999998E-4</v>
      </c>
      <c r="H8" s="6">
        <v>16</v>
      </c>
      <c r="I8" s="5">
        <v>2.5999999999999999E-3</v>
      </c>
    </row>
    <row r="9" spans="1:9" x14ac:dyDescent="0.3">
      <c r="A9" s="3" t="s">
        <v>9</v>
      </c>
      <c r="B9" s="6">
        <v>11</v>
      </c>
      <c r="C9" s="11">
        <v>5.0000000000000001E-4</v>
      </c>
      <c r="E9" s="6">
        <v>3</v>
      </c>
      <c r="F9" s="5">
        <v>2.0000000000000001E-4</v>
      </c>
      <c r="H9" s="6">
        <v>8</v>
      </c>
      <c r="I9" s="5">
        <v>1.2999999999999999E-3</v>
      </c>
    </row>
    <row r="10" spans="1:9" x14ac:dyDescent="0.3">
      <c r="A10" s="3" t="s">
        <v>10</v>
      </c>
      <c r="B10" s="6">
        <v>6</v>
      </c>
      <c r="C10" s="11">
        <v>2.9999999999999997E-4</v>
      </c>
      <c r="E10" s="6">
        <v>2</v>
      </c>
      <c r="F10" s="5">
        <v>1E-4</v>
      </c>
      <c r="H10" s="6">
        <v>4</v>
      </c>
      <c r="I10" s="5">
        <v>5.9999999999999995E-4</v>
      </c>
    </row>
    <row r="11" spans="1:9" x14ac:dyDescent="0.3">
      <c r="A11" s="3" t="s">
        <v>11</v>
      </c>
      <c r="B11" s="6">
        <v>3</v>
      </c>
      <c r="C11" s="11">
        <v>1E-4</v>
      </c>
      <c r="E11" s="6">
        <v>3</v>
      </c>
      <c r="F11" s="5">
        <v>2.0000000000000001E-4</v>
      </c>
      <c r="H11" s="6">
        <v>0</v>
      </c>
      <c r="I11" s="5">
        <v>0</v>
      </c>
    </row>
    <row r="12" spans="1:9" x14ac:dyDescent="0.3">
      <c r="A12" s="3" t="s">
        <v>12</v>
      </c>
      <c r="B12" s="6">
        <v>2</v>
      </c>
      <c r="C12" s="11">
        <v>1E-4</v>
      </c>
      <c r="E12" s="6">
        <v>1</v>
      </c>
      <c r="F12" s="5">
        <v>1E-4</v>
      </c>
      <c r="H12" s="6">
        <v>1</v>
      </c>
      <c r="I12" s="5">
        <v>2.0000000000000001E-4</v>
      </c>
    </row>
    <row r="13" spans="1:9" ht="15" thickBot="1" x14ac:dyDescent="0.35">
      <c r="A13" s="7" t="s">
        <v>13</v>
      </c>
      <c r="B13" s="8">
        <v>1</v>
      </c>
      <c r="C13" s="12">
        <v>0</v>
      </c>
      <c r="E13" s="8">
        <v>1</v>
      </c>
      <c r="F13" s="9">
        <v>1E-4</v>
      </c>
      <c r="H13" s="8">
        <v>0</v>
      </c>
      <c r="I13" s="9">
        <v>0</v>
      </c>
    </row>
    <row r="14" spans="1:9" x14ac:dyDescent="0.3">
      <c r="A14" s="2" t="s">
        <v>14</v>
      </c>
      <c r="B14" s="4">
        <v>22719</v>
      </c>
      <c r="C14" s="16">
        <v>1</v>
      </c>
      <c r="E14" s="4">
        <v>16465</v>
      </c>
      <c r="F14" s="15">
        <v>1</v>
      </c>
      <c r="H14" s="4">
        <v>6253</v>
      </c>
      <c r="I14" s="15">
        <f>SUM(I5:I13)</f>
        <v>1.0001</v>
      </c>
    </row>
    <row r="19" spans="1:27" ht="15" thickBot="1" x14ac:dyDescent="0.35">
      <c r="A19" s="1" t="s">
        <v>0</v>
      </c>
      <c r="B19" s="1" t="s">
        <v>15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thickBot="1" x14ac:dyDescent="0.35">
      <c r="A20" s="1"/>
      <c r="B20" s="1" t="s">
        <v>2</v>
      </c>
      <c r="C20" s="1"/>
      <c r="D20" s="1"/>
      <c r="E20" s="1"/>
      <c r="F20" s="1"/>
      <c r="G20" s="1"/>
      <c r="H20" s="1"/>
      <c r="I20" s="1"/>
      <c r="K20" s="1" t="s">
        <v>3</v>
      </c>
      <c r="L20" s="1"/>
      <c r="M20" s="1"/>
      <c r="N20" s="1"/>
      <c r="O20" s="1"/>
      <c r="P20" s="1"/>
      <c r="Q20" s="1"/>
      <c r="R20" s="1"/>
      <c r="T20" s="1" t="s">
        <v>4</v>
      </c>
      <c r="U20" s="1"/>
      <c r="V20" s="1"/>
      <c r="W20" s="1"/>
      <c r="X20" s="1"/>
      <c r="Y20" s="1"/>
      <c r="Z20" s="1"/>
      <c r="AA20" s="1"/>
    </row>
    <row r="21" spans="1:27" ht="15" thickBot="1" x14ac:dyDescent="0.35">
      <c r="B21" s="1" t="s">
        <v>2</v>
      </c>
      <c r="C21" s="1"/>
      <c r="E21" s="1" t="s">
        <v>16</v>
      </c>
      <c r="F21" s="1"/>
      <c r="H21" s="1" t="s">
        <v>17</v>
      </c>
      <c r="I21" s="1"/>
      <c r="K21" s="1" t="s">
        <v>2</v>
      </c>
      <c r="L21" s="1"/>
      <c r="N21" s="1" t="s">
        <v>16</v>
      </c>
      <c r="O21" s="1"/>
      <c r="Q21" s="1" t="s">
        <v>17</v>
      </c>
      <c r="R21" s="1"/>
      <c r="T21" s="1" t="s">
        <v>2</v>
      </c>
      <c r="U21" s="1"/>
      <c r="W21" s="1" t="s">
        <v>16</v>
      </c>
      <c r="X21" s="1"/>
      <c r="Z21" s="1" t="s">
        <v>17</v>
      </c>
      <c r="AA21" s="1"/>
    </row>
    <row r="22" spans="1:27" x14ac:dyDescent="0.3">
      <c r="A22" s="3" t="s">
        <v>18</v>
      </c>
      <c r="B22" s="6">
        <v>1</v>
      </c>
      <c r="C22" s="5">
        <v>0</v>
      </c>
      <c r="E22" s="6">
        <v>0</v>
      </c>
      <c r="F22" s="5">
        <v>0</v>
      </c>
      <c r="H22" s="6">
        <v>1</v>
      </c>
      <c r="I22" s="5">
        <v>1E-3</v>
      </c>
      <c r="K22" s="6">
        <v>1</v>
      </c>
      <c r="L22" s="5">
        <v>0</v>
      </c>
      <c r="N22" s="6">
        <v>0</v>
      </c>
      <c r="O22" s="5">
        <v>0</v>
      </c>
      <c r="Q22" s="6">
        <v>1</v>
      </c>
      <c r="R22" s="5">
        <v>1E-3</v>
      </c>
      <c r="T22" s="6">
        <v>0</v>
      </c>
      <c r="U22" s="5">
        <v>0</v>
      </c>
      <c r="W22" s="6">
        <v>0</v>
      </c>
      <c r="X22" s="5">
        <v>0</v>
      </c>
      <c r="Z22" s="6">
        <v>0</v>
      </c>
      <c r="AA22" s="5">
        <v>0</v>
      </c>
    </row>
    <row r="23" spans="1:27" x14ac:dyDescent="0.3">
      <c r="A23" s="3" t="s">
        <v>13</v>
      </c>
      <c r="B23" s="6">
        <v>3</v>
      </c>
      <c r="C23" s="5">
        <v>1E-3</v>
      </c>
      <c r="E23" s="6">
        <v>1</v>
      </c>
      <c r="F23" s="5">
        <v>1E-3</v>
      </c>
      <c r="H23" s="6">
        <v>2</v>
      </c>
      <c r="I23" s="5">
        <v>1E-3</v>
      </c>
      <c r="K23" s="6">
        <v>3</v>
      </c>
      <c r="L23" s="5">
        <v>1E-3</v>
      </c>
      <c r="N23" s="6">
        <v>1</v>
      </c>
      <c r="O23" s="5">
        <v>1E-3</v>
      </c>
      <c r="Q23" s="6">
        <v>2</v>
      </c>
      <c r="R23" s="5">
        <v>1E-3</v>
      </c>
      <c r="T23" s="6">
        <v>0</v>
      </c>
      <c r="U23" s="5">
        <v>0</v>
      </c>
      <c r="W23" s="6">
        <v>0</v>
      </c>
      <c r="X23" s="5">
        <v>0</v>
      </c>
      <c r="Z23" s="6">
        <v>0</v>
      </c>
      <c r="AA23" s="5">
        <v>0</v>
      </c>
    </row>
    <row r="24" spans="1:27" x14ac:dyDescent="0.3">
      <c r="A24" s="3" t="s">
        <v>8</v>
      </c>
      <c r="B24" s="6">
        <v>104</v>
      </c>
      <c r="C24" s="5">
        <v>2.9000000000000001E-2</v>
      </c>
      <c r="E24" s="6">
        <v>43</v>
      </c>
      <c r="F24" s="5">
        <v>2.4E-2</v>
      </c>
      <c r="H24" s="6">
        <v>61</v>
      </c>
      <c r="I24" s="5">
        <v>3.3000000000000002E-2</v>
      </c>
      <c r="K24" s="6">
        <v>42</v>
      </c>
      <c r="L24" s="5">
        <v>1.4999999999999999E-2</v>
      </c>
      <c r="N24" s="6">
        <v>15</v>
      </c>
      <c r="O24" s="5">
        <v>1.0999999999999999E-2</v>
      </c>
      <c r="Q24" s="6">
        <v>27</v>
      </c>
      <c r="R24" s="5">
        <v>1.9E-2</v>
      </c>
      <c r="T24" s="6">
        <v>62</v>
      </c>
      <c r="U24" s="5">
        <v>7.1999999999999995E-2</v>
      </c>
      <c r="W24" s="6">
        <v>28</v>
      </c>
      <c r="X24" s="5">
        <v>7.0999999999999994E-2</v>
      </c>
      <c r="Z24" s="6">
        <v>34</v>
      </c>
      <c r="AA24" s="5">
        <v>7.2999999999999995E-2</v>
      </c>
    </row>
    <row r="25" spans="1:27" x14ac:dyDescent="0.3">
      <c r="A25" s="3" t="s">
        <v>5</v>
      </c>
      <c r="B25" s="4">
        <v>2864</v>
      </c>
      <c r="C25" s="5">
        <v>0.78900000000000003</v>
      </c>
      <c r="E25" s="4">
        <v>1461</v>
      </c>
      <c r="F25" s="5">
        <v>0.82299999999999995</v>
      </c>
      <c r="H25" s="4">
        <v>1402</v>
      </c>
      <c r="I25" s="5">
        <v>0.75700000000000001</v>
      </c>
      <c r="K25" s="4">
        <v>2398</v>
      </c>
      <c r="L25" s="5">
        <v>0.86599999999999999</v>
      </c>
      <c r="N25" s="4">
        <v>1220</v>
      </c>
      <c r="O25" s="5">
        <v>0.88300000000000001</v>
      </c>
      <c r="Q25" s="4">
        <v>1177</v>
      </c>
      <c r="R25" s="5">
        <v>0.84899999999999998</v>
      </c>
      <c r="T25" s="6">
        <v>467</v>
      </c>
      <c r="U25" s="5">
        <v>0.54200000000000004</v>
      </c>
      <c r="W25" s="6">
        <v>241</v>
      </c>
      <c r="X25" s="5">
        <v>0.61</v>
      </c>
      <c r="Z25" s="6">
        <v>225</v>
      </c>
      <c r="AA25" s="5">
        <v>0.48399999999999999</v>
      </c>
    </row>
    <row r="26" spans="1:27" x14ac:dyDescent="0.3">
      <c r="A26" s="3" t="s">
        <v>6</v>
      </c>
      <c r="B26" s="6">
        <v>404</v>
      </c>
      <c r="C26" s="5">
        <v>0.111</v>
      </c>
      <c r="E26" s="6">
        <v>152</v>
      </c>
      <c r="F26" s="5">
        <v>8.5999999999999993E-2</v>
      </c>
      <c r="H26" s="6">
        <v>252</v>
      </c>
      <c r="I26" s="5">
        <v>0.13600000000000001</v>
      </c>
      <c r="K26" s="6">
        <v>246</v>
      </c>
      <c r="L26" s="5">
        <v>8.8999999999999996E-2</v>
      </c>
      <c r="N26" s="6">
        <v>99</v>
      </c>
      <c r="O26" s="5">
        <v>7.1999999999999995E-2</v>
      </c>
      <c r="Q26" s="6">
        <v>147</v>
      </c>
      <c r="R26" s="5">
        <v>0.106</v>
      </c>
      <c r="T26" s="6">
        <v>158</v>
      </c>
      <c r="U26" s="5">
        <v>0.184</v>
      </c>
      <c r="W26" s="6">
        <v>53</v>
      </c>
      <c r="X26" s="5">
        <v>0.13400000000000001</v>
      </c>
      <c r="Z26" s="6">
        <v>105</v>
      </c>
      <c r="AA26" s="5">
        <v>0.22600000000000001</v>
      </c>
    </row>
    <row r="27" spans="1:27" x14ac:dyDescent="0.3">
      <c r="A27" s="3" t="s">
        <v>49</v>
      </c>
      <c r="B27" s="6">
        <v>1</v>
      </c>
      <c r="C27" s="5">
        <v>0</v>
      </c>
      <c r="E27" s="6">
        <v>1</v>
      </c>
      <c r="F27" s="5">
        <v>1E-3</v>
      </c>
      <c r="H27" s="6">
        <v>0</v>
      </c>
      <c r="I27" s="5">
        <v>0</v>
      </c>
      <c r="K27" s="6">
        <v>0</v>
      </c>
      <c r="L27" s="5">
        <v>0</v>
      </c>
      <c r="N27" s="6">
        <v>0</v>
      </c>
      <c r="O27" s="5">
        <v>0</v>
      </c>
      <c r="Q27" s="6">
        <v>0</v>
      </c>
      <c r="R27" s="5">
        <v>0</v>
      </c>
      <c r="T27" s="6">
        <v>1</v>
      </c>
      <c r="U27" s="5">
        <v>1E-3</v>
      </c>
      <c r="W27" s="6">
        <v>1</v>
      </c>
      <c r="X27" s="5">
        <v>3.0000000000000001E-3</v>
      </c>
      <c r="Z27" s="6">
        <v>0</v>
      </c>
      <c r="AA27" s="5">
        <v>0</v>
      </c>
    </row>
    <row r="28" spans="1:27" x14ac:dyDescent="0.3">
      <c r="A28" s="3" t="s">
        <v>19</v>
      </c>
      <c r="B28" s="6">
        <v>4</v>
      </c>
      <c r="C28" s="5">
        <v>1E-3</v>
      </c>
      <c r="E28" s="6">
        <v>2</v>
      </c>
      <c r="F28" s="5">
        <v>1E-3</v>
      </c>
      <c r="H28" s="6">
        <v>2</v>
      </c>
      <c r="I28" s="5">
        <v>1E-3</v>
      </c>
      <c r="K28" s="6">
        <v>1</v>
      </c>
      <c r="L28" s="5">
        <v>0</v>
      </c>
      <c r="N28" s="6">
        <v>1</v>
      </c>
      <c r="O28" s="5">
        <v>1E-3</v>
      </c>
      <c r="Q28" s="6">
        <v>0</v>
      </c>
      <c r="R28" s="5">
        <v>0</v>
      </c>
      <c r="T28" s="6">
        <v>3</v>
      </c>
      <c r="U28" s="5">
        <v>3.0000000000000001E-3</v>
      </c>
      <c r="W28" s="6">
        <v>1</v>
      </c>
      <c r="X28" s="5">
        <v>3.0000000000000001E-3</v>
      </c>
      <c r="Z28" s="6">
        <v>2</v>
      </c>
      <c r="AA28" s="5">
        <v>4.0000000000000001E-3</v>
      </c>
    </row>
    <row r="29" spans="1:27" x14ac:dyDescent="0.3">
      <c r="A29" s="3" t="s">
        <v>20</v>
      </c>
      <c r="B29" s="6">
        <v>7</v>
      </c>
      <c r="C29" s="5">
        <v>2E-3</v>
      </c>
      <c r="E29" s="6">
        <v>5</v>
      </c>
      <c r="F29" s="5">
        <v>3.0000000000000001E-3</v>
      </c>
      <c r="H29" s="6">
        <v>2</v>
      </c>
      <c r="I29" s="5">
        <v>1E-3</v>
      </c>
      <c r="K29" s="6">
        <v>3</v>
      </c>
      <c r="L29" s="5">
        <v>1E-3</v>
      </c>
      <c r="N29" s="6">
        <v>2</v>
      </c>
      <c r="O29" s="5">
        <v>1E-3</v>
      </c>
      <c r="Q29" s="6">
        <v>1</v>
      </c>
      <c r="R29" s="5">
        <v>1E-3</v>
      </c>
      <c r="T29" s="6">
        <v>4</v>
      </c>
      <c r="U29" s="5">
        <v>5.0000000000000001E-3</v>
      </c>
      <c r="W29" s="6">
        <v>3</v>
      </c>
      <c r="X29" s="5">
        <v>8.0000000000000002E-3</v>
      </c>
      <c r="Z29" s="6">
        <v>1</v>
      </c>
      <c r="AA29" s="5">
        <v>2E-3</v>
      </c>
    </row>
    <row r="30" spans="1:27" x14ac:dyDescent="0.3">
      <c r="A30" s="3" t="s">
        <v>11</v>
      </c>
      <c r="B30" s="6">
        <v>8</v>
      </c>
      <c r="C30" s="5">
        <v>2E-3</v>
      </c>
      <c r="E30" s="6">
        <v>5</v>
      </c>
      <c r="F30" s="5">
        <v>3.0000000000000001E-3</v>
      </c>
      <c r="H30" s="6">
        <v>3</v>
      </c>
      <c r="I30" s="5">
        <v>2E-3</v>
      </c>
      <c r="K30" s="6">
        <v>6</v>
      </c>
      <c r="L30" s="5">
        <v>2E-3</v>
      </c>
      <c r="N30" s="6">
        <v>3</v>
      </c>
      <c r="O30" s="5">
        <v>2E-3</v>
      </c>
      <c r="Q30" s="6">
        <v>3</v>
      </c>
      <c r="R30" s="5">
        <v>2E-3</v>
      </c>
      <c r="T30" s="6">
        <v>2</v>
      </c>
      <c r="U30" s="5">
        <v>2E-3</v>
      </c>
      <c r="W30" s="6">
        <v>2</v>
      </c>
      <c r="X30" s="5">
        <v>5.0000000000000001E-3</v>
      </c>
      <c r="Z30" s="6">
        <v>0</v>
      </c>
      <c r="AA30" s="5">
        <v>0</v>
      </c>
    </row>
    <row r="31" spans="1:27" x14ac:dyDescent="0.3">
      <c r="A31" s="3" t="s">
        <v>21</v>
      </c>
      <c r="B31" s="6">
        <v>2</v>
      </c>
      <c r="C31" s="5">
        <v>1E-3</v>
      </c>
      <c r="E31" s="6">
        <v>2</v>
      </c>
      <c r="F31" s="5">
        <v>1E-3</v>
      </c>
      <c r="H31" s="6">
        <v>0</v>
      </c>
      <c r="I31" s="5">
        <v>0</v>
      </c>
      <c r="K31" s="6">
        <v>2</v>
      </c>
      <c r="L31" s="5">
        <v>1E-3</v>
      </c>
      <c r="N31" s="6">
        <v>2</v>
      </c>
      <c r="O31" s="5">
        <v>1E-3</v>
      </c>
      <c r="Q31" s="6">
        <v>0</v>
      </c>
      <c r="R31" s="5">
        <v>0</v>
      </c>
      <c r="T31" s="6">
        <v>0</v>
      </c>
      <c r="U31" s="5">
        <v>0</v>
      </c>
      <c r="W31" s="6">
        <v>0</v>
      </c>
      <c r="X31" s="5">
        <v>0</v>
      </c>
      <c r="Z31" s="6">
        <v>0</v>
      </c>
      <c r="AA31" s="5">
        <v>0</v>
      </c>
    </row>
    <row r="32" spans="1:27" x14ac:dyDescent="0.3">
      <c r="A32" s="3" t="s">
        <v>12</v>
      </c>
      <c r="B32" s="6">
        <v>6</v>
      </c>
      <c r="C32" s="5">
        <v>2E-3</v>
      </c>
      <c r="E32" s="6">
        <v>5</v>
      </c>
      <c r="F32" s="5">
        <v>3.0000000000000001E-3</v>
      </c>
      <c r="H32" s="6">
        <v>1</v>
      </c>
      <c r="I32" s="5">
        <v>1E-3</v>
      </c>
      <c r="K32" s="6">
        <v>6</v>
      </c>
      <c r="L32" s="5">
        <v>2E-3</v>
      </c>
      <c r="N32" s="6">
        <v>5</v>
      </c>
      <c r="O32" s="5">
        <v>4.0000000000000001E-3</v>
      </c>
      <c r="Q32" s="6">
        <v>1</v>
      </c>
      <c r="R32" s="5">
        <v>1E-3</v>
      </c>
      <c r="T32" s="6">
        <v>0</v>
      </c>
      <c r="U32" s="5">
        <v>0</v>
      </c>
      <c r="W32" s="6">
        <v>0</v>
      </c>
      <c r="X32" s="5">
        <v>0</v>
      </c>
      <c r="Z32" s="6">
        <v>0</v>
      </c>
      <c r="AA32" s="5">
        <v>0</v>
      </c>
    </row>
    <row r="33" spans="1:27" x14ac:dyDescent="0.3">
      <c r="A33" s="3" t="s">
        <v>48</v>
      </c>
      <c r="B33" s="6">
        <v>1</v>
      </c>
      <c r="C33" s="5">
        <v>0</v>
      </c>
      <c r="E33" s="6">
        <v>1</v>
      </c>
      <c r="F33" s="5">
        <v>1E-3</v>
      </c>
      <c r="H33" s="6">
        <v>0</v>
      </c>
      <c r="I33" s="5">
        <v>0</v>
      </c>
      <c r="K33" s="6">
        <v>1</v>
      </c>
      <c r="L33" s="5">
        <v>0</v>
      </c>
      <c r="N33" s="6">
        <v>1</v>
      </c>
      <c r="O33" s="5">
        <v>1E-3</v>
      </c>
      <c r="Q33" s="6">
        <v>0</v>
      </c>
      <c r="R33" s="5">
        <v>0</v>
      </c>
      <c r="T33" s="6">
        <v>0</v>
      </c>
      <c r="U33" s="5">
        <v>0</v>
      </c>
      <c r="W33" s="6">
        <v>0</v>
      </c>
      <c r="X33" s="5">
        <v>0</v>
      </c>
      <c r="Z33" s="6">
        <v>0</v>
      </c>
      <c r="AA33" s="5">
        <v>0</v>
      </c>
    </row>
    <row r="34" spans="1:27" x14ac:dyDescent="0.3">
      <c r="A34" s="3" t="s">
        <v>10</v>
      </c>
      <c r="B34" s="6">
        <v>19</v>
      </c>
      <c r="C34" s="5">
        <v>5.0000000000000001E-3</v>
      </c>
      <c r="E34" s="6">
        <v>9</v>
      </c>
      <c r="F34" s="5">
        <v>5.0000000000000001E-3</v>
      </c>
      <c r="H34" s="6">
        <v>10</v>
      </c>
      <c r="I34" s="5">
        <v>5.0000000000000001E-3</v>
      </c>
      <c r="K34" s="6">
        <v>11</v>
      </c>
      <c r="L34" s="5">
        <v>4.0000000000000001E-3</v>
      </c>
      <c r="N34" s="6">
        <v>8</v>
      </c>
      <c r="O34" s="5">
        <v>6.0000000000000001E-3</v>
      </c>
      <c r="Q34" s="6">
        <v>3</v>
      </c>
      <c r="R34" s="5">
        <v>2E-3</v>
      </c>
      <c r="T34" s="6">
        <v>8</v>
      </c>
      <c r="U34" s="5">
        <v>8.9999999999999993E-3</v>
      </c>
      <c r="W34" s="6">
        <v>1</v>
      </c>
      <c r="X34" s="5">
        <v>3.0000000000000001E-3</v>
      </c>
      <c r="Z34" s="6">
        <v>7</v>
      </c>
      <c r="AA34" s="5">
        <v>1.4999999999999999E-2</v>
      </c>
    </row>
    <row r="35" spans="1:27" x14ac:dyDescent="0.3">
      <c r="A35" s="3" t="s">
        <v>7</v>
      </c>
      <c r="B35" s="6">
        <v>115</v>
      </c>
      <c r="C35" s="5">
        <v>3.2000000000000001E-2</v>
      </c>
      <c r="E35" s="6">
        <v>49</v>
      </c>
      <c r="F35" s="5">
        <v>2.8000000000000001E-2</v>
      </c>
      <c r="H35" s="6">
        <v>66</v>
      </c>
      <c r="I35" s="5">
        <v>3.5999999999999997E-2</v>
      </c>
      <c r="K35" s="6">
        <v>40</v>
      </c>
      <c r="L35" s="5">
        <v>1.4E-2</v>
      </c>
      <c r="N35" s="6">
        <v>18</v>
      </c>
      <c r="O35" s="5">
        <v>1.2999999999999999E-2</v>
      </c>
      <c r="Q35" s="6">
        <v>22</v>
      </c>
      <c r="R35" s="5">
        <v>1.6E-2</v>
      </c>
      <c r="T35" s="6">
        <v>75</v>
      </c>
      <c r="U35" s="5">
        <v>8.6999999999999994E-2</v>
      </c>
      <c r="W35" s="6">
        <v>31</v>
      </c>
      <c r="X35" s="5">
        <v>7.8E-2</v>
      </c>
      <c r="Z35" s="6">
        <v>44</v>
      </c>
      <c r="AA35" s="5">
        <v>9.5000000000000001E-2</v>
      </c>
    </row>
    <row r="36" spans="1:27" ht="15" thickBot="1" x14ac:dyDescent="0.35">
      <c r="A36" s="7" t="s">
        <v>9</v>
      </c>
      <c r="B36" s="8">
        <v>89</v>
      </c>
      <c r="C36" s="9">
        <v>2.5000000000000001E-2</v>
      </c>
      <c r="E36" s="8">
        <v>40</v>
      </c>
      <c r="F36" s="9">
        <v>2.3E-2</v>
      </c>
      <c r="H36" s="8">
        <v>49</v>
      </c>
      <c r="I36" s="9">
        <v>2.5999999999999999E-2</v>
      </c>
      <c r="K36" s="8">
        <v>8</v>
      </c>
      <c r="L36" s="9">
        <v>3.0000000000000001E-3</v>
      </c>
      <c r="N36" s="8">
        <v>6</v>
      </c>
      <c r="O36" s="9">
        <v>4.0000000000000001E-3</v>
      </c>
      <c r="Q36" s="8">
        <v>2</v>
      </c>
      <c r="R36" s="9">
        <v>1E-3</v>
      </c>
      <c r="T36" s="8">
        <v>81</v>
      </c>
      <c r="U36" s="9">
        <v>9.4E-2</v>
      </c>
      <c r="W36" s="8">
        <v>34</v>
      </c>
      <c r="X36" s="9">
        <v>8.5999999999999993E-2</v>
      </c>
      <c r="Z36" s="8">
        <v>47</v>
      </c>
      <c r="AA36" s="9">
        <v>0.10100000000000001</v>
      </c>
    </row>
    <row r="37" spans="1:27" x14ac:dyDescent="0.3">
      <c r="A37" s="2" t="s">
        <v>14</v>
      </c>
      <c r="B37" s="4">
        <v>3629</v>
      </c>
      <c r="C37" s="5">
        <v>1</v>
      </c>
      <c r="E37" s="4">
        <v>1776</v>
      </c>
      <c r="F37" s="5">
        <v>1</v>
      </c>
      <c r="H37" s="4">
        <v>1851</v>
      </c>
      <c r="I37" s="5">
        <v>1</v>
      </c>
      <c r="K37" s="4">
        <v>2768</v>
      </c>
      <c r="L37" s="5">
        <v>1</v>
      </c>
      <c r="N37" s="4">
        <v>1381</v>
      </c>
      <c r="O37" s="5">
        <v>1</v>
      </c>
      <c r="Q37" s="4">
        <v>1386</v>
      </c>
      <c r="R37" s="5">
        <v>1</v>
      </c>
      <c r="T37" s="6">
        <v>861</v>
      </c>
      <c r="U37" s="5">
        <v>1</v>
      </c>
      <c r="W37" s="6">
        <v>395</v>
      </c>
      <c r="X37" s="5">
        <v>1</v>
      </c>
      <c r="Z37" s="6">
        <v>465</v>
      </c>
      <c r="AA37" s="5">
        <v>1</v>
      </c>
    </row>
    <row r="40" spans="1:27" x14ac:dyDescent="0.3">
      <c r="A40" t="s">
        <v>50</v>
      </c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07FC-D510-4336-805C-AA0CD979B4D4}">
  <dimension ref="B1:T79"/>
  <sheetViews>
    <sheetView tabSelected="1" workbookViewId="0">
      <selection activeCell="H34" sqref="H34"/>
    </sheetView>
  </sheetViews>
  <sheetFormatPr defaultRowHeight="14.4" x14ac:dyDescent="0.3"/>
  <cols>
    <col min="2" max="2" width="25.6640625" bestFit="1" customWidth="1"/>
    <col min="3" max="3" width="7" bestFit="1" customWidth="1"/>
    <col min="4" max="4" width="31.88671875" bestFit="1" customWidth="1"/>
    <col min="5" max="5" width="6.6640625" customWidth="1"/>
    <col min="10" max="10" width="17.109375" bestFit="1" customWidth="1"/>
    <col min="11" max="11" width="17.109375" customWidth="1"/>
    <col min="12" max="12" width="31.88671875" bestFit="1" customWidth="1"/>
    <col min="13" max="13" width="9.88671875" customWidth="1"/>
    <col min="16" max="16" width="31.88671875" customWidth="1"/>
    <col min="17" max="17" width="15.5546875" bestFit="1" customWidth="1"/>
    <col min="18" max="18" width="12.21875" bestFit="1" customWidth="1"/>
    <col min="19" max="19" width="7.44140625" bestFit="1" customWidth="1"/>
    <col min="20" max="20" width="11.6640625" bestFit="1" customWidth="1"/>
  </cols>
  <sheetData>
    <row r="1" spans="2:20" x14ac:dyDescent="0.3">
      <c r="J1" s="34"/>
      <c r="K1" s="34"/>
      <c r="L1" s="34"/>
      <c r="M1" s="34"/>
      <c r="N1" s="34"/>
    </row>
    <row r="2" spans="2:20" x14ac:dyDescent="0.3">
      <c r="B2" s="31" t="s">
        <v>94</v>
      </c>
      <c r="J2" s="52" t="s">
        <v>95</v>
      </c>
      <c r="K2" s="35"/>
      <c r="L2" s="35"/>
      <c r="M2" s="35"/>
      <c r="N2" s="35"/>
      <c r="P2" s="51" t="s">
        <v>86</v>
      </c>
      <c r="Q2" s="37"/>
      <c r="R2" s="37"/>
      <c r="S2" s="37"/>
      <c r="T2" s="37"/>
    </row>
    <row r="3" spans="2:20" x14ac:dyDescent="0.3">
      <c r="B3" s="37" t="s">
        <v>0</v>
      </c>
      <c r="C3" s="37" t="s">
        <v>2</v>
      </c>
      <c r="D3" s="37" t="s">
        <v>80</v>
      </c>
      <c r="E3" s="37" t="s">
        <v>2</v>
      </c>
      <c r="J3" s="37" t="s">
        <v>82</v>
      </c>
      <c r="K3" s="40" t="s">
        <v>2</v>
      </c>
      <c r="L3" s="37" t="s">
        <v>80</v>
      </c>
      <c r="M3" s="40" t="s">
        <v>2</v>
      </c>
      <c r="N3" s="36"/>
      <c r="P3" s="36"/>
      <c r="Q3" s="36" t="s">
        <v>87</v>
      </c>
      <c r="R3" s="36" t="s">
        <v>91</v>
      </c>
      <c r="S3" s="36" t="s">
        <v>92</v>
      </c>
      <c r="T3" s="36" t="s">
        <v>90</v>
      </c>
    </row>
    <row r="4" spans="2:20" x14ac:dyDescent="0.3">
      <c r="B4" s="65" t="s">
        <v>5</v>
      </c>
      <c r="C4" s="65">
        <v>5197</v>
      </c>
      <c r="D4" s="36" t="s">
        <v>51</v>
      </c>
      <c r="E4" s="36">
        <v>4</v>
      </c>
      <c r="J4" s="62" t="s">
        <v>81</v>
      </c>
      <c r="K4" s="41">
        <f>SUM(M4:M8)</f>
        <v>147</v>
      </c>
      <c r="L4" s="36" t="s">
        <v>53</v>
      </c>
      <c r="M4" s="36">
        <v>26</v>
      </c>
      <c r="N4" s="39">
        <f>M4/$K$4</f>
        <v>0.17687074829931973</v>
      </c>
      <c r="P4" s="35" t="s">
        <v>93</v>
      </c>
      <c r="Q4" s="44" t="s">
        <v>88</v>
      </c>
      <c r="R4" s="44" t="s">
        <v>89</v>
      </c>
      <c r="S4" s="44" t="s">
        <v>89</v>
      </c>
      <c r="T4" s="44" t="s">
        <v>89</v>
      </c>
    </row>
    <row r="5" spans="2:20" x14ac:dyDescent="0.3">
      <c r="B5" s="67"/>
      <c r="C5" s="67"/>
      <c r="D5" s="34" t="s">
        <v>60</v>
      </c>
      <c r="E5" s="34">
        <v>154</v>
      </c>
      <c r="J5" s="63"/>
      <c r="K5" s="42"/>
      <c r="L5" s="34" t="s">
        <v>54</v>
      </c>
      <c r="M5" s="34">
        <v>22</v>
      </c>
      <c r="N5" s="38">
        <f t="shared" ref="N5:N7" si="0">M5/$K$4</f>
        <v>0.14965986394557823</v>
      </c>
      <c r="P5" t="s">
        <v>57</v>
      </c>
      <c r="Q5" s="54">
        <v>3959</v>
      </c>
      <c r="R5" s="33">
        <v>122</v>
      </c>
      <c r="S5" s="33">
        <v>16</v>
      </c>
      <c r="T5" s="33">
        <v>2</v>
      </c>
    </row>
    <row r="6" spans="2:20" x14ac:dyDescent="0.3">
      <c r="B6" s="67"/>
      <c r="C6" s="67"/>
      <c r="D6" s="34" t="s">
        <v>61</v>
      </c>
      <c r="E6" s="34">
        <v>2</v>
      </c>
      <c r="J6" s="63"/>
      <c r="K6" s="42"/>
      <c r="L6" s="34" t="s">
        <v>56</v>
      </c>
      <c r="M6" s="34">
        <v>84</v>
      </c>
      <c r="N6" s="38">
        <f t="shared" si="0"/>
        <v>0.5714285714285714</v>
      </c>
      <c r="P6" s="55" t="s">
        <v>5</v>
      </c>
      <c r="Q6" s="56">
        <v>878</v>
      </c>
      <c r="R6" s="56">
        <v>15</v>
      </c>
      <c r="S6" s="56">
        <v>3</v>
      </c>
      <c r="T6" s="56"/>
    </row>
    <row r="7" spans="2:20" x14ac:dyDescent="0.3">
      <c r="B7" s="67"/>
      <c r="C7" s="67"/>
      <c r="D7" s="34" t="s">
        <v>62</v>
      </c>
      <c r="E7" s="34">
        <v>1</v>
      </c>
      <c r="J7" s="63"/>
      <c r="K7" s="42"/>
      <c r="L7" s="34" t="s">
        <v>59</v>
      </c>
      <c r="M7" s="34">
        <v>14</v>
      </c>
      <c r="N7" s="38">
        <f t="shared" si="0"/>
        <v>9.5238095238095233E-2</v>
      </c>
      <c r="P7" s="55" t="s">
        <v>21</v>
      </c>
      <c r="Q7" s="56">
        <v>115</v>
      </c>
      <c r="R7" s="56">
        <v>3</v>
      </c>
      <c r="S7" s="56">
        <v>1</v>
      </c>
      <c r="T7" s="56"/>
    </row>
    <row r="8" spans="2:20" x14ac:dyDescent="0.3">
      <c r="B8" s="67"/>
      <c r="C8" s="67"/>
      <c r="D8" s="34" t="s">
        <v>52</v>
      </c>
      <c r="E8" s="34">
        <v>12</v>
      </c>
      <c r="J8" s="64"/>
      <c r="K8" s="43"/>
      <c r="L8" s="35" t="s">
        <v>9</v>
      </c>
      <c r="M8" s="35">
        <v>1</v>
      </c>
      <c r="N8" s="48">
        <f>M8/$K$4</f>
        <v>6.8027210884353739E-3</v>
      </c>
      <c r="P8" s="55" t="s">
        <v>56</v>
      </c>
      <c r="Q8" s="56">
        <v>83</v>
      </c>
      <c r="R8" s="56">
        <v>1</v>
      </c>
      <c r="S8" s="56"/>
      <c r="T8" s="56"/>
    </row>
    <row r="9" spans="2:20" x14ac:dyDescent="0.3">
      <c r="B9" s="67"/>
      <c r="C9" s="67"/>
      <c r="D9" s="34" t="s">
        <v>5</v>
      </c>
      <c r="E9" s="34">
        <v>887</v>
      </c>
      <c r="J9" s="62" t="s">
        <v>83</v>
      </c>
      <c r="K9" s="47">
        <f>SUM(M9:M14)</f>
        <v>4246</v>
      </c>
      <c r="L9" s="36" t="s">
        <v>57</v>
      </c>
      <c r="M9" s="45">
        <v>4099</v>
      </c>
      <c r="N9" s="49">
        <f>M9/$K$9</f>
        <v>0.96537918040508719</v>
      </c>
      <c r="P9" s="55" t="s">
        <v>58</v>
      </c>
      <c r="Q9" s="56">
        <v>82</v>
      </c>
      <c r="R9" s="56">
        <v>1</v>
      </c>
      <c r="S9" s="56">
        <v>1</v>
      </c>
      <c r="T9" s="56">
        <v>1</v>
      </c>
    </row>
    <row r="10" spans="2:20" x14ac:dyDescent="0.3">
      <c r="B10" s="67"/>
      <c r="C10" s="67"/>
      <c r="D10" s="34" t="s">
        <v>57</v>
      </c>
      <c r="E10" s="34">
        <v>3985</v>
      </c>
      <c r="J10" s="63"/>
      <c r="K10" s="42"/>
      <c r="L10" s="34" t="s">
        <v>63</v>
      </c>
      <c r="M10" s="34">
        <v>1</v>
      </c>
      <c r="N10" s="49">
        <f t="shared" ref="N10:N14" si="1">M10/$K$9</f>
        <v>2.3551577955723034E-4</v>
      </c>
      <c r="P10" s="55" t="s">
        <v>59</v>
      </c>
      <c r="Q10" s="56">
        <v>13</v>
      </c>
      <c r="R10" s="56">
        <v>1</v>
      </c>
      <c r="S10" s="56"/>
      <c r="T10" s="56"/>
    </row>
    <row r="11" spans="2:20" x14ac:dyDescent="0.3">
      <c r="B11" s="67"/>
      <c r="C11" s="67"/>
      <c r="D11" s="34" t="s">
        <v>63</v>
      </c>
      <c r="E11" s="34">
        <v>1</v>
      </c>
      <c r="J11" s="63"/>
      <c r="K11" s="42"/>
      <c r="L11" s="34" t="s">
        <v>66</v>
      </c>
      <c r="M11" s="34">
        <v>2</v>
      </c>
      <c r="N11" s="49">
        <f t="shared" si="1"/>
        <v>4.7103155911446069E-4</v>
      </c>
      <c r="P11" s="55" t="s">
        <v>62</v>
      </c>
      <c r="Q11" s="56">
        <v>1</v>
      </c>
      <c r="R11" s="56"/>
      <c r="S11" s="56"/>
      <c r="T11" s="56"/>
    </row>
    <row r="12" spans="2:20" x14ac:dyDescent="0.3">
      <c r="B12" s="67"/>
      <c r="C12" s="67"/>
      <c r="D12" s="34" t="s">
        <v>6</v>
      </c>
      <c r="E12" s="34">
        <v>1</v>
      </c>
      <c r="J12" s="63"/>
      <c r="K12" s="42"/>
      <c r="L12" s="34" t="s">
        <v>21</v>
      </c>
      <c r="M12" s="34">
        <v>119</v>
      </c>
      <c r="N12" s="49">
        <f t="shared" si="1"/>
        <v>2.8026377767310411E-2</v>
      </c>
      <c r="P12" t="s">
        <v>52</v>
      </c>
      <c r="Q12" s="33">
        <v>529</v>
      </c>
      <c r="R12" s="33"/>
      <c r="S12" s="33"/>
      <c r="T12" s="33"/>
    </row>
    <row r="13" spans="2:20" x14ac:dyDescent="0.3">
      <c r="B13" s="67"/>
      <c r="C13" s="67"/>
      <c r="D13" s="34" t="s">
        <v>58</v>
      </c>
      <c r="E13" s="34">
        <v>11</v>
      </c>
      <c r="J13" s="63"/>
      <c r="K13" s="42"/>
      <c r="L13" s="34" t="s">
        <v>67</v>
      </c>
      <c r="M13" s="34">
        <v>1</v>
      </c>
      <c r="N13" s="49">
        <f t="shared" si="1"/>
        <v>2.3551577955723034E-4</v>
      </c>
      <c r="P13" t="s">
        <v>73</v>
      </c>
      <c r="Q13" s="33">
        <v>33</v>
      </c>
      <c r="R13" s="33"/>
      <c r="S13" s="33"/>
      <c r="T13" s="33"/>
    </row>
    <row r="14" spans="2:20" x14ac:dyDescent="0.3">
      <c r="B14" s="67"/>
      <c r="C14" s="67"/>
      <c r="D14" s="34" t="s">
        <v>64</v>
      </c>
      <c r="E14" s="34">
        <v>2</v>
      </c>
      <c r="J14" s="64"/>
      <c r="K14" s="43"/>
      <c r="L14" s="35" t="s">
        <v>69</v>
      </c>
      <c r="M14" s="35">
        <v>24</v>
      </c>
      <c r="N14" s="50">
        <f t="shared" si="1"/>
        <v>5.6523787093735282E-3</v>
      </c>
      <c r="P14" t="s">
        <v>53</v>
      </c>
      <c r="Q14" s="33">
        <v>26</v>
      </c>
      <c r="R14" s="33"/>
      <c r="S14" s="33"/>
      <c r="T14" s="33"/>
    </row>
    <row r="15" spans="2:20" x14ac:dyDescent="0.3">
      <c r="B15" s="67"/>
      <c r="C15" s="67"/>
      <c r="D15" s="34" t="s">
        <v>65</v>
      </c>
      <c r="E15" s="34">
        <v>1</v>
      </c>
      <c r="J15" s="62" t="s">
        <v>84</v>
      </c>
      <c r="K15" s="41">
        <f>SUM(M15:M18)</f>
        <v>651</v>
      </c>
      <c r="L15" s="36" t="s">
        <v>52</v>
      </c>
      <c r="M15" s="36">
        <v>529</v>
      </c>
      <c r="N15" s="49">
        <f>M15/$K$15</f>
        <v>0.8125960061443932</v>
      </c>
      <c r="P15" t="s">
        <v>54</v>
      </c>
      <c r="Q15" s="33">
        <v>22</v>
      </c>
      <c r="R15" s="33"/>
      <c r="S15" s="33"/>
      <c r="T15" s="33"/>
    </row>
    <row r="16" spans="2:20" x14ac:dyDescent="0.3">
      <c r="B16" s="67"/>
      <c r="C16" s="67"/>
      <c r="D16" s="34" t="s">
        <v>66</v>
      </c>
      <c r="E16" s="34">
        <v>2</v>
      </c>
      <c r="J16" s="63"/>
      <c r="K16" s="42"/>
      <c r="L16" s="34" t="s">
        <v>73</v>
      </c>
      <c r="M16" s="34">
        <v>33</v>
      </c>
      <c r="N16" s="49">
        <f t="shared" ref="N16:N18" si="2">M16/$K$15</f>
        <v>5.0691244239631339E-2</v>
      </c>
      <c r="P16" t="s">
        <v>55</v>
      </c>
      <c r="Q16" s="33">
        <v>1</v>
      </c>
      <c r="R16" s="33"/>
      <c r="S16" s="33"/>
      <c r="T16" s="33"/>
    </row>
    <row r="17" spans="2:20" x14ac:dyDescent="0.3">
      <c r="B17" s="67"/>
      <c r="C17" s="67"/>
      <c r="D17" s="34" t="s">
        <v>21</v>
      </c>
      <c r="E17" s="34">
        <v>104</v>
      </c>
      <c r="J17" s="63"/>
      <c r="K17" s="42"/>
      <c r="L17" s="34" t="s">
        <v>58</v>
      </c>
      <c r="M17" s="34">
        <v>85</v>
      </c>
      <c r="N17" s="49">
        <f t="shared" si="2"/>
        <v>0.13056835637480799</v>
      </c>
      <c r="P17" t="s">
        <v>63</v>
      </c>
      <c r="Q17" s="33">
        <v>1</v>
      </c>
      <c r="R17" s="33"/>
      <c r="S17" s="33"/>
      <c r="T17" s="33"/>
    </row>
    <row r="18" spans="2:20" x14ac:dyDescent="0.3">
      <c r="B18" s="67"/>
      <c r="C18" s="67"/>
      <c r="D18" s="34" t="s">
        <v>67</v>
      </c>
      <c r="E18" s="34">
        <v>1</v>
      </c>
      <c r="J18" s="64"/>
      <c r="K18" s="43"/>
      <c r="L18" s="35" t="s">
        <v>74</v>
      </c>
      <c r="M18" s="35">
        <v>4</v>
      </c>
      <c r="N18" s="50">
        <f t="shared" si="2"/>
        <v>6.1443932411674347E-3</v>
      </c>
      <c r="P18" t="s">
        <v>6</v>
      </c>
      <c r="Q18" s="33">
        <v>66</v>
      </c>
      <c r="R18" s="33"/>
      <c r="S18" s="33"/>
      <c r="T18" s="33"/>
    </row>
    <row r="19" spans="2:20" x14ac:dyDescent="0.3">
      <c r="B19" s="67"/>
      <c r="C19" s="67"/>
      <c r="D19" s="34" t="s">
        <v>68</v>
      </c>
      <c r="E19" s="34">
        <v>1</v>
      </c>
      <c r="J19" s="33" t="s">
        <v>40</v>
      </c>
      <c r="K19" s="59">
        <f>M19</f>
        <v>1</v>
      </c>
      <c r="L19" t="s">
        <v>62</v>
      </c>
      <c r="M19">
        <v>1</v>
      </c>
      <c r="N19" s="33" t="s">
        <v>40</v>
      </c>
      <c r="P19" t="s">
        <v>74</v>
      </c>
      <c r="Q19" s="33">
        <v>4</v>
      </c>
      <c r="R19" s="33"/>
      <c r="S19" s="33"/>
      <c r="T19" s="33"/>
    </row>
    <row r="20" spans="2:20" x14ac:dyDescent="0.3">
      <c r="B20" s="67"/>
      <c r="C20" s="67"/>
      <c r="D20" s="34" t="s">
        <v>69</v>
      </c>
      <c r="E20" s="34">
        <v>24</v>
      </c>
      <c r="J20" s="33" t="s">
        <v>40</v>
      </c>
      <c r="K20" s="59">
        <f t="shared" ref="K20:K28" si="3">M20</f>
        <v>2</v>
      </c>
      <c r="L20" t="s">
        <v>64</v>
      </c>
      <c r="M20">
        <v>2</v>
      </c>
      <c r="N20" s="33" t="s">
        <v>40</v>
      </c>
      <c r="P20" t="s">
        <v>64</v>
      </c>
      <c r="Q20" s="33">
        <v>2</v>
      </c>
      <c r="R20" s="33"/>
      <c r="S20" s="33"/>
      <c r="T20" s="33"/>
    </row>
    <row r="21" spans="2:20" x14ac:dyDescent="0.3">
      <c r="B21" s="67"/>
      <c r="C21" s="67"/>
      <c r="D21" s="34" t="s">
        <v>70</v>
      </c>
      <c r="E21" s="34">
        <v>1</v>
      </c>
      <c r="J21" s="33" t="s">
        <v>40</v>
      </c>
      <c r="K21" s="59">
        <f t="shared" si="3"/>
        <v>1</v>
      </c>
      <c r="L21" t="s">
        <v>65</v>
      </c>
      <c r="M21">
        <v>1</v>
      </c>
      <c r="N21" s="33" t="s">
        <v>40</v>
      </c>
      <c r="P21" t="s">
        <v>65</v>
      </c>
      <c r="Q21" s="33">
        <v>1</v>
      </c>
      <c r="R21" s="33"/>
      <c r="S21" s="33"/>
      <c r="T21" s="33"/>
    </row>
    <row r="22" spans="2:20" x14ac:dyDescent="0.3">
      <c r="B22" s="67"/>
      <c r="C22" s="67"/>
      <c r="D22" s="34" t="s">
        <v>71</v>
      </c>
      <c r="E22" s="34">
        <v>2</v>
      </c>
      <c r="J22" s="33" t="s">
        <v>40</v>
      </c>
      <c r="K22" s="59">
        <f t="shared" si="3"/>
        <v>1</v>
      </c>
      <c r="L22" t="s">
        <v>75</v>
      </c>
      <c r="M22">
        <v>1</v>
      </c>
      <c r="N22" s="33" t="s">
        <v>40</v>
      </c>
      <c r="P22" t="s">
        <v>75</v>
      </c>
      <c r="Q22" s="33">
        <v>1</v>
      </c>
      <c r="R22" s="33"/>
      <c r="S22" s="33"/>
      <c r="T22" s="33"/>
    </row>
    <row r="23" spans="2:20" x14ac:dyDescent="0.3">
      <c r="B23" s="66"/>
      <c r="C23" s="66"/>
      <c r="D23" s="35" t="s">
        <v>72</v>
      </c>
      <c r="E23" s="35">
        <v>1</v>
      </c>
      <c r="J23" s="33" t="s">
        <v>40</v>
      </c>
      <c r="K23" s="59">
        <f t="shared" si="3"/>
        <v>3</v>
      </c>
      <c r="L23" t="s">
        <v>11</v>
      </c>
      <c r="M23">
        <v>3</v>
      </c>
      <c r="N23" s="33" t="s">
        <v>40</v>
      </c>
      <c r="P23" t="s">
        <v>66</v>
      </c>
      <c r="Q23" s="33">
        <v>2</v>
      </c>
      <c r="R23" s="33"/>
      <c r="S23" s="33"/>
      <c r="T23" s="33"/>
    </row>
    <row r="24" spans="2:20" x14ac:dyDescent="0.3">
      <c r="B24" s="65" t="s">
        <v>6</v>
      </c>
      <c r="C24" s="65">
        <v>798</v>
      </c>
      <c r="D24" s="36" t="s">
        <v>52</v>
      </c>
      <c r="E24" s="36">
        <v>499</v>
      </c>
      <c r="J24" s="33" t="s">
        <v>40</v>
      </c>
      <c r="K24" s="59">
        <f t="shared" si="3"/>
        <v>3</v>
      </c>
      <c r="L24" t="s">
        <v>12</v>
      </c>
      <c r="M24">
        <v>3</v>
      </c>
      <c r="N24" s="33" t="s">
        <v>40</v>
      </c>
      <c r="P24" t="s">
        <v>11</v>
      </c>
      <c r="Q24" s="33">
        <v>3</v>
      </c>
      <c r="R24" s="33"/>
      <c r="S24" s="33"/>
      <c r="T24" s="33"/>
    </row>
    <row r="25" spans="2:20" x14ac:dyDescent="0.3">
      <c r="B25" s="67"/>
      <c r="C25" s="67"/>
      <c r="D25" s="34" t="s">
        <v>73</v>
      </c>
      <c r="E25" s="34">
        <v>33</v>
      </c>
      <c r="J25" s="33" t="s">
        <v>40</v>
      </c>
      <c r="K25" s="59">
        <f t="shared" si="3"/>
        <v>1</v>
      </c>
      <c r="L25" t="s">
        <v>77</v>
      </c>
      <c r="M25">
        <v>1</v>
      </c>
      <c r="N25" s="33" t="s">
        <v>40</v>
      </c>
      <c r="P25" t="s">
        <v>67</v>
      </c>
      <c r="Q25" s="33">
        <v>1</v>
      </c>
      <c r="R25" s="33"/>
      <c r="S25" s="33"/>
      <c r="T25" s="33"/>
    </row>
    <row r="26" spans="2:20" x14ac:dyDescent="0.3">
      <c r="B26" s="67"/>
      <c r="C26" s="67"/>
      <c r="D26" s="34" t="s">
        <v>5</v>
      </c>
      <c r="E26" s="34">
        <v>1</v>
      </c>
      <c r="J26" s="33" t="s">
        <v>40</v>
      </c>
      <c r="K26" s="59">
        <f t="shared" si="3"/>
        <v>1</v>
      </c>
      <c r="L26" t="s">
        <v>68</v>
      </c>
      <c r="M26">
        <v>1</v>
      </c>
      <c r="N26" s="33" t="s">
        <v>40</v>
      </c>
      <c r="P26" t="s">
        <v>12</v>
      </c>
      <c r="Q26" s="33">
        <v>3</v>
      </c>
      <c r="R26" s="33"/>
      <c r="S26" s="33"/>
      <c r="T26" s="33"/>
    </row>
    <row r="27" spans="2:20" x14ac:dyDescent="0.3">
      <c r="B27" s="67"/>
      <c r="C27" s="67"/>
      <c r="D27" s="34" t="s">
        <v>57</v>
      </c>
      <c r="E27" s="34">
        <v>113</v>
      </c>
      <c r="J27" s="33" t="s">
        <v>40</v>
      </c>
      <c r="K27" s="59">
        <f t="shared" si="3"/>
        <v>12</v>
      </c>
      <c r="L27" t="s">
        <v>10</v>
      </c>
      <c r="M27">
        <v>12</v>
      </c>
      <c r="N27" s="33" t="s">
        <v>40</v>
      </c>
      <c r="P27" t="s">
        <v>77</v>
      </c>
      <c r="Q27" s="33">
        <v>1</v>
      </c>
      <c r="R27" s="33"/>
      <c r="S27" s="33"/>
      <c r="T27" s="33"/>
    </row>
    <row r="28" spans="2:20" x14ac:dyDescent="0.3">
      <c r="B28" s="67"/>
      <c r="C28" s="67"/>
      <c r="D28" s="34" t="s">
        <v>6</v>
      </c>
      <c r="E28" s="34">
        <v>65</v>
      </c>
      <c r="J28" s="44" t="s">
        <v>40</v>
      </c>
      <c r="K28" s="60">
        <f t="shared" si="3"/>
        <v>1</v>
      </c>
      <c r="L28" s="34" t="s">
        <v>72</v>
      </c>
      <c r="M28" s="35">
        <v>1</v>
      </c>
      <c r="N28" s="44" t="s">
        <v>40</v>
      </c>
      <c r="P28" t="s">
        <v>68</v>
      </c>
      <c r="Q28" s="33">
        <v>1</v>
      </c>
      <c r="R28" s="33"/>
      <c r="S28" s="33"/>
      <c r="T28" s="33"/>
    </row>
    <row r="29" spans="2:20" x14ac:dyDescent="0.3">
      <c r="B29" s="67"/>
      <c r="C29" s="67"/>
      <c r="D29" s="34" t="s">
        <v>58</v>
      </c>
      <c r="E29" s="34">
        <v>70</v>
      </c>
      <c r="L29" s="53" t="s">
        <v>2</v>
      </c>
      <c r="M29">
        <f>SUM(M4:M28)</f>
        <v>5070</v>
      </c>
      <c r="P29" t="s">
        <v>10</v>
      </c>
      <c r="Q29" s="33">
        <v>12</v>
      </c>
      <c r="R29" s="33"/>
      <c r="S29" s="33"/>
      <c r="T29" s="33"/>
    </row>
    <row r="30" spans="2:20" x14ac:dyDescent="0.3">
      <c r="B30" s="67"/>
      <c r="C30" s="67"/>
      <c r="D30" s="34" t="s">
        <v>74</v>
      </c>
      <c r="E30" s="34">
        <v>4</v>
      </c>
      <c r="P30" t="s">
        <v>69</v>
      </c>
      <c r="Q30" s="33">
        <v>24</v>
      </c>
      <c r="R30" s="33"/>
      <c r="S30" s="33"/>
      <c r="T30" s="33"/>
    </row>
    <row r="31" spans="2:20" x14ac:dyDescent="0.3">
      <c r="B31" s="66"/>
      <c r="C31" s="66"/>
      <c r="D31" s="35" t="s">
        <v>21</v>
      </c>
      <c r="E31" s="35">
        <v>13</v>
      </c>
      <c r="P31" t="s">
        <v>78</v>
      </c>
      <c r="Q31" s="33">
        <v>1</v>
      </c>
      <c r="R31" s="33"/>
      <c r="S31" s="33"/>
      <c r="T31" s="33"/>
    </row>
    <row r="32" spans="2:20" x14ac:dyDescent="0.3">
      <c r="B32" s="65" t="s">
        <v>8</v>
      </c>
      <c r="C32" s="65">
        <v>79</v>
      </c>
      <c r="D32" s="36" t="s">
        <v>51</v>
      </c>
      <c r="E32" s="36">
        <v>10</v>
      </c>
      <c r="M32">
        <f>M29/E79</f>
        <v>0.81563706563706562</v>
      </c>
      <c r="P32" s="57" t="s">
        <v>71</v>
      </c>
      <c r="Q32" s="58">
        <v>180</v>
      </c>
      <c r="R32" s="58"/>
      <c r="S32" s="58"/>
      <c r="T32" s="58"/>
    </row>
    <row r="33" spans="2:20" x14ac:dyDescent="0.3">
      <c r="B33" s="67"/>
      <c r="C33" s="67"/>
      <c r="D33" s="34" t="s">
        <v>52</v>
      </c>
      <c r="E33" s="34">
        <v>3</v>
      </c>
      <c r="L33">
        <f>E79-M29</f>
        <v>1146</v>
      </c>
      <c r="M33">
        <f>L33/E79</f>
        <v>0.18436293436293436</v>
      </c>
      <c r="P33" t="s">
        <v>72</v>
      </c>
      <c r="Q33" s="33">
        <v>1</v>
      </c>
      <c r="R33" s="33"/>
      <c r="S33" s="33"/>
      <c r="T33" s="33"/>
    </row>
    <row r="34" spans="2:20" x14ac:dyDescent="0.3">
      <c r="B34" s="67"/>
      <c r="C34" s="67"/>
      <c r="D34" s="34" t="s">
        <v>53</v>
      </c>
      <c r="E34" s="34">
        <v>11</v>
      </c>
      <c r="P34" s="46" t="s">
        <v>2</v>
      </c>
      <c r="Q34" s="40">
        <f>SUM(Q5:Q33)</f>
        <v>6046</v>
      </c>
      <c r="R34" s="40">
        <f>SUM(R5:R32)</f>
        <v>143</v>
      </c>
      <c r="S34" s="40">
        <f>SUM(S5:S32)</f>
        <v>21</v>
      </c>
      <c r="T34" s="40">
        <f>SUM(T5:T32)</f>
        <v>3</v>
      </c>
    </row>
    <row r="35" spans="2:20" x14ac:dyDescent="0.3">
      <c r="B35" s="67"/>
      <c r="C35" s="67"/>
      <c r="D35" s="34" t="s">
        <v>54</v>
      </c>
      <c r="E35" s="34">
        <v>2</v>
      </c>
    </row>
    <row r="36" spans="2:20" x14ac:dyDescent="0.3">
      <c r="B36" s="67"/>
      <c r="C36" s="67"/>
      <c r="D36" s="34" t="s">
        <v>55</v>
      </c>
      <c r="E36" s="34">
        <v>1</v>
      </c>
    </row>
    <row r="37" spans="2:20" x14ac:dyDescent="0.3">
      <c r="B37" s="67"/>
      <c r="C37" s="67"/>
      <c r="D37" s="34" t="s">
        <v>56</v>
      </c>
      <c r="E37" s="34">
        <v>48</v>
      </c>
    </row>
    <row r="38" spans="2:20" x14ac:dyDescent="0.3">
      <c r="B38" s="67"/>
      <c r="C38" s="67"/>
      <c r="D38" s="34" t="s">
        <v>57</v>
      </c>
      <c r="E38" s="34">
        <v>1</v>
      </c>
    </row>
    <row r="39" spans="2:20" x14ac:dyDescent="0.3">
      <c r="B39" s="67"/>
      <c r="C39" s="67"/>
      <c r="D39" s="34" t="s">
        <v>58</v>
      </c>
      <c r="E39" s="34">
        <v>1</v>
      </c>
    </row>
    <row r="40" spans="2:20" x14ac:dyDescent="0.3">
      <c r="B40" s="67"/>
      <c r="C40" s="67"/>
      <c r="D40" s="34" t="s">
        <v>59</v>
      </c>
      <c r="E40" s="34">
        <v>1</v>
      </c>
    </row>
    <row r="41" spans="2:20" x14ac:dyDescent="0.3">
      <c r="B41" s="66"/>
      <c r="C41" s="66"/>
      <c r="D41" s="35" t="s">
        <v>21</v>
      </c>
      <c r="E41" s="35">
        <v>1</v>
      </c>
    </row>
    <row r="42" spans="2:20" x14ac:dyDescent="0.3">
      <c r="B42" s="65" t="s">
        <v>7</v>
      </c>
      <c r="C42" s="65">
        <v>55</v>
      </c>
      <c r="D42" s="36" t="s">
        <v>51</v>
      </c>
      <c r="E42" s="36">
        <v>5</v>
      </c>
    </row>
    <row r="43" spans="2:20" x14ac:dyDescent="0.3">
      <c r="B43" s="67"/>
      <c r="C43" s="67"/>
      <c r="D43" s="34" t="s">
        <v>53</v>
      </c>
      <c r="E43" s="34">
        <v>9</v>
      </c>
    </row>
    <row r="44" spans="2:20" x14ac:dyDescent="0.3">
      <c r="B44" s="67"/>
      <c r="C44" s="67"/>
      <c r="D44" s="34" t="s">
        <v>54</v>
      </c>
      <c r="E44" s="34">
        <v>17</v>
      </c>
    </row>
    <row r="45" spans="2:20" x14ac:dyDescent="0.3">
      <c r="B45" s="67"/>
      <c r="C45" s="67"/>
      <c r="D45" s="34" t="s">
        <v>56</v>
      </c>
      <c r="E45" s="34">
        <v>16</v>
      </c>
    </row>
    <row r="46" spans="2:20" x14ac:dyDescent="0.3">
      <c r="B46" s="67"/>
      <c r="C46" s="67"/>
      <c r="D46" s="34" t="s">
        <v>75</v>
      </c>
      <c r="E46" s="34">
        <v>1</v>
      </c>
    </row>
    <row r="47" spans="2:20" x14ac:dyDescent="0.3">
      <c r="B47" s="67"/>
      <c r="C47" s="67"/>
      <c r="D47" s="34" t="s">
        <v>59</v>
      </c>
      <c r="E47" s="34">
        <v>6</v>
      </c>
    </row>
    <row r="48" spans="2:20" x14ac:dyDescent="0.3">
      <c r="B48" s="66"/>
      <c r="C48" s="66"/>
      <c r="D48" s="35" t="s">
        <v>10</v>
      </c>
      <c r="E48" s="35">
        <v>1</v>
      </c>
    </row>
    <row r="49" spans="2:5" x14ac:dyDescent="0.3">
      <c r="B49" s="65" t="s">
        <v>9</v>
      </c>
      <c r="C49" s="65">
        <v>48</v>
      </c>
      <c r="D49" s="36" t="s">
        <v>51</v>
      </c>
      <c r="E49" s="36">
        <v>4</v>
      </c>
    </row>
    <row r="50" spans="2:5" x14ac:dyDescent="0.3">
      <c r="B50" s="67"/>
      <c r="C50" s="67"/>
      <c r="D50" s="34" t="s">
        <v>52</v>
      </c>
      <c r="E50" s="34">
        <v>13</v>
      </c>
    </row>
    <row r="51" spans="2:5" x14ac:dyDescent="0.3">
      <c r="B51" s="67"/>
      <c r="C51" s="67"/>
      <c r="D51" s="34" t="s">
        <v>53</v>
      </c>
      <c r="E51" s="34">
        <v>6</v>
      </c>
    </row>
    <row r="52" spans="2:5" x14ac:dyDescent="0.3">
      <c r="B52" s="67"/>
      <c r="C52" s="67"/>
      <c r="D52" s="34" t="s">
        <v>54</v>
      </c>
      <c r="E52" s="34">
        <v>2</v>
      </c>
    </row>
    <row r="53" spans="2:5" x14ac:dyDescent="0.3">
      <c r="B53" s="67"/>
      <c r="C53" s="67"/>
      <c r="D53" s="34" t="s">
        <v>56</v>
      </c>
      <c r="E53" s="34">
        <v>14</v>
      </c>
    </row>
    <row r="54" spans="2:5" x14ac:dyDescent="0.3">
      <c r="B54" s="67"/>
      <c r="C54" s="67"/>
      <c r="D54" s="34" t="s">
        <v>59</v>
      </c>
      <c r="E54" s="34">
        <v>5</v>
      </c>
    </row>
    <row r="55" spans="2:5" x14ac:dyDescent="0.3">
      <c r="B55" s="67"/>
      <c r="C55" s="67"/>
      <c r="D55" s="34" t="s">
        <v>10</v>
      </c>
      <c r="E55" s="34">
        <v>1</v>
      </c>
    </row>
    <row r="56" spans="2:5" x14ac:dyDescent="0.3">
      <c r="B56" s="67"/>
      <c r="C56" s="67"/>
      <c r="D56" s="34" t="s">
        <v>78</v>
      </c>
      <c r="E56" s="34">
        <v>1</v>
      </c>
    </row>
    <row r="57" spans="2:5" x14ac:dyDescent="0.3">
      <c r="B57" s="66"/>
      <c r="C57" s="66"/>
      <c r="D57" s="35" t="s">
        <v>79</v>
      </c>
      <c r="E57" s="35">
        <v>2</v>
      </c>
    </row>
    <row r="58" spans="2:5" x14ac:dyDescent="0.3">
      <c r="B58" s="65" t="s">
        <v>10</v>
      </c>
      <c r="C58" s="65">
        <v>20</v>
      </c>
      <c r="D58" s="36" t="s">
        <v>51</v>
      </c>
      <c r="E58" s="36">
        <v>6</v>
      </c>
    </row>
    <row r="59" spans="2:5" x14ac:dyDescent="0.3">
      <c r="B59" s="67"/>
      <c r="C59" s="67"/>
      <c r="D59" s="34" t="s">
        <v>52</v>
      </c>
      <c r="E59" s="34">
        <v>2</v>
      </c>
    </row>
    <row r="60" spans="2:5" x14ac:dyDescent="0.3">
      <c r="B60" s="67"/>
      <c r="C60" s="67"/>
      <c r="D60" s="34" t="s">
        <v>56</v>
      </c>
      <c r="E60" s="34">
        <v>1</v>
      </c>
    </row>
    <row r="61" spans="2:5" x14ac:dyDescent="0.3">
      <c r="B61" s="67"/>
      <c r="C61" s="67"/>
      <c r="D61" s="34" t="s">
        <v>58</v>
      </c>
      <c r="E61" s="34">
        <v>1</v>
      </c>
    </row>
    <row r="62" spans="2:5" x14ac:dyDescent="0.3">
      <c r="B62" s="67"/>
      <c r="C62" s="67"/>
      <c r="D62" s="34" t="s">
        <v>77</v>
      </c>
      <c r="E62" s="34">
        <v>1</v>
      </c>
    </row>
    <row r="63" spans="2:5" x14ac:dyDescent="0.3">
      <c r="B63" s="66"/>
      <c r="C63" s="66"/>
      <c r="D63" s="35" t="s">
        <v>10</v>
      </c>
      <c r="E63" s="35">
        <v>9</v>
      </c>
    </row>
    <row r="64" spans="2:5" x14ac:dyDescent="0.3">
      <c r="B64" s="65" t="s">
        <v>11</v>
      </c>
      <c r="C64" s="65">
        <v>7</v>
      </c>
      <c r="D64" s="36" t="s">
        <v>56</v>
      </c>
      <c r="E64" s="36">
        <v>1</v>
      </c>
    </row>
    <row r="65" spans="2:5" x14ac:dyDescent="0.3">
      <c r="B65" s="67"/>
      <c r="C65" s="67"/>
      <c r="D65" s="34" t="s">
        <v>58</v>
      </c>
      <c r="E65" s="34">
        <v>1</v>
      </c>
    </row>
    <row r="66" spans="2:5" x14ac:dyDescent="0.3">
      <c r="B66" s="67"/>
      <c r="C66" s="67"/>
      <c r="D66" s="34" t="s">
        <v>59</v>
      </c>
      <c r="E66" s="34">
        <v>1</v>
      </c>
    </row>
    <row r="67" spans="2:5" x14ac:dyDescent="0.3">
      <c r="B67" s="67"/>
      <c r="C67" s="67"/>
      <c r="D67" s="34" t="s">
        <v>11</v>
      </c>
      <c r="E67" s="34">
        <v>3</v>
      </c>
    </row>
    <row r="68" spans="2:5" x14ac:dyDescent="0.3">
      <c r="B68" s="66"/>
      <c r="C68" s="66"/>
      <c r="D68" s="35" t="s">
        <v>12</v>
      </c>
      <c r="E68" s="35">
        <v>1</v>
      </c>
    </row>
    <row r="69" spans="2:5" x14ac:dyDescent="0.3">
      <c r="B69" s="65" t="s">
        <v>19</v>
      </c>
      <c r="C69" s="65">
        <v>4</v>
      </c>
      <c r="D69" s="36" t="s">
        <v>51</v>
      </c>
      <c r="E69" s="36">
        <v>1</v>
      </c>
    </row>
    <row r="70" spans="2:5" x14ac:dyDescent="0.3">
      <c r="B70" s="67"/>
      <c r="C70" s="67"/>
      <c r="D70" s="34" t="s">
        <v>54</v>
      </c>
      <c r="E70" s="34">
        <v>1</v>
      </c>
    </row>
    <row r="71" spans="2:5" x14ac:dyDescent="0.3">
      <c r="B71" s="67"/>
      <c r="C71" s="67"/>
      <c r="D71" s="34" t="s">
        <v>56</v>
      </c>
      <c r="E71" s="34">
        <v>1</v>
      </c>
    </row>
    <row r="72" spans="2:5" x14ac:dyDescent="0.3">
      <c r="B72" s="66"/>
      <c r="C72" s="66"/>
      <c r="D72" s="35" t="s">
        <v>59</v>
      </c>
      <c r="E72" s="35">
        <v>1</v>
      </c>
    </row>
    <row r="73" spans="2:5" x14ac:dyDescent="0.3">
      <c r="B73" s="65" t="s">
        <v>20</v>
      </c>
      <c r="C73" s="65">
        <v>3</v>
      </c>
      <c r="D73" s="36" t="s">
        <v>56</v>
      </c>
      <c r="E73" s="36">
        <v>2</v>
      </c>
    </row>
    <row r="74" spans="2:5" x14ac:dyDescent="0.3">
      <c r="B74" s="66"/>
      <c r="C74" s="66"/>
      <c r="D74" s="35" t="s">
        <v>10</v>
      </c>
      <c r="E74" s="35">
        <v>1</v>
      </c>
    </row>
    <row r="75" spans="2:5" x14ac:dyDescent="0.3">
      <c r="B75" s="36" t="s">
        <v>12</v>
      </c>
      <c r="C75" s="36">
        <v>2</v>
      </c>
      <c r="D75" s="36" t="s">
        <v>12</v>
      </c>
      <c r="E75" s="36">
        <v>2</v>
      </c>
    </row>
    <row r="76" spans="2:5" x14ac:dyDescent="0.3">
      <c r="B76" s="37" t="s">
        <v>75</v>
      </c>
      <c r="C76" s="37">
        <v>1</v>
      </c>
      <c r="D76" s="37" t="s">
        <v>58</v>
      </c>
      <c r="E76" s="37">
        <v>1</v>
      </c>
    </row>
    <row r="77" spans="2:5" x14ac:dyDescent="0.3">
      <c r="B77" s="37" t="s">
        <v>21</v>
      </c>
      <c r="C77" s="37">
        <v>1</v>
      </c>
      <c r="D77" s="37" t="s">
        <v>21</v>
      </c>
      <c r="E77" s="37">
        <v>1</v>
      </c>
    </row>
    <row r="78" spans="2:5" x14ac:dyDescent="0.3">
      <c r="B78" s="35" t="s">
        <v>76</v>
      </c>
      <c r="C78" s="35">
        <v>1</v>
      </c>
      <c r="D78" s="35" t="s">
        <v>56</v>
      </c>
      <c r="E78" s="35">
        <v>1</v>
      </c>
    </row>
    <row r="79" spans="2:5" x14ac:dyDescent="0.3">
      <c r="B79" t="s">
        <v>2</v>
      </c>
      <c r="C79">
        <f>SUM(C4:C78)</f>
        <v>6216</v>
      </c>
      <c r="D79" t="s">
        <v>2</v>
      </c>
      <c r="E79">
        <f>SUM(E4:E78)</f>
        <v>6216</v>
      </c>
    </row>
  </sheetData>
  <mergeCells count="21">
    <mergeCell ref="B69:B72"/>
    <mergeCell ref="B42:B48"/>
    <mergeCell ref="B4:B23"/>
    <mergeCell ref="B24:B31"/>
    <mergeCell ref="B32:B41"/>
    <mergeCell ref="J4:J8"/>
    <mergeCell ref="J9:J14"/>
    <mergeCell ref="J15:J18"/>
    <mergeCell ref="B73:B74"/>
    <mergeCell ref="C4:C23"/>
    <mergeCell ref="C24:C31"/>
    <mergeCell ref="C32:C41"/>
    <mergeCell ref="C42:C48"/>
    <mergeCell ref="C49:C57"/>
    <mergeCell ref="C58:C63"/>
    <mergeCell ref="C64:C68"/>
    <mergeCell ref="C69:C72"/>
    <mergeCell ref="C73:C74"/>
    <mergeCell ref="B49:B57"/>
    <mergeCell ref="B58:B63"/>
    <mergeCell ref="B64:B68"/>
  </mergeCells>
  <pageMargins left="0.7" right="0.7" top="0.75" bottom="0.75" header="0.3" footer="0.3"/>
  <ignoredErrors>
    <ignoredError sqref="K4:K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638B-16FD-4E00-9FE6-76DDBAC25171}">
  <dimension ref="A1:H39"/>
  <sheetViews>
    <sheetView workbookViewId="0">
      <selection activeCell="B25" sqref="B25"/>
    </sheetView>
  </sheetViews>
  <sheetFormatPr defaultRowHeight="14.4" x14ac:dyDescent="0.3"/>
  <cols>
    <col min="2" max="2" width="7.88671875" bestFit="1" customWidth="1"/>
    <col min="3" max="3" width="13.5546875" style="13" bestFit="1" customWidth="1"/>
    <col min="4" max="4" width="2.109375" customWidth="1"/>
    <col min="6" max="6" width="13.5546875" bestFit="1" customWidth="1"/>
  </cols>
  <sheetData>
    <row r="1" spans="1:6" ht="16.2" customHeight="1" thickBot="1" x14ac:dyDescent="0.35">
      <c r="B1" s="68" t="s">
        <v>45</v>
      </c>
      <c r="C1" s="68"/>
      <c r="D1" s="68"/>
      <c r="E1" s="68"/>
      <c r="F1" s="68"/>
    </row>
    <row r="2" spans="1:6" ht="15" thickBot="1" x14ac:dyDescent="0.35">
      <c r="A2" s="18" t="s">
        <v>22</v>
      </c>
      <c r="B2" s="19" t="s">
        <v>3</v>
      </c>
      <c r="C2" s="27"/>
      <c r="E2" s="19" t="s">
        <v>4</v>
      </c>
      <c r="F2" s="19"/>
    </row>
    <row r="3" spans="1:6" x14ac:dyDescent="0.3">
      <c r="A3" s="20">
        <v>43541</v>
      </c>
      <c r="B3" s="21">
        <v>0.32</v>
      </c>
      <c r="C3" s="28" t="s">
        <v>23</v>
      </c>
      <c r="E3" s="21">
        <v>0</v>
      </c>
      <c r="F3" s="30" t="s">
        <v>24</v>
      </c>
    </row>
    <row r="4" spans="1:6" x14ac:dyDescent="0.3">
      <c r="A4" s="20">
        <v>43572</v>
      </c>
      <c r="B4" s="21">
        <v>0.82</v>
      </c>
      <c r="C4" s="28" t="s">
        <v>25</v>
      </c>
      <c r="E4" s="21">
        <v>5.33</v>
      </c>
      <c r="F4" s="30" t="s">
        <v>26</v>
      </c>
    </row>
    <row r="5" spans="1:6" x14ac:dyDescent="0.3">
      <c r="A5" s="20">
        <v>43602</v>
      </c>
      <c r="B5" s="21">
        <v>0</v>
      </c>
      <c r="C5" s="28" t="s">
        <v>24</v>
      </c>
      <c r="E5" s="21">
        <v>2.68</v>
      </c>
      <c r="F5" s="30" t="s">
        <v>27</v>
      </c>
    </row>
    <row r="6" spans="1:6" x14ac:dyDescent="0.3">
      <c r="A6" s="20">
        <v>43633</v>
      </c>
      <c r="B6" s="21">
        <v>0.44</v>
      </c>
      <c r="C6" s="28" t="s">
        <v>28</v>
      </c>
      <c r="E6" s="21">
        <v>0</v>
      </c>
      <c r="F6" s="30" t="s">
        <v>24</v>
      </c>
    </row>
    <row r="7" spans="1:6" x14ac:dyDescent="0.3">
      <c r="A7" s="20">
        <v>43663</v>
      </c>
      <c r="B7" s="21">
        <v>1.89</v>
      </c>
      <c r="C7" s="28" t="s">
        <v>29</v>
      </c>
      <c r="E7" s="21">
        <v>0.74</v>
      </c>
      <c r="F7" s="30" t="s">
        <v>30</v>
      </c>
    </row>
    <row r="8" spans="1:6" x14ac:dyDescent="0.3">
      <c r="A8" s="20">
        <v>43694</v>
      </c>
      <c r="B8" s="21">
        <v>1.43</v>
      </c>
      <c r="C8" s="28" t="s">
        <v>31</v>
      </c>
      <c r="E8" s="21">
        <v>0.16</v>
      </c>
      <c r="F8" s="30" t="s">
        <v>32</v>
      </c>
    </row>
    <row r="9" spans="1:6" x14ac:dyDescent="0.3">
      <c r="A9" s="20">
        <v>43725</v>
      </c>
      <c r="B9" s="21">
        <v>0.56999999999999995</v>
      </c>
      <c r="C9" s="28" t="s">
        <v>33</v>
      </c>
      <c r="E9" s="21">
        <v>0</v>
      </c>
      <c r="F9" s="30" t="s">
        <v>24</v>
      </c>
    </row>
    <row r="10" spans="1:6" x14ac:dyDescent="0.3">
      <c r="A10" s="20">
        <v>43755</v>
      </c>
      <c r="B10" s="21">
        <v>2.82</v>
      </c>
      <c r="C10" s="28" t="s">
        <v>34</v>
      </c>
      <c r="E10" s="21">
        <v>0</v>
      </c>
      <c r="F10" s="30" t="s">
        <v>24</v>
      </c>
    </row>
    <row r="11" spans="1:6" x14ac:dyDescent="0.3">
      <c r="A11" s="20">
        <v>43786</v>
      </c>
      <c r="B11" s="21">
        <v>0</v>
      </c>
      <c r="C11" s="28" t="s">
        <v>24</v>
      </c>
      <c r="E11" s="21">
        <v>0</v>
      </c>
      <c r="F11" s="30" t="s">
        <v>24</v>
      </c>
    </row>
    <row r="12" spans="1:6" x14ac:dyDescent="0.3">
      <c r="A12" s="20">
        <v>43816</v>
      </c>
      <c r="B12" s="21">
        <v>1.62</v>
      </c>
      <c r="C12" s="28" t="s">
        <v>35</v>
      </c>
      <c r="E12" s="21">
        <v>0.9</v>
      </c>
      <c r="F12" s="30" t="s">
        <v>36</v>
      </c>
    </row>
    <row r="13" spans="1:6" x14ac:dyDescent="0.3">
      <c r="A13" s="20">
        <v>43483</v>
      </c>
      <c r="B13" s="21">
        <v>1.19</v>
      </c>
      <c r="C13" s="28" t="s">
        <v>37</v>
      </c>
      <c r="E13" s="21">
        <v>0</v>
      </c>
      <c r="F13" s="30" t="s">
        <v>24</v>
      </c>
    </row>
    <row r="14" spans="1:6" x14ac:dyDescent="0.3">
      <c r="A14" s="20">
        <v>43514</v>
      </c>
      <c r="B14" s="21">
        <v>0.4</v>
      </c>
      <c r="C14" s="28" t="s">
        <v>38</v>
      </c>
      <c r="E14" s="21">
        <v>0</v>
      </c>
      <c r="F14" s="30" t="s">
        <v>24</v>
      </c>
    </row>
    <row r="15" spans="1:6" x14ac:dyDescent="0.3">
      <c r="A15" s="20">
        <v>43542</v>
      </c>
      <c r="B15" s="21">
        <v>0.41</v>
      </c>
      <c r="C15" s="28" t="s">
        <v>39</v>
      </c>
      <c r="E15" s="21">
        <v>0</v>
      </c>
      <c r="F15" s="30" t="s">
        <v>24</v>
      </c>
    </row>
    <row r="16" spans="1:6" x14ac:dyDescent="0.3">
      <c r="A16" s="20">
        <v>43573</v>
      </c>
      <c r="B16" s="17" t="s">
        <v>40</v>
      </c>
      <c r="C16" s="22"/>
      <c r="E16" s="17" t="s">
        <v>40</v>
      </c>
      <c r="F16" s="22"/>
    </row>
    <row r="17" spans="1:6" ht="15" thickBot="1" x14ac:dyDescent="0.35">
      <c r="A17" s="23">
        <v>43603</v>
      </c>
      <c r="B17" s="18">
        <v>0.26</v>
      </c>
      <c r="C17" s="27" t="s">
        <v>41</v>
      </c>
      <c r="D17" s="19"/>
      <c r="E17" s="18">
        <v>0</v>
      </c>
      <c r="F17" s="18" t="s">
        <v>24</v>
      </c>
    </row>
    <row r="18" spans="1:6" ht="15" thickBot="1" x14ac:dyDescent="0.35">
      <c r="A18" s="24" t="s">
        <v>42</v>
      </c>
      <c r="B18" s="24">
        <v>0.56999999999999995</v>
      </c>
      <c r="C18" s="29" t="s">
        <v>43</v>
      </c>
      <c r="D18" s="26"/>
      <c r="E18" s="24">
        <v>0.28000000000000003</v>
      </c>
      <c r="F18" s="25" t="s">
        <v>44</v>
      </c>
    </row>
    <row r="38" spans="1:8" x14ac:dyDescent="0.3">
      <c r="A38" s="31" t="s">
        <v>85</v>
      </c>
      <c r="B38" s="31"/>
      <c r="C38" s="32"/>
      <c r="D38" s="31"/>
      <c r="E38" s="31"/>
      <c r="F38" s="31"/>
      <c r="G38" s="31"/>
      <c r="H38" s="31"/>
    </row>
    <row r="39" spans="1:8" x14ac:dyDescent="0.3">
      <c r="A39" t="s">
        <v>47</v>
      </c>
    </row>
  </sheetData>
  <mergeCells count="1">
    <mergeCell ref="B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S3_Figure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Wagman, Joe</dc:creator>
  <cp:lastModifiedBy>Wagman, Joe</cp:lastModifiedBy>
  <dcterms:created xsi:type="dcterms:W3CDTF">2015-06-05T18:17:20Z</dcterms:created>
  <dcterms:modified xsi:type="dcterms:W3CDTF">2020-09-11T19:06:11Z</dcterms:modified>
</cp:coreProperties>
</file>