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.xml" ContentType="application/vnd.openxmlformats-officedocument.drawingml.chart+xml"/>
  <Override PartName="/xl/drawings/drawing27.xml" ContentType="application/vnd.openxmlformats-officedocument.drawing+xml"/>
  <Override PartName="/xl/charts/chart2.xml" ContentType="application/vnd.openxmlformats-officedocument.drawingml.chart+xml"/>
  <Override PartName="/xl/drawings/drawing28.xml" ContentType="application/vnd.openxmlformats-officedocument.drawing+xml"/>
  <Override PartName="/xl/charts/chart3.xml" ContentType="application/vnd.openxmlformats-officedocument.drawingml.chart+xml"/>
  <Override PartName="/xl/drawings/drawing29.xml" ContentType="application/vnd.openxmlformats-officedocument.drawing+xml"/>
  <Override PartName="/xl/charts/chart4.xml" ContentType="application/vnd.openxmlformats-officedocument.drawingml.chart+xml"/>
  <Override PartName="/xl/drawings/drawing30.xml" ContentType="application/vnd.openxmlformats-officedocument.drawing+xml"/>
  <Override PartName="/xl/charts/chart5.xml" ContentType="application/vnd.openxmlformats-officedocument.drawingml.chart+xml"/>
  <Override PartName="/xl/drawings/drawing31.xml" ContentType="application/vnd.openxmlformats-officedocument.drawing+xml"/>
  <Override PartName="/xl/charts/chart6.xml" ContentType="application/vnd.openxmlformats-officedocument.drawingml.chart+xml"/>
  <Override PartName="/xl/drawings/drawing32.xml" ContentType="application/vnd.openxmlformats-officedocument.drawing+xml"/>
  <Override PartName="/xl/charts/chart7.xml" ContentType="application/vnd.openxmlformats-officedocument.drawingml.chart+xml"/>
  <Override PartName="/xl/drawings/drawing33.xml" ContentType="application/vnd.openxmlformats-officedocument.drawing+xml"/>
  <Override PartName="/xl/charts/chart8.xml" ContentType="application/vnd.openxmlformats-officedocument.drawingml.chart+xml"/>
  <Override PartName="/xl/drawings/drawing34.xml" ContentType="application/vnd.openxmlformats-officedocument.drawing+xml"/>
  <Override PartName="/xl/charts/chart9.xml" ContentType="application/vnd.openxmlformats-officedocument.drawingml.chart+xml"/>
  <Override PartName="/xl/drawings/drawing35.xml" ContentType="application/vnd.openxmlformats-officedocument.drawing+xml"/>
  <Override PartName="/xl/charts/chart10.xml" ContentType="application/vnd.openxmlformats-officedocument.drawingml.chart+xml"/>
  <Override PartName="/xl/drawings/drawing36.xml" ContentType="application/vnd.openxmlformats-officedocument.drawing+xml"/>
  <Override PartName="/xl/charts/chart11.xml" ContentType="application/vnd.openxmlformats-officedocument.drawingml.chart+xml"/>
  <Override PartName="/xl/drawings/drawing37.xml" ContentType="application/vnd.openxmlformats-officedocument.drawing+xml"/>
  <Override PartName="/xl/charts/chart12.xml" ContentType="application/vnd.openxmlformats-officedocument.drawingml.chart+xml"/>
  <Override PartName="/xl/drawings/drawing38.xml" ContentType="application/vnd.openxmlformats-officedocument.drawing+xml"/>
  <Override PartName="/xl/charts/chart13.xml" ContentType="application/vnd.openxmlformats-officedocument.drawingml.chart+xml"/>
  <Override PartName="/xl/drawings/drawing39.xml" ContentType="application/vnd.openxmlformats-officedocument.drawing+xml"/>
  <Override PartName="/xl/charts/chart14.xml" ContentType="application/vnd.openxmlformats-officedocument.drawingml.chart+xml"/>
  <Override PartName="/xl/drawings/drawing40.xml" ContentType="application/vnd.openxmlformats-officedocument.drawing+xml"/>
  <Override PartName="/xl/charts/chart15.xml" ContentType="application/vnd.openxmlformats-officedocument.drawingml.chart+xml"/>
  <Override PartName="/xl/drawings/drawing41.xml" ContentType="application/vnd.openxmlformats-officedocument.drawing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2.xml" ContentType="application/vnd.openxmlformats-officedocument.drawing+xml"/>
  <Override PartName="/xl/charts/chart1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habiJ\OneDrive - Abt Associates Inc\Desktop\JOC\PUBLICATIONS\Hot manuscripts\Fondjo et al_Submitted\Submission 2 _MJ\Submission MJ 2\Supp data\"/>
    </mc:Choice>
  </mc:AlternateContent>
  <xr:revisionPtr revIDLastSave="0" documentId="13_ncr:1_{B757A15A-0F1E-4C73-B92F-5D58D716B3A7}" xr6:coauthVersionLast="47" xr6:coauthVersionMax="47" xr10:uidLastSave="{00000000-0000-0000-0000-000000000000}"/>
  <bookViews>
    <workbookView xWindow="-110" yWindow="-110" windowWidth="19420" windowHeight="10420" tabRatio="709" firstSheet="94" activeTab="94" xr2:uid="{00000000-000D-0000-FFFF-FFFF00000000}"/>
  </bookViews>
  <sheets>
    <sheet name="Menu" sheetId="20" state="hidden" r:id="rId1"/>
    <sheet name="Accueil" sheetId="257" state="veryHidden" r:id="rId2"/>
    <sheet name="Parametrage" sheetId="113" state="hidden" r:id="rId3"/>
    <sheet name="Menu TCD" sheetId="21" state="veryHidden" r:id="rId4"/>
    <sheet name="FormXLProTblList" sheetId="22" state="veryHidden" r:id="rId5"/>
    <sheet name="Transmission" sheetId="56" state="veryHidden" r:id="rId6"/>
    <sheet name="FauneAno" sheetId="62" state="veryHidden" r:id="rId7"/>
    <sheet name="AgressiviteAno" sheetId="72" state="veryHidden" r:id="rId8"/>
    <sheet name="GraphiqueAgressiviteAno" sheetId="260" state="veryHidden" r:id="rId9"/>
    <sheet name="AgressiviteLieu" sheetId="67" state="veryHidden" r:id="rId10"/>
    <sheet name="IndexEndophagie" sheetId="70" state="veryHidden" r:id="rId11"/>
    <sheet name="Cyclehoraire" sheetId="69" state="veryHidden" r:id="rId12"/>
    <sheet name="TotalAnophele" sheetId="78" state="veryHidden" r:id="rId13"/>
    <sheet name="CyclehoraireSimatou" sheetId="73" state="veryHidden" r:id="rId14"/>
    <sheet name="CyclehoraireGounougou" sheetId="75" state="veryHidden" r:id="rId15"/>
    <sheet name="CyclehoraireMangoum" sheetId="74" state="veryHidden" r:id="rId16"/>
    <sheet name="CyclehoraireNyabessang" sheetId="76" state="veryHidden" r:id="rId17"/>
    <sheet name="CyclehoraireBonaberi" sheetId="77" state="veryHidden" r:id="rId18"/>
    <sheet name="Ovaire" sheetId="57" state="veryHidden" r:id="rId19"/>
    <sheet name="CDC" sheetId="102" state="veryHidden" r:id="rId20"/>
    <sheet name="FauneAnoCDC" sheetId="104" state="veryHidden" r:id="rId21"/>
    <sheet name="DensiteCDC" sheetId="71" state="veryHidden" r:id="rId22"/>
    <sheet name="PSC" sheetId="103" state="veryHidden" r:id="rId23"/>
    <sheet name="FaunePSC" sheetId="58" state="veryHidden" r:id="rId24"/>
    <sheet name="DensitePSC" sheetId="105" state="veryHidden" r:id="rId25"/>
    <sheet name="GraphiqueDensitePSC" sheetId="259" state="veryHidden" r:id="rId26"/>
    <sheet name="EspeceAnoCompositiondesSites" sheetId="124" state="hidden" r:id="rId27"/>
    <sheet name="EspeceANOGounougou" sheetId="81" state="hidden" r:id="rId28"/>
    <sheet name="EspeceAnoSimatou" sheetId="82" state="hidden" r:id="rId29"/>
    <sheet name="EspeceAnoMangoum" sheetId="83" state="hidden" r:id="rId30"/>
    <sheet name="EspeceAnoNyabessang" sheetId="84" state="hidden" r:id="rId31"/>
    <sheet name="EspeceAnoBonaberi" sheetId="85" state="hidden" r:id="rId32"/>
    <sheet name="EspeceAnoSynthese" sheetId="86" state="hidden" r:id="rId33"/>
    <sheet name="AgressiviteGounougou" sheetId="30" state="hidden" r:id="rId34"/>
    <sheet name="AgressiviteSimatou" sheetId="114" state="hidden" r:id="rId35"/>
    <sheet name="AgressiviteMangoum" sheetId="116" state="hidden" r:id="rId36"/>
    <sheet name="AgressiviteNyabessang" sheetId="118" state="hidden" r:id="rId37"/>
    <sheet name="AgressiviteBonaberi" sheetId="120" state="hidden" r:id="rId38"/>
    <sheet name="AgressivitelieucaptureGounougou" sheetId="33" state="hidden" r:id="rId39"/>
    <sheet name="AgressiviteLieuCaptureSimatou" sheetId="122" state="hidden" r:id="rId40"/>
    <sheet name="AgressiviteLieuCaptureMangoum" sheetId="125" state="hidden" r:id="rId41"/>
    <sheet name="AgressiviteLieuCaptureNyabessan" sheetId="127" state="hidden" r:id="rId42"/>
    <sheet name="AgressiviteLieuCaptureBonaberi" sheetId="129" state="hidden" r:id="rId43"/>
    <sheet name="IndexEndophagieGounougou" sheetId="35" state="hidden" r:id="rId44"/>
    <sheet name="IndexEndophagieSimatou" sheetId="131" state="hidden" r:id="rId45"/>
    <sheet name="IndexEndophagieMangoum" sheetId="132" state="hidden" r:id="rId46"/>
    <sheet name="IndexEndophagieNyabessang" sheetId="133" state="hidden" r:id="rId47"/>
    <sheet name="IndexEndophagieBonaberi" sheetId="134" state="hidden" r:id="rId48"/>
    <sheet name="TotalIntTotalExtGounougou" sheetId="38" state="hidden" r:id="rId49"/>
    <sheet name="TotalIntTotalExtSimatou" sheetId="135" state="hidden" r:id="rId50"/>
    <sheet name="TotIntTotExtMangoum" sheetId="136" state="hidden" r:id="rId51"/>
    <sheet name="TotIntTotExtNyabessang" sheetId="137" state="hidden" r:id="rId52"/>
    <sheet name="TotIntTotExtBonaberi" sheetId="138" state="hidden" r:id="rId53"/>
    <sheet name="GambiaeSimatou" sheetId="139" state="hidden" r:id="rId54"/>
    <sheet name="PharoensisSimatou" sheetId="140" state="hidden" r:id="rId55"/>
    <sheet name="DemeilloniSimatou" sheetId="141" state="hidden" r:id="rId56"/>
    <sheet name="ZiemaniSimatou" sheetId="142" state="hidden" r:id="rId57"/>
    <sheet name="FunestusSimatou" sheetId="143" state="hidden" r:id="rId58"/>
    <sheet name="RufipesSimatou" sheetId="144" state="hidden" r:id="rId59"/>
    <sheet name="GambiaeGounougou" sheetId="145" state="hidden" r:id="rId60"/>
    <sheet name="FunestusGounougou" sheetId="146" state="hidden" r:id="rId61"/>
    <sheet name="PharoensisGounougou" sheetId="147" state="hidden" r:id="rId62"/>
    <sheet name="MulticintusGounougou" sheetId="148" state="hidden" r:id="rId63"/>
    <sheet name="ZiemaniGounougou" sheetId="149" state="hidden" r:id="rId64"/>
    <sheet name="RufipesGounougou" sheetId="150" state="hidden" r:id="rId65"/>
    <sheet name="GambiaeMangoum" sheetId="151" state="hidden" r:id="rId66"/>
    <sheet name="ZiemaniMangoum" sheetId="152" state="hidden" r:id="rId67"/>
    <sheet name="FunestusMangoum" sheetId="153" state="hidden" r:id="rId68"/>
    <sheet name="PaludisMangoum" sheetId="154" state="hidden" r:id="rId69"/>
    <sheet name="MouchetiNyabessang" sheetId="155" state="hidden" r:id="rId70"/>
    <sheet name="PaludisNyabessang" sheetId="156" state="hidden" r:id="rId71"/>
    <sheet name="GambiaeNyabessang" sheetId="157" state="hidden" r:id="rId72"/>
    <sheet name="NiliNyabessang" sheetId="158" state="hidden" r:id="rId73"/>
    <sheet name="ZiemaniNyabessang" sheetId="159" state="hidden" r:id="rId74"/>
    <sheet name="MarshaliNyabessang" sheetId="160" state="hidden" r:id="rId75"/>
    <sheet name="GambiaeBonaberi" sheetId="161" state="hidden" r:id="rId76"/>
    <sheet name="GaphiqueTauxHoraireGounougou" sheetId="162" state="hidden" r:id="rId77"/>
    <sheet name="GaphiqueTauxHoraireGouInt" sheetId="285" state="hidden" r:id="rId78"/>
    <sheet name="GaphiqueTauxHoraireGouExt" sheetId="286" state="hidden" r:id="rId79"/>
    <sheet name="GraphiqueTauxHoraireSimatou" sheetId="163" state="hidden" r:id="rId80"/>
    <sheet name="GraphiqueTauxHoraireSimatouInt" sheetId="287" state="hidden" r:id="rId81"/>
    <sheet name="GraphiqueTauxHoraireSimatouExt" sheetId="288" state="hidden" r:id="rId82"/>
    <sheet name="GraphiqueTauxHoraireMangoum" sheetId="164" state="hidden" r:id="rId83"/>
    <sheet name="GraphiqueTauxHoraireMangoumInt" sheetId="298" state="hidden" r:id="rId84"/>
    <sheet name="GraphiqueTauxHoraireMangoumExt" sheetId="297" state="hidden" r:id="rId85"/>
    <sheet name="GraphiqueTauxHoraireNyabessang" sheetId="165" state="hidden" r:id="rId86"/>
    <sheet name="GraphiqueTauxHoraireNyabessInt" sheetId="292" state="hidden" r:id="rId87"/>
    <sheet name="GraphiqueTauxHoraireNyabessExt" sheetId="293" state="hidden" r:id="rId88"/>
    <sheet name="GraphiqueTauxHoraireBonaberi" sheetId="166" state="hidden" r:id="rId89"/>
    <sheet name="GraphiqueTauxHoraireBonaberInt" sheetId="294" state="hidden" r:id="rId90"/>
    <sheet name="GraphiqueTauxHoraireBonaberiExt" sheetId="295" state="hidden" r:id="rId91"/>
    <sheet name="GambiaeTotal" sheetId="299" state="hidden" r:id="rId92"/>
    <sheet name="GambiaeInt" sheetId="300" state="hidden" r:id="rId93"/>
    <sheet name="GambiaeExt" sheetId="301" state="hidden" r:id="rId94"/>
    <sheet name="Summary all methods " sheetId="318" r:id="rId95"/>
    <sheet name="Table 2" sheetId="319" r:id="rId96"/>
    <sheet name="Total HBR Gounogou" sheetId="230" r:id="rId97"/>
    <sheet name="Indoor HBR Gounogou" sheetId="308" r:id="rId98"/>
    <sheet name="Outdoor HBR Gounogou" sheetId="309" r:id="rId99"/>
    <sheet name="Total HBR Simatou" sheetId="235" r:id="rId100"/>
    <sheet name="Indoor HBR Simatou" sheetId="310" r:id="rId101"/>
    <sheet name="Outdoor HBR Simatou" sheetId="311" r:id="rId102"/>
    <sheet name="Total HBR Mangoum" sheetId="237" r:id="rId103"/>
    <sheet name="Indoor HBR Mangoum" sheetId="312" r:id="rId104"/>
    <sheet name="Outdoor HBR Mangoum" sheetId="313" r:id="rId105"/>
    <sheet name="Total HBR Nyabessang" sheetId="236" r:id="rId106"/>
    <sheet name="Indoor HBR Nyabessang" sheetId="314" r:id="rId107"/>
    <sheet name="Outdoor HBR Nyabessang" sheetId="315" r:id="rId108"/>
    <sheet name="Total HBR Bonaberi" sheetId="238" r:id="rId109"/>
    <sheet name="Indoor HBR Bonaberi" sheetId="316" r:id="rId110"/>
    <sheet name="Outdoor HBR Bonaberi" sheetId="317" r:id="rId111"/>
    <sheet name="Fig GounougouSimatou" sheetId="304" r:id="rId112"/>
    <sheet name="Fig MangoumNyabBonaberi" sheetId="303" r:id="rId113"/>
    <sheet name="TauxPaturiteGounougou" sheetId="107" state="hidden" r:id="rId114"/>
    <sheet name="TauxPaturiteSimatou" sheetId="108" state="hidden" r:id="rId115"/>
    <sheet name="TauxPaturiteMangoum" sheetId="109" state="hidden" r:id="rId116"/>
    <sheet name="TauxPaturiteNyabessang" sheetId="110" state="hidden" r:id="rId117"/>
    <sheet name="TauxPaturiteBonaberi" sheetId="111" state="hidden" r:id="rId118"/>
    <sheet name="TauxPaturiteParSite" sheetId="112" state="hidden" r:id="rId119"/>
    <sheet name="GraphiqueTauxPaturite" sheetId="256" state="hidden" r:id="rId120"/>
    <sheet name="EspeceAnoSitesentinelleComposit" sheetId="192" state="hidden" r:id="rId121"/>
    <sheet name="EspeceAnoCDCGounougou" sheetId="246" state="hidden" r:id="rId122"/>
    <sheet name="EspeceAnoCDCSimatou" sheetId="87" state="hidden" r:id="rId123"/>
    <sheet name="EspeceAnoCDCMangou" sheetId="88" state="hidden" r:id="rId124"/>
    <sheet name="EspeceAnoCDCNyabessang" sheetId="89" state="hidden" r:id="rId125"/>
    <sheet name="EspeceAnoCDCBonaberi" sheetId="90" state="hidden" r:id="rId126"/>
    <sheet name="EspeceAnoCDCSynthese" sheetId="91" state="hidden" r:id="rId127"/>
    <sheet name="DensiteCDCGounougou" sheetId="48" state="hidden" r:id="rId128"/>
    <sheet name="DensiteCDCSimatou" sheetId="174" state="hidden" r:id="rId129"/>
    <sheet name="DensiteCDCMangoum" sheetId="176" state="hidden" r:id="rId130"/>
    <sheet name="DensiteCDCNyabessang" sheetId="178" state="hidden" r:id="rId131"/>
    <sheet name="DensiteCDCBonaberi" sheetId="180" state="hidden" r:id="rId132"/>
    <sheet name="EspeceAnoPSCCompositionTotal" sheetId="193" state="hidden" r:id="rId133"/>
    <sheet name="EspeceAnoPSCGounougou" sheetId="54" state="hidden" r:id="rId134"/>
    <sheet name="EspeceAnoPSCSimatou" sheetId="92" state="hidden" r:id="rId135"/>
    <sheet name="EspeceAnoPSCMangoum" sheetId="93" state="hidden" r:id="rId136"/>
    <sheet name="EspeceAnoPSCNyabessang" sheetId="94" state="hidden" r:id="rId137"/>
    <sheet name="EspeceAnoPSCBonaberi" sheetId="95" state="hidden" r:id="rId138"/>
    <sheet name="EspeceAnoPSCSynthese" sheetId="96" state="hidden" r:id="rId139"/>
    <sheet name="DensitePSCGounougou" sheetId="55" state="hidden" r:id="rId140"/>
    <sheet name="DensitePSCSimatou" sheetId="184" state="hidden" r:id="rId141"/>
    <sheet name="DensitePSCMangoum" sheetId="186" state="hidden" r:id="rId142"/>
    <sheet name="DensitePSCNyabessang" sheetId="188" state="hidden" r:id="rId143"/>
    <sheet name="DensitePSCBonaberi" sheetId="190" state="hidden" r:id="rId144"/>
    <sheet name="GraphiqueDensiteGounougou" sheetId="251" state="hidden" r:id="rId145"/>
    <sheet name="GraphiquedensiteSimatou" sheetId="252" state="hidden" r:id="rId146"/>
    <sheet name="GraphiqueDensiteMangoum" sheetId="253" state="hidden" r:id="rId147"/>
    <sheet name="GraphiqueDensiteNyabessang" sheetId="254" state="hidden" r:id="rId148"/>
    <sheet name="GraphiqueDensiteBonaberi" sheetId="255" state="hidden" r:id="rId149"/>
    <sheet name="Periode" sheetId="60" state="hidden" r:id="rId150"/>
    <sheet name="Nombre chambrePSC" sheetId="198" state="hidden" r:id="rId151"/>
    <sheet name="NombrePiegeCDC" sheetId="199" state="hidden" r:id="rId152"/>
    <sheet name="matotalmaintmaextTransmission" sheetId="201" state="hidden" r:id="rId153"/>
    <sheet name="Références" sheetId="258" state="hidden" r:id="rId154"/>
  </sheets>
  <definedNames>
    <definedName name="G_EspeceAnoGounougou" localSheetId="111">EspeceANOGounougou!#REF!</definedName>
    <definedName name="G_EspeceAnoGounougou" localSheetId="78">EspeceANOGounougou!#REF!</definedName>
    <definedName name="G_EspeceAnoGounougou" localSheetId="77">EspeceANOGounougou!#REF!</definedName>
    <definedName name="G_EspeceAnoGounougou" localSheetId="90">EspeceANOGounougou!#REF!</definedName>
    <definedName name="G_EspeceAnoGounougou" localSheetId="89">EspeceANOGounougou!#REF!</definedName>
    <definedName name="G_EspeceAnoGounougou" localSheetId="84">EspeceANOGounougou!#REF!</definedName>
    <definedName name="G_EspeceAnoGounougou" localSheetId="83">EspeceANOGounougou!#REF!</definedName>
    <definedName name="G_EspeceAnoGounougou" localSheetId="87">EspeceANOGounougou!#REF!</definedName>
    <definedName name="G_EspeceAnoGounougou" localSheetId="86">EspeceANOGounougou!#REF!</definedName>
    <definedName name="G_EspeceAnoGounougou" localSheetId="81">EspeceANOGounougou!#REF!</definedName>
    <definedName name="G_EspeceAnoGounougou" localSheetId="80">EspeceANOGounougou!#REF!</definedName>
    <definedName name="G_EspeceAnoGounougou" localSheetId="109">EspeceANOGounougou!#REF!</definedName>
    <definedName name="G_EspeceAnoGounougou" localSheetId="97">EspeceANOGounougou!#REF!</definedName>
    <definedName name="G_EspeceAnoGounougou" localSheetId="103">EspeceANOGounougou!#REF!</definedName>
    <definedName name="G_EspeceAnoGounougou" localSheetId="106">EspeceANOGounougou!#REF!</definedName>
    <definedName name="G_EspeceAnoGounougou" localSheetId="100">EspeceANOGounougou!#REF!</definedName>
    <definedName name="G_EspeceAnoGounougou" localSheetId="110">EspeceANOGounougou!#REF!</definedName>
    <definedName name="G_EspeceAnoGounougou" localSheetId="98">EspeceANOGounougou!#REF!</definedName>
    <definedName name="G_EspeceAnoGounougou" localSheetId="104">EspeceANOGounougou!#REF!</definedName>
    <definedName name="G_EspeceAnoGounougou" localSheetId="107">EspeceANOGounougou!#REF!</definedName>
    <definedName name="G_EspeceAnoGounougou" localSheetId="101">EspeceANOGounougou!#REF!</definedName>
    <definedName name="G_EspeceAnoGounougou">EspeceANOGounougou!#REF!</definedName>
    <definedName name="gval_cible_1_1" hidden="1">1</definedName>
    <definedName name="gval_cible_10_1" hidden="1">1</definedName>
    <definedName name="gval_cible_11_1" hidden="1">1</definedName>
    <definedName name="gval_cible_12_1" hidden="1">1</definedName>
    <definedName name="gval_cible_13_1" hidden="1">1</definedName>
    <definedName name="gval_cible_14_1" hidden="1">1</definedName>
    <definedName name="gval_cible_15_1" hidden="1">1</definedName>
    <definedName name="gval_cible_16_1" hidden="1">1</definedName>
    <definedName name="gval_cible_17_1" hidden="1">1</definedName>
    <definedName name="gval_cible_18_1" hidden="1">1</definedName>
    <definedName name="gval_cible_19_1" hidden="1">1</definedName>
    <definedName name="gval_cible_2_1" hidden="1">1</definedName>
    <definedName name="gval_cible_20_1" hidden="1">1</definedName>
    <definedName name="gval_cible_21_1" hidden="1">1</definedName>
    <definedName name="gval_cible_22_1" hidden="1">1</definedName>
    <definedName name="gval_cible_23_1" hidden="1">1</definedName>
    <definedName name="gval_cible_24_1" hidden="1">1</definedName>
    <definedName name="gval_cible_24_2" hidden="1">1</definedName>
    <definedName name="gval_cible_24_3" hidden="1">1</definedName>
    <definedName name="gval_cible_27_1" hidden="1">1</definedName>
    <definedName name="gval_cible_27_2" hidden="1">1</definedName>
    <definedName name="gval_cible_27_3" hidden="1">1</definedName>
    <definedName name="gval_cible_27_4" hidden="1">1</definedName>
    <definedName name="gval_cible_3_1" hidden="1">1</definedName>
    <definedName name="gval_cible_31_1" hidden="1">1</definedName>
    <definedName name="gval_cible_31_2" hidden="1">1</definedName>
    <definedName name="gval_cible_31_3" hidden="1">1</definedName>
    <definedName name="gval_cible_31_4" hidden="1">1</definedName>
    <definedName name="gval_cible_4_1" hidden="1">1</definedName>
    <definedName name="gval_cible_5_1" hidden="1">1</definedName>
    <definedName name="gval_cible_6_1" hidden="1">1</definedName>
    <definedName name="gval_cible_7_1" hidden="1">1</definedName>
    <definedName name="gval_cible_8_1" hidden="1">1</definedName>
    <definedName name="gval_cible_9_1" hidden="1">1</definedName>
    <definedName name="Periode_Colonne_No">OFFSET(Periode!$A$1,1,,COUNTA(Periode!$A:$A)-1,1)</definedName>
    <definedName name="Periode_Colonne_Periode">OFFSET(Periode!$B$1,1,,COUNTA(Periode!$A:$A)-1,1)</definedName>
    <definedName name="Periode_Titre_No">Periode!$A$1</definedName>
    <definedName name="Periode_Titre_Periode">Periode!$B$1</definedName>
    <definedName name="Periode_tout">OFFSET(Periode!$A$1,,,COUNTA(Periode!$A:$A),COUNTA(Periode!$1:$1))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319" l="1"/>
  <c r="F21" i="319"/>
  <c r="G21" i="319"/>
  <c r="H21" i="319"/>
  <c r="D21" i="319"/>
  <c r="I20" i="319"/>
  <c r="I4" i="319"/>
  <c r="I5" i="319"/>
  <c r="I6" i="319"/>
  <c r="I7" i="319"/>
  <c r="I8" i="319"/>
  <c r="I9" i="319"/>
  <c r="I10" i="319"/>
  <c r="I11" i="319"/>
  <c r="I12" i="319"/>
  <c r="I13" i="319"/>
  <c r="I14" i="319"/>
  <c r="I15" i="319"/>
  <c r="I16" i="319"/>
  <c r="I17" i="319"/>
  <c r="I18" i="319"/>
  <c r="I19" i="319"/>
  <c r="I3" i="319"/>
  <c r="I46" i="318"/>
  <c r="I45" i="318"/>
  <c r="I44" i="318"/>
  <c r="I43" i="318"/>
  <c r="I42" i="318"/>
  <c r="I41" i="318"/>
  <c r="I40" i="318"/>
  <c r="I39" i="318"/>
  <c r="I38" i="318"/>
  <c r="I37" i="318"/>
  <c r="I36" i="318"/>
  <c r="I35" i="318"/>
  <c r="I34" i="318"/>
  <c r="I33" i="318"/>
  <c r="I32" i="318"/>
  <c r="H33" i="318"/>
  <c r="H34" i="318"/>
  <c r="H35" i="318"/>
  <c r="H36" i="318"/>
  <c r="H37" i="318"/>
  <c r="H38" i="318"/>
  <c r="H39" i="318"/>
  <c r="H40" i="318"/>
  <c r="H41" i="318"/>
  <c r="H42" i="318"/>
  <c r="H43" i="318"/>
  <c r="H44" i="318"/>
  <c r="H45" i="318"/>
  <c r="H32" i="318"/>
  <c r="D46" i="318"/>
  <c r="E46" i="318"/>
  <c r="F46" i="318"/>
  <c r="G46" i="318"/>
  <c r="G47" i="318" s="1"/>
  <c r="C46" i="318"/>
  <c r="E47" i="318"/>
  <c r="F47" i="318"/>
  <c r="D31" i="318"/>
  <c r="E31" i="318"/>
  <c r="F31" i="318"/>
  <c r="G31" i="318"/>
  <c r="C31" i="318"/>
  <c r="H21" i="318"/>
  <c r="H22" i="318"/>
  <c r="H23" i="318"/>
  <c r="H24" i="318"/>
  <c r="H25" i="318"/>
  <c r="H26" i="318"/>
  <c r="H27" i="318"/>
  <c r="H31" i="318" s="1"/>
  <c r="H28" i="318"/>
  <c r="I28" i="318" s="1"/>
  <c r="H29" i="318"/>
  <c r="H30" i="318"/>
  <c r="H20" i="318"/>
  <c r="D19" i="318"/>
  <c r="D47" i="318" s="1"/>
  <c r="E19" i="318"/>
  <c r="F19" i="318"/>
  <c r="G19" i="318"/>
  <c r="C19" i="318"/>
  <c r="H4" i="318"/>
  <c r="I4" i="318" s="1"/>
  <c r="H5" i="318"/>
  <c r="I5" i="318" s="1"/>
  <c r="H6" i="318"/>
  <c r="I6" i="318" s="1"/>
  <c r="H7" i="318"/>
  <c r="H8" i="318"/>
  <c r="H9" i="318"/>
  <c r="I9" i="318" s="1"/>
  <c r="H10" i="318"/>
  <c r="I10" i="318" s="1"/>
  <c r="H11" i="318"/>
  <c r="I11" i="318" s="1"/>
  <c r="H12" i="318"/>
  <c r="I12" i="318" s="1"/>
  <c r="H13" i="318"/>
  <c r="I13" i="318" s="1"/>
  <c r="H14" i="318"/>
  <c r="I14" i="318" s="1"/>
  <c r="H15" i="318"/>
  <c r="H16" i="318"/>
  <c r="H17" i="318"/>
  <c r="I17" i="318" s="1"/>
  <c r="H18" i="318"/>
  <c r="I18" i="318" s="1"/>
  <c r="H3" i="318"/>
  <c r="H19" i="318" s="1"/>
  <c r="B55" i="201"/>
  <c r="B57" i="201" s="1"/>
  <c r="G50" i="201"/>
  <c r="D50" i="201"/>
  <c r="G48" i="201"/>
  <c r="D48" i="201"/>
  <c r="E28" i="201"/>
  <c r="E30" i="201" s="1"/>
  <c r="B28" i="201"/>
  <c r="B30" i="201" s="1"/>
  <c r="B18" i="201"/>
  <c r="B16" i="201"/>
  <c r="G12" i="201"/>
  <c r="G10" i="201"/>
  <c r="D10" i="201"/>
  <c r="D12" i="201" s="1"/>
  <c r="AL26" i="199"/>
  <c r="AN26" i="199" s="1"/>
  <c r="AN25" i="199"/>
  <c r="AM25" i="199"/>
  <c r="AL25" i="199"/>
  <c r="AL24" i="199"/>
  <c r="AN24" i="199" s="1"/>
  <c r="AM23" i="199"/>
  <c r="AL23" i="199"/>
  <c r="AN23" i="199" s="1"/>
  <c r="AN22" i="199"/>
  <c r="AM22" i="199"/>
  <c r="AL22" i="199"/>
  <c r="N16" i="199"/>
  <c r="P16" i="199" s="1"/>
  <c r="P15" i="199"/>
  <c r="O15" i="199"/>
  <c r="N15" i="199"/>
  <c r="N14" i="199"/>
  <c r="P14" i="199" s="1"/>
  <c r="N13" i="199"/>
  <c r="P13" i="199" s="1"/>
  <c r="P12" i="199"/>
  <c r="O12" i="199"/>
  <c r="N12" i="199"/>
  <c r="Z7" i="199"/>
  <c r="AB7" i="199" s="1"/>
  <c r="AA6" i="199"/>
  <c r="Z6" i="199"/>
  <c r="AB6" i="199" s="1"/>
  <c r="AB5" i="199"/>
  <c r="AA5" i="199"/>
  <c r="Z5" i="199"/>
  <c r="Z4" i="199"/>
  <c r="AA4" i="199" s="1"/>
  <c r="AB3" i="199"/>
  <c r="AA3" i="199"/>
  <c r="Z3" i="199"/>
  <c r="T23" i="198"/>
  <c r="T22" i="198"/>
  <c r="T21" i="198"/>
  <c r="T20" i="198"/>
  <c r="T19" i="198"/>
  <c r="H14" i="198"/>
  <c r="H13" i="198"/>
  <c r="H12" i="198"/>
  <c r="H11" i="198"/>
  <c r="H10" i="198"/>
  <c r="N6" i="198"/>
  <c r="N5" i="198"/>
  <c r="N4" i="198"/>
  <c r="N3" i="198"/>
  <c r="N2" i="198"/>
  <c r="A2" i="255"/>
  <c r="A2" i="254"/>
  <c r="A2" i="253"/>
  <c r="A2" i="252"/>
  <c r="A2" i="190"/>
  <c r="A2" i="188"/>
  <c r="A2" i="186"/>
  <c r="A2" i="184"/>
  <c r="A2" i="55"/>
  <c r="A2" i="96"/>
  <c r="A2" i="95"/>
  <c r="A2" i="94"/>
  <c r="A2" i="93"/>
  <c r="A2" i="92"/>
  <c r="A2" i="54"/>
  <c r="A2" i="193"/>
  <c r="A2" i="180"/>
  <c r="A2" i="178"/>
  <c r="A2" i="176"/>
  <c r="A2" i="174"/>
  <c r="A2" i="48"/>
  <c r="A2" i="91"/>
  <c r="A2" i="90"/>
  <c r="A3" i="89"/>
  <c r="A2" i="88"/>
  <c r="A2" i="87"/>
  <c r="A2" i="246"/>
  <c r="A2" i="192"/>
  <c r="A2" i="112"/>
  <c r="A2" i="111"/>
  <c r="A2" i="110"/>
  <c r="A2" i="109"/>
  <c r="A2" i="108"/>
  <c r="A2" i="107"/>
  <c r="A2" i="295"/>
  <c r="A2" i="294"/>
  <c r="A2" i="166"/>
  <c r="A2" i="293"/>
  <c r="A2" i="292"/>
  <c r="A2" i="165"/>
  <c r="A2" i="297"/>
  <c r="A2" i="298"/>
  <c r="A2" i="164"/>
  <c r="A2" i="288"/>
  <c r="A2" i="287"/>
  <c r="A2" i="163"/>
  <c r="A2" i="286"/>
  <c r="A2" i="285"/>
  <c r="A2" i="162"/>
  <c r="A3" i="161"/>
  <c r="A3" i="160"/>
  <c r="A3" i="159"/>
  <c r="A3" i="158"/>
  <c r="A3" i="157"/>
  <c r="A3" i="156"/>
  <c r="A3" i="155"/>
  <c r="A3" i="154"/>
  <c r="A3" i="153"/>
  <c r="A3" i="152"/>
  <c r="A3" i="151"/>
  <c r="A3" i="150"/>
  <c r="A3" i="149"/>
  <c r="A3" i="148"/>
  <c r="A3" i="147"/>
  <c r="A3" i="146"/>
  <c r="A3" i="145"/>
  <c r="A3" i="144"/>
  <c r="A3" i="143"/>
  <c r="A3" i="142"/>
  <c r="A3" i="141"/>
  <c r="A3" i="140"/>
  <c r="A3" i="139"/>
  <c r="A2" i="138"/>
  <c r="A2" i="137"/>
  <c r="A2" i="136"/>
  <c r="A2" i="135"/>
  <c r="A2" i="38"/>
  <c r="A2" i="134"/>
  <c r="A2" i="133"/>
  <c r="A2" i="132"/>
  <c r="A2" i="131"/>
  <c r="A2" i="35"/>
  <c r="A2" i="129"/>
  <c r="A2" i="127"/>
  <c r="A2" i="125"/>
  <c r="A2" i="122"/>
  <c r="A2" i="33"/>
  <c r="A2" i="120"/>
  <c r="A2" i="118"/>
  <c r="A2" i="116"/>
  <c r="A2" i="114"/>
  <c r="A2" i="30"/>
  <c r="A2" i="86"/>
  <c r="A2" i="85"/>
  <c r="A2" i="84"/>
  <c r="A2" i="83"/>
  <c r="A2" i="82"/>
  <c r="A2" i="81"/>
  <c r="A2" i="124"/>
  <c r="I21" i="319" l="1"/>
  <c r="J20" i="319" s="1"/>
  <c r="J14" i="319"/>
  <c r="J21" i="319"/>
  <c r="J19" i="319"/>
  <c r="J11" i="319"/>
  <c r="H46" i="318"/>
  <c r="H47" i="318"/>
  <c r="C47" i="318"/>
  <c r="I31" i="318"/>
  <c r="I24" i="318"/>
  <c r="I25" i="318"/>
  <c r="I26" i="318"/>
  <c r="I20" i="318"/>
  <c r="I23" i="318"/>
  <c r="I22" i="318"/>
  <c r="I30" i="318"/>
  <c r="I29" i="318"/>
  <c r="I21" i="318"/>
  <c r="I8" i="318"/>
  <c r="I27" i="318"/>
  <c r="I15" i="318"/>
  <c r="I3" i="318"/>
  <c r="I16" i="318"/>
  <c r="I7" i="318"/>
  <c r="AM26" i="199"/>
  <c r="O16" i="199"/>
  <c r="AB4" i="199"/>
  <c r="AA7" i="199"/>
  <c r="AM24" i="199"/>
  <c r="O13" i="199"/>
  <c r="O14" i="199"/>
  <c r="J16" i="319" l="1"/>
  <c r="J9" i="319"/>
  <c r="J17" i="319"/>
  <c r="J8" i="319"/>
  <c r="J15" i="319"/>
  <c r="J7" i="319"/>
  <c r="J3" i="319"/>
  <c r="J6" i="319"/>
  <c r="J4" i="319"/>
  <c r="J12" i="319"/>
  <c r="J10" i="319"/>
  <c r="J5" i="319"/>
  <c r="J18" i="319"/>
  <c r="J13" i="319"/>
</calcChain>
</file>

<file path=xl/sharedStrings.xml><?xml version="1.0" encoding="utf-8"?>
<sst xmlns="http://schemas.openxmlformats.org/spreadsheetml/2006/main" count="842" uniqueCount="266">
  <si>
    <t>Mangoum</t>
  </si>
  <si>
    <t>Nyabessang</t>
  </si>
  <si>
    <t>Gounougou</t>
  </si>
  <si>
    <t>No</t>
  </si>
  <si>
    <t>Ext</t>
  </si>
  <si>
    <t>Int</t>
  </si>
  <si>
    <t>Juin</t>
  </si>
  <si>
    <t>Août</t>
  </si>
  <si>
    <t xml:space="preserve">Pour toute question : </t>
  </si>
  <si>
    <t>bdxsoftware@gmail.com</t>
  </si>
  <si>
    <t>Fichier développé par :</t>
  </si>
  <si>
    <t>Dr. FONDJO Etienne  Chief of Party</t>
  </si>
  <si>
    <t>TCHOUINE Frédéric    Data manger</t>
  </si>
  <si>
    <t>tchuisfred@yahoo.fr</t>
  </si>
  <si>
    <t>TblName</t>
  </si>
  <si>
    <t>TblWksCodeName</t>
  </si>
  <si>
    <t>TblSettings</t>
  </si>
  <si>
    <t>Tableau1</t>
  </si>
  <si>
    <t>Maisons</t>
  </si>
  <si>
    <t>Tableau2</t>
  </si>
  <si>
    <t>Especes</t>
  </si>
  <si>
    <t>Tableau4</t>
  </si>
  <si>
    <t>Heures_Collectes</t>
  </si>
  <si>
    <t>Tableau3</t>
  </si>
  <si>
    <t>Details_Collectes</t>
  </si>
  <si>
    <t>Tableau5</t>
  </si>
  <si>
    <t>Collectes</t>
  </si>
  <si>
    <t>0000019201FTT000002550005247900001110TDMYTVECTOR LINK PROJET                                01701140TTTTFTFFFF02MALAUFFFT03000000F</t>
  </si>
  <si>
    <t>0004940701FTT000002550005247900101110TDMYTVECTOR LINK PROJET                                01701140TTTTFTFFFF02MALAUFFFT03000000F</t>
  </si>
  <si>
    <t>0000025501FTT000002550005247900201110TDMYTVECTOR LINK PROJET                                01701140TTTTFTFFFF02MALAUFFFT03000000F</t>
  </si>
  <si>
    <t>0529627401FTT000002550005247900401110TDMYTVECTOR LINK PROJET                                01701140TTTTFTFFFF02MALAUFFFT03000000F</t>
  </si>
  <si>
    <t>Simatou</t>
  </si>
  <si>
    <t>Bonaberi</t>
  </si>
  <si>
    <t>0529627401FTT000002550005247900301110TDMYTVECTOR LINK PROJET                                01701140FFTTFTFFFF02MALAUFFFT03000000F</t>
  </si>
  <si>
    <t>Feuil27</t>
  </si>
  <si>
    <t>0529627401FTT000002550005247900501110TDMYTVECTOR LINK PROJET                                01701140FFTTFTFFFF02MALAUFFFT03000000F</t>
  </si>
  <si>
    <t>Feuil29</t>
  </si>
  <si>
    <t>0529627401FTT000002550005247900601110TDMYTVECTOR LINK PROJET                                01701140FFTTFTFFFF02MALAUFFFT03000000F</t>
  </si>
  <si>
    <t xml:space="preserve">d'octobre  2018  à  septembre  2019   </t>
  </si>
  <si>
    <t>Note : n'oubliez pas d'autoriser l'exécution des macros.</t>
  </si>
  <si>
    <t xml:space="preserve">1. Simatou </t>
  </si>
  <si>
    <t>2. Gounougou</t>
  </si>
  <si>
    <t xml:space="preserve">3. Mangoum  </t>
  </si>
  <si>
    <t xml:space="preserve">4. Nyabessang </t>
  </si>
  <si>
    <t>5. Bonaberi</t>
  </si>
  <si>
    <t xml:space="preserve">d'octobre  2018  à  Mars  2020   </t>
  </si>
  <si>
    <t>Periode</t>
  </si>
  <si>
    <t>Total</t>
  </si>
  <si>
    <t>Période</t>
  </si>
  <si>
    <t>Période Gounougou et Simatou</t>
  </si>
  <si>
    <t>Période Mangoum et Nyabessang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</si>
  <si>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</si>
  <si>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</si>
  <si>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</si>
  <si>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</si>
  <si>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</si>
  <si>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</si>
  <si>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</si>
  <si>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</si>
  <si>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 xml:space="preserve">Juillet </t>
  </si>
  <si>
    <t>Septembre</t>
  </si>
  <si>
    <t xml:space="preserve">Octobre </t>
  </si>
  <si>
    <t>Juillet</t>
  </si>
  <si>
    <t>Octobre 2018 Septembre 2019</t>
  </si>
  <si>
    <t>Mangoum et Nyabessang</t>
  </si>
  <si>
    <t>Octobre 2019 Mars 2020</t>
  </si>
  <si>
    <t>Gounougou et Simantou</t>
  </si>
  <si>
    <t>Int ou ext</t>
  </si>
  <si>
    <t xml:space="preserve">Tableau  8: Composition de la faune anophelienne capturées sur appâts humains dans les sites sentinelles </t>
  </si>
  <si>
    <t xml:space="preserve">Tableau 1: Agressivité anophelienne  dans le site sentinelle de Gounougou  après capture sur appâts humains </t>
  </si>
  <si>
    <t xml:space="preserve">Tableau 2: Agressivité anophelienne  dans le site sentinelle de Simatou après capture sur appâts humains   </t>
  </si>
  <si>
    <t xml:space="preserve">Tableau 3: Agressivité anophelienne  dans le site sentinelle de Mangoum après capture sur appâts humains   </t>
  </si>
  <si>
    <t xml:space="preserve">Tableau 4: Agressivité anophelienne  dans le site sentinelle de Nyabesssang après capture sur appâts humains   </t>
  </si>
  <si>
    <t xml:space="preserve">Tableau 5: Agressivité anophelienne dans le site sentinelle de Bonabéri après Capture sur appâts humains   </t>
  </si>
  <si>
    <r>
      <rPr>
        <u/>
        <sz val="12"/>
        <color rgb="FF000000"/>
        <rFont val="Calibri"/>
        <family val="2"/>
        <scheme val="minor"/>
      </rPr>
      <t>Tableau 2:</t>
    </r>
    <r>
      <rPr>
        <sz val="12"/>
        <color rgb="FF000000"/>
        <rFont val="Calibri"/>
        <family val="2"/>
        <scheme val="minor"/>
      </rPr>
      <t xml:space="preserve"> Agressivité anophelienne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Simatou</t>
    </r>
    <r>
      <rPr>
        <sz val="12"/>
        <color rgb="FF000000"/>
        <rFont val="Calibri"/>
        <family val="2"/>
        <scheme val="minor"/>
      </rPr>
      <t xml:space="preserve">  après capture sur appâts humains  </t>
    </r>
  </si>
  <si>
    <r>
      <rPr>
        <u/>
        <sz val="12"/>
        <color rgb="FF000000"/>
        <rFont val="Calibri"/>
        <family val="2"/>
        <scheme val="minor"/>
      </rPr>
      <t>Tableau 1:</t>
    </r>
    <r>
      <rPr>
        <sz val="12"/>
        <color rgb="FF000000"/>
        <rFont val="Calibri"/>
        <family val="2"/>
        <scheme val="minor"/>
      </rPr>
      <t xml:space="preserve"> Agressivité anophelienne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Gounougou</t>
    </r>
    <r>
      <rPr>
        <sz val="12"/>
        <color rgb="FF000000"/>
        <rFont val="Calibri"/>
        <family val="2"/>
        <scheme val="minor"/>
      </rPr>
      <t xml:space="preserve"> après Capture sur appâts humains   </t>
    </r>
  </si>
  <si>
    <r>
      <rPr>
        <u/>
        <sz val="12"/>
        <color rgb="FF000000"/>
        <rFont val="Calibri"/>
        <family val="2"/>
        <scheme val="minor"/>
      </rPr>
      <t>Tableau 3:</t>
    </r>
    <r>
      <rPr>
        <sz val="12"/>
        <color rgb="FF000000"/>
        <rFont val="Calibri"/>
        <family val="2"/>
        <scheme val="minor"/>
      </rPr>
      <t xml:space="preserve"> Agressivité anophelienne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Mangoum</t>
    </r>
    <r>
      <rPr>
        <sz val="12"/>
        <color rgb="FF000000"/>
        <rFont val="Calibri"/>
        <family val="2"/>
        <scheme val="minor"/>
      </rPr>
      <t xml:space="preserve"> après Capture sur appâts humains</t>
    </r>
  </si>
  <si>
    <r>
      <rPr>
        <u/>
        <sz val="12"/>
        <color rgb="FF000000"/>
        <rFont val="Calibri"/>
        <family val="2"/>
        <scheme val="minor"/>
      </rPr>
      <t>Tableau 4:</t>
    </r>
    <r>
      <rPr>
        <sz val="12"/>
        <color rgb="FF000000"/>
        <rFont val="Calibri"/>
        <family val="2"/>
        <scheme val="minor"/>
      </rPr>
      <t xml:space="preserve"> Agressivité anophelienne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Nyabessang</t>
    </r>
    <r>
      <rPr>
        <sz val="12"/>
        <color rgb="FF000000"/>
        <rFont val="Calibri"/>
        <family val="2"/>
        <scheme val="minor"/>
      </rPr>
      <t xml:space="preserve"> après  capture sur appâts humains</t>
    </r>
  </si>
  <si>
    <r>
      <rPr>
        <u/>
        <sz val="12"/>
        <color rgb="FF000000"/>
        <rFont val="Calibri"/>
        <family val="2"/>
        <scheme val="minor"/>
      </rPr>
      <t>Tableau 5:</t>
    </r>
    <r>
      <rPr>
        <sz val="12"/>
        <color rgb="FF000000"/>
        <rFont val="Calibri"/>
        <family val="2"/>
        <scheme val="minor"/>
      </rPr>
      <t xml:space="preserve"> Agressivité anophelienne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Bonaberi</t>
    </r>
    <r>
      <rPr>
        <sz val="12"/>
        <color rgb="FF000000"/>
        <rFont val="Calibri"/>
        <family val="2"/>
        <scheme val="minor"/>
      </rPr>
      <t xml:space="preserve"> après Capture sur appâts humains</t>
    </r>
  </si>
  <si>
    <r>
      <rPr>
        <u/>
        <sz val="12"/>
        <color theme="1"/>
        <rFont val="Times New Roman"/>
        <family val="1"/>
      </rPr>
      <t>Tableau 1 :</t>
    </r>
    <r>
      <rPr>
        <sz val="12"/>
        <color theme="1"/>
        <rFont val="Times New Roman"/>
        <family val="1"/>
      </rPr>
      <t xml:space="preserve"> Agressivité anophelienne à l'intérieur et  à l'extérieur et index d'endophagie dans le site sentinelle de </t>
    </r>
    <r>
      <rPr>
        <u/>
        <sz val="12"/>
        <color theme="1"/>
        <rFont val="Times New Roman"/>
        <family val="1"/>
      </rPr>
      <t>Gounougou</t>
    </r>
    <r>
      <rPr>
        <sz val="12"/>
        <color theme="1"/>
        <rFont val="Times New Roman"/>
        <family val="1"/>
      </rPr>
      <t xml:space="preserve"> après Capture sur appâts humains </t>
    </r>
  </si>
  <si>
    <r>
      <rPr>
        <u/>
        <sz val="12"/>
        <color theme="1"/>
        <rFont val="Times New Roman"/>
        <family val="1"/>
      </rPr>
      <t>Tableau 2 :</t>
    </r>
    <r>
      <rPr>
        <sz val="12"/>
        <color theme="1"/>
        <rFont val="Times New Roman"/>
        <family val="1"/>
      </rPr>
      <t xml:space="preserve"> Agressivité anophelienne à l'intérieur et  à l'extérieur et index d'endophagie dans le site sentinelle de </t>
    </r>
    <r>
      <rPr>
        <u/>
        <sz val="12"/>
        <color theme="1"/>
        <rFont val="Times New Roman"/>
        <family val="1"/>
      </rPr>
      <t>Simatou</t>
    </r>
    <r>
      <rPr>
        <sz val="12"/>
        <color theme="1"/>
        <rFont val="Times New Roman"/>
        <family val="1"/>
      </rPr>
      <t xml:space="preserve"> après Capture sur appâts humains </t>
    </r>
  </si>
  <si>
    <r>
      <rPr>
        <u/>
        <sz val="12"/>
        <color theme="1"/>
        <rFont val="Times New Roman"/>
        <family val="1"/>
      </rPr>
      <t>Tableau 3 :</t>
    </r>
    <r>
      <rPr>
        <sz val="12"/>
        <color theme="1"/>
        <rFont val="Times New Roman"/>
        <family val="1"/>
      </rPr>
      <t xml:space="preserve"> Agressivité anophelienne  à  l'intérieur et  à  l'extérieur   et index d'endophagie dans le site sentinelle de </t>
    </r>
    <r>
      <rPr>
        <u/>
        <sz val="12"/>
        <color theme="1"/>
        <rFont val="Times New Roman"/>
        <family val="1"/>
      </rPr>
      <t>Mangoum</t>
    </r>
    <r>
      <rPr>
        <sz val="12"/>
        <color theme="1"/>
        <rFont val="Times New Roman"/>
        <family val="1"/>
      </rPr>
      <t xml:space="preserve"> après Capture sur appâts humains   </t>
    </r>
  </si>
  <si>
    <r>
      <rPr>
        <u/>
        <sz val="12"/>
        <color theme="1"/>
        <rFont val="Times New Roman"/>
        <family val="1"/>
      </rPr>
      <t>Tableau 4 :</t>
    </r>
    <r>
      <rPr>
        <sz val="12"/>
        <color theme="1"/>
        <rFont val="Times New Roman"/>
        <family val="1"/>
      </rPr>
      <t xml:space="preserve"> Agressivité anophelienne  à  l'intérieur et  à  l'extérieur   et index d'endophagie dans le site sentinelle de </t>
    </r>
    <r>
      <rPr>
        <u/>
        <sz val="12"/>
        <color theme="1"/>
        <rFont val="Times New Roman"/>
        <family val="1"/>
      </rPr>
      <t>Nyabessang</t>
    </r>
    <r>
      <rPr>
        <sz val="12"/>
        <color theme="1"/>
        <rFont val="Times New Roman"/>
        <family val="1"/>
      </rPr>
      <t xml:space="preserve"> après Capture sur appâts humains   </t>
    </r>
  </si>
  <si>
    <r>
      <rPr>
        <u/>
        <sz val="12"/>
        <color theme="1"/>
        <rFont val="Times New Roman"/>
        <family val="1"/>
      </rPr>
      <t>Tableau 5 :</t>
    </r>
    <r>
      <rPr>
        <sz val="12"/>
        <color theme="1"/>
        <rFont val="Times New Roman"/>
        <family val="1"/>
      </rPr>
      <t xml:space="preserve"> Agressivité anophelienne  à  l'intérieur et  à  l'extérieur   et index d'endophagie dans le site sentinelle de </t>
    </r>
    <r>
      <rPr>
        <u/>
        <sz val="12"/>
        <color theme="1"/>
        <rFont val="Times New Roman"/>
        <family val="1"/>
      </rPr>
      <t xml:space="preserve">Bonaberi </t>
    </r>
    <r>
      <rPr>
        <sz val="12"/>
        <color theme="1"/>
        <rFont val="Times New Roman"/>
        <family val="1"/>
      </rPr>
      <t xml:space="preserve">après Capture sur appâts humains   </t>
    </r>
  </si>
  <si>
    <r>
      <rPr>
        <u/>
        <sz val="12"/>
        <color rgb="FF000000"/>
        <rFont val="Calibri"/>
        <family val="2"/>
        <scheme val="minor"/>
      </rPr>
      <t>Tableau 1:</t>
    </r>
    <r>
      <rPr>
        <sz val="12"/>
        <color rgb="FF000000"/>
        <rFont val="Calibri"/>
        <family val="2"/>
        <scheme val="minor"/>
      </rPr>
      <t xml:space="preserve"> Total anophèle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Gounougou</t>
    </r>
    <r>
      <rPr>
        <sz val="12"/>
        <color rgb="FF000000"/>
        <rFont val="Calibri"/>
        <family val="2"/>
        <scheme val="minor"/>
      </rPr>
      <t xml:space="preserve"> après Capture sur appâts humains   </t>
    </r>
  </si>
  <si>
    <r>
      <rPr>
        <u/>
        <sz val="12"/>
        <color rgb="FF000000"/>
        <rFont val="Calibri"/>
        <family val="2"/>
        <scheme val="minor"/>
      </rPr>
      <t>Tableau 2:</t>
    </r>
    <r>
      <rPr>
        <sz val="12"/>
        <color rgb="FF000000"/>
        <rFont val="Calibri"/>
        <family val="2"/>
        <scheme val="minor"/>
      </rPr>
      <t xml:space="preserve"> Total anophèle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Simatou</t>
    </r>
    <r>
      <rPr>
        <sz val="12"/>
        <color rgb="FF000000"/>
        <rFont val="Calibri"/>
        <family val="2"/>
        <scheme val="minor"/>
      </rPr>
      <t xml:space="preserve">  après capture sur appâts humains  </t>
    </r>
  </si>
  <si>
    <r>
      <rPr>
        <u/>
        <sz val="12"/>
        <color rgb="FF000000"/>
        <rFont val="Calibri"/>
        <family val="2"/>
        <scheme val="minor"/>
      </rPr>
      <t>Tableau 3:</t>
    </r>
    <r>
      <rPr>
        <sz val="12"/>
        <color rgb="FF000000"/>
        <rFont val="Calibri"/>
        <family val="2"/>
        <scheme val="minor"/>
      </rPr>
      <t xml:space="preserve"> Total anophèle  à  l'intérieur et  à  l'extérieur   dans le site sentinelle de </t>
    </r>
    <r>
      <rPr>
        <u/>
        <sz val="12"/>
        <color rgb="FF000000"/>
        <rFont val="Calibri"/>
        <family val="2"/>
        <scheme val="minor"/>
      </rPr>
      <t>Mangoum</t>
    </r>
    <r>
      <rPr>
        <sz val="12"/>
        <color rgb="FF000000"/>
        <rFont val="Calibri"/>
        <family val="2"/>
        <scheme val="minor"/>
      </rPr>
      <t xml:space="preserve"> après Capture sur appâts humains</t>
    </r>
  </si>
  <si>
    <t>Tableau 4: Total anophèle  à  l'intérieur et  à  l'extérieur   dans le site sentinelle de Nyabessang après  capture sur appâts humains</t>
  </si>
  <si>
    <r>
      <rPr>
        <u/>
        <sz val="12"/>
        <color rgb="FF000000"/>
        <rFont val="Calibri"/>
        <family val="2"/>
        <scheme val="minor"/>
      </rPr>
      <t>Tableau 5:</t>
    </r>
    <r>
      <rPr>
        <sz val="12"/>
        <color rgb="FF000000"/>
        <rFont val="Calibri"/>
        <family val="2"/>
        <scheme val="minor"/>
      </rPr>
      <t xml:space="preserve"> Total anophèle à  l'intérieur et  à  l'extérieur   dans le site sentinelle après de</t>
    </r>
    <r>
      <rPr>
        <u/>
        <sz val="12"/>
        <color rgb="FF000000"/>
        <rFont val="Calibri"/>
        <family val="2"/>
        <scheme val="minor"/>
      </rPr>
      <t xml:space="preserve"> Bonaberi</t>
    </r>
    <r>
      <rPr>
        <sz val="12"/>
        <color rgb="FF000000"/>
        <rFont val="Calibri"/>
        <family val="2"/>
        <scheme val="minor"/>
      </rPr>
      <t xml:space="preserve"> Capture sur appâts humains</t>
    </r>
  </si>
  <si>
    <r>
      <t xml:space="preserve">Tableau 1. An. gambiae </t>
    </r>
    <r>
      <rPr>
        <sz val="12"/>
        <color rgb="FF000000"/>
        <rFont val="Calibri"/>
        <family val="2"/>
        <scheme val="minor"/>
      </rPr>
      <t>s.l.</t>
    </r>
    <r>
      <rPr>
        <i/>
        <sz val="12"/>
        <color rgb="FF000000"/>
        <rFont val="Calibri"/>
        <family val="2"/>
        <scheme val="minor"/>
      </rPr>
      <t xml:space="preserve"> </t>
    </r>
  </si>
  <si>
    <t>Tableau 2: An. pharoensis</t>
  </si>
  <si>
    <t>Tableau 3: An demeilloni</t>
  </si>
  <si>
    <t xml:space="preserve">Tableau 4  An. ziemanni </t>
  </si>
  <si>
    <t>Tableau 5: An. funestus</t>
  </si>
  <si>
    <t>Tableau 6: An. rufipes</t>
  </si>
  <si>
    <t>Tableau 1:  An. gambiae s.l.</t>
  </si>
  <si>
    <t>Tableau 2:  An. funestus</t>
  </si>
  <si>
    <t>Tableau 3: An pharoensis</t>
  </si>
  <si>
    <t>Tableau 4 : An multicintus</t>
  </si>
  <si>
    <t>Tableau  5: An. ziemanni</t>
  </si>
  <si>
    <t xml:space="preserve">Tableau  6: An. rufipes </t>
  </si>
  <si>
    <r>
      <t xml:space="preserve">Tableau  1 : </t>
    </r>
    <r>
      <rPr>
        <i/>
        <sz val="12"/>
        <color rgb="FF000000"/>
        <rFont val="Calibri"/>
        <family val="2"/>
        <scheme val="minor"/>
      </rPr>
      <t>An. gambiae s.l</t>
    </r>
    <r>
      <rPr>
        <sz val="12"/>
        <color rgb="FF000000"/>
        <rFont val="Calibri"/>
        <family val="2"/>
        <scheme val="minor"/>
      </rPr>
      <t>.</t>
    </r>
  </si>
  <si>
    <t>Tableau 2: An. ziemanni</t>
  </si>
  <si>
    <t xml:space="preserve">Tableau «3: An. funestus </t>
  </si>
  <si>
    <t>Tableau 4 : An. paludis</t>
  </si>
  <si>
    <t>Tableau 1:  An. moucheti</t>
  </si>
  <si>
    <t>Tableau 2: An. Paludis</t>
  </si>
  <si>
    <t xml:space="preserve">Tableau 3 : An. gambiae s.l. </t>
  </si>
  <si>
    <t>Tableau 4 : An. nili</t>
  </si>
  <si>
    <t>Tableau 5 : An. Ziemani</t>
  </si>
  <si>
    <t>Tableau 6: An marshali</t>
  </si>
  <si>
    <t xml:space="preserve">Tableau 1 : An. gambiae s.l. </t>
  </si>
  <si>
    <r>
      <rPr>
        <u/>
        <sz val="12"/>
        <color rgb="FF000000"/>
        <rFont val="Calibri"/>
        <family val="2"/>
        <scheme val="minor"/>
      </rPr>
      <t>Tableau 1 :</t>
    </r>
    <r>
      <rPr>
        <sz val="12"/>
        <color rgb="FF000000"/>
        <rFont val="Calibri"/>
        <family val="2"/>
        <scheme val="minor"/>
      </rPr>
      <t xml:space="preserve"> Taux de parturité</t>
    </r>
    <r>
      <rPr>
        <u/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des espèces anopheliennes capturées sur appâts humains </t>
    </r>
    <r>
      <rPr>
        <u/>
        <sz val="12"/>
        <color rgb="FF000000"/>
        <rFont val="Calibri"/>
        <family val="2"/>
        <scheme val="minor"/>
      </rPr>
      <t>Gounougou</t>
    </r>
    <r>
      <rPr>
        <sz val="12"/>
        <color rgb="FF000000"/>
        <rFont val="Calibri"/>
        <family val="2"/>
        <scheme val="minor"/>
      </rPr>
      <t xml:space="preserve">   </t>
    </r>
  </si>
  <si>
    <r>
      <rPr>
        <u/>
        <sz val="12"/>
        <color rgb="FF000000"/>
        <rFont val="Calibri"/>
        <family val="2"/>
        <scheme val="minor"/>
      </rPr>
      <t>Tableau 3 :</t>
    </r>
    <r>
      <rPr>
        <sz val="12"/>
        <color rgb="FF000000"/>
        <rFont val="Calibri"/>
        <family val="2"/>
        <scheme val="minor"/>
      </rPr>
      <t xml:space="preserve"> Taux de parturité des espèces  anopheliennes capturées sur appâts humains à </t>
    </r>
    <r>
      <rPr>
        <u/>
        <sz val="12"/>
        <color rgb="FF000000"/>
        <rFont val="Calibri"/>
        <family val="2"/>
        <scheme val="minor"/>
      </rPr>
      <t>Mangoum</t>
    </r>
  </si>
  <si>
    <r>
      <rPr>
        <u/>
        <sz val="12"/>
        <color rgb="FF000000"/>
        <rFont val="Calibri"/>
        <family val="2"/>
        <scheme val="minor"/>
      </rPr>
      <t>Tableau 2 :</t>
    </r>
    <r>
      <rPr>
        <sz val="12"/>
        <color rgb="FF000000"/>
        <rFont val="Calibri"/>
        <family val="2"/>
        <scheme val="minor"/>
      </rPr>
      <t xml:space="preserve"> Taux de parturité des espèces anopheliennes capturées sur appâts humains à </t>
    </r>
    <r>
      <rPr>
        <u/>
        <sz val="12"/>
        <color rgb="FF000000"/>
        <rFont val="Calibri"/>
        <family val="2"/>
        <scheme val="minor"/>
      </rPr>
      <t>Simatou</t>
    </r>
  </si>
  <si>
    <r>
      <rPr>
        <u/>
        <sz val="12"/>
        <color rgb="FF000000"/>
        <rFont val="Calibri"/>
        <family val="2"/>
        <scheme val="minor"/>
      </rPr>
      <t>Tableau 4 :</t>
    </r>
    <r>
      <rPr>
        <sz val="12"/>
        <color rgb="FF000000"/>
        <rFont val="Calibri"/>
        <family val="2"/>
        <scheme val="minor"/>
      </rPr>
      <t xml:space="preserve"> Taux de parturité des espèces  anopheliennes capturées sur appâts humains à </t>
    </r>
    <r>
      <rPr>
        <u/>
        <sz val="12"/>
        <color rgb="FF000000"/>
        <rFont val="Calibri"/>
        <family val="2"/>
        <scheme val="minor"/>
      </rPr>
      <t>Nyabessang</t>
    </r>
  </si>
  <si>
    <r>
      <rPr>
        <u/>
        <sz val="12"/>
        <color rgb="FF000000"/>
        <rFont val="Calibri"/>
        <family val="2"/>
        <scheme val="minor"/>
      </rPr>
      <t>Tableau 6:</t>
    </r>
    <r>
      <rPr>
        <sz val="12"/>
        <color rgb="FF000000"/>
        <rFont val="Calibri"/>
        <family val="2"/>
        <scheme val="minor"/>
      </rPr>
      <t xml:space="preserve"> Taux de parturité des espèces  anopheliennes capturés sur appâts  humains  dans les cinq sites sentinelles  </t>
    </r>
  </si>
  <si>
    <t xml:space="preserve">Tableau 7 : Fréquences des espèces anopheliennes  capturées aux  pièges CDC  à  Bonaberi </t>
  </si>
  <si>
    <r>
      <rPr>
        <u/>
        <sz val="12"/>
        <color rgb="FF000000"/>
        <rFont val="Calibri"/>
        <family val="2"/>
        <scheme val="minor"/>
      </rPr>
      <t>Tableau 8:</t>
    </r>
    <r>
      <rPr>
        <sz val="12"/>
        <color rgb="FF000000"/>
        <rFont val="Calibri"/>
        <family val="2"/>
        <scheme val="minor"/>
      </rPr>
      <t xml:space="preserve"> Synthèse de la faune anophelienne  capturée  aux  pièges CDC dans les sites sentinelles</t>
    </r>
  </si>
  <si>
    <r>
      <rPr>
        <u/>
        <sz val="12"/>
        <color rgb="FF000000"/>
        <rFont val="Calibri"/>
        <family val="2"/>
        <scheme val="minor"/>
      </rPr>
      <t>Tableau  1:</t>
    </r>
    <r>
      <rPr>
        <sz val="12"/>
        <color rgb="FF000000"/>
        <rFont val="Calibri"/>
        <family val="2"/>
        <scheme val="minor"/>
      </rPr>
      <t xml:space="preserve"> Densité  des  espèces anopheliennes par pièges  à  l'intérieur et à  l'extérieur  à </t>
    </r>
    <r>
      <rPr>
        <u/>
        <sz val="12"/>
        <color rgb="FF000000"/>
        <rFont val="Calibri"/>
        <family val="2"/>
        <scheme val="minor"/>
      </rPr>
      <t xml:space="preserve"> Gounougou </t>
    </r>
  </si>
  <si>
    <r>
      <rPr>
        <u/>
        <sz val="12"/>
        <color rgb="FF000000"/>
        <rFont val="Calibri"/>
        <family val="2"/>
        <scheme val="minor"/>
      </rPr>
      <t>Tableau  2:</t>
    </r>
    <r>
      <rPr>
        <sz val="12"/>
        <color rgb="FF000000"/>
        <rFont val="Calibri"/>
        <family val="2"/>
        <scheme val="minor"/>
      </rPr>
      <t xml:space="preserve"> Densité  des  espèces anopheliennes par piège  à l'intérieur et à  l'extérieur  à  </t>
    </r>
    <r>
      <rPr>
        <u/>
        <sz val="12"/>
        <color rgb="FF000000"/>
        <rFont val="Calibri"/>
        <family val="2"/>
        <scheme val="minor"/>
      </rPr>
      <t xml:space="preserve">Simatou </t>
    </r>
  </si>
  <si>
    <r>
      <rPr>
        <u/>
        <sz val="12"/>
        <color rgb="FF000000"/>
        <rFont val="Calibri"/>
        <family val="2"/>
        <scheme val="minor"/>
      </rPr>
      <t>Tableau  3 :</t>
    </r>
    <r>
      <rPr>
        <sz val="12"/>
        <color rgb="FF000000"/>
        <rFont val="Calibri"/>
        <family val="2"/>
        <scheme val="minor"/>
      </rPr>
      <t xml:space="preserve"> Densité  des  espèces anopheliennes par piège   à  l'intérieur et à  l'extérieur  à  </t>
    </r>
    <r>
      <rPr>
        <u/>
        <sz val="12"/>
        <color rgb="FF000000"/>
        <rFont val="Calibri"/>
        <family val="2"/>
        <scheme val="minor"/>
      </rPr>
      <t>Mangoum</t>
    </r>
    <r>
      <rPr>
        <sz val="12"/>
        <color rgb="FF000000"/>
        <rFont val="Calibri"/>
        <family val="2"/>
        <scheme val="minor"/>
      </rPr>
      <t xml:space="preserve"> </t>
    </r>
  </si>
  <si>
    <t xml:space="preserve">Tableau  4 : Densité  des  espèces anopheliennes par piège   à  l'intérieur et à  l'extérieur  à  Nyabessang </t>
  </si>
  <si>
    <r>
      <rPr>
        <u/>
        <sz val="12"/>
        <color rgb="FF000000"/>
        <rFont val="Calibri"/>
        <family val="2"/>
        <scheme val="minor"/>
      </rPr>
      <t>Tableau  5 :</t>
    </r>
    <r>
      <rPr>
        <sz val="12"/>
        <color rgb="FF000000"/>
        <rFont val="Calibri"/>
        <family val="2"/>
        <scheme val="minor"/>
      </rPr>
      <t xml:space="preserve"> Densité  des  espèces anopheliennes par piège   à  l'intérieur et à  l'extérieur  à </t>
    </r>
    <r>
      <rPr>
        <u/>
        <sz val="12"/>
        <color rgb="FF000000"/>
        <rFont val="Calibri"/>
        <family val="2"/>
        <scheme val="minor"/>
      </rPr>
      <t>Bonabéri</t>
    </r>
  </si>
  <si>
    <t>Tableau 2: Fréquences  des espèces anophelienne  capturé au pyrèthre dans les 5 sites sentinelles</t>
  </si>
  <si>
    <r>
      <rPr>
        <u/>
        <sz val="12"/>
        <color rgb="FF000000"/>
        <rFont val="Calibri"/>
        <family val="2"/>
        <scheme val="minor"/>
      </rPr>
      <t xml:space="preserve">Tableau 3 : </t>
    </r>
    <r>
      <rPr>
        <sz val="12"/>
        <color rgb="FF000000"/>
        <rFont val="Calibri"/>
        <family val="2"/>
        <scheme val="minor"/>
      </rPr>
      <t xml:space="preserve">Fréquences des espèces anopheliennes  capturées au pyrèthre  à  </t>
    </r>
    <r>
      <rPr>
        <u/>
        <sz val="12"/>
        <color rgb="FF000000"/>
        <rFont val="Calibri"/>
        <family val="2"/>
        <scheme val="minor"/>
      </rPr>
      <t xml:space="preserve">Gounougou </t>
    </r>
  </si>
  <si>
    <r>
      <rPr>
        <u/>
        <sz val="12"/>
        <color rgb="FF000000"/>
        <rFont val="Calibri"/>
        <family val="2"/>
        <scheme val="minor"/>
      </rPr>
      <t xml:space="preserve">Tableau 4 </t>
    </r>
    <r>
      <rPr>
        <sz val="12"/>
        <color rgb="FF000000"/>
        <rFont val="Calibri"/>
        <family val="2"/>
        <scheme val="minor"/>
      </rPr>
      <t xml:space="preserve">: Fréquences des espèces anopheliennes capturées au pyrèthre  à  </t>
    </r>
    <r>
      <rPr>
        <u/>
        <sz val="12"/>
        <color rgb="FF000000"/>
        <rFont val="Calibri"/>
        <family val="2"/>
        <scheme val="minor"/>
      </rPr>
      <t>Simatou</t>
    </r>
  </si>
  <si>
    <r>
      <rPr>
        <u/>
        <sz val="12"/>
        <color rgb="FF000000"/>
        <rFont val="Calibri"/>
        <family val="2"/>
        <scheme val="minor"/>
      </rPr>
      <t>Tableau 5 :</t>
    </r>
    <r>
      <rPr>
        <sz val="12"/>
        <color rgb="FF000000"/>
        <rFont val="Calibri"/>
        <family val="2"/>
        <scheme val="minor"/>
      </rPr>
      <t xml:space="preserve"> Fréquences des espèces anopheliennes  capturées au pyrèthre  à  </t>
    </r>
    <r>
      <rPr>
        <u/>
        <sz val="12"/>
        <color rgb="FF000000"/>
        <rFont val="Calibri"/>
        <family val="2"/>
        <scheme val="minor"/>
      </rPr>
      <t>Mangoum</t>
    </r>
    <r>
      <rPr>
        <sz val="12"/>
        <color rgb="FF000000"/>
        <rFont val="Calibri"/>
        <family val="2"/>
        <scheme val="minor"/>
      </rPr>
      <t xml:space="preserve"> </t>
    </r>
  </si>
  <si>
    <r>
      <rPr>
        <u/>
        <sz val="12"/>
        <color rgb="FF000000"/>
        <rFont val="Calibri"/>
        <family val="2"/>
        <scheme val="minor"/>
      </rPr>
      <t>Tableau 6 :</t>
    </r>
    <r>
      <rPr>
        <sz val="12"/>
        <color rgb="FF000000"/>
        <rFont val="Calibri"/>
        <family val="2"/>
        <scheme val="minor"/>
      </rPr>
      <t xml:space="preserve"> Fréquences des espèces anopheliennes  capturées au pyrèthre  à  </t>
    </r>
    <r>
      <rPr>
        <u/>
        <sz val="12"/>
        <color rgb="FF000000"/>
        <rFont val="Calibri"/>
        <family val="2"/>
        <scheme val="minor"/>
      </rPr>
      <t xml:space="preserve">Nyabessang </t>
    </r>
  </si>
  <si>
    <r>
      <rPr>
        <u/>
        <sz val="12"/>
        <color rgb="FF000000"/>
        <rFont val="Calibri"/>
        <family val="2"/>
        <scheme val="minor"/>
      </rPr>
      <t>Tableau 8:</t>
    </r>
    <r>
      <rPr>
        <sz val="12"/>
        <color rgb="FF000000"/>
        <rFont val="Calibri"/>
        <family val="2"/>
        <scheme val="minor"/>
      </rPr>
      <t xml:space="preserve"> Synthèse de la faune anophelienne  capturé au pyrèthre dans les 5 sites sentinelles</t>
    </r>
  </si>
  <si>
    <r>
      <rPr>
        <u/>
        <sz val="12"/>
        <color rgb="FF000000"/>
        <rFont val="Calibri"/>
        <family val="2"/>
        <scheme val="minor"/>
      </rPr>
      <t>Tableau 1 :</t>
    </r>
    <r>
      <rPr>
        <sz val="12"/>
        <color rgb="FF000000"/>
        <rFont val="Calibri"/>
        <family val="2"/>
        <scheme val="minor"/>
      </rPr>
      <t xml:space="preserve"> Densité anophelienne  par chambre après capture au pyrèthre  à </t>
    </r>
    <r>
      <rPr>
        <u/>
        <sz val="12"/>
        <color rgb="FF000000"/>
        <rFont val="Calibri"/>
        <family val="2"/>
        <scheme val="minor"/>
      </rPr>
      <t xml:space="preserve"> Gounougou </t>
    </r>
    <r>
      <rPr>
        <sz val="12"/>
        <color rgb="FF000000"/>
        <rFont val="Calibri"/>
        <family val="2"/>
        <scheme val="minor"/>
      </rPr>
      <t xml:space="preserve"> </t>
    </r>
  </si>
  <si>
    <r>
      <rPr>
        <u/>
        <sz val="12"/>
        <color rgb="FF000000"/>
        <rFont val="Calibri"/>
        <family val="2"/>
        <scheme val="minor"/>
      </rPr>
      <t>Tableau 2:</t>
    </r>
    <r>
      <rPr>
        <sz val="12"/>
        <color rgb="FF000000"/>
        <rFont val="Calibri"/>
        <family val="2"/>
        <scheme val="minor"/>
      </rPr>
      <t xml:space="preserve"> Densité anophelienne  par chambre après capture au pyrèthre  à  </t>
    </r>
    <r>
      <rPr>
        <u/>
        <sz val="12"/>
        <color rgb="FF000000"/>
        <rFont val="Calibri"/>
        <family val="2"/>
        <scheme val="minor"/>
      </rPr>
      <t>Simatou</t>
    </r>
    <r>
      <rPr>
        <sz val="12"/>
        <color rgb="FF000000"/>
        <rFont val="Calibri"/>
        <family val="2"/>
        <scheme val="minor"/>
      </rPr>
      <t xml:space="preserve"> </t>
    </r>
  </si>
  <si>
    <r>
      <rPr>
        <u/>
        <sz val="12"/>
        <color rgb="FF000000"/>
        <rFont val="Calibri"/>
        <family val="2"/>
        <scheme val="minor"/>
      </rPr>
      <t>Tableau 3 :</t>
    </r>
    <r>
      <rPr>
        <sz val="12"/>
        <color rgb="FF000000"/>
        <rFont val="Calibri"/>
        <family val="2"/>
        <scheme val="minor"/>
      </rPr>
      <t xml:space="preserve"> Densité anophelienne  par chambre après capture au pyrèthre  à  </t>
    </r>
    <r>
      <rPr>
        <u/>
        <sz val="12"/>
        <color rgb="FF000000"/>
        <rFont val="Calibri"/>
        <family val="2"/>
        <scheme val="minor"/>
      </rPr>
      <t xml:space="preserve">Mangoum </t>
    </r>
  </si>
  <si>
    <r>
      <rPr>
        <u/>
        <sz val="12"/>
        <color rgb="FF000000"/>
        <rFont val="Calibri"/>
        <family val="2"/>
        <scheme val="minor"/>
      </rPr>
      <t>Tableau 4 :</t>
    </r>
    <r>
      <rPr>
        <sz val="12"/>
        <color rgb="FF000000"/>
        <rFont val="Calibri"/>
        <family val="2"/>
        <scheme val="minor"/>
      </rPr>
      <t xml:space="preserve"> Densité anophelienne  par chambre après capture au pyrèthre  à</t>
    </r>
    <r>
      <rPr>
        <u/>
        <sz val="12"/>
        <color rgb="FF000000"/>
        <rFont val="Calibri"/>
        <family val="2"/>
        <scheme val="minor"/>
      </rPr>
      <t xml:space="preserve"> Nyabessang </t>
    </r>
  </si>
  <si>
    <r>
      <rPr>
        <u/>
        <sz val="12"/>
        <color rgb="FF000000"/>
        <rFont val="Calibri"/>
        <family val="2"/>
        <scheme val="minor"/>
      </rPr>
      <t xml:space="preserve">Tableau 5: </t>
    </r>
    <r>
      <rPr>
        <sz val="12"/>
        <color rgb="FF000000"/>
        <rFont val="Calibri"/>
        <family val="2"/>
        <scheme val="minor"/>
      </rPr>
      <t xml:space="preserve">Densité anophelienne  par chambre après capture au pyrèthre  à </t>
    </r>
    <r>
      <rPr>
        <u/>
        <sz val="12"/>
        <color rgb="FF000000"/>
        <rFont val="Calibri"/>
        <family val="2"/>
        <scheme val="minor"/>
      </rPr>
      <t xml:space="preserve">Bonaberi </t>
    </r>
  </si>
  <si>
    <t>Octobre 2018 Mars 2020</t>
  </si>
  <si>
    <t>Mangoum, Nyabessang et Bonaberi</t>
  </si>
  <si>
    <t xml:space="preserve">d'octobre  2019  à  Mars  2020   </t>
  </si>
  <si>
    <r>
      <t xml:space="preserve">Figure 23: Human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Simatou</t>
    </r>
  </si>
  <si>
    <r>
      <t xml:space="preserve">Figure 25: Human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Mangoum </t>
    </r>
  </si>
  <si>
    <r>
      <t xml:space="preserve">Figure 27: Human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Nyabessang</t>
    </r>
  </si>
  <si>
    <r>
      <t xml:space="preserve">Figure 29: Human Biting Rate of </t>
    </r>
    <r>
      <rPr>
        <b/>
        <i/>
        <sz val="11"/>
        <color theme="1"/>
        <rFont val="Garamond"/>
        <family val="1"/>
      </rPr>
      <t>An. gambiae</t>
    </r>
    <r>
      <rPr>
        <b/>
        <sz val="11"/>
        <color theme="1"/>
        <rFont val="Garamond"/>
        <family val="1"/>
      </rPr>
      <t xml:space="preserve"> s.l. in Bonabéri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</si>
  <si>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 xml:space="preserve">in Gounougou </t>
    </r>
  </si>
  <si>
    <r>
      <t xml:space="preserve">Figure 24: Hourly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Simatou </t>
    </r>
  </si>
  <si>
    <r>
      <t xml:space="preserve">Figure 26: Hourly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Mangoum </t>
    </r>
  </si>
  <si>
    <r>
      <t xml:space="preserve">Figure 28: Hourly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Nyabessang </t>
    </r>
  </si>
  <si>
    <r>
      <t xml:space="preserve">Figure 32: Indoor Resting Density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Mangoum </t>
    </r>
  </si>
  <si>
    <r>
      <t xml:space="preserve">Figure 31: Indoor Resting Density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Simatou</t>
    </r>
  </si>
  <si>
    <r>
      <t xml:space="preserve">Figure 33: Indoor Resting Density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Nyabessang</t>
    </r>
  </si>
  <si>
    <r>
      <t xml:space="preserve">Figure 34: Indoor Resting Density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Bonabéri (Oct 2018-Sept 2019)</t>
    </r>
  </si>
  <si>
    <r>
      <t xml:space="preserve">Figure 8: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across All Sites using CDC LTs </t>
    </r>
  </si>
  <si>
    <r>
      <t xml:space="preserve">Figure 9: Species Composition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Collected from Gounougou using CDC LTs </t>
    </r>
  </si>
  <si>
    <r>
      <t xml:space="preserve">Figure 10: Species Composition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Collected from Simatou using CDC LTs </t>
    </r>
  </si>
  <si>
    <r>
      <t xml:space="preserve">Figure 11: Species Composition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Collected from Mangoum using CDC LTs </t>
    </r>
  </si>
  <si>
    <r>
      <t xml:space="preserve">Figure 12: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from Nyabessang using CDC LTs </t>
    </r>
  </si>
  <si>
    <t>Utilisateur</t>
  </si>
  <si>
    <t>User</t>
  </si>
  <si>
    <t>Mot de passe</t>
  </si>
  <si>
    <t>Test</t>
  </si>
  <si>
    <t>Feuil34</t>
  </si>
  <si>
    <t>0529627401FTT000002550005247900701110TDMYTVECTOR LINK PROJET                                01701140FFTTFTFFFF02MALAUFFFT03000000F</t>
  </si>
  <si>
    <r>
      <rPr>
        <b/>
        <u/>
        <sz val="12"/>
        <color rgb="FF000000"/>
        <rFont val="Calibri"/>
        <family val="2"/>
        <scheme val="minor"/>
      </rPr>
      <t>Tableau 5:</t>
    </r>
    <r>
      <rPr>
        <b/>
        <sz val="12"/>
        <color rgb="FF000000"/>
        <rFont val="Calibri"/>
        <family val="2"/>
        <scheme val="minor"/>
      </rPr>
      <t xml:space="preserve"> Taux de parturité des espèces  anopheliennes capturées sur appâts humains  à </t>
    </r>
    <r>
      <rPr>
        <b/>
        <u/>
        <sz val="12"/>
        <color rgb="FF000000"/>
        <rFont val="Calibri"/>
        <family val="2"/>
        <scheme val="minor"/>
      </rPr>
      <t>Bonabéri</t>
    </r>
  </si>
  <si>
    <r>
      <rPr>
        <u/>
        <sz val="12"/>
        <color rgb="FF000000"/>
        <rFont val="Calibri"/>
        <family val="2"/>
        <scheme val="minor"/>
      </rPr>
      <t>Tableau 7 :</t>
    </r>
    <r>
      <rPr>
        <sz val="12"/>
        <color rgb="FF000000"/>
        <rFont val="Calibri"/>
        <family val="2"/>
        <scheme val="minor"/>
      </rPr>
      <t xml:space="preserve"> Fréquences des espèces anopheliennes  capturées au pyrèthre  à </t>
    </r>
    <r>
      <rPr>
        <u/>
        <sz val="12"/>
        <color rgb="FF000000"/>
        <rFont val="Calibri"/>
        <family val="2"/>
        <scheme val="minor"/>
      </rPr>
      <t xml:space="preserve"> Bonaberi</t>
    </r>
    <r>
      <rPr>
        <sz val="12"/>
        <color rgb="FF000000"/>
        <rFont val="Calibri"/>
        <family val="2"/>
        <scheme val="minor"/>
      </rPr>
      <t xml:space="preserve"> </t>
    </r>
  </si>
  <si>
    <t>Rapport Vector link projet</t>
  </si>
  <si>
    <t>An. gambiae s.l.</t>
  </si>
  <si>
    <t>An. ziemanni</t>
  </si>
  <si>
    <r>
      <t xml:space="preserve">Tableau 2: </t>
    </r>
    <r>
      <rPr>
        <b/>
        <sz val="8"/>
        <color theme="1"/>
        <rFont val="Garamond"/>
        <family val="1"/>
      </rPr>
      <t>  </t>
    </r>
    <r>
      <rPr>
        <b/>
        <sz val="11"/>
        <color theme="1"/>
        <rFont val="Garamond"/>
        <family val="1"/>
      </rPr>
      <t xml:space="preserve">Species Composition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Collected across All Sites using HLCs </t>
    </r>
  </si>
  <si>
    <r>
      <t xml:space="preserve">Tableau 4: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from Simatou using HLCs </t>
    </r>
  </si>
  <si>
    <r>
      <t xml:space="preserve">Tableau 5: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from Mangoum using HLCs </t>
    </r>
  </si>
  <si>
    <r>
      <t xml:space="preserve">Tableau 6: Species Composition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Collected from Nyabessang using HLCs </t>
    </r>
  </si>
  <si>
    <r>
      <t xml:space="preserve">Tableau 7: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from Bonabéri using HLC 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</si>
  <si>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Nyabessang Interieur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</si>
  <si>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Nyabessang Exterieur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</si>
  <si>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Bonaberi Interieur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</si>
  <si>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 xml:space="preserve">in Bonaberi Extériieur 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</si>
  <si>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Mangoum Ext</t>
    </r>
  </si>
  <si>
    <t>Espèces anopheliennes</t>
  </si>
  <si>
    <r>
      <t xml:space="preserve">Tableau 3: Species Composition of </t>
    </r>
    <r>
      <rPr>
        <i/>
        <sz val="11"/>
        <color theme="1"/>
        <rFont val="Garamond"/>
        <family val="1"/>
      </rPr>
      <t>Anopheles</t>
    </r>
    <r>
      <rPr>
        <sz val="11"/>
        <color theme="1"/>
        <rFont val="Garamond"/>
        <family val="1"/>
      </rPr>
      <t xml:space="preserve"> Collected from Gounougou using HLCs </t>
    </r>
  </si>
  <si>
    <t>An. paludis</t>
  </si>
  <si>
    <t>An. moucheti</t>
  </si>
  <si>
    <t>An. nili</t>
  </si>
  <si>
    <t>An. marshallii</t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</si>
  <si>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Gounougou intérieur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</si>
  <si>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 xml:space="preserve">in Gounougou extétieur 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</si>
  <si>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Simatou intérieur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</si>
  <si>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Simatou Extérieur</t>
    </r>
  </si>
  <si>
    <r>
      <t xml:space="preserve">Figure 26: Hourly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Mangoum  intérieur</t>
    </r>
  </si>
  <si>
    <r>
      <t xml:space="preserve">Figure 21: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Bonaberi</t>
    </r>
  </si>
  <si>
    <r>
      <t xml:space="preserve">Figure 23: Human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Gounougou</t>
    </r>
  </si>
  <si>
    <r>
      <rPr>
        <u/>
        <sz val="12"/>
        <color rgb="FF000000"/>
        <rFont val="Calibri"/>
        <family val="2"/>
        <scheme val="minor"/>
      </rPr>
      <t>Tableau 7:</t>
    </r>
    <r>
      <rPr>
        <sz val="12"/>
        <color rgb="FF000000"/>
        <rFont val="Calibri"/>
        <family val="2"/>
        <scheme val="minor"/>
      </rPr>
      <t xml:space="preserve"> Graphique Taux de parturité des espèces  anopheliennes capturés sur appâts  humains  dans les cinq sites sentinelles  </t>
    </r>
  </si>
  <si>
    <t xml:space="preserve">Total capture interieur </t>
  </si>
  <si>
    <t xml:space="preserve">Total capture exterieur </t>
  </si>
  <si>
    <t xml:space="preserve">Total Total capture interieur </t>
  </si>
  <si>
    <t xml:space="preserve">Total Total capture exterieur </t>
  </si>
  <si>
    <r>
      <t xml:space="preserve">Figure 22: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Interieur</t>
    </r>
  </si>
  <si>
    <r>
      <t xml:space="preserve">Figure 22: Hourly Biting Rate of </t>
    </r>
    <r>
      <rPr>
        <b/>
        <i/>
        <sz val="11"/>
        <color theme="1"/>
        <rFont val="Garamond"/>
        <family val="1"/>
      </rPr>
      <t xml:space="preserve">Anopheles </t>
    </r>
    <r>
      <rPr>
        <b/>
        <sz val="11"/>
        <color theme="1"/>
        <rFont val="Garamond"/>
        <family val="1"/>
      </rPr>
      <t>in Exterieur</t>
    </r>
  </si>
  <si>
    <r>
      <t xml:space="preserve">Figure 22: Hourly Biting Rate of </t>
    </r>
    <r>
      <rPr>
        <b/>
        <i/>
        <sz val="11"/>
        <color theme="1"/>
        <rFont val="Garamond"/>
        <family val="1"/>
      </rPr>
      <t xml:space="preserve">Anopheles </t>
    </r>
  </si>
  <si>
    <r>
      <t xml:space="preserve">Figure 23: Human Biting Rate of </t>
    </r>
    <r>
      <rPr>
        <b/>
        <i/>
        <sz val="11"/>
        <color theme="1"/>
        <rFont val="Garamond"/>
        <family val="1"/>
      </rPr>
      <t>Anopheles</t>
    </r>
    <r>
      <rPr>
        <b/>
        <sz val="11"/>
        <color theme="1"/>
        <rFont val="Garamond"/>
        <family val="1"/>
      </rPr>
      <t xml:space="preserve"> in Gounougou intérieur</t>
    </r>
  </si>
  <si>
    <t xml:space="preserve">d'octobre  2019  à  Septembre  2020   </t>
  </si>
  <si>
    <t>Période Bonaberi</t>
  </si>
  <si>
    <t>d'octobre  2018  à  Septembre  2020</t>
  </si>
  <si>
    <t>SEM Oct 18</t>
  </si>
  <si>
    <t>SEM Nov 18</t>
  </si>
  <si>
    <t>SEM déc 2018</t>
  </si>
  <si>
    <t>SEM Janvier 2019</t>
  </si>
  <si>
    <t>SEM Fev 2019</t>
  </si>
  <si>
    <t>SEM Mars 2019</t>
  </si>
  <si>
    <t>SEM Avril 2019</t>
  </si>
  <si>
    <t>SEM Juin 2019</t>
  </si>
  <si>
    <t>SEM Juil 2019</t>
  </si>
  <si>
    <t>SEM Aout 2019</t>
  </si>
  <si>
    <t>SEM Sept 2019</t>
  </si>
  <si>
    <t>SEM Nov 2019</t>
  </si>
  <si>
    <t>SEM Janv 2020</t>
  </si>
  <si>
    <t>SEM Mars 2020</t>
  </si>
  <si>
    <t>SEM JUIN 2020</t>
  </si>
  <si>
    <t>SEM Juil 2020</t>
  </si>
  <si>
    <t>SEM Août 2020</t>
  </si>
  <si>
    <t>SEM Sept 2020</t>
  </si>
  <si>
    <t>An gambiae sl</t>
  </si>
  <si>
    <t>An funestus</t>
  </si>
  <si>
    <t>An ziemanni</t>
  </si>
  <si>
    <t>An rufipes</t>
  </si>
  <si>
    <t>An pharoensis</t>
  </si>
  <si>
    <t>An paludis</t>
  </si>
  <si>
    <t>SEM Oct 2018</t>
  </si>
  <si>
    <t>SEM Déc 2018</t>
  </si>
  <si>
    <t>SEM Fév 2019</t>
  </si>
  <si>
    <t>SEM Août 2019</t>
  </si>
  <si>
    <t>SEM Oct 2019</t>
  </si>
  <si>
    <t>SEM Déc 2019</t>
  </si>
  <si>
    <t>SEM Fév 2020</t>
  </si>
  <si>
    <t>An moucheti</t>
  </si>
  <si>
    <t>An nili</t>
  </si>
  <si>
    <t>SEM Avr 2019</t>
  </si>
  <si>
    <t>SEM juin 2019</t>
  </si>
  <si>
    <t>SEM Mai 2019</t>
  </si>
  <si>
    <t>An gambiae s.l.  Gounougou</t>
  </si>
  <si>
    <t>An gambiae s.l. Simatou</t>
  </si>
  <si>
    <t>An gambiae sl Mangoum</t>
  </si>
  <si>
    <t>An gambiae s.l. Nyabessang</t>
  </si>
  <si>
    <t>An gambiae s.l. Bonaberi</t>
  </si>
  <si>
    <t>An. pharoensis</t>
  </si>
  <si>
    <t>An. demeilloni</t>
  </si>
  <si>
    <t>An. funestus s.l.</t>
  </si>
  <si>
    <t>An. rufipes</t>
  </si>
  <si>
    <t xml:space="preserve">Species </t>
  </si>
  <si>
    <r>
      <t>An. gambiae s.l</t>
    </r>
    <r>
      <rPr>
        <sz val="12"/>
        <color theme="1"/>
        <rFont val="Times New Roman"/>
        <family val="1"/>
      </rPr>
      <t>.</t>
    </r>
  </si>
  <si>
    <t>An. multicinctus</t>
  </si>
  <si>
    <t>An. hancocki</t>
  </si>
  <si>
    <t>An. tenebrosus</t>
  </si>
  <si>
    <t>An. welcomei</t>
  </si>
  <si>
    <t>An. smithii</t>
  </si>
  <si>
    <t>An. coustani</t>
  </si>
  <si>
    <t>An. cinerus</t>
  </si>
  <si>
    <t>An. christyi</t>
  </si>
  <si>
    <t xml:space="preserve">Bonabéri </t>
  </si>
  <si>
    <t xml:space="preserve">Total collected </t>
  </si>
  <si>
    <t>Percentage per species collected (%)</t>
  </si>
  <si>
    <t>HLC</t>
  </si>
  <si>
    <t>PSC</t>
  </si>
  <si>
    <t>CDC-LT</t>
  </si>
  <si>
    <t>Total CDC LT</t>
  </si>
  <si>
    <t>Total PSC</t>
  </si>
  <si>
    <t>Total HLC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</si>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</sst>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0.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i/>
      <sz val="12"/>
      <color rgb="FF000000"/>
      <name val="Calibri"/>
      <family val="2"/>
      <scheme val="minor"/>
    </font>
    <font>
      <b/>
      <sz val="11"/>
      <color theme="1"/>
      <name val="Garamond"/>
      <family val="1"/>
    </font>
    <font>
      <b/>
      <i/>
      <sz val="11"/>
      <color theme="1"/>
      <name val="Garamond"/>
      <family val="1"/>
    </font>
    <font>
      <sz val="11"/>
      <color theme="1"/>
      <name val="Garamond"/>
      <family val="1"/>
    </font>
    <font>
      <i/>
      <sz val="11"/>
      <color theme="1"/>
      <name val="Garamond"/>
      <family val="1"/>
    </font>
    <font>
      <b/>
      <sz val="8"/>
      <color theme="1"/>
      <name val="Garamond"/>
      <family val="1"/>
    </font>
    <font>
      <b/>
      <u/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" fillId="0" borderId="0" applyFont="0" applyAlignment="0"/>
    <xf numFmtId="49" fontId="2" fillId="0" borderId="0"/>
  </cellStyleXfs>
  <cellXfs count="113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3" borderId="0" xfId="0" applyFill="1"/>
    <xf numFmtId="0" fontId="3" fillId="3" borderId="0" xfId="0" applyFont="1" applyFill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3" borderId="0" xfId="1" applyFill="1" applyAlignment="1">
      <alignment horizontal="center"/>
    </xf>
    <xf numFmtId="0" fontId="4" fillId="3" borderId="0" xfId="1" applyFill="1" applyAlignment="1">
      <alignment horizontal="right"/>
    </xf>
    <xf numFmtId="0" fontId="0" fillId="4" borderId="0" xfId="0" applyFill="1"/>
    <xf numFmtId="0" fontId="6" fillId="0" borderId="0" xfId="0" applyFont="1"/>
    <xf numFmtId="0" fontId="0" fillId="0" borderId="9" xfId="0" applyBorder="1"/>
    <xf numFmtId="0" fontId="0" fillId="6" borderId="0" xfId="0" applyFill="1"/>
    <xf numFmtId="0" fontId="0" fillId="7" borderId="0" xfId="0" applyFill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0" fillId="8" borderId="0" xfId="0" applyFill="1"/>
    <xf numFmtId="0" fontId="0" fillId="9" borderId="0" xfId="0" applyFill="1"/>
    <xf numFmtId="0" fontId="0" fillId="0" borderId="26" xfId="0" applyBorder="1"/>
    <xf numFmtId="0" fontId="0" fillId="0" borderId="27" xfId="0" applyBorder="1"/>
    <xf numFmtId="0" fontId="0" fillId="5" borderId="0" xfId="0" applyFill="1"/>
    <xf numFmtId="0" fontId="0" fillId="10" borderId="0" xfId="0" applyFill="1"/>
    <xf numFmtId="0" fontId="11" fillId="0" borderId="0" xfId="0" applyFont="1"/>
    <xf numFmtId="0" fontId="12" fillId="0" borderId="0" xfId="0" applyFont="1" applyAlignment="1">
      <alignment horizontal="center" vertical="center"/>
    </xf>
    <xf numFmtId="17" fontId="0" fillId="0" borderId="0" xfId="0" applyNumberFormat="1"/>
    <xf numFmtId="17" fontId="1" fillId="0" borderId="0" xfId="0" applyNumberFormat="1" applyFont="1"/>
    <xf numFmtId="0" fontId="1" fillId="2" borderId="0" xfId="0" applyFont="1" applyFill="1"/>
    <xf numFmtId="0" fontId="13" fillId="0" borderId="0" xfId="0" applyFont="1"/>
    <xf numFmtId="0" fontId="0" fillId="11" borderId="0" xfId="0" applyFill="1"/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12" borderId="0" xfId="0" applyFill="1"/>
    <xf numFmtId="0" fontId="17" fillId="0" borderId="0" xfId="0" applyFont="1"/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13" borderId="0" xfId="0" applyFill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left"/>
    </xf>
    <xf numFmtId="0" fontId="1" fillId="14" borderId="28" xfId="0" applyFont="1" applyFill="1" applyBorder="1"/>
    <xf numFmtId="0" fontId="1" fillId="14" borderId="0" xfId="0" applyFont="1" applyFill="1"/>
    <xf numFmtId="3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1" fillId="0" borderId="29" xfId="0" applyFont="1" applyBorder="1" applyAlignment="1">
      <alignment horizontal="left"/>
    </xf>
    <xf numFmtId="3" fontId="1" fillId="0" borderId="29" xfId="0" applyNumberFormat="1" applyFont="1" applyBorder="1"/>
    <xf numFmtId="10" fontId="1" fillId="0" borderId="29" xfId="0" applyNumberFormat="1" applyFont="1" applyBorder="1"/>
    <xf numFmtId="0" fontId="0" fillId="0" borderId="0" xfId="0" applyAlignment="1">
      <alignment horizontal="center"/>
    </xf>
    <xf numFmtId="0" fontId="1" fillId="0" borderId="29" xfId="0" applyFont="1" applyBorder="1"/>
    <xf numFmtId="4" fontId="0" fillId="0" borderId="0" xfId="0" applyNumberFormat="1"/>
    <xf numFmtId="2" fontId="24" fillId="0" borderId="0" xfId="0" applyNumberFormat="1" applyFont="1" applyAlignment="1">
      <alignment vertical="center"/>
    </xf>
    <xf numFmtId="2" fontId="23" fillId="0" borderId="0" xfId="0" applyNumberFormat="1" applyFont="1" applyAlignment="1">
      <alignment horizontal="left"/>
    </xf>
    <xf numFmtId="2" fontId="23" fillId="0" borderId="0" xfId="0" applyNumberFormat="1" applyFont="1"/>
    <xf numFmtId="0" fontId="23" fillId="0" borderId="0" xfId="0" applyFont="1" applyAlignment="1">
      <alignment wrapText="1"/>
    </xf>
    <xf numFmtId="0" fontId="4" fillId="3" borderId="0" xfId="1" applyFill="1" applyAlignment="1">
      <alignment horizontal="right"/>
    </xf>
    <xf numFmtId="0" fontId="4" fillId="3" borderId="0" xfId="1" applyFill="1" applyAlignment="1">
      <alignment horizontal="center"/>
    </xf>
    <xf numFmtId="0" fontId="25" fillId="0" borderId="30" xfId="0" applyFont="1" applyBorder="1" applyAlignment="1">
      <alignment vertical="center" wrapText="1"/>
    </xf>
    <xf numFmtId="0" fontId="26" fillId="0" borderId="31" xfId="0" applyFont="1" applyBorder="1" applyAlignment="1">
      <alignment vertical="center" wrapText="1"/>
    </xf>
    <xf numFmtId="3" fontId="14" fillId="0" borderId="31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3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6" fillId="0" borderId="30" xfId="0" applyFont="1" applyBorder="1" applyAlignment="1">
      <alignment vertical="center" wrapText="1"/>
    </xf>
    <xf numFmtId="0" fontId="14" fillId="0" borderId="30" xfId="0" applyFont="1" applyBorder="1" applyAlignment="1">
      <alignment horizontal="center" vertical="center" wrapText="1"/>
    </xf>
    <xf numFmtId="3" fontId="14" fillId="0" borderId="30" xfId="0" applyNumberFormat="1" applyFont="1" applyBorder="1" applyAlignment="1">
      <alignment horizontal="center" vertical="center" wrapText="1"/>
    </xf>
    <xf numFmtId="3" fontId="25" fillId="0" borderId="30" xfId="0" applyNumberFormat="1" applyFont="1" applyBorder="1" applyAlignment="1">
      <alignment horizontal="center" vertical="center" wrapText="1"/>
    </xf>
    <xf numFmtId="0" fontId="27" fillId="0" borderId="32" xfId="0" applyFont="1" applyBorder="1" applyAlignment="1">
      <alignment vertical="center" wrapText="1"/>
    </xf>
    <xf numFmtId="0" fontId="1" fillId="0" borderId="32" xfId="0" applyFont="1" applyBorder="1"/>
    <xf numFmtId="3" fontId="25" fillId="0" borderId="32" xfId="0" applyNumberFormat="1" applyFont="1" applyBorder="1"/>
    <xf numFmtId="173" fontId="14" fillId="0" borderId="31" xfId="0" applyNumberFormat="1" applyFont="1" applyBorder="1" applyAlignment="1">
      <alignment horizontal="center" vertical="center" wrapText="1"/>
    </xf>
    <xf numFmtId="173" fontId="25" fillId="0" borderId="30" xfId="0" applyNumberFormat="1" applyFont="1" applyBorder="1" applyAlignment="1">
      <alignment horizontal="center" vertical="center" wrapText="1"/>
    </xf>
    <xf numFmtId="173" fontId="25" fillId="0" borderId="31" xfId="0" applyNumberFormat="1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14" fillId="0" borderId="33" xfId="0" applyFont="1" applyBorder="1" applyAlignment="1">
      <alignment wrapText="1"/>
    </xf>
    <xf numFmtId="0" fontId="26" fillId="0" borderId="33" xfId="0" applyFont="1" applyBorder="1"/>
    <xf numFmtId="3" fontId="14" fillId="0" borderId="33" xfId="0" applyNumberFormat="1" applyFont="1" applyBorder="1"/>
    <xf numFmtId="2" fontId="14" fillId="0" borderId="33" xfId="0" applyNumberFormat="1" applyFont="1" applyBorder="1"/>
    <xf numFmtId="0" fontId="14" fillId="0" borderId="33" xfId="0" applyFont="1" applyBorder="1"/>
    <xf numFmtId="173" fontId="14" fillId="0" borderId="33" xfId="0" applyNumberFormat="1" applyFont="1" applyBorder="1"/>
  </cellXfs>
  <cellStyles count="5">
    <cellStyle name="Hyperlink" xfId="1" builtinId="8"/>
    <cellStyle name="Normal" xfId="0" builtinId="0"/>
    <cellStyle name="Normal 2" xfId="2" xr:uid="{00000000-0005-0000-0000-000002000000}"/>
    <cellStyle name="Style 1" xfId="3" xr:uid="{00000000-0005-0000-0000-000003000000}"/>
    <cellStyle name="Style 2" xfId="4" xr:uid="{00000000-0005-0000-0000-000004000000}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</dxf>
  </dxfs>
  <tableStyles count="0" defaultTableStyle="TableStyleMedium2" defaultPivotStyle="PivotStyleLight16"/>
  <colors>
    <mruColors>
      <color rgb="FF0F056B"/>
      <color rgb="FF00FF00"/>
      <color rgb="FF000000"/>
      <color rgb="FFFF0000"/>
      <color rgb="FF856D4D"/>
      <color rgb="FF74D0F1"/>
      <color rgb="FFFFFF00"/>
      <color rgb="FF77B5FE"/>
      <color rgb="FF660099"/>
      <color rgb="FF876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theme" Target="theme/theme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 HBR Gounogou'!$A$4</c:f>
              <c:strCache>
                <c:ptCount val="1"/>
                <c:pt idx="0">
                  <c:v>An gambiae sl</c:v>
                </c:pt>
              </c:strCache>
            </c:strRef>
          </c:tx>
          <c:spPr>
            <a:ln>
              <a:solidFill>
                <a:srgbClr val="0F056B"/>
              </a:solidFill>
            </a:ln>
          </c:spPr>
          <c:marker>
            <c:spPr>
              <a:solidFill>
                <a:srgbClr val="0F056B"/>
              </a:solidFill>
              <a:ln>
                <a:solidFill>
                  <a:srgbClr val="0F056B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'Total HBR Gounogou'!$U$4:$AM$4</c:f>
                <c:numCache>
                  <c:formatCode>General</c:formatCode>
                  <c:ptCount val="19"/>
                  <c:pt idx="0">
                    <c:v>1.4637064576624983</c:v>
                  </c:pt>
                  <c:pt idx="1">
                    <c:v>1.7278402018951362</c:v>
                  </c:pt>
                  <c:pt idx="2">
                    <c:v>1.2853398110817587</c:v>
                  </c:pt>
                  <c:pt idx="3">
                    <c:v>1.9927404479142847</c:v>
                  </c:pt>
                  <c:pt idx="4">
                    <c:v>8.0734428884128349</c:v>
                  </c:pt>
                  <c:pt idx="5">
                    <c:v>3.2361629445787696</c:v>
                  </c:pt>
                  <c:pt idx="6">
                    <c:v>0.57394094867014545</c:v>
                  </c:pt>
                  <c:pt idx="7">
                    <c:v>0.56459285916344848</c:v>
                  </c:pt>
                  <c:pt idx="8">
                    <c:v>5.7183214214686346</c:v>
                  </c:pt>
                  <c:pt idx="9">
                    <c:v>10.06938114256298</c:v>
                  </c:pt>
                  <c:pt idx="10">
                    <c:v>14.109237282391321</c:v>
                  </c:pt>
                  <c:pt idx="11">
                    <c:v>4.3094380188891623</c:v>
                  </c:pt>
                  <c:pt idx="12">
                    <c:v>2.5723234295257194</c:v>
                  </c:pt>
                  <c:pt idx="13">
                    <c:v>2.6579908688588829</c:v>
                  </c:pt>
                  <c:pt idx="14">
                    <c:v>3.6287036416022014</c:v>
                  </c:pt>
                  <c:pt idx="15">
                    <c:v>2.9951147825060858</c:v>
                  </c:pt>
                  <c:pt idx="16">
                    <c:v>8.8251902238944808</c:v>
                  </c:pt>
                  <c:pt idx="17">
                    <c:v>5.8287507880155838</c:v>
                  </c:pt>
                  <c:pt idx="18">
                    <c:v>8.9577266393819865</c:v>
                  </c:pt>
                </c:numCache>
              </c:numRef>
            </c:plus>
            <c:minus>
              <c:numRef>
                <c:f>'Total HBR Gounogou'!$U$4:$AM$4</c:f>
                <c:numCache>
                  <c:formatCode>General</c:formatCode>
                  <c:ptCount val="19"/>
                  <c:pt idx="0">
                    <c:v>1.4637064576624983</c:v>
                  </c:pt>
                  <c:pt idx="1">
                    <c:v>1.7278402018951362</c:v>
                  </c:pt>
                  <c:pt idx="2">
                    <c:v>1.2853398110817587</c:v>
                  </c:pt>
                  <c:pt idx="3">
                    <c:v>1.9927404479142847</c:v>
                  </c:pt>
                  <c:pt idx="4">
                    <c:v>8.0734428884128349</c:v>
                  </c:pt>
                  <c:pt idx="5">
                    <c:v>3.2361629445787696</c:v>
                  </c:pt>
                  <c:pt idx="6">
                    <c:v>0.57394094867014545</c:v>
                  </c:pt>
                  <c:pt idx="7">
                    <c:v>0.56459285916344848</c:v>
                  </c:pt>
                  <c:pt idx="8">
                    <c:v>5.7183214214686346</c:v>
                  </c:pt>
                  <c:pt idx="9">
                    <c:v>10.06938114256298</c:v>
                  </c:pt>
                  <c:pt idx="10">
                    <c:v>14.109237282391321</c:v>
                  </c:pt>
                  <c:pt idx="11">
                    <c:v>4.3094380188891623</c:v>
                  </c:pt>
                  <c:pt idx="12">
                    <c:v>2.5723234295257194</c:v>
                  </c:pt>
                  <c:pt idx="13">
                    <c:v>2.6579908688588829</c:v>
                  </c:pt>
                  <c:pt idx="14">
                    <c:v>3.6287036416022014</c:v>
                  </c:pt>
                  <c:pt idx="15">
                    <c:v>2.9951147825060858</c:v>
                  </c:pt>
                  <c:pt idx="16">
                    <c:v>8.8251902238944808</c:v>
                  </c:pt>
                  <c:pt idx="17">
                    <c:v>5.8287507880155838</c:v>
                  </c:pt>
                  <c:pt idx="18">
                    <c:v>8.9577266393819865</c:v>
                  </c:pt>
                </c:numCache>
              </c:numRef>
            </c:minus>
          </c:errBars>
          <c:cat>
            <c:numRef>
              <c:f>'Total HBR Gounogou'!$B$3:$T$3</c:f>
              <c:numCache>
                <c:formatCode>mmm\-yy</c:formatCode>
                <c:ptCount val="19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43770</c:v>
                </c:pt>
                <c:pt idx="13">
                  <c:v>43831</c:v>
                </c:pt>
                <c:pt idx="14">
                  <c:v>43891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</c:numCache>
            </c:numRef>
          </c:cat>
          <c:val>
            <c:numRef>
              <c:f>'Total HBR Gounogou'!$B$4:$T$4</c:f>
              <c:numCache>
                <c:formatCode>#,##0.00</c:formatCode>
                <c:ptCount val="19"/>
                <c:pt idx="0">
                  <c:v>17.875</c:v>
                </c:pt>
                <c:pt idx="1">
                  <c:v>12.458333333333334</c:v>
                </c:pt>
                <c:pt idx="2">
                  <c:v>7.791666666666667</c:v>
                </c:pt>
                <c:pt idx="3">
                  <c:v>12</c:v>
                </c:pt>
                <c:pt idx="4">
                  <c:v>69.375</c:v>
                </c:pt>
                <c:pt idx="5">
                  <c:v>27.708333333333332</c:v>
                </c:pt>
                <c:pt idx="6">
                  <c:v>2.5833333333333335</c:v>
                </c:pt>
                <c:pt idx="7">
                  <c:v>1.7916666666666667</c:v>
                </c:pt>
                <c:pt idx="8">
                  <c:v>36.541666666666664</c:v>
                </c:pt>
                <c:pt idx="9">
                  <c:v>73.125</c:v>
                </c:pt>
                <c:pt idx="10">
                  <c:v>106.04166666666667</c:v>
                </c:pt>
                <c:pt idx="11">
                  <c:v>41.666666666666664</c:v>
                </c:pt>
                <c:pt idx="12">
                  <c:v>19.25</c:v>
                </c:pt>
                <c:pt idx="13">
                  <c:v>14.916666666666666</c:v>
                </c:pt>
                <c:pt idx="14">
                  <c:v>39.260869565217391</c:v>
                </c:pt>
                <c:pt idx="15">
                  <c:v>22.916666666666668</c:v>
                </c:pt>
                <c:pt idx="16">
                  <c:v>61.791666666666664</c:v>
                </c:pt>
                <c:pt idx="17">
                  <c:v>48.083333333333336</c:v>
                </c:pt>
                <c:pt idx="18">
                  <c:v>62.041666666666664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5D-4FD9-B31B-F2F58CC8260E}"/>
            </c:ext>
          </c:extLst>
        </c:ser>
        <c:ser>
          <c:idx val="1"/>
          <c:order val="1"/>
          <c:tx>
            <c:strRef>
              <c:f>'Total HBR Gounogou'!$A$5</c:f>
              <c:strCache>
                <c:ptCount val="1"/>
                <c:pt idx="0">
                  <c:v>An funestus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'Total HBR Gounogou'!$U$5:$AM$5</c:f>
                <c:numCache>
                  <c:formatCode>General</c:formatCode>
                  <c:ptCount val="19"/>
                  <c:pt idx="0">
                    <c:v>1.4292651654061532</c:v>
                  </c:pt>
                  <c:pt idx="1">
                    <c:v>1.0938729226992014</c:v>
                  </c:pt>
                  <c:pt idx="2">
                    <c:v>0.89280538152240241</c:v>
                  </c:pt>
                  <c:pt idx="3">
                    <c:v>0.36355315116198178</c:v>
                  </c:pt>
                  <c:pt idx="4">
                    <c:v>0.21702868307060783</c:v>
                  </c:pt>
                  <c:pt idx="5">
                    <c:v>0.24802967525431971</c:v>
                  </c:pt>
                  <c:pt idx="6">
                    <c:v>0.20559798491465373</c:v>
                  </c:pt>
                  <c:pt idx="7">
                    <c:v>0.36572672673369527</c:v>
                  </c:pt>
                  <c:pt idx="8">
                    <c:v>1.3026067788438134</c:v>
                  </c:pt>
                  <c:pt idx="9">
                    <c:v>1.4047882230752158</c:v>
                  </c:pt>
                  <c:pt idx="10">
                    <c:v>0.4536985687704424</c:v>
                  </c:pt>
                  <c:pt idx="11">
                    <c:v>0.22252394975049403</c:v>
                  </c:pt>
                  <c:pt idx="12">
                    <c:v>1.5894238314376785</c:v>
                  </c:pt>
                  <c:pt idx="13">
                    <c:v>0.42126090346989309</c:v>
                  </c:pt>
                  <c:pt idx="14">
                    <c:v>0</c:v>
                  </c:pt>
                  <c:pt idx="15">
                    <c:v>0.2085144140570748</c:v>
                  </c:pt>
                  <c:pt idx="16">
                    <c:v>9.1534819541012905E-2</c:v>
                  </c:pt>
                  <c:pt idx="17">
                    <c:v>5.7630339567343723E-2</c:v>
                  </c:pt>
                  <c:pt idx="18">
                    <c:v>0.54728137937678867</c:v>
                  </c:pt>
                </c:numCache>
              </c:numRef>
            </c:plus>
            <c:minus>
              <c:numRef>
                <c:f>'Total HBR Gounogou'!$U$5:$AM$5</c:f>
                <c:numCache>
                  <c:formatCode>General</c:formatCode>
                  <c:ptCount val="19"/>
                  <c:pt idx="0">
                    <c:v>1.4292651654061532</c:v>
                  </c:pt>
                  <c:pt idx="1">
                    <c:v>1.0938729226992014</c:v>
                  </c:pt>
                  <c:pt idx="2">
                    <c:v>0.89280538152240241</c:v>
                  </c:pt>
                  <c:pt idx="3">
                    <c:v>0.36355315116198178</c:v>
                  </c:pt>
                  <c:pt idx="4">
                    <c:v>0.21702868307060783</c:v>
                  </c:pt>
                  <c:pt idx="5">
                    <c:v>0.24802967525431971</c:v>
                  </c:pt>
                  <c:pt idx="6">
                    <c:v>0.20559798491465373</c:v>
                  </c:pt>
                  <c:pt idx="7">
                    <c:v>0.36572672673369527</c:v>
                  </c:pt>
                  <c:pt idx="8">
                    <c:v>1.3026067788438134</c:v>
                  </c:pt>
                  <c:pt idx="9">
                    <c:v>1.4047882230752158</c:v>
                  </c:pt>
                  <c:pt idx="10">
                    <c:v>0.4536985687704424</c:v>
                  </c:pt>
                  <c:pt idx="11">
                    <c:v>0.22252394975049403</c:v>
                  </c:pt>
                  <c:pt idx="12">
                    <c:v>1.5894238314376785</c:v>
                  </c:pt>
                  <c:pt idx="13">
                    <c:v>0.42126090346989309</c:v>
                  </c:pt>
                  <c:pt idx="14">
                    <c:v>0</c:v>
                  </c:pt>
                  <c:pt idx="15">
                    <c:v>0.2085144140570748</c:v>
                  </c:pt>
                  <c:pt idx="16">
                    <c:v>9.1534819541012905E-2</c:v>
                  </c:pt>
                  <c:pt idx="17">
                    <c:v>5.7630339567343723E-2</c:v>
                  </c:pt>
                  <c:pt idx="18">
                    <c:v>0.54728137937678867</c:v>
                  </c:pt>
                </c:numCache>
              </c:numRef>
            </c:minus>
          </c:errBars>
          <c:cat>
            <c:numRef>
              <c:f>'Total HBR Gounogou'!$B$3:$T$3</c:f>
              <c:numCache>
                <c:formatCode>mmm\-yy</c:formatCode>
                <c:ptCount val="19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43770</c:v>
                </c:pt>
                <c:pt idx="13">
                  <c:v>43831</c:v>
                </c:pt>
                <c:pt idx="14">
                  <c:v>43891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</c:numCache>
            </c:numRef>
          </c:cat>
          <c:val>
            <c:numRef>
              <c:f>'Total HBR Gounogou'!$B$5:$T$5</c:f>
              <c:numCache>
                <c:formatCode>#,##0.00</c:formatCode>
                <c:ptCount val="19"/>
                <c:pt idx="0">
                  <c:v>5.375</c:v>
                </c:pt>
                <c:pt idx="1">
                  <c:v>4.75</c:v>
                </c:pt>
                <c:pt idx="2">
                  <c:v>4</c:v>
                </c:pt>
                <c:pt idx="3">
                  <c:v>1.0416666666666667</c:v>
                </c:pt>
                <c:pt idx="4">
                  <c:v>0.5</c:v>
                </c:pt>
                <c:pt idx="5">
                  <c:v>0.54166666666666663</c:v>
                </c:pt>
                <c:pt idx="6">
                  <c:v>0.33333333333333331</c:v>
                </c:pt>
                <c:pt idx="7">
                  <c:v>1.4166666666666667</c:v>
                </c:pt>
                <c:pt idx="8">
                  <c:v>4.875</c:v>
                </c:pt>
                <c:pt idx="9">
                  <c:v>5.666666666666667</c:v>
                </c:pt>
                <c:pt idx="10">
                  <c:v>1.625</c:v>
                </c:pt>
                <c:pt idx="11">
                  <c:v>0.83333333333333337</c:v>
                </c:pt>
                <c:pt idx="12">
                  <c:v>7.75</c:v>
                </c:pt>
                <c:pt idx="13">
                  <c:v>1.2083333333333333</c:v>
                </c:pt>
                <c:pt idx="14">
                  <c:v>0</c:v>
                </c:pt>
                <c:pt idx="15">
                  <c:v>0.5</c:v>
                </c:pt>
                <c:pt idx="16">
                  <c:v>0.125</c:v>
                </c:pt>
                <c:pt idx="17">
                  <c:v>8.3333333333333329E-2</c:v>
                </c:pt>
                <c:pt idx="18">
                  <c:v>1.3333333333333333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5D-4FD9-B31B-F2F58CC8260E}"/>
            </c:ext>
          </c:extLst>
        </c:ser>
        <c:ser>
          <c:idx val="2"/>
          <c:order val="2"/>
          <c:tx>
            <c:strRef>
              <c:f>'Total HBR Gounogou'!$A$6</c:f>
              <c:strCache>
                <c:ptCount val="1"/>
                <c:pt idx="0">
                  <c:v>An ziemanni</c:v>
                </c:pt>
              </c:strCache>
            </c:strRef>
          </c:tx>
          <c:spPr>
            <a:ln>
              <a:solidFill>
                <a:srgbClr val="74D0F1"/>
              </a:solidFill>
            </a:ln>
          </c:spPr>
          <c:marker>
            <c:spPr>
              <a:solidFill>
                <a:srgbClr val="74D0F1"/>
              </a:solidFill>
              <a:ln>
                <a:solidFill>
                  <a:srgbClr val="74D0F1"/>
                </a:solidFill>
              </a:ln>
            </c:spPr>
          </c:marker>
          <c:cat>
            <c:numRef>
              <c:f>'Total HBR Gounogou'!$B$3:$T$3</c:f>
              <c:numCache>
                <c:formatCode>mmm\-yy</c:formatCode>
                <c:ptCount val="19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43770</c:v>
                </c:pt>
                <c:pt idx="13">
                  <c:v>43831</c:v>
                </c:pt>
                <c:pt idx="14">
                  <c:v>43891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</c:numCache>
            </c:numRef>
          </c:cat>
          <c:val>
            <c:numRef>
              <c:f>'Total HBR Gounogou'!$B$6:$T$6</c:f>
              <c:numCache>
                <c:formatCode>#,##0.00</c:formatCode>
                <c:ptCount val="19"/>
                <c:pt idx="0">
                  <c:v>0.5</c:v>
                </c:pt>
                <c:pt idx="1">
                  <c:v>1.2083333333333333</c:v>
                </c:pt>
                <c:pt idx="2">
                  <c:v>1.125</c:v>
                </c:pt>
                <c:pt idx="3">
                  <c:v>4.1666666666666664E-2</c:v>
                </c:pt>
                <c:pt idx="4">
                  <c:v>0.125</c:v>
                </c:pt>
                <c:pt idx="5">
                  <c:v>8.3333333333333329E-2</c:v>
                </c:pt>
                <c:pt idx="6">
                  <c:v>0.16666666666666666</c:v>
                </c:pt>
                <c:pt idx="7">
                  <c:v>0.33333333333333331</c:v>
                </c:pt>
                <c:pt idx="8">
                  <c:v>4.1666666666666664E-2</c:v>
                </c:pt>
                <c:pt idx="9">
                  <c:v>0.20833333333333334</c:v>
                </c:pt>
                <c:pt idx="10">
                  <c:v>4.1666666666666664E-2</c:v>
                </c:pt>
                <c:pt idx="11">
                  <c:v>0.25</c:v>
                </c:pt>
                <c:pt idx="12">
                  <c:v>0.25</c:v>
                </c:pt>
                <c:pt idx="13">
                  <c:v>8.3333333333333329E-2</c:v>
                </c:pt>
                <c:pt idx="14">
                  <c:v>8.6956521739130432E-2</c:v>
                </c:pt>
                <c:pt idx="15">
                  <c:v>0.29166666666666669</c:v>
                </c:pt>
                <c:pt idx="16">
                  <c:v>0.375</c:v>
                </c:pt>
                <c:pt idx="17">
                  <c:v>0.29166666666666669</c:v>
                </c:pt>
                <c:pt idx="18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5D-4FD9-B31B-F2F58CC8260E}"/>
            </c:ext>
          </c:extLst>
        </c:ser>
        <c:ser>
          <c:idx val="3"/>
          <c:order val="3"/>
          <c:tx>
            <c:strRef>
              <c:f>'Total HBR Gounogou'!$A$7</c:f>
              <c:strCache>
                <c:ptCount val="1"/>
                <c:pt idx="0">
                  <c:v>An rufipes</c:v>
                </c:pt>
              </c:strCache>
            </c:strRef>
          </c:tx>
          <c:spPr>
            <a:ln>
              <a:solidFill>
                <a:srgbClr val="856D4D"/>
              </a:solidFill>
            </a:ln>
          </c:spPr>
          <c:marker>
            <c:spPr>
              <a:solidFill>
                <a:srgbClr val="856D4D"/>
              </a:solidFill>
              <a:ln>
                <a:solidFill>
                  <a:srgbClr val="856D4D"/>
                </a:solidFill>
              </a:ln>
            </c:spPr>
          </c:marker>
          <c:cat>
            <c:numRef>
              <c:f>'Total HBR Gounogou'!$B$3:$T$3</c:f>
              <c:numCache>
                <c:formatCode>mmm\-yy</c:formatCode>
                <c:ptCount val="19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43770</c:v>
                </c:pt>
                <c:pt idx="13">
                  <c:v>43831</c:v>
                </c:pt>
                <c:pt idx="14">
                  <c:v>43891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</c:numCache>
            </c:numRef>
          </c:cat>
          <c:val>
            <c:numRef>
              <c:f>'Total HBR Gounogou'!$B$7:$T$7</c:f>
              <c:numCache>
                <c:formatCode>#,##0.00</c:formatCode>
                <c:ptCount val="19"/>
                <c:pt idx="0">
                  <c:v>0.125</c:v>
                </c:pt>
                <c:pt idx="1">
                  <c:v>4.1666666666666664E-2</c:v>
                </c:pt>
                <c:pt idx="2">
                  <c:v>4.1666666666666664E-2</c:v>
                </c:pt>
                <c:pt idx="3">
                  <c:v>4.1666666666666664E-2</c:v>
                </c:pt>
                <c:pt idx="4">
                  <c:v>4.1666666666666664E-2</c:v>
                </c:pt>
                <c:pt idx="5">
                  <c:v>0</c:v>
                </c:pt>
                <c:pt idx="6">
                  <c:v>8.3333333333333329E-2</c:v>
                </c:pt>
                <c:pt idx="7">
                  <c:v>4.1666666666666664E-2</c:v>
                </c:pt>
                <c:pt idx="8">
                  <c:v>0</c:v>
                </c:pt>
                <c:pt idx="9">
                  <c:v>4.1666666666666664E-2</c:v>
                </c:pt>
                <c:pt idx="10">
                  <c:v>0</c:v>
                </c:pt>
                <c:pt idx="11">
                  <c:v>0</c:v>
                </c:pt>
                <c:pt idx="12">
                  <c:v>4.1666666666666664E-2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4.1666666666666664E-2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5D-4FD9-B31B-F2F58CC8260E}"/>
            </c:ext>
          </c:extLst>
        </c:ser>
        <c:ser>
          <c:idx val="4"/>
          <c:order val="4"/>
          <c:tx>
            <c:strRef>
              <c:f>'Total HBR Gounogou'!$A$8</c:f>
              <c:strCache>
                <c:ptCount val="1"/>
                <c:pt idx="0">
                  <c:v>An pharoensis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  <a:ln>
                <a:solidFill>
                  <a:srgbClr val="00FF00"/>
                </a:solidFill>
              </a:ln>
            </c:spPr>
          </c:marker>
          <c:cat>
            <c:numRef>
              <c:f>'Total HBR Gounogou'!$B$3:$T$3</c:f>
              <c:numCache>
                <c:formatCode>mmm\-yy</c:formatCode>
                <c:ptCount val="19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43770</c:v>
                </c:pt>
                <c:pt idx="13">
                  <c:v>43831</c:v>
                </c:pt>
                <c:pt idx="14">
                  <c:v>43891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</c:numCache>
            </c:numRef>
          </c:cat>
          <c:val>
            <c:numRef>
              <c:f>'Total HBR Gounogou'!$B$8:$T$8</c:f>
              <c:numCache>
                <c:formatCode>#,##0.00</c:formatCode>
                <c:ptCount val="19"/>
                <c:pt idx="0">
                  <c:v>8.3333333333333329E-2</c:v>
                </c:pt>
                <c:pt idx="1">
                  <c:v>0.125</c:v>
                </c:pt>
                <c:pt idx="2">
                  <c:v>0.33333333333333331</c:v>
                </c:pt>
                <c:pt idx="3">
                  <c:v>0.33333333333333331</c:v>
                </c:pt>
                <c:pt idx="4">
                  <c:v>1.7083333333333333</c:v>
                </c:pt>
                <c:pt idx="5">
                  <c:v>1.2083333333333333</c:v>
                </c:pt>
                <c:pt idx="6">
                  <c:v>0.125</c:v>
                </c:pt>
                <c:pt idx="7">
                  <c:v>0.5</c:v>
                </c:pt>
                <c:pt idx="8">
                  <c:v>0.16666666666666666</c:v>
                </c:pt>
                <c:pt idx="9">
                  <c:v>0.20833333333333334</c:v>
                </c:pt>
                <c:pt idx="10">
                  <c:v>0</c:v>
                </c:pt>
                <c:pt idx="11">
                  <c:v>0.45833333333333331</c:v>
                </c:pt>
                <c:pt idx="12">
                  <c:v>0</c:v>
                </c:pt>
                <c:pt idx="13">
                  <c:v>0.33333333333333331</c:v>
                </c:pt>
                <c:pt idx="14">
                  <c:v>4</c:v>
                </c:pt>
                <c:pt idx="15">
                  <c:v>0</c:v>
                </c:pt>
                <c:pt idx="16">
                  <c:v>8.3333333333333329E-2</c:v>
                </c:pt>
                <c:pt idx="17">
                  <c:v>0</c:v>
                </c:pt>
                <c:pt idx="18">
                  <c:v>0.79166666666666663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5D-4FD9-B31B-F2F58CC82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267424"/>
        <c:axId val="148267032"/>
      </c:lineChart>
      <c:catAx>
        <c:axId val="14826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mm\-yy" sourceLinked="1"/>
        <c:majorTickMark val="out"/>
        <c:minorTickMark val="none"/>
        <c:tickLblPos val="nextTo"/>
        <c:crossAx val="148267032"/>
        <c:crosses val="autoZero"/>
        <c:auto val="0"/>
        <c:lblAlgn val="ctr"/>
        <c:lblOffset val="100"/>
        <c:noMultiLvlLbl val="1"/>
      </c:catAx>
      <c:valAx>
        <c:axId val="1482670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Bites/Person/night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482674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 HBR Nyabessang'!$A$4</c:f>
              <c:strCache>
                <c:ptCount val="1"/>
                <c:pt idx="0">
                  <c:v>An gambiae sl</c:v>
                </c:pt>
              </c:strCache>
            </c:strRef>
          </c:tx>
          <c:spPr>
            <a:ln>
              <a:solidFill>
                <a:srgbClr val="0F056B"/>
              </a:solidFill>
            </a:ln>
          </c:spPr>
          <c:marker>
            <c:spPr>
              <a:solidFill>
                <a:srgbClr val="0F056B"/>
              </a:solidFill>
              <a:ln>
                <a:solidFill>
                  <a:srgbClr val="0F056B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'Total HBR Nyabessang'!$O$4:$AA$4</c:f>
                <c:numCache>
                  <c:formatCode>General</c:formatCode>
                  <c:ptCount val="13"/>
                  <c:pt idx="0">
                    <c:v>1.5544660608387399</c:v>
                  </c:pt>
                  <c:pt idx="1">
                    <c:v>2.0976860670149842</c:v>
                  </c:pt>
                  <c:pt idx="2">
                    <c:v>1.1420474346519802</c:v>
                  </c:pt>
                  <c:pt idx="3">
                    <c:v>0.87844387831152604</c:v>
                  </c:pt>
                  <c:pt idx="4">
                    <c:v>1.0867768571321659</c:v>
                  </c:pt>
                  <c:pt idx="5">
                    <c:v>0.62915286960589578</c:v>
                  </c:pt>
                  <c:pt idx="6">
                    <c:v>0.81422846619918798</c:v>
                  </c:pt>
                  <c:pt idx="7">
                    <c:v>0.32122482231831023</c:v>
                  </c:pt>
                  <c:pt idx="8">
                    <c:v>4.1666666666666671E-2</c:v>
                  </c:pt>
                  <c:pt idx="9">
                    <c:v>0.62257985538282745</c:v>
                  </c:pt>
                  <c:pt idx="10">
                    <c:v>0</c:v>
                  </c:pt>
                  <c:pt idx="11">
                    <c:v>7.7708734020026163E-2</c:v>
                  </c:pt>
                  <c:pt idx="12">
                    <c:v>0.43370942430883325</c:v>
                  </c:pt>
                </c:numCache>
              </c:numRef>
            </c:plus>
            <c:minus>
              <c:numRef>
                <c:f>'Total HBR Nyabessang'!$O$4:$AA$4</c:f>
                <c:numCache>
                  <c:formatCode>General</c:formatCode>
                  <c:ptCount val="13"/>
                  <c:pt idx="0">
                    <c:v>1.5544660608387399</c:v>
                  </c:pt>
                  <c:pt idx="1">
                    <c:v>2.0976860670149842</c:v>
                  </c:pt>
                  <c:pt idx="2">
                    <c:v>1.1420474346519802</c:v>
                  </c:pt>
                  <c:pt idx="3">
                    <c:v>0.87844387831152604</c:v>
                  </c:pt>
                  <c:pt idx="4">
                    <c:v>1.0867768571321659</c:v>
                  </c:pt>
                  <c:pt idx="5">
                    <c:v>0.62915286960589578</c:v>
                  </c:pt>
                  <c:pt idx="6">
                    <c:v>0.81422846619918798</c:v>
                  </c:pt>
                  <c:pt idx="7">
                    <c:v>0.32122482231831023</c:v>
                  </c:pt>
                  <c:pt idx="8">
                    <c:v>4.1666666666666671E-2</c:v>
                  </c:pt>
                  <c:pt idx="9">
                    <c:v>0.62257985538282745</c:v>
                  </c:pt>
                  <c:pt idx="10">
                    <c:v>0</c:v>
                  </c:pt>
                  <c:pt idx="11">
                    <c:v>7.7708734020026163E-2</c:v>
                  </c:pt>
                  <c:pt idx="12">
                    <c:v>0.43370942430883325</c:v>
                  </c:pt>
                </c:numCache>
              </c:numRef>
            </c:minus>
          </c:errBars>
          <c:cat>
            <c:numRef>
              <c:f>'Total HBR Nyabessang'!$B$3:$N$3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'Total HBR Nyabessang'!$B$4:$N$4</c:f>
              <c:numCache>
                <c:formatCode>#,##0.00</c:formatCode>
                <c:ptCount val="13"/>
                <c:pt idx="0">
                  <c:v>8.9166666666666661</c:v>
                </c:pt>
                <c:pt idx="1">
                  <c:v>13.958333333333334</c:v>
                </c:pt>
                <c:pt idx="2">
                  <c:v>4.541666666666667</c:v>
                </c:pt>
                <c:pt idx="3">
                  <c:v>4.208333333333333</c:v>
                </c:pt>
                <c:pt idx="4">
                  <c:v>4.791666666666667</c:v>
                </c:pt>
                <c:pt idx="5">
                  <c:v>1.75</c:v>
                </c:pt>
                <c:pt idx="6">
                  <c:v>3.5416666666666665</c:v>
                </c:pt>
                <c:pt idx="7">
                  <c:v>1.0416666666666667</c:v>
                </c:pt>
                <c:pt idx="8">
                  <c:v>4.1666666666666664E-2</c:v>
                </c:pt>
                <c:pt idx="9">
                  <c:v>1.7916666666666667</c:v>
                </c:pt>
                <c:pt idx="10">
                  <c:v>0</c:v>
                </c:pt>
                <c:pt idx="11">
                  <c:v>0.16666666666666666</c:v>
                </c:pt>
                <c:pt idx="12">
                  <c:v>1.4166666666666667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B9-4CC3-A2EC-E98E492CA5BF}"/>
            </c:ext>
          </c:extLst>
        </c:ser>
        <c:ser>
          <c:idx val="1"/>
          <c:order val="1"/>
          <c:tx>
            <c:strRef>
              <c:f>'Total HBR Nyabessang'!$A$5</c:f>
              <c:strCache>
                <c:ptCount val="1"/>
                <c:pt idx="0">
                  <c:v>An paludis</c:v>
                </c:pt>
              </c:strCache>
            </c:strRef>
          </c:tx>
          <c:spPr>
            <a:ln>
              <a:solidFill>
                <a:srgbClr val="77B5FE"/>
              </a:solidFill>
            </a:ln>
          </c:spPr>
          <c:marker>
            <c:spPr>
              <a:solidFill>
                <a:srgbClr val="77B5FE"/>
              </a:solidFill>
              <a:ln>
                <a:solidFill>
                  <a:srgbClr val="77B5FE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'Total HBR Nyabessang'!$O$5:$AA$5</c:f>
                <c:numCache>
                  <c:formatCode>General</c:formatCode>
                  <c:ptCount val="13"/>
                  <c:pt idx="0">
                    <c:v>0.17002948025148279</c:v>
                  </c:pt>
                  <c:pt idx="1">
                    <c:v>0.50173310744967903</c:v>
                  </c:pt>
                  <c:pt idx="2">
                    <c:v>8.5104324654386545</c:v>
                  </c:pt>
                  <c:pt idx="3">
                    <c:v>6.7691399777702443</c:v>
                  </c:pt>
                  <c:pt idx="4">
                    <c:v>1.0506496724881786</c:v>
                  </c:pt>
                  <c:pt idx="5">
                    <c:v>3.366456802183297</c:v>
                  </c:pt>
                  <c:pt idx="6">
                    <c:v>1.311845650090679</c:v>
                  </c:pt>
                  <c:pt idx="7">
                    <c:v>3.3589482301101916</c:v>
                  </c:pt>
                  <c:pt idx="8">
                    <c:v>3.4063448719226055</c:v>
                  </c:pt>
                  <c:pt idx="9">
                    <c:v>4.4078648281220207</c:v>
                  </c:pt>
                  <c:pt idx="10">
                    <c:v>1.5970042909504065</c:v>
                  </c:pt>
                  <c:pt idx="11">
                    <c:v>3.0305285448036234</c:v>
                  </c:pt>
                  <c:pt idx="12">
                    <c:v>1.9701692894229947</c:v>
                  </c:pt>
                </c:numCache>
              </c:numRef>
            </c:plus>
            <c:minus>
              <c:numRef>
                <c:f>'Total HBR Nyabessang'!$O$5:$AA$5</c:f>
                <c:numCache>
                  <c:formatCode>General</c:formatCode>
                  <c:ptCount val="13"/>
                  <c:pt idx="0">
                    <c:v>0.17002948025148279</c:v>
                  </c:pt>
                  <c:pt idx="1">
                    <c:v>0.50173310744967903</c:v>
                  </c:pt>
                  <c:pt idx="2">
                    <c:v>8.5104324654386545</c:v>
                  </c:pt>
                  <c:pt idx="3">
                    <c:v>6.7691399777702443</c:v>
                  </c:pt>
                  <c:pt idx="4">
                    <c:v>1.0506496724881786</c:v>
                  </c:pt>
                  <c:pt idx="5">
                    <c:v>3.366456802183297</c:v>
                  </c:pt>
                  <c:pt idx="6">
                    <c:v>1.311845650090679</c:v>
                  </c:pt>
                  <c:pt idx="7">
                    <c:v>3.3589482301101916</c:v>
                  </c:pt>
                  <c:pt idx="8">
                    <c:v>3.4063448719226055</c:v>
                  </c:pt>
                  <c:pt idx="9">
                    <c:v>4.4078648281220207</c:v>
                  </c:pt>
                  <c:pt idx="10">
                    <c:v>1.5970042909504065</c:v>
                  </c:pt>
                  <c:pt idx="11">
                    <c:v>3.0305285448036234</c:v>
                  </c:pt>
                  <c:pt idx="12">
                    <c:v>1.9701692894229947</c:v>
                  </c:pt>
                </c:numCache>
              </c:numRef>
            </c:minus>
          </c:errBars>
          <c:cat>
            <c:numRef>
              <c:f>'Total HBR Nyabessang'!$B$3:$N$3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'Total HBR Nyabessang'!$B$5:$N$5</c:f>
              <c:numCache>
                <c:formatCode>#,##0.00</c:formatCode>
                <c:ptCount val="13"/>
                <c:pt idx="0">
                  <c:v>0.45833333333333331</c:v>
                </c:pt>
                <c:pt idx="1">
                  <c:v>1.2916666666666667</c:v>
                </c:pt>
                <c:pt idx="2">
                  <c:v>34.458333333333336</c:v>
                </c:pt>
                <c:pt idx="3">
                  <c:v>25.666666666666668</c:v>
                </c:pt>
                <c:pt idx="4">
                  <c:v>4.166666666666667</c:v>
                </c:pt>
                <c:pt idx="5">
                  <c:v>10.083333333333334</c:v>
                </c:pt>
                <c:pt idx="6">
                  <c:v>6.208333333333333</c:v>
                </c:pt>
                <c:pt idx="7">
                  <c:v>15.208333333333334</c:v>
                </c:pt>
                <c:pt idx="8">
                  <c:v>16.708333333333332</c:v>
                </c:pt>
                <c:pt idx="9">
                  <c:v>19.291666666666668</c:v>
                </c:pt>
                <c:pt idx="10">
                  <c:v>9.9166666666666661</c:v>
                </c:pt>
                <c:pt idx="11">
                  <c:v>16.375</c:v>
                </c:pt>
                <c:pt idx="12">
                  <c:v>11.875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B9-4CC3-A2EC-E98E492CA5BF}"/>
            </c:ext>
          </c:extLst>
        </c:ser>
        <c:ser>
          <c:idx val="2"/>
          <c:order val="2"/>
          <c:tx>
            <c:strRef>
              <c:f>'Total HBR Nyabessang'!$A$6</c:f>
              <c:strCache>
                <c:ptCount val="1"/>
                <c:pt idx="0">
                  <c:v>An moucheti</c:v>
                </c:pt>
              </c:strCache>
            </c:strRef>
          </c:tx>
          <c:spPr>
            <a:ln>
              <a:solidFill>
                <a:srgbClr val="660099"/>
              </a:solidFill>
            </a:ln>
          </c:spPr>
          <c:marker>
            <c:spPr>
              <a:solidFill>
                <a:srgbClr val="660099"/>
              </a:solidFill>
              <a:ln>
                <a:solidFill>
                  <a:srgbClr val="660099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'Total HBR Nyabessang'!$O$6:$AA$6</c:f>
                <c:numCache>
                  <c:formatCode>General</c:formatCode>
                  <c:ptCount val="13"/>
                  <c:pt idx="0">
                    <c:v>2.4497208507045887</c:v>
                  </c:pt>
                  <c:pt idx="1">
                    <c:v>0.82929274039711831</c:v>
                  </c:pt>
                  <c:pt idx="2">
                    <c:v>3.8524648612604344</c:v>
                  </c:pt>
                  <c:pt idx="3">
                    <c:v>1.3173578721384043</c:v>
                  </c:pt>
                  <c:pt idx="4">
                    <c:v>1.5271298582192461</c:v>
                  </c:pt>
                  <c:pt idx="5">
                    <c:v>1.1503780097069796</c:v>
                  </c:pt>
                  <c:pt idx="6">
                    <c:v>2.378699762556526</c:v>
                  </c:pt>
                  <c:pt idx="7">
                    <c:v>0.97488851090555595</c:v>
                  </c:pt>
                  <c:pt idx="8">
                    <c:v>1.7586913228540495</c:v>
                  </c:pt>
                  <c:pt idx="9">
                    <c:v>1.6033018090245068</c:v>
                  </c:pt>
                  <c:pt idx="10">
                    <c:v>1.8362953673983122</c:v>
                  </c:pt>
                  <c:pt idx="11">
                    <c:v>2.1410836346193447</c:v>
                  </c:pt>
                  <c:pt idx="12">
                    <c:v>0.7189632901340558</c:v>
                  </c:pt>
                </c:numCache>
              </c:numRef>
            </c:plus>
            <c:minus>
              <c:numRef>
                <c:f>'Total HBR Nyabessang'!$O$6:$AA$6</c:f>
                <c:numCache>
                  <c:formatCode>General</c:formatCode>
                  <c:ptCount val="13"/>
                  <c:pt idx="0">
                    <c:v>2.4497208507045887</c:v>
                  </c:pt>
                  <c:pt idx="1">
                    <c:v>0.82929274039711831</c:v>
                  </c:pt>
                  <c:pt idx="2">
                    <c:v>3.8524648612604344</c:v>
                  </c:pt>
                  <c:pt idx="3">
                    <c:v>1.3173578721384043</c:v>
                  </c:pt>
                  <c:pt idx="4">
                    <c:v>1.5271298582192461</c:v>
                  </c:pt>
                  <c:pt idx="5">
                    <c:v>1.1503780097069796</c:v>
                  </c:pt>
                  <c:pt idx="6">
                    <c:v>2.378699762556526</c:v>
                  </c:pt>
                  <c:pt idx="7">
                    <c:v>0.97488851090555595</c:v>
                  </c:pt>
                  <c:pt idx="8">
                    <c:v>1.7586913228540495</c:v>
                  </c:pt>
                  <c:pt idx="9">
                    <c:v>1.6033018090245068</c:v>
                  </c:pt>
                  <c:pt idx="10">
                    <c:v>1.8362953673983122</c:v>
                  </c:pt>
                  <c:pt idx="11">
                    <c:v>2.1410836346193447</c:v>
                  </c:pt>
                  <c:pt idx="12">
                    <c:v>0.7189632901340558</c:v>
                  </c:pt>
                </c:numCache>
              </c:numRef>
            </c:minus>
          </c:errBars>
          <c:cat>
            <c:numRef>
              <c:f>'Total HBR Nyabessang'!$B$3:$N$3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'Total HBR Nyabessang'!$B$6:$N$6</c:f>
              <c:numCache>
                <c:formatCode>#,##0.00</c:formatCode>
                <c:ptCount val="13"/>
                <c:pt idx="0">
                  <c:v>18.125</c:v>
                </c:pt>
                <c:pt idx="1">
                  <c:v>7.375</c:v>
                </c:pt>
                <c:pt idx="2">
                  <c:v>34.25</c:v>
                </c:pt>
                <c:pt idx="3">
                  <c:v>7.541666666666667</c:v>
                </c:pt>
                <c:pt idx="4">
                  <c:v>8.8333333333333339</c:v>
                </c:pt>
                <c:pt idx="5">
                  <c:v>6.25</c:v>
                </c:pt>
                <c:pt idx="6">
                  <c:v>12.166666666666666</c:v>
                </c:pt>
                <c:pt idx="7">
                  <c:v>4.125</c:v>
                </c:pt>
                <c:pt idx="8">
                  <c:v>6.833333333333333</c:v>
                </c:pt>
                <c:pt idx="9">
                  <c:v>8.0416666666666661</c:v>
                </c:pt>
                <c:pt idx="10">
                  <c:v>8.6666666666666661</c:v>
                </c:pt>
                <c:pt idx="11">
                  <c:v>10.25</c:v>
                </c:pt>
                <c:pt idx="12">
                  <c:v>3.8333333333333335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B9-4CC3-A2EC-E98E492CA5BF}"/>
            </c:ext>
          </c:extLst>
        </c:ser>
        <c:ser>
          <c:idx val="3"/>
          <c:order val="3"/>
          <c:tx>
            <c:strRef>
              <c:f>'Total HBR Nyabessang'!$A$7</c:f>
              <c:strCache>
                <c:ptCount val="1"/>
                <c:pt idx="0">
                  <c:v>An nili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'Total HBR Nyabessang'!$O$7:$AA$7</c:f>
                <c:numCache>
                  <c:formatCode>General</c:formatCode>
                  <c:ptCount val="13"/>
                  <c:pt idx="0">
                    <c:v>0.43091577575797979</c:v>
                  </c:pt>
                  <c:pt idx="1">
                    <c:v>0.11227500313294325</c:v>
                  </c:pt>
                  <c:pt idx="2">
                    <c:v>5.7630339567343723E-2</c:v>
                  </c:pt>
                  <c:pt idx="3">
                    <c:v>0</c:v>
                  </c:pt>
                  <c:pt idx="4">
                    <c:v>0.27239654775171651</c:v>
                  </c:pt>
                  <c:pt idx="5">
                    <c:v>0</c:v>
                  </c:pt>
                  <c:pt idx="6">
                    <c:v>0.79509175176190006</c:v>
                  </c:pt>
                  <c:pt idx="7">
                    <c:v>0.64215584590875041</c:v>
                  </c:pt>
                  <c:pt idx="8">
                    <c:v>0.18855380195552693</c:v>
                  </c:pt>
                  <c:pt idx="9">
                    <c:v>0</c:v>
                  </c:pt>
                  <c:pt idx="10">
                    <c:v>0.10851434153530391</c:v>
                  </c:pt>
                  <c:pt idx="11">
                    <c:v>0.18955197622504827</c:v>
                  </c:pt>
                  <c:pt idx="12">
                    <c:v>0.52819078678672249</c:v>
                  </c:pt>
                </c:numCache>
              </c:numRef>
            </c:plus>
            <c:minus>
              <c:numRef>
                <c:f>'Total HBR Nyabessang'!$O$7:$AA$7</c:f>
                <c:numCache>
                  <c:formatCode>General</c:formatCode>
                  <c:ptCount val="13"/>
                  <c:pt idx="0">
                    <c:v>0.43091577575797979</c:v>
                  </c:pt>
                  <c:pt idx="1">
                    <c:v>0.11227500313294325</c:v>
                  </c:pt>
                  <c:pt idx="2">
                    <c:v>5.7630339567343723E-2</c:v>
                  </c:pt>
                  <c:pt idx="3">
                    <c:v>0</c:v>
                  </c:pt>
                  <c:pt idx="4">
                    <c:v>0.27239654775171651</c:v>
                  </c:pt>
                  <c:pt idx="5">
                    <c:v>0</c:v>
                  </c:pt>
                  <c:pt idx="6">
                    <c:v>0.79509175176190006</c:v>
                  </c:pt>
                  <c:pt idx="7">
                    <c:v>0.64215584590875041</c:v>
                  </c:pt>
                  <c:pt idx="8">
                    <c:v>0.18855380195552693</c:v>
                  </c:pt>
                  <c:pt idx="9">
                    <c:v>0</c:v>
                  </c:pt>
                  <c:pt idx="10">
                    <c:v>0.10851434153530391</c:v>
                  </c:pt>
                  <c:pt idx="11">
                    <c:v>0.18955197622504827</c:v>
                  </c:pt>
                  <c:pt idx="12">
                    <c:v>0.52819078678672249</c:v>
                  </c:pt>
                </c:numCache>
              </c:numRef>
            </c:minus>
          </c:errBars>
          <c:cat>
            <c:numRef>
              <c:f>'Total HBR Nyabessang'!$B$3:$N$3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'Total HBR Nyabessang'!$B$7:$N$7</c:f>
              <c:numCache>
                <c:formatCode>#,##0.00</c:formatCode>
                <c:ptCount val="13"/>
                <c:pt idx="0">
                  <c:v>1.25</c:v>
                </c:pt>
                <c:pt idx="1">
                  <c:v>0.29166666666666669</c:v>
                </c:pt>
                <c:pt idx="2">
                  <c:v>8.3333333333333329E-2</c:v>
                </c:pt>
                <c:pt idx="3">
                  <c:v>0</c:v>
                </c:pt>
                <c:pt idx="4">
                  <c:v>0.70833333333333337</c:v>
                </c:pt>
                <c:pt idx="5">
                  <c:v>0</c:v>
                </c:pt>
                <c:pt idx="6">
                  <c:v>2.9583333333333335</c:v>
                </c:pt>
                <c:pt idx="7">
                  <c:v>1.625</c:v>
                </c:pt>
                <c:pt idx="8">
                  <c:v>0.375</c:v>
                </c:pt>
                <c:pt idx="9">
                  <c:v>0</c:v>
                </c:pt>
                <c:pt idx="10">
                  <c:v>0.25</c:v>
                </c:pt>
                <c:pt idx="11">
                  <c:v>0.41666666666666669</c:v>
                </c:pt>
                <c:pt idx="12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B9-4CC3-A2EC-E98E492CA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109800"/>
        <c:axId val="475110192"/>
      </c:lineChart>
      <c:catAx>
        <c:axId val="475109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mm\-yy" sourceLinked="1"/>
        <c:majorTickMark val="out"/>
        <c:minorTickMark val="none"/>
        <c:tickLblPos val="nextTo"/>
        <c:crossAx val="475110192"/>
        <c:crosses val="autoZero"/>
        <c:auto val="0"/>
        <c:lblAlgn val="ctr"/>
        <c:lblOffset val="100"/>
        <c:noMultiLvlLbl val="1"/>
      </c:catAx>
      <c:valAx>
        <c:axId val="4751101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Bites/Person/night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751098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'Indoor HBR Nyabessang'!$A$4</c:f>
              <c:strCache>
                <c:ptCount val="1"/>
                <c:pt idx="0">
                  <c:v>An gambiae sl</c:v>
                </c:pt>
              </c:strCache>
            </c:strRef>
          </c:tx>
          <c:spPr>
            <a:ln>
              <a:solidFill>
                <a:srgbClr val="0F056B"/>
              </a:solidFill>
            </a:ln>
          </c:spPr>
          <c:marker>
            <c:spPr>
              <a:solidFill>
                <a:srgbClr val="0F056B"/>
              </a:solidFill>
              <a:ln>
                <a:solidFill>
                  <a:srgbClr val="0F056B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'Indoor HBR Nyabessang'!$O$4:$AA$4</c:f>
                <c:numCache>
                  <c:formatCode>General</c:formatCode>
                  <c:ptCount val="13"/>
                  <c:pt idx="0">
                    <c:v>2.0930078399714174</c:v>
                  </c:pt>
                  <c:pt idx="1">
                    <c:v>2.7256729314598496</c:v>
                  </c:pt>
                  <c:pt idx="2">
                    <c:v>1.6854996561581053</c:v>
                  </c:pt>
                  <c:pt idx="3">
                    <c:v>1.4433756729740645</c:v>
                  </c:pt>
                  <c:pt idx="4">
                    <c:v>1.7164901350833288</c:v>
                  </c:pt>
                  <c:pt idx="5">
                    <c:v>0.38599209705627263</c:v>
                  </c:pt>
                  <c:pt idx="6">
                    <c:v>0.70844473277309317</c:v>
                  </c:pt>
                  <c:pt idx="7">
                    <c:v>0.52223296786709361</c:v>
                  </c:pt>
                  <c:pt idx="8">
                    <c:v>8.3333333333333329E-2</c:v>
                  </c:pt>
                  <c:pt idx="9">
                    <c:v>1.1370704872299224</c:v>
                  </c:pt>
                  <c:pt idx="10">
                    <c:v>0</c:v>
                  </c:pt>
                  <c:pt idx="11">
                    <c:v>0.11236664374387369</c:v>
                  </c:pt>
                  <c:pt idx="12">
                    <c:v>0.34450960608794162</c:v>
                  </c:pt>
                </c:numCache>
              </c:numRef>
            </c:plus>
            <c:minus>
              <c:numRef>
                <c:f>'Indoor HBR Nyabessang'!$O$4:$AA$4</c:f>
                <c:numCache>
                  <c:formatCode>General</c:formatCode>
                  <c:ptCount val="13"/>
                  <c:pt idx="0">
                    <c:v>2.0930078399714174</c:v>
                  </c:pt>
                  <c:pt idx="1">
                    <c:v>2.7256729314598496</c:v>
                  </c:pt>
                  <c:pt idx="2">
                    <c:v>1.6854996561581053</c:v>
                  </c:pt>
                  <c:pt idx="3">
                    <c:v>1.4433756729740645</c:v>
                  </c:pt>
                  <c:pt idx="4">
                    <c:v>1.7164901350833288</c:v>
                  </c:pt>
                  <c:pt idx="5">
                    <c:v>0.38599209705627263</c:v>
                  </c:pt>
                  <c:pt idx="6">
                    <c:v>0.70844473277309317</c:v>
                  </c:pt>
                  <c:pt idx="7">
                    <c:v>0.52223296786709361</c:v>
                  </c:pt>
                  <c:pt idx="8">
                    <c:v>8.3333333333333329E-2</c:v>
                  </c:pt>
                  <c:pt idx="9">
                    <c:v>1.1370704872299224</c:v>
                  </c:pt>
                  <c:pt idx="10">
                    <c:v>0</c:v>
                  </c:pt>
                  <c:pt idx="11">
                    <c:v>0.11236664374387369</c:v>
                  </c:pt>
                  <c:pt idx="12">
                    <c:v>0.34450960608794162</c:v>
                  </c:pt>
                </c:numCache>
              </c:numRef>
            </c:minus>
          </c:errBars>
          <c:cat>
            <c:numRef>
              <c:f>'Indoor HBR Nyabessang'!$B$3:$N$3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'Indoor HBR Nyabessang'!$B$4:$N$4</c:f>
              <c:numCache>
                <c:formatCode>#,##0.00</c:formatCode>
                <c:ptCount val="13"/>
                <c:pt idx="0">
                  <c:v>8.25</c:v>
                </c:pt>
                <c:pt idx="1">
                  <c:v>13.666666666666666</c:v>
                </c:pt>
                <c:pt idx="2">
                  <c:v>4.5</c:v>
                </c:pt>
                <c:pt idx="3">
                  <c:v>4.5</c:v>
                </c:pt>
                <c:pt idx="4">
                  <c:v>5.583333333333333</c:v>
                </c:pt>
                <c:pt idx="5">
                  <c:v>0.83333333333333337</c:v>
                </c:pt>
                <c:pt idx="6">
                  <c:v>2.25</c:v>
                </c:pt>
                <c:pt idx="7">
                  <c:v>1</c:v>
                </c:pt>
                <c:pt idx="8">
                  <c:v>8.3333333333333329E-2</c:v>
                </c:pt>
                <c:pt idx="9">
                  <c:v>2.6666666666666665</c:v>
                </c:pt>
                <c:pt idx="10">
                  <c:v>0</c:v>
                </c:pt>
                <c:pt idx="11">
                  <c:v>0.16666666666666666</c:v>
                </c:pt>
                <c:pt idx="12">
                  <c:v>0.83333333333333337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C-423B-9218-47E3244B37A5}"/>
            </c:ext>
          </c:extLst>
        </c:ser>
        <c:ser>
          <c:idx val="1"/>
          <c:order val="1"/>
          <c:tx>
            <c:strRef>
              <c:f>'Indoor HBR Nyabessang'!$A$5</c:f>
              <c:strCache>
                <c:ptCount val="1"/>
                <c:pt idx="0">
                  <c:v>An paludis</c:v>
                </c:pt>
              </c:strCache>
            </c:strRef>
          </c:tx>
          <c:spPr>
            <a:ln>
              <a:solidFill>
                <a:srgbClr val="77B5FE"/>
              </a:solidFill>
            </a:ln>
          </c:spPr>
          <c:marker>
            <c:spPr>
              <a:solidFill>
                <a:srgbClr val="77B5FE"/>
              </a:solidFill>
              <a:ln>
                <a:solidFill>
                  <a:srgbClr val="77B5FE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'Indoor HBR Nyabessang'!$O$5:$AA$5</c:f>
                <c:numCache>
                  <c:formatCode>General</c:formatCode>
                  <c:ptCount val="13"/>
                  <c:pt idx="0">
                    <c:v>0.18802535827258873</c:v>
                  </c:pt>
                  <c:pt idx="1">
                    <c:v>0.49428552661208064</c:v>
                  </c:pt>
                  <c:pt idx="2">
                    <c:v>11.995790507465104</c:v>
                  </c:pt>
                  <c:pt idx="3">
                    <c:v>6.1691231798433739</c:v>
                  </c:pt>
                  <c:pt idx="4">
                    <c:v>0.78294639056901627</c:v>
                  </c:pt>
                  <c:pt idx="5">
                    <c:v>3.1457643480294792</c:v>
                  </c:pt>
                  <c:pt idx="6">
                    <c:v>1.8333333333333335</c:v>
                  </c:pt>
                  <c:pt idx="7">
                    <c:v>3.8720051965905529</c:v>
                  </c:pt>
                  <c:pt idx="8">
                    <c:v>4.5941332812686886</c:v>
                  </c:pt>
                  <c:pt idx="9">
                    <c:v>6.9077617009543495</c:v>
                  </c:pt>
                  <c:pt idx="10">
                    <c:v>2.3994948963429281</c:v>
                  </c:pt>
                  <c:pt idx="11">
                    <c:v>4.3932340081658579</c:v>
                  </c:pt>
                  <c:pt idx="12">
                    <c:v>1.8954690792263087</c:v>
                  </c:pt>
                </c:numCache>
              </c:numRef>
            </c:plus>
            <c:minus>
              <c:numRef>
                <c:f>'Indoor HBR Nyabessang'!$O$5:$AA$5</c:f>
                <c:numCache>
                  <c:formatCode>General</c:formatCode>
                  <c:ptCount val="13"/>
                  <c:pt idx="0">
                    <c:v>0.18802535827258873</c:v>
                  </c:pt>
                  <c:pt idx="1">
                    <c:v>0.49428552661208064</c:v>
                  </c:pt>
                  <c:pt idx="2">
                    <c:v>11.995790507465104</c:v>
                  </c:pt>
                  <c:pt idx="3">
                    <c:v>6.1691231798433739</c:v>
                  </c:pt>
                  <c:pt idx="4">
                    <c:v>0.78294639056901627</c:v>
                  </c:pt>
                  <c:pt idx="5">
                    <c:v>3.1457643480294792</c:v>
                  </c:pt>
                  <c:pt idx="6">
                    <c:v>1.8333333333333335</c:v>
                  </c:pt>
                  <c:pt idx="7">
                    <c:v>3.8720051965905529</c:v>
                  </c:pt>
                  <c:pt idx="8">
                    <c:v>4.5941332812686886</c:v>
                  </c:pt>
                  <c:pt idx="9">
                    <c:v>6.9077617009543495</c:v>
                  </c:pt>
                  <c:pt idx="10">
                    <c:v>2.3994948963429281</c:v>
                  </c:pt>
                  <c:pt idx="11">
                    <c:v>4.3932340081658579</c:v>
                  </c:pt>
                  <c:pt idx="12">
                    <c:v>1.8954690792263087</c:v>
                  </c:pt>
                </c:numCache>
              </c:numRef>
            </c:minus>
          </c:errBars>
          <c:cat>
            <c:numRef>
              <c:f>'Indoor HBR Nyabessang'!$B$3:$N$3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'Indoor HBR Nyabessang'!$B$5:$N$5</c:f>
              <c:numCache>
                <c:formatCode>#,##0.00</c:formatCode>
                <c:ptCount val="13"/>
                <c:pt idx="0">
                  <c:v>0.33333333333333331</c:v>
                </c:pt>
                <c:pt idx="1">
                  <c:v>0.75</c:v>
                </c:pt>
                <c:pt idx="2">
                  <c:v>31.666666666666668</c:v>
                </c:pt>
                <c:pt idx="3">
                  <c:v>21.166666666666668</c:v>
                </c:pt>
                <c:pt idx="4">
                  <c:v>2.0833333333333335</c:v>
                </c:pt>
                <c:pt idx="5">
                  <c:v>7.75</c:v>
                </c:pt>
                <c:pt idx="6">
                  <c:v>5.833333333333333</c:v>
                </c:pt>
                <c:pt idx="7">
                  <c:v>10.5</c:v>
                </c:pt>
                <c:pt idx="8">
                  <c:v>15</c:v>
                </c:pt>
                <c:pt idx="9">
                  <c:v>19.666666666666668</c:v>
                </c:pt>
                <c:pt idx="10">
                  <c:v>11</c:v>
                </c:pt>
                <c:pt idx="11">
                  <c:v>15.833333333333334</c:v>
                </c:pt>
                <c:pt idx="12">
                  <c:v>10.75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CC-423B-9218-47E3244B37A5}"/>
            </c:ext>
          </c:extLst>
        </c:ser>
        <c:ser>
          <c:idx val="2"/>
          <c:order val="2"/>
          <c:tx>
            <c:strRef>
              <c:f>'Indoor HBR Nyabessang'!$A$6</c:f>
              <c:strCache>
                <c:ptCount val="1"/>
                <c:pt idx="0">
                  <c:v>An moucheti</c:v>
                </c:pt>
              </c:strCache>
            </c:strRef>
          </c:tx>
          <c:spPr>
            <a:ln>
              <a:solidFill>
                <a:srgbClr val="660099"/>
              </a:solidFill>
            </a:ln>
          </c:spPr>
          <c:marker>
            <c:spPr>
              <a:solidFill>
                <a:srgbClr val="660099"/>
              </a:solidFill>
              <a:ln>
                <a:solidFill>
                  <a:srgbClr val="660099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'Indoor HBR Nyabessang'!$O$6:$AA$6</c:f>
                <c:numCache>
                  <c:formatCode>General</c:formatCode>
                  <c:ptCount val="13"/>
                  <c:pt idx="0">
                    <c:v>3.2577607417526919</c:v>
                  </c:pt>
                  <c:pt idx="1">
                    <c:v>1.2759923846389389</c:v>
                  </c:pt>
                  <c:pt idx="2">
                    <c:v>6.013190467294347</c:v>
                  </c:pt>
                  <c:pt idx="3">
                    <c:v>2.3423796498950429</c:v>
                  </c:pt>
                  <c:pt idx="4">
                    <c:v>2.5995337577295969</c:v>
                  </c:pt>
                  <c:pt idx="5">
                    <c:v>1.6397446832548737</c:v>
                  </c:pt>
                  <c:pt idx="6">
                    <c:v>3.6156925094969465</c:v>
                  </c:pt>
                  <c:pt idx="7">
                    <c:v>1.4896528644505258</c:v>
                  </c:pt>
                  <c:pt idx="8">
                    <c:v>3.134606446710269</c:v>
                  </c:pt>
                  <c:pt idx="9">
                    <c:v>2.498863377981714</c:v>
                  </c:pt>
                  <c:pt idx="10">
                    <c:v>2.5361029517387856</c:v>
                  </c:pt>
                  <c:pt idx="11">
                    <c:v>3.0496729415635788</c:v>
                  </c:pt>
                  <c:pt idx="12">
                    <c:v>1.097230213498581</c:v>
                  </c:pt>
                </c:numCache>
              </c:numRef>
            </c:plus>
            <c:minus>
              <c:numRef>
                <c:f>'Indoor HBR Nyabessang'!$O$6:$AA$6</c:f>
                <c:numCache>
                  <c:formatCode>General</c:formatCode>
                  <c:ptCount val="13"/>
                  <c:pt idx="0">
                    <c:v>3.2577607417526919</c:v>
                  </c:pt>
                  <c:pt idx="1">
                    <c:v>1.2759923846389389</c:v>
                  </c:pt>
                  <c:pt idx="2">
                    <c:v>6.013190467294347</c:v>
                  </c:pt>
                  <c:pt idx="3">
                    <c:v>2.3423796498950429</c:v>
                  </c:pt>
                  <c:pt idx="4">
                    <c:v>2.5995337577295969</c:v>
                  </c:pt>
                  <c:pt idx="5">
                    <c:v>1.6397446832548737</c:v>
                  </c:pt>
                  <c:pt idx="6">
                    <c:v>3.6156925094969465</c:v>
                  </c:pt>
                  <c:pt idx="7">
                    <c:v>1.4896528644505258</c:v>
                  </c:pt>
                  <c:pt idx="8">
                    <c:v>3.134606446710269</c:v>
                  </c:pt>
                  <c:pt idx="9">
                    <c:v>2.498863377981714</c:v>
                  </c:pt>
                  <c:pt idx="10">
                    <c:v>2.5361029517387856</c:v>
                  </c:pt>
                  <c:pt idx="11">
                    <c:v>3.0496729415635788</c:v>
                  </c:pt>
                  <c:pt idx="12">
                    <c:v>1.097230213498581</c:v>
                  </c:pt>
                </c:numCache>
              </c:numRef>
            </c:minus>
          </c:errBars>
          <c:cat>
            <c:numRef>
              <c:f>'Indoor HBR Nyabessang'!$B$3:$N$3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'Indoor HBR Nyabessang'!$B$6:$N$6</c:f>
              <c:numCache>
                <c:formatCode>#,##0.00</c:formatCode>
                <c:ptCount val="13"/>
                <c:pt idx="0">
                  <c:v>15.583333333333334</c:v>
                </c:pt>
                <c:pt idx="1">
                  <c:v>5.916666666666667</c:v>
                </c:pt>
                <c:pt idx="2">
                  <c:v>37.083333333333336</c:v>
                </c:pt>
                <c:pt idx="3">
                  <c:v>8.25</c:v>
                </c:pt>
                <c:pt idx="4">
                  <c:v>11</c:v>
                </c:pt>
                <c:pt idx="5">
                  <c:v>6.916666666666667</c:v>
                </c:pt>
                <c:pt idx="6">
                  <c:v>14.833333333333334</c:v>
                </c:pt>
                <c:pt idx="7">
                  <c:v>4.583333333333333</c:v>
                </c:pt>
                <c:pt idx="8">
                  <c:v>8.5</c:v>
                </c:pt>
                <c:pt idx="9">
                  <c:v>9.25</c:v>
                </c:pt>
                <c:pt idx="10">
                  <c:v>7.5</c:v>
                </c:pt>
                <c:pt idx="11">
                  <c:v>9.8333333333333339</c:v>
                </c:pt>
                <c:pt idx="12">
                  <c:v>3.9166666666666665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CC-423B-9218-47E3244B37A5}"/>
            </c:ext>
          </c:extLst>
        </c:ser>
        <c:ser>
          <c:idx val="3"/>
          <c:order val="3"/>
          <c:tx>
            <c:strRef>
              <c:f>'Indoor HBR Nyabessang'!$A$7</c:f>
              <c:strCache>
                <c:ptCount val="1"/>
                <c:pt idx="0">
                  <c:v>An nili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'Indoor HBR Nyabessang'!$O$7:$AA$7</c:f>
                <c:numCache>
                  <c:formatCode>General</c:formatCode>
                  <c:ptCount val="13"/>
                  <c:pt idx="0">
                    <c:v>0.19462473604038075</c:v>
                  </c:pt>
                  <c:pt idx="1">
                    <c:v>0.18802535827258873</c:v>
                  </c:pt>
                  <c:pt idx="2">
                    <c:v>0</c:v>
                  </c:pt>
                  <c:pt idx="3">
                    <c:v>0</c:v>
                  </c:pt>
                  <c:pt idx="4">
                    <c:v>8.3333333333333329E-2</c:v>
                  </c:pt>
                  <c:pt idx="5">
                    <c:v>0</c:v>
                  </c:pt>
                  <c:pt idx="6">
                    <c:v>1.2029005349444721</c:v>
                  </c:pt>
                  <c:pt idx="7">
                    <c:v>1.2018504251546633</c:v>
                  </c:pt>
                  <c:pt idx="8">
                    <c:v>0.3361622383686938</c:v>
                  </c:pt>
                  <c:pt idx="9">
                    <c:v>0</c:v>
                  </c:pt>
                  <c:pt idx="10">
                    <c:v>0.18802535827258873</c:v>
                  </c:pt>
                  <c:pt idx="11">
                    <c:v>0.17943514064131835</c:v>
                  </c:pt>
                  <c:pt idx="12">
                    <c:v>0.91563302604473507</c:v>
                  </c:pt>
                </c:numCache>
              </c:numRef>
            </c:plus>
            <c:minus>
              <c:numRef>
                <c:f>'Indoor HBR Nyabessang'!$O$7:$AA$7</c:f>
                <c:numCache>
                  <c:formatCode>General</c:formatCode>
                  <c:ptCount val="13"/>
                  <c:pt idx="0">
                    <c:v>0.19462473604038075</c:v>
                  </c:pt>
                  <c:pt idx="1">
                    <c:v>0.18802535827258873</c:v>
                  </c:pt>
                  <c:pt idx="2">
                    <c:v>0</c:v>
                  </c:pt>
                  <c:pt idx="3">
                    <c:v>0</c:v>
                  </c:pt>
                  <c:pt idx="4">
                    <c:v>8.3333333333333329E-2</c:v>
                  </c:pt>
                  <c:pt idx="5">
                    <c:v>0</c:v>
                  </c:pt>
                  <c:pt idx="6">
                    <c:v>1.2029005349444721</c:v>
                  </c:pt>
                  <c:pt idx="7">
                    <c:v>1.2018504251546633</c:v>
                  </c:pt>
                  <c:pt idx="8">
                    <c:v>0.3361622383686938</c:v>
                  </c:pt>
                  <c:pt idx="9">
                    <c:v>0</c:v>
                  </c:pt>
                  <c:pt idx="10">
                    <c:v>0.18802535827258873</c:v>
                  </c:pt>
                  <c:pt idx="11">
                    <c:v>0.17943514064131835</c:v>
                  </c:pt>
                  <c:pt idx="12">
                    <c:v>0.91563302604473507</c:v>
                  </c:pt>
                </c:numCache>
              </c:numRef>
            </c:minus>
          </c:errBars>
          <c:cat>
            <c:numRef>
              <c:f>'Indoor HBR Nyabessang'!$B$3:$N$3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'Indoor HBR Nyabessang'!$B$7:$N$7</c:f>
              <c:numCache>
                <c:formatCode>#,##0.00</c:formatCode>
                <c:ptCount val="13"/>
                <c:pt idx="0">
                  <c:v>0.5</c:v>
                </c:pt>
                <c:pt idx="1">
                  <c:v>0.33333333333333331</c:v>
                </c:pt>
                <c:pt idx="2">
                  <c:v>0</c:v>
                </c:pt>
                <c:pt idx="3">
                  <c:v>0</c:v>
                </c:pt>
                <c:pt idx="4">
                  <c:v>8.3333333333333329E-2</c:v>
                </c:pt>
                <c:pt idx="5">
                  <c:v>0</c:v>
                </c:pt>
                <c:pt idx="6">
                  <c:v>3.5</c:v>
                </c:pt>
                <c:pt idx="7">
                  <c:v>2.6666666666666665</c:v>
                </c:pt>
                <c:pt idx="8">
                  <c:v>0.41666666666666669</c:v>
                </c:pt>
                <c:pt idx="9">
                  <c:v>0</c:v>
                </c:pt>
                <c:pt idx="10">
                  <c:v>0.33333333333333331</c:v>
                </c:pt>
                <c:pt idx="11">
                  <c:v>0.25</c:v>
                </c:pt>
                <c:pt idx="12">
                  <c:v>2.6666666666666665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CC-423B-9218-47E3244B3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114896"/>
        <c:axId val="475112544"/>
      </c:lineChart>
      <c:catAx>
        <c:axId val="475114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mm\-yy" sourceLinked="1"/>
        <c:majorTickMark val="out"/>
        <c:minorTickMark val="none"/>
        <c:tickLblPos val="nextTo"/>
        <c:crossAx val="475112544"/>
        <c:crosses val="autoZero"/>
        <c:auto val="0"/>
        <c:lblAlgn val="ctr"/>
        <c:lblOffset val="100"/>
        <c:noMultiLvlLbl val="1"/>
      </c:catAx>
      <c:valAx>
        <c:axId val="4751125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Bites/Person/night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751148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57181102362205"/>
          <c:y val="4.5512598425196851E-2"/>
          <c:w val="0.67329763779527563"/>
          <c:h val="0.60735393700787399"/>
        </c:manualLayout>
      </c:layout>
      <c:lineChart>
        <c:grouping val="standard"/>
        <c:varyColors val="0"/>
        <c:ser>
          <c:idx val="0"/>
          <c:order val="0"/>
          <c:tx>
            <c:strRef>
              <c:f>'Outdoor HBR Nyabessang'!$A$5</c:f>
              <c:strCache>
                <c:ptCount val="1"/>
                <c:pt idx="0">
                  <c:v>An gambiae sl</c:v>
                </c:pt>
              </c:strCache>
            </c:strRef>
          </c:tx>
          <c:spPr>
            <a:ln>
              <a:solidFill>
                <a:srgbClr val="0F056B"/>
              </a:solidFill>
            </a:ln>
          </c:spPr>
          <c:marker>
            <c:spPr>
              <a:solidFill>
                <a:srgbClr val="0F056B"/>
              </a:solidFill>
              <a:ln>
                <a:solidFill>
                  <a:srgbClr val="0F056B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'Outdoor HBR Nyabessang'!$O$5:$AA$5</c:f>
                <c:numCache>
                  <c:formatCode>General</c:formatCode>
                  <c:ptCount val="13"/>
                  <c:pt idx="0">
                    <c:v>2.3755647919617102</c:v>
                  </c:pt>
                  <c:pt idx="1">
                    <c:v>3.3100512675696421</c:v>
                  </c:pt>
                  <c:pt idx="2">
                    <c:v>1.6164792143745772</c:v>
                  </c:pt>
                  <c:pt idx="3">
                    <c:v>1.062147148777685</c:v>
                  </c:pt>
                  <c:pt idx="4">
                    <c:v>1.3706888336846841</c:v>
                  </c:pt>
                  <c:pt idx="5">
                    <c:v>1.1634153830577256</c:v>
                  </c:pt>
                  <c:pt idx="6">
                    <c:v>1.402558988838515</c:v>
                  </c:pt>
                  <c:pt idx="7">
                    <c:v>0.39806983804301976</c:v>
                  </c:pt>
                  <c:pt idx="8">
                    <c:v>0</c:v>
                  </c:pt>
                  <c:pt idx="9">
                    <c:v>0.43446821087695964</c:v>
                  </c:pt>
                  <c:pt idx="10">
                    <c:v>0</c:v>
                  </c:pt>
                  <c:pt idx="11">
                    <c:v>0.11236664374387369</c:v>
                  </c:pt>
                  <c:pt idx="12">
                    <c:v>0.77849894416152299</c:v>
                  </c:pt>
                </c:numCache>
              </c:numRef>
            </c:plus>
            <c:minus>
              <c:numRef>
                <c:f>'Outdoor HBR Nyabessang'!$O$5:$AA$5</c:f>
                <c:numCache>
                  <c:formatCode>General</c:formatCode>
                  <c:ptCount val="13"/>
                  <c:pt idx="0">
                    <c:v>2.3755647919617102</c:v>
                  </c:pt>
                  <c:pt idx="1">
                    <c:v>3.3100512675696421</c:v>
                  </c:pt>
                  <c:pt idx="2">
                    <c:v>1.6164792143745772</c:v>
                  </c:pt>
                  <c:pt idx="3">
                    <c:v>1.062147148777685</c:v>
                  </c:pt>
                  <c:pt idx="4">
                    <c:v>1.3706888336846841</c:v>
                  </c:pt>
                  <c:pt idx="5">
                    <c:v>1.1634153830577256</c:v>
                  </c:pt>
                  <c:pt idx="6">
                    <c:v>1.402558988838515</c:v>
                  </c:pt>
                  <c:pt idx="7">
                    <c:v>0.39806983804301976</c:v>
                  </c:pt>
                  <c:pt idx="8">
                    <c:v>0</c:v>
                  </c:pt>
                  <c:pt idx="9">
                    <c:v>0.43446821087695964</c:v>
                  </c:pt>
                  <c:pt idx="10">
                    <c:v>0</c:v>
                  </c:pt>
                  <c:pt idx="11">
                    <c:v>0.11236664374387369</c:v>
                  </c:pt>
                  <c:pt idx="12">
                    <c:v>0.77849894416152299</c:v>
                  </c:pt>
                </c:numCache>
              </c:numRef>
            </c:minus>
          </c:errBars>
          <c:cat>
            <c:numRef>
              <c:f>'Outdoor HBR Nyabessang'!$B$4:$N$4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'Outdoor HBR Nyabessang'!$B$5:$N$5</c:f>
              <c:numCache>
                <c:formatCode>#,##0.00</c:formatCode>
                <c:ptCount val="13"/>
                <c:pt idx="0">
                  <c:v>9.5833333333333339</c:v>
                </c:pt>
                <c:pt idx="1">
                  <c:v>14.25</c:v>
                </c:pt>
                <c:pt idx="2">
                  <c:v>4.583333333333333</c:v>
                </c:pt>
                <c:pt idx="3">
                  <c:v>3.9166666666666665</c:v>
                </c:pt>
                <c:pt idx="4">
                  <c:v>4</c:v>
                </c:pt>
                <c:pt idx="5">
                  <c:v>2.6666666666666665</c:v>
                </c:pt>
                <c:pt idx="6">
                  <c:v>4.833333333333333</c:v>
                </c:pt>
                <c:pt idx="7">
                  <c:v>1.0833333333333333</c:v>
                </c:pt>
                <c:pt idx="8">
                  <c:v>0</c:v>
                </c:pt>
                <c:pt idx="9">
                  <c:v>0.91666666666666663</c:v>
                </c:pt>
                <c:pt idx="10">
                  <c:v>0</c:v>
                </c:pt>
                <c:pt idx="11">
                  <c:v>0.16666666666666666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CB-4B9F-A7EB-552A609B06CB}"/>
            </c:ext>
          </c:extLst>
        </c:ser>
        <c:ser>
          <c:idx val="1"/>
          <c:order val="1"/>
          <c:tx>
            <c:strRef>
              <c:f>'Outdoor HBR Nyabessang'!$A$6</c:f>
              <c:strCache>
                <c:ptCount val="1"/>
                <c:pt idx="0">
                  <c:v>An paludis</c:v>
                </c:pt>
              </c:strCache>
            </c:strRef>
          </c:tx>
          <c:spPr>
            <a:ln>
              <a:solidFill>
                <a:srgbClr val="77B5FE"/>
              </a:solidFill>
            </a:ln>
          </c:spPr>
          <c:marker>
            <c:spPr>
              <a:solidFill>
                <a:srgbClr val="77B5FE"/>
              </a:solidFill>
              <a:ln>
                <a:solidFill>
                  <a:srgbClr val="77B5FE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'Outdoor HBR Nyabessang'!$O$6:$AA$6</c:f>
                <c:numCache>
                  <c:formatCode>General</c:formatCode>
                  <c:ptCount val="13"/>
                  <c:pt idx="0">
                    <c:v>0.28757958933488348</c:v>
                  </c:pt>
                  <c:pt idx="1">
                    <c:v>0.86893642175391927</c:v>
                  </c:pt>
                  <c:pt idx="2">
                    <c:v>12.552390210633193</c:v>
                  </c:pt>
                  <c:pt idx="3">
                    <c:v>12.242396114579147</c:v>
                  </c:pt>
                  <c:pt idx="4">
                    <c:v>1.7927674560620381</c:v>
                  </c:pt>
                  <c:pt idx="5">
                    <c:v>6.0420976857747384</c:v>
                  </c:pt>
                  <c:pt idx="6">
                    <c:v>1.9519156609532973</c:v>
                  </c:pt>
                  <c:pt idx="7">
                    <c:v>5.3064545221795321</c:v>
                  </c:pt>
                  <c:pt idx="8">
                    <c:v>5.1851453521798527</c:v>
                  </c:pt>
                  <c:pt idx="9">
                    <c:v>5.7885183289374194</c:v>
                  </c:pt>
                  <c:pt idx="10">
                    <c:v>2.166666666666667</c:v>
                  </c:pt>
                  <c:pt idx="11">
                    <c:v>4.3649053815516998</c:v>
                  </c:pt>
                  <c:pt idx="12">
                    <c:v>3.5226539581813752</c:v>
                  </c:pt>
                </c:numCache>
              </c:numRef>
            </c:plus>
            <c:minus>
              <c:numRef>
                <c:f>'Outdoor HBR Nyabessang'!$O$6:$AA$6</c:f>
                <c:numCache>
                  <c:formatCode>General</c:formatCode>
                  <c:ptCount val="13"/>
                  <c:pt idx="0">
                    <c:v>0.28757958933488348</c:v>
                  </c:pt>
                  <c:pt idx="1">
                    <c:v>0.86893642175391927</c:v>
                  </c:pt>
                  <c:pt idx="2">
                    <c:v>12.552390210633193</c:v>
                  </c:pt>
                  <c:pt idx="3">
                    <c:v>12.242396114579147</c:v>
                  </c:pt>
                  <c:pt idx="4">
                    <c:v>1.7927674560620381</c:v>
                  </c:pt>
                  <c:pt idx="5">
                    <c:v>6.0420976857747384</c:v>
                  </c:pt>
                  <c:pt idx="6">
                    <c:v>1.9519156609532973</c:v>
                  </c:pt>
                  <c:pt idx="7">
                    <c:v>5.3064545221795321</c:v>
                  </c:pt>
                  <c:pt idx="8">
                    <c:v>5.1851453521798527</c:v>
                  </c:pt>
                  <c:pt idx="9">
                    <c:v>5.7885183289374194</c:v>
                  </c:pt>
                  <c:pt idx="10">
                    <c:v>2.166666666666667</c:v>
                  </c:pt>
                  <c:pt idx="11">
                    <c:v>4.3649053815516998</c:v>
                  </c:pt>
                  <c:pt idx="12">
                    <c:v>3.5226539581813752</c:v>
                  </c:pt>
                </c:numCache>
              </c:numRef>
            </c:minus>
          </c:errBars>
          <c:cat>
            <c:numRef>
              <c:f>'Outdoor HBR Nyabessang'!$B$4:$N$4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'Outdoor HBR Nyabessang'!$B$6:$N$6</c:f>
              <c:numCache>
                <c:formatCode>#,##0.00</c:formatCode>
                <c:ptCount val="13"/>
                <c:pt idx="0">
                  <c:v>0.58333333333333337</c:v>
                </c:pt>
                <c:pt idx="1">
                  <c:v>1.8333333333333333</c:v>
                </c:pt>
                <c:pt idx="2">
                  <c:v>37.25</c:v>
                </c:pt>
                <c:pt idx="3">
                  <c:v>30.166666666666668</c:v>
                </c:pt>
                <c:pt idx="4">
                  <c:v>6.25</c:v>
                </c:pt>
                <c:pt idx="5">
                  <c:v>12.416666666666666</c:v>
                </c:pt>
                <c:pt idx="6">
                  <c:v>6.583333333333333</c:v>
                </c:pt>
                <c:pt idx="7">
                  <c:v>19.916666666666668</c:v>
                </c:pt>
                <c:pt idx="8">
                  <c:v>18.416666666666668</c:v>
                </c:pt>
                <c:pt idx="9">
                  <c:v>18.916666666666668</c:v>
                </c:pt>
                <c:pt idx="10">
                  <c:v>8.8333333333333339</c:v>
                </c:pt>
                <c:pt idx="11">
                  <c:v>16.916666666666668</c:v>
                </c:pt>
                <c:pt idx="12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CB-4B9F-A7EB-552A609B06CB}"/>
            </c:ext>
          </c:extLst>
        </c:ser>
        <c:ser>
          <c:idx val="2"/>
          <c:order val="2"/>
          <c:tx>
            <c:strRef>
              <c:f>'Outdoor HBR Nyabessang'!$A$7</c:f>
              <c:strCache>
                <c:ptCount val="1"/>
                <c:pt idx="0">
                  <c:v>An moucheti</c:v>
                </c:pt>
              </c:strCache>
            </c:strRef>
          </c:tx>
          <c:spPr>
            <a:ln>
              <a:solidFill>
                <a:srgbClr val="660099"/>
              </a:solidFill>
            </a:ln>
          </c:spPr>
          <c:marker>
            <c:spPr>
              <a:solidFill>
                <a:srgbClr val="660099"/>
              </a:solidFill>
              <a:ln>
                <a:solidFill>
                  <a:srgbClr val="660099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'Outdoor HBR Nyabessang'!$O$7:$AA$7</c:f>
                <c:numCache>
                  <c:formatCode>General</c:formatCode>
                  <c:ptCount val="13"/>
                  <c:pt idx="0">
                    <c:v>3.6480242334832167</c:v>
                  </c:pt>
                  <c:pt idx="1">
                    <c:v>0.92796072713833699</c:v>
                  </c:pt>
                  <c:pt idx="2">
                    <c:v>4.9443238550724393</c:v>
                  </c:pt>
                  <c:pt idx="3">
                    <c:v>1.2958753525292968</c:v>
                  </c:pt>
                  <c:pt idx="4">
                    <c:v>1.4633571475938951</c:v>
                  </c:pt>
                  <c:pt idx="5">
                    <c:v>1.6626846369712456</c:v>
                  </c:pt>
                  <c:pt idx="6">
                    <c:v>3.0488447886789101</c:v>
                  </c:pt>
                  <c:pt idx="7">
                    <c:v>1.3104089885114942</c:v>
                  </c:pt>
                  <c:pt idx="8">
                    <c:v>1.613547443843953</c:v>
                  </c:pt>
                  <c:pt idx="9">
                    <c:v>2.0591015006305518</c:v>
                  </c:pt>
                  <c:pt idx="10">
                    <c:v>2.7242828729258588</c:v>
                  </c:pt>
                  <c:pt idx="11">
                    <c:v>3.1366198109404078</c:v>
                  </c:pt>
                  <c:pt idx="12">
                    <c:v>0.9779771949996553</c:v>
                  </c:pt>
                </c:numCache>
              </c:numRef>
            </c:plus>
            <c:minus>
              <c:numRef>
                <c:f>'Outdoor HBR Nyabessang'!$O$7:$AA$7</c:f>
                <c:numCache>
                  <c:formatCode>General</c:formatCode>
                  <c:ptCount val="13"/>
                  <c:pt idx="0">
                    <c:v>3.6480242334832167</c:v>
                  </c:pt>
                  <c:pt idx="1">
                    <c:v>0.92796072713833699</c:v>
                  </c:pt>
                  <c:pt idx="2">
                    <c:v>4.9443238550724393</c:v>
                  </c:pt>
                  <c:pt idx="3">
                    <c:v>1.2958753525292968</c:v>
                  </c:pt>
                  <c:pt idx="4">
                    <c:v>1.4633571475938951</c:v>
                  </c:pt>
                  <c:pt idx="5">
                    <c:v>1.6626846369712456</c:v>
                  </c:pt>
                  <c:pt idx="6">
                    <c:v>3.0488447886789101</c:v>
                  </c:pt>
                  <c:pt idx="7">
                    <c:v>1.3104089885114942</c:v>
                  </c:pt>
                  <c:pt idx="8">
                    <c:v>1.613547443843953</c:v>
                  </c:pt>
                  <c:pt idx="9">
                    <c:v>2.0591015006305518</c:v>
                  </c:pt>
                  <c:pt idx="10">
                    <c:v>2.7242828729258588</c:v>
                  </c:pt>
                  <c:pt idx="11">
                    <c:v>3.1366198109404078</c:v>
                  </c:pt>
                  <c:pt idx="12">
                    <c:v>0.9779771949996553</c:v>
                  </c:pt>
                </c:numCache>
              </c:numRef>
            </c:minus>
          </c:errBars>
          <c:cat>
            <c:numRef>
              <c:f>'Outdoor HBR Nyabessang'!$B$4:$N$4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'Outdoor HBR Nyabessang'!$B$7:$N$7</c:f>
              <c:numCache>
                <c:formatCode>#,##0.00</c:formatCode>
                <c:ptCount val="13"/>
                <c:pt idx="0">
                  <c:v>20.666666666666668</c:v>
                </c:pt>
                <c:pt idx="1">
                  <c:v>8.8333333333333339</c:v>
                </c:pt>
                <c:pt idx="2">
                  <c:v>31.416666666666668</c:v>
                </c:pt>
                <c:pt idx="3">
                  <c:v>6.833333333333333</c:v>
                </c:pt>
                <c:pt idx="4">
                  <c:v>6.666666666666667</c:v>
                </c:pt>
                <c:pt idx="5">
                  <c:v>5.583333333333333</c:v>
                </c:pt>
                <c:pt idx="6">
                  <c:v>9.5</c:v>
                </c:pt>
                <c:pt idx="7">
                  <c:v>3.6666666666666665</c:v>
                </c:pt>
                <c:pt idx="8">
                  <c:v>5.166666666666667</c:v>
                </c:pt>
                <c:pt idx="9">
                  <c:v>6.833333333333333</c:v>
                </c:pt>
                <c:pt idx="10">
                  <c:v>9.8333333333333339</c:v>
                </c:pt>
                <c:pt idx="11">
                  <c:v>10.666666666666666</c:v>
                </c:pt>
                <c:pt idx="12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CB-4B9F-A7EB-552A609B06CB}"/>
            </c:ext>
          </c:extLst>
        </c:ser>
        <c:ser>
          <c:idx val="3"/>
          <c:order val="3"/>
          <c:tx>
            <c:strRef>
              <c:f>'Outdoor HBR Nyabessang'!$A$8</c:f>
              <c:strCache>
                <c:ptCount val="1"/>
                <c:pt idx="0">
                  <c:v>An nili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numRef>
              <c:f>'Outdoor HBR Nyabessang'!$B$4:$N$4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'Outdoor HBR Nyabessang'!$B$8:$N$8</c:f>
              <c:numCache>
                <c:formatCode>#,##0.00</c:formatCode>
                <c:ptCount val="13"/>
                <c:pt idx="0">
                  <c:v>2</c:v>
                </c:pt>
                <c:pt idx="1">
                  <c:v>0.25</c:v>
                </c:pt>
                <c:pt idx="2">
                  <c:v>0.16666666666666666</c:v>
                </c:pt>
                <c:pt idx="3">
                  <c:v>0</c:v>
                </c:pt>
                <c:pt idx="4">
                  <c:v>1.3333333333333333</c:v>
                </c:pt>
                <c:pt idx="5">
                  <c:v>0</c:v>
                </c:pt>
                <c:pt idx="6">
                  <c:v>2.4166666666666665</c:v>
                </c:pt>
                <c:pt idx="7">
                  <c:v>0.58333333333333337</c:v>
                </c:pt>
                <c:pt idx="8">
                  <c:v>0.33333333333333331</c:v>
                </c:pt>
                <c:pt idx="9">
                  <c:v>0</c:v>
                </c:pt>
                <c:pt idx="10">
                  <c:v>0.16666666666666666</c:v>
                </c:pt>
                <c:pt idx="11">
                  <c:v>0.58333333333333337</c:v>
                </c:pt>
                <c:pt idx="12">
                  <c:v>2.3333333333333335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CB-4B9F-A7EB-552A609B0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111760"/>
        <c:axId val="475110584"/>
      </c:lineChart>
      <c:catAx>
        <c:axId val="47511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mm\-yy" sourceLinked="1"/>
        <c:majorTickMark val="out"/>
        <c:minorTickMark val="none"/>
        <c:tickLblPos val="nextTo"/>
        <c:crossAx val="475110584"/>
        <c:crosses val="autoZero"/>
        <c:auto val="0"/>
        <c:lblAlgn val="ctr"/>
        <c:lblOffset val="100"/>
        <c:noMultiLvlLbl val="1"/>
      </c:catAx>
      <c:valAx>
        <c:axId val="4751105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Bites/Person/night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75111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'Total HBR Bonaberi'!$A$4</c:f>
              <c:strCache>
                <c:ptCount val="1"/>
                <c:pt idx="0">
                  <c:v>An gambiae sl</c:v>
                </c:pt>
              </c:strCache>
            </c:strRef>
          </c:tx>
          <c:spPr>
            <a:ln>
              <a:solidFill>
                <a:srgbClr val="0F056B"/>
              </a:solidFill>
            </a:ln>
          </c:spPr>
          <c:marker>
            <c:spPr>
              <a:solidFill>
                <a:srgbClr val="0F056B"/>
              </a:solidFill>
              <a:ln>
                <a:solidFill>
                  <a:srgbClr val="0F056B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'Total HBR Bonaberi'!$N$4:$Y$4</c:f>
                <c:numCache>
                  <c:formatCode>General</c:formatCode>
                  <c:ptCount val="12"/>
                  <c:pt idx="0">
                    <c:v>0.97209712790798664</c:v>
                  </c:pt>
                  <c:pt idx="1">
                    <c:v>5.9134699978488889</c:v>
                  </c:pt>
                  <c:pt idx="2">
                    <c:v>2.2206044080830938</c:v>
                  </c:pt>
                  <c:pt idx="3">
                    <c:v>4.8756193091076128</c:v>
                  </c:pt>
                  <c:pt idx="4">
                    <c:v>6.6172477658894628</c:v>
                  </c:pt>
                  <c:pt idx="5">
                    <c:v>1.243552210986445</c:v>
                  </c:pt>
                  <c:pt idx="6">
                    <c:v>0.3108349360801046</c:v>
                  </c:pt>
                  <c:pt idx="7">
                    <c:v>0.48497970473996316</c:v>
                  </c:pt>
                  <c:pt idx="8">
                    <c:v>3.6524345001351874</c:v>
                  </c:pt>
                  <c:pt idx="9">
                    <c:v>4.7316818791838804</c:v>
                  </c:pt>
                  <c:pt idx="10">
                    <c:v>1.1144838605212366</c:v>
                  </c:pt>
                  <c:pt idx="11">
                    <c:v>0.72351588893810326</c:v>
                  </c:pt>
                </c:numCache>
              </c:numRef>
            </c:plus>
            <c:minus>
              <c:numRef>
                <c:f>'Total HBR Bonaberi'!$N$4:$Y$4</c:f>
                <c:numCache>
                  <c:formatCode>General</c:formatCode>
                  <c:ptCount val="12"/>
                  <c:pt idx="0">
                    <c:v>0.97209712790798664</c:v>
                  </c:pt>
                  <c:pt idx="1">
                    <c:v>5.9134699978488889</c:v>
                  </c:pt>
                  <c:pt idx="2">
                    <c:v>2.2206044080830938</c:v>
                  </c:pt>
                  <c:pt idx="3">
                    <c:v>4.8756193091076128</c:v>
                  </c:pt>
                  <c:pt idx="4">
                    <c:v>6.6172477658894628</c:v>
                  </c:pt>
                  <c:pt idx="5">
                    <c:v>1.243552210986445</c:v>
                  </c:pt>
                  <c:pt idx="6">
                    <c:v>0.3108349360801046</c:v>
                  </c:pt>
                  <c:pt idx="7">
                    <c:v>0.48497970473996316</c:v>
                  </c:pt>
                  <c:pt idx="8">
                    <c:v>3.6524345001351874</c:v>
                  </c:pt>
                  <c:pt idx="9">
                    <c:v>4.7316818791838804</c:v>
                  </c:pt>
                  <c:pt idx="10">
                    <c:v>1.1144838605212366</c:v>
                  </c:pt>
                  <c:pt idx="11">
                    <c:v>0.72351588893810326</c:v>
                  </c:pt>
                </c:numCache>
              </c:numRef>
            </c:minus>
          </c:errBars>
          <c:cat>
            <c:numRef>
              <c:f>'Total HBR Bonaberi'!$B$3:$M$3</c:f>
              <c:numCache>
                <c:formatCode>mmm\-yy</c:formatCode>
                <c:ptCount val="12"/>
                <c:pt idx="0">
                  <c:v>43435</c:v>
                </c:pt>
                <c:pt idx="1">
                  <c:v>43497</c:v>
                </c:pt>
                <c:pt idx="2">
                  <c:v>43556</c:v>
                </c:pt>
                <c:pt idx="3">
                  <c:v>43617</c:v>
                </c:pt>
                <c:pt idx="4">
                  <c:v>43678</c:v>
                </c:pt>
                <c:pt idx="5">
                  <c:v>43739</c:v>
                </c:pt>
                <c:pt idx="6">
                  <c:v>43800</c:v>
                </c:pt>
                <c:pt idx="7">
                  <c:v>43862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</c:numCache>
            </c:numRef>
          </c:cat>
          <c:val>
            <c:numRef>
              <c:f>'Total HBR Bonaberi'!$B$4:$M$4</c:f>
              <c:numCache>
                <c:formatCode>#,##0.00</c:formatCode>
                <c:ptCount val="12"/>
                <c:pt idx="0">
                  <c:v>6.375</c:v>
                </c:pt>
                <c:pt idx="1">
                  <c:v>32.708333333333336</c:v>
                </c:pt>
                <c:pt idx="2">
                  <c:v>15.541666666666666</c:v>
                </c:pt>
                <c:pt idx="3">
                  <c:v>27.458333333333332</c:v>
                </c:pt>
                <c:pt idx="4">
                  <c:v>38.958333333333336</c:v>
                </c:pt>
                <c:pt idx="5">
                  <c:v>10.375</c:v>
                </c:pt>
                <c:pt idx="6">
                  <c:v>1.6666666666666667</c:v>
                </c:pt>
                <c:pt idx="7">
                  <c:v>1.9166666666666667</c:v>
                </c:pt>
                <c:pt idx="8">
                  <c:v>27.416666666666668</c:v>
                </c:pt>
                <c:pt idx="9">
                  <c:v>34.875</c:v>
                </c:pt>
                <c:pt idx="10">
                  <c:v>7.625</c:v>
                </c:pt>
                <c:pt idx="11">
                  <c:v>4.708333333333333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8-40CC-898E-29F52F72D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110976"/>
        <c:axId val="475113328"/>
      </c:lineChart>
      <c:catAx>
        <c:axId val="475110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mm\-yy" sourceLinked="1"/>
        <c:majorTickMark val="out"/>
        <c:minorTickMark val="none"/>
        <c:tickLblPos val="nextTo"/>
        <c:crossAx val="475113328"/>
        <c:crosses val="autoZero"/>
        <c:auto val="0"/>
        <c:lblAlgn val="ctr"/>
        <c:lblOffset val="100"/>
        <c:noMultiLvlLbl val="1"/>
      </c:catAx>
      <c:valAx>
        <c:axId val="4751133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Bites/Person/night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75110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'Indoor HBR Bonaberi'!$A$5</c:f>
              <c:strCache>
                <c:ptCount val="1"/>
                <c:pt idx="0">
                  <c:v>An gambiae sl</c:v>
                </c:pt>
              </c:strCache>
            </c:strRef>
          </c:tx>
          <c:spPr>
            <a:ln>
              <a:solidFill>
                <a:srgbClr val="0F056B"/>
              </a:solidFill>
            </a:ln>
          </c:spPr>
          <c:marker>
            <c:spPr>
              <a:solidFill>
                <a:srgbClr val="0F056B"/>
              </a:solidFill>
              <a:ln>
                <a:solidFill>
                  <a:srgbClr val="0F056B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'Indoor HBR Bonaberi'!$N$5:$Y$5</c:f>
                <c:numCache>
                  <c:formatCode>General</c:formatCode>
                  <c:ptCount val="12"/>
                  <c:pt idx="0">
                    <c:v>0.58333333333333337</c:v>
                  </c:pt>
                  <c:pt idx="1">
                    <c:v>3.3630305897322357</c:v>
                  </c:pt>
                  <c:pt idx="2">
                    <c:v>0.84834955631329811</c:v>
                  </c:pt>
                  <c:pt idx="3">
                    <c:v>2.3109041039770077</c:v>
                  </c:pt>
                  <c:pt idx="4">
                    <c:v>4.5268558892927269</c:v>
                  </c:pt>
                  <c:pt idx="5">
                    <c:v>0.75000000000000011</c:v>
                  </c:pt>
                  <c:pt idx="6">
                    <c:v>0.18802535827258879</c:v>
                  </c:pt>
                  <c:pt idx="7">
                    <c:v>0.24099960182707375</c:v>
                  </c:pt>
                  <c:pt idx="8">
                    <c:v>4.9397250772066092</c:v>
                  </c:pt>
                  <c:pt idx="9">
                    <c:v>3.726356440711533</c:v>
                  </c:pt>
                  <c:pt idx="10">
                    <c:v>1.0903039146323499</c:v>
                  </c:pt>
                  <c:pt idx="11">
                    <c:v>0.70127949441925752</c:v>
                  </c:pt>
                </c:numCache>
              </c:numRef>
            </c:plus>
            <c:minus>
              <c:numRef>
                <c:f>'Indoor HBR Bonaberi'!$N$5:$Y$5</c:f>
                <c:numCache>
                  <c:formatCode>General</c:formatCode>
                  <c:ptCount val="12"/>
                  <c:pt idx="0">
                    <c:v>0.58333333333333337</c:v>
                  </c:pt>
                  <c:pt idx="1">
                    <c:v>3.3630305897322357</c:v>
                  </c:pt>
                  <c:pt idx="2">
                    <c:v>0.84834955631329811</c:v>
                  </c:pt>
                  <c:pt idx="3">
                    <c:v>2.3109041039770077</c:v>
                  </c:pt>
                  <c:pt idx="4">
                    <c:v>4.5268558892927269</c:v>
                  </c:pt>
                  <c:pt idx="5">
                    <c:v>0.75000000000000011</c:v>
                  </c:pt>
                  <c:pt idx="6">
                    <c:v>0.18802535827258879</c:v>
                  </c:pt>
                  <c:pt idx="7">
                    <c:v>0.24099960182707375</c:v>
                  </c:pt>
                  <c:pt idx="8">
                    <c:v>4.9397250772066092</c:v>
                  </c:pt>
                  <c:pt idx="9">
                    <c:v>3.726356440711533</c:v>
                  </c:pt>
                  <c:pt idx="10">
                    <c:v>1.0903039146323499</c:v>
                  </c:pt>
                  <c:pt idx="11">
                    <c:v>0.70127949441925752</c:v>
                  </c:pt>
                </c:numCache>
              </c:numRef>
            </c:minus>
          </c:errBars>
          <c:cat>
            <c:numRef>
              <c:f>'Indoor HBR Bonaberi'!$B$4:$M$4</c:f>
              <c:numCache>
                <c:formatCode>mmm\-yy</c:formatCode>
                <c:ptCount val="12"/>
                <c:pt idx="0">
                  <c:v>43435</c:v>
                </c:pt>
                <c:pt idx="1">
                  <c:v>43497</c:v>
                </c:pt>
                <c:pt idx="2">
                  <c:v>43556</c:v>
                </c:pt>
                <c:pt idx="3">
                  <c:v>43617</c:v>
                </c:pt>
                <c:pt idx="4">
                  <c:v>43678</c:v>
                </c:pt>
                <c:pt idx="5">
                  <c:v>43739</c:v>
                </c:pt>
                <c:pt idx="6">
                  <c:v>43800</c:v>
                </c:pt>
                <c:pt idx="7">
                  <c:v>43862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</c:numCache>
            </c:numRef>
          </c:cat>
          <c:val>
            <c:numRef>
              <c:f>'Indoor HBR Bonaberi'!$B$5:$M$5</c:f>
              <c:numCache>
                <c:formatCode>#,##0.00</c:formatCode>
                <c:ptCount val="12"/>
                <c:pt idx="0">
                  <c:v>3.0833333333333335</c:v>
                </c:pt>
                <c:pt idx="1">
                  <c:v>16.916666666666668</c:v>
                </c:pt>
                <c:pt idx="2">
                  <c:v>7.5</c:v>
                </c:pt>
                <c:pt idx="3">
                  <c:v>16.583333333333332</c:v>
                </c:pt>
                <c:pt idx="4">
                  <c:v>22.5</c:v>
                </c:pt>
                <c:pt idx="5">
                  <c:v>7.25</c:v>
                </c:pt>
                <c:pt idx="6">
                  <c:v>1.3333333333333333</c:v>
                </c:pt>
                <c:pt idx="7">
                  <c:v>0.83333333333333337</c:v>
                </c:pt>
                <c:pt idx="8">
                  <c:v>21.416666666666668</c:v>
                </c:pt>
                <c:pt idx="9">
                  <c:v>23.083333333333332</c:v>
                </c:pt>
                <c:pt idx="10">
                  <c:v>5.416666666666667</c:v>
                </c:pt>
                <c:pt idx="11">
                  <c:v>3.0833333333333335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D-49D9-A05E-9399B50B7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116072"/>
        <c:axId val="475114112"/>
      </c:lineChart>
      <c:catAx>
        <c:axId val="475116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mm\-yy" sourceLinked="1"/>
        <c:majorTickMark val="out"/>
        <c:minorTickMark val="none"/>
        <c:tickLblPos val="nextTo"/>
        <c:crossAx val="475114112"/>
        <c:crosses val="autoZero"/>
        <c:auto val="0"/>
        <c:lblAlgn val="ctr"/>
        <c:lblOffset val="100"/>
        <c:noMultiLvlLbl val="1"/>
      </c:catAx>
      <c:valAx>
        <c:axId val="4751141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Bites/Person/night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75116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'Outdoor HBR Bonaberi'!$A$4</c:f>
              <c:strCache>
                <c:ptCount val="1"/>
                <c:pt idx="0">
                  <c:v>An gambiae sl</c:v>
                </c:pt>
              </c:strCache>
            </c:strRef>
          </c:tx>
          <c:spPr>
            <a:ln>
              <a:solidFill>
                <a:srgbClr val="0F056B"/>
              </a:solidFill>
            </a:ln>
          </c:spPr>
          <c:marker>
            <c:spPr>
              <a:solidFill>
                <a:srgbClr val="0F056B"/>
              </a:solidFill>
              <a:ln>
                <a:solidFill>
                  <a:srgbClr val="0F056B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'Outdoor HBR Bonaberi'!$N$4:$Y$4</c:f>
                <c:numCache>
                  <c:formatCode>General</c:formatCode>
                  <c:ptCount val="12"/>
                  <c:pt idx="0">
                    <c:v>1.2811768579763458</c:v>
                  </c:pt>
                  <c:pt idx="1">
                    <c:v>9.464847243000456</c:v>
                  </c:pt>
                  <c:pt idx="2">
                    <c:v>2.8536482055095869</c:v>
                  </c:pt>
                  <c:pt idx="3">
                    <c:v>8.5185477967583516</c:v>
                  </c:pt>
                  <c:pt idx="4">
                    <c:v>10.647562200244749</c:v>
                  </c:pt>
                  <c:pt idx="5">
                    <c:v>2.0319418984773847</c:v>
                  </c:pt>
                  <c:pt idx="6">
                    <c:v>0.59032605269024718</c:v>
                  </c:pt>
                  <c:pt idx="7">
                    <c:v>0.84387274640268606</c:v>
                  </c:pt>
                  <c:pt idx="8">
                    <c:v>4.9840021847685598</c:v>
                  </c:pt>
                  <c:pt idx="9">
                    <c:v>7.3796745158303541</c:v>
                  </c:pt>
                  <c:pt idx="10">
                    <c:v>1.765980427039572</c:v>
                  </c:pt>
                  <c:pt idx="11">
                    <c:v>1.1032550553574261</c:v>
                  </c:pt>
                </c:numCache>
              </c:numRef>
            </c:plus>
            <c:minus>
              <c:numRef>
                <c:f>'Outdoor HBR Bonaberi'!$N$4:$Y$4</c:f>
                <c:numCache>
                  <c:formatCode>General</c:formatCode>
                  <c:ptCount val="12"/>
                  <c:pt idx="0">
                    <c:v>1.2811768579763458</c:v>
                  </c:pt>
                  <c:pt idx="1">
                    <c:v>9.464847243000456</c:v>
                  </c:pt>
                  <c:pt idx="2">
                    <c:v>2.8536482055095869</c:v>
                  </c:pt>
                  <c:pt idx="3">
                    <c:v>8.5185477967583516</c:v>
                  </c:pt>
                  <c:pt idx="4">
                    <c:v>10.647562200244749</c:v>
                  </c:pt>
                  <c:pt idx="5">
                    <c:v>2.0319418984773847</c:v>
                  </c:pt>
                  <c:pt idx="6">
                    <c:v>0.59032605269024718</c:v>
                  </c:pt>
                  <c:pt idx="7">
                    <c:v>0.84387274640268606</c:v>
                  </c:pt>
                  <c:pt idx="8">
                    <c:v>4.9840021847685598</c:v>
                  </c:pt>
                  <c:pt idx="9">
                    <c:v>7.3796745158303541</c:v>
                  </c:pt>
                  <c:pt idx="10">
                    <c:v>1.765980427039572</c:v>
                  </c:pt>
                  <c:pt idx="11">
                    <c:v>1.1032550553574261</c:v>
                  </c:pt>
                </c:numCache>
              </c:numRef>
            </c:minus>
          </c:errBars>
          <c:cat>
            <c:numRef>
              <c:f>'Outdoor HBR Bonaberi'!$B$3:$M$3</c:f>
              <c:numCache>
                <c:formatCode>mmm\-yy</c:formatCode>
                <c:ptCount val="12"/>
                <c:pt idx="0">
                  <c:v>43435</c:v>
                </c:pt>
                <c:pt idx="1">
                  <c:v>43497</c:v>
                </c:pt>
                <c:pt idx="2">
                  <c:v>43556</c:v>
                </c:pt>
                <c:pt idx="3">
                  <c:v>43617</c:v>
                </c:pt>
                <c:pt idx="4">
                  <c:v>43678</c:v>
                </c:pt>
                <c:pt idx="5">
                  <c:v>43739</c:v>
                </c:pt>
                <c:pt idx="6">
                  <c:v>43800</c:v>
                </c:pt>
                <c:pt idx="7">
                  <c:v>43862</c:v>
                </c:pt>
                <c:pt idx="8">
                  <c:v>43983</c:v>
                </c:pt>
                <c:pt idx="9">
                  <c:v>44013</c:v>
                </c:pt>
                <c:pt idx="10">
                  <c:v>44044</c:v>
                </c:pt>
                <c:pt idx="11">
                  <c:v>44075</c:v>
                </c:pt>
              </c:numCache>
            </c:numRef>
          </c:cat>
          <c:val>
            <c:numRef>
              <c:f>'Outdoor HBR Bonaberi'!$B$4:$M$4</c:f>
              <c:numCache>
                <c:formatCode>#,##0.00</c:formatCode>
                <c:ptCount val="12"/>
                <c:pt idx="0">
                  <c:v>9.6666666666666661</c:v>
                </c:pt>
                <c:pt idx="1">
                  <c:v>48.5</c:v>
                </c:pt>
                <c:pt idx="2">
                  <c:v>23.583333333333332</c:v>
                </c:pt>
                <c:pt idx="3">
                  <c:v>38.333333333333336</c:v>
                </c:pt>
                <c:pt idx="4">
                  <c:v>55.416666666666664</c:v>
                </c:pt>
                <c:pt idx="5">
                  <c:v>13.5</c:v>
                </c:pt>
                <c:pt idx="6">
                  <c:v>2</c:v>
                </c:pt>
                <c:pt idx="7">
                  <c:v>3</c:v>
                </c:pt>
                <c:pt idx="8">
                  <c:v>33.416666666666664</c:v>
                </c:pt>
                <c:pt idx="9">
                  <c:v>46.666666666666664</c:v>
                </c:pt>
                <c:pt idx="10">
                  <c:v>9.8333333333333339</c:v>
                </c:pt>
                <c:pt idx="11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F9-47AD-8785-D20E87652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379336"/>
        <c:axId val="474382472"/>
      </c:lineChart>
      <c:catAx>
        <c:axId val="474379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mm\-yy" sourceLinked="1"/>
        <c:majorTickMark val="out"/>
        <c:minorTickMark val="none"/>
        <c:tickLblPos val="nextTo"/>
        <c:crossAx val="474382472"/>
        <c:crosses val="autoZero"/>
        <c:auto val="0"/>
        <c:lblAlgn val="ctr"/>
        <c:lblOffset val="100"/>
        <c:noMultiLvlLbl val="1"/>
      </c:catAx>
      <c:valAx>
        <c:axId val="4743824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Bites/Person/night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743793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 GounougouSimatou'!$A$3</c:f>
              <c:strCache>
                <c:ptCount val="1"/>
                <c:pt idx="0">
                  <c:v>An gambiae s.l.  Gounougou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 GounougouSimatou'!$U$3:$AM$3</c:f>
                <c:numCache>
                  <c:formatCode>General</c:formatCode>
                  <c:ptCount val="19"/>
                  <c:pt idx="0">
                    <c:v>1.8381479480139458</c:v>
                  </c:pt>
                  <c:pt idx="1">
                    <c:v>2.6641797115347785</c:v>
                  </c:pt>
                  <c:pt idx="2">
                    <c:v>1.5167415898909911</c:v>
                  </c:pt>
                  <c:pt idx="3">
                    <c:v>1.9936768732037486</c:v>
                  </c:pt>
                  <c:pt idx="4">
                    <c:v>8.6920882985562802</c:v>
                  </c:pt>
                  <c:pt idx="5">
                    <c:v>5.1099032389186307</c:v>
                  </c:pt>
                  <c:pt idx="6">
                    <c:v>0.55505027527315765</c:v>
                  </c:pt>
                  <c:pt idx="7">
                    <c:v>0.9847319278346619</c:v>
                  </c:pt>
                  <c:pt idx="8">
                    <c:v>8.0165154650895687</c:v>
                  </c:pt>
                  <c:pt idx="9">
                    <c:v>12.589352363378069</c:v>
                  </c:pt>
                  <c:pt idx="10">
                    <c:v>17.330328265147717</c:v>
                  </c:pt>
                  <c:pt idx="11">
                    <c:v>6.0981036959753894</c:v>
                  </c:pt>
                  <c:pt idx="12">
                    <c:v>3.2947578504238058</c:v>
                  </c:pt>
                  <c:pt idx="13">
                    <c:v>3.780599065350529</c:v>
                  </c:pt>
                  <c:pt idx="14">
                    <c:v>6.1907290574395404</c:v>
                  </c:pt>
                  <c:pt idx="15">
                    <c:v>4.142277102749115</c:v>
                  </c:pt>
                  <c:pt idx="16">
                    <c:v>10.749530175309943</c:v>
                  </c:pt>
                  <c:pt idx="17">
                    <c:v>6.8881760791206332</c:v>
                  </c:pt>
                  <c:pt idx="18">
                    <c:v>12.352973714695567</c:v>
                  </c:pt>
                </c:numCache>
              </c:numRef>
            </c:plus>
            <c:minus>
              <c:numRef>
                <c:f>'Fig GounougouSimatou'!$U$3:$AM$3</c:f>
                <c:numCache>
                  <c:formatCode>General</c:formatCode>
                  <c:ptCount val="19"/>
                  <c:pt idx="0">
                    <c:v>1.8381479480139458</c:v>
                  </c:pt>
                  <c:pt idx="1">
                    <c:v>2.6641797115347785</c:v>
                  </c:pt>
                  <c:pt idx="2">
                    <c:v>1.5167415898909911</c:v>
                  </c:pt>
                  <c:pt idx="3">
                    <c:v>1.9936768732037486</c:v>
                  </c:pt>
                  <c:pt idx="4">
                    <c:v>8.6920882985562802</c:v>
                  </c:pt>
                  <c:pt idx="5">
                    <c:v>5.1099032389186307</c:v>
                  </c:pt>
                  <c:pt idx="6">
                    <c:v>0.55505027527315765</c:v>
                  </c:pt>
                  <c:pt idx="7">
                    <c:v>0.9847319278346619</c:v>
                  </c:pt>
                  <c:pt idx="8">
                    <c:v>8.0165154650895687</c:v>
                  </c:pt>
                  <c:pt idx="9">
                    <c:v>12.589352363378069</c:v>
                  </c:pt>
                  <c:pt idx="10">
                    <c:v>17.330328265147717</c:v>
                  </c:pt>
                  <c:pt idx="11">
                    <c:v>6.0981036959753894</c:v>
                  </c:pt>
                  <c:pt idx="12">
                    <c:v>3.2947578504238058</c:v>
                  </c:pt>
                  <c:pt idx="13">
                    <c:v>3.780599065350529</c:v>
                  </c:pt>
                  <c:pt idx="14">
                    <c:v>6.1907290574395404</c:v>
                  </c:pt>
                  <c:pt idx="15">
                    <c:v>4.142277102749115</c:v>
                  </c:pt>
                  <c:pt idx="16">
                    <c:v>10.749530175309943</c:v>
                  </c:pt>
                  <c:pt idx="17">
                    <c:v>6.8881760791206332</c:v>
                  </c:pt>
                  <c:pt idx="18">
                    <c:v>12.352973714695567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'Fig GounougouSimatou'!$B$2:$T$2</c:f>
              <c:numCache>
                <c:formatCode>mmm\-yy</c:formatCode>
                <c:ptCount val="19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43770</c:v>
                </c:pt>
                <c:pt idx="13">
                  <c:v>43831</c:v>
                </c:pt>
                <c:pt idx="14">
                  <c:v>43891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</c:numCache>
            </c:numRef>
          </c:cat>
          <c:val>
            <c:numRef>
              <c:f>'Fig GounougouSimatou'!$B$3:$T$3</c:f>
              <c:numCache>
                <c:formatCode>#,##0.00</c:formatCode>
                <c:ptCount val="19"/>
                <c:pt idx="0">
                  <c:v>20</c:v>
                </c:pt>
                <c:pt idx="1">
                  <c:v>13.4166666666667</c:v>
                </c:pt>
                <c:pt idx="2">
                  <c:v>6.166666666666667</c:v>
                </c:pt>
                <c:pt idx="3">
                  <c:v>10.333333333333334</c:v>
                </c:pt>
                <c:pt idx="4">
                  <c:v>51.416666666666664</c:v>
                </c:pt>
                <c:pt idx="5">
                  <c:v>23.666666666666668</c:v>
                </c:pt>
                <c:pt idx="6">
                  <c:v>1.6666666666666667</c:v>
                </c:pt>
                <c:pt idx="7">
                  <c:v>2</c:v>
                </c:pt>
                <c:pt idx="8">
                  <c:v>34.916666666666664</c:v>
                </c:pt>
                <c:pt idx="9">
                  <c:v>73.583333333333329</c:v>
                </c:pt>
                <c:pt idx="10">
                  <c:v>99.416666666666671</c:v>
                </c:pt>
                <c:pt idx="11">
                  <c:v>49.333333333333336</c:v>
                </c:pt>
                <c:pt idx="12">
                  <c:v>21.416666666666668</c:v>
                </c:pt>
                <c:pt idx="13">
                  <c:v>14.666666666666666</c:v>
                </c:pt>
                <c:pt idx="14">
                  <c:v>36.916666666666664</c:v>
                </c:pt>
                <c:pt idx="15">
                  <c:v>23.916666666666668</c:v>
                </c:pt>
                <c:pt idx="16">
                  <c:v>63.583333333333336</c:v>
                </c:pt>
                <c:pt idx="17">
                  <c:v>45.5</c:v>
                </c:pt>
                <c:pt idx="18">
                  <c:v>59.333333333333336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4-4095-9D45-F4338A52FFE1}"/>
            </c:ext>
          </c:extLst>
        </c:ser>
        <c:ser>
          <c:idx val="1"/>
          <c:order val="1"/>
          <c:tx>
            <c:strRef>
              <c:f>'Fig GounougouSimatou'!$A$4</c:f>
              <c:strCache>
                <c:ptCount val="1"/>
                <c:pt idx="0">
                  <c:v>An gambiae s.l. Simatou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 GounougouSimatou'!$U$4:$AM$4</c:f>
                <c:numCache>
                  <c:formatCode>General</c:formatCode>
                  <c:ptCount val="19"/>
                  <c:pt idx="0">
                    <c:v>1.7643710070461516</c:v>
                  </c:pt>
                  <c:pt idx="1">
                    <c:v>0.61954691818972352</c:v>
                  </c:pt>
                  <c:pt idx="2">
                    <c:v>0.11236664374387369</c:v>
                  </c:pt>
                  <c:pt idx="3">
                    <c:v>0.3361622383686938</c:v>
                  </c:pt>
                  <c:pt idx="4">
                    <c:v>1.2482310715892344</c:v>
                  </c:pt>
                  <c:pt idx="5">
                    <c:v>4.1214975948364234</c:v>
                  </c:pt>
                  <c:pt idx="6">
                    <c:v>5.1450549957304554</c:v>
                  </c:pt>
                  <c:pt idx="7">
                    <c:v>0.18802535827258873</c:v>
                  </c:pt>
                  <c:pt idx="8">
                    <c:v>11.475572431310896</c:v>
                  </c:pt>
                  <c:pt idx="9">
                    <c:v>53.183851834552151</c:v>
                  </c:pt>
                  <c:pt idx="10">
                    <c:v>24.817248705957184</c:v>
                  </c:pt>
                  <c:pt idx="11">
                    <c:v>14.994696031961071</c:v>
                  </c:pt>
                  <c:pt idx="12">
                    <c:v>0.92523543277406228</c:v>
                  </c:pt>
                  <c:pt idx="13">
                    <c:v>0.63365223231292378</c:v>
                  </c:pt>
                  <c:pt idx="14">
                    <c:v>18.981034527052834</c:v>
                  </c:pt>
                  <c:pt idx="15">
                    <c:v>7.6627130780926231</c:v>
                  </c:pt>
                  <c:pt idx="16">
                    <c:v>69.063358409126579</c:v>
                  </c:pt>
                  <c:pt idx="17">
                    <c:v>40.355889948498891</c:v>
                  </c:pt>
                  <c:pt idx="18">
                    <c:v>14.109957799047773</c:v>
                  </c:pt>
                </c:numCache>
              </c:numRef>
            </c:plus>
            <c:minus>
              <c:numRef>
                <c:f>'Fig GounougouSimatou'!$U$4:$AM$4</c:f>
                <c:numCache>
                  <c:formatCode>General</c:formatCode>
                  <c:ptCount val="19"/>
                  <c:pt idx="0">
                    <c:v>1.7643710070461516</c:v>
                  </c:pt>
                  <c:pt idx="1">
                    <c:v>0.61954691818972352</c:v>
                  </c:pt>
                  <c:pt idx="2">
                    <c:v>0.11236664374387369</c:v>
                  </c:pt>
                  <c:pt idx="3">
                    <c:v>0.3361622383686938</c:v>
                  </c:pt>
                  <c:pt idx="4">
                    <c:v>1.2482310715892344</c:v>
                  </c:pt>
                  <c:pt idx="5">
                    <c:v>4.1214975948364234</c:v>
                  </c:pt>
                  <c:pt idx="6">
                    <c:v>5.1450549957304554</c:v>
                  </c:pt>
                  <c:pt idx="7">
                    <c:v>0.18802535827258873</c:v>
                  </c:pt>
                  <c:pt idx="8">
                    <c:v>11.475572431310896</c:v>
                  </c:pt>
                  <c:pt idx="9">
                    <c:v>53.183851834552151</c:v>
                  </c:pt>
                  <c:pt idx="10">
                    <c:v>24.817248705957184</c:v>
                  </c:pt>
                  <c:pt idx="11">
                    <c:v>14.994696031961071</c:v>
                  </c:pt>
                  <c:pt idx="12">
                    <c:v>0.92523543277406228</c:v>
                  </c:pt>
                  <c:pt idx="13">
                    <c:v>0.63365223231292378</c:v>
                  </c:pt>
                  <c:pt idx="14">
                    <c:v>18.981034527052834</c:v>
                  </c:pt>
                  <c:pt idx="15">
                    <c:v>7.6627130780926231</c:v>
                  </c:pt>
                  <c:pt idx="16">
                    <c:v>69.063358409126579</c:v>
                  </c:pt>
                  <c:pt idx="17">
                    <c:v>40.355889948498891</c:v>
                  </c:pt>
                  <c:pt idx="18">
                    <c:v>14.109957799047773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'Fig GounougouSimatou'!$B$2:$T$2</c:f>
              <c:numCache>
                <c:formatCode>mmm\-yy</c:formatCode>
                <c:ptCount val="19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43770</c:v>
                </c:pt>
                <c:pt idx="13">
                  <c:v>43831</c:v>
                </c:pt>
                <c:pt idx="14">
                  <c:v>43891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</c:numCache>
            </c:numRef>
          </c:cat>
          <c:val>
            <c:numRef>
              <c:f>'Fig GounougouSimatou'!$B$4:$T$4</c:f>
              <c:numCache>
                <c:formatCode>#,##0.00</c:formatCode>
                <c:ptCount val="19"/>
                <c:pt idx="0">
                  <c:v>6.916666666666667</c:v>
                </c:pt>
                <c:pt idx="1">
                  <c:v>1.6666666666666667</c:v>
                </c:pt>
                <c:pt idx="2">
                  <c:v>0.16666666666666666</c:v>
                </c:pt>
                <c:pt idx="3">
                  <c:v>1.0833333333333333</c:v>
                </c:pt>
                <c:pt idx="4">
                  <c:v>4.166666666666667</c:v>
                </c:pt>
                <c:pt idx="5">
                  <c:v>19.75</c:v>
                </c:pt>
                <c:pt idx="6">
                  <c:v>24.25</c:v>
                </c:pt>
                <c:pt idx="7">
                  <c:v>0.33333333333333331</c:v>
                </c:pt>
                <c:pt idx="8">
                  <c:v>39.916666666666664</c:v>
                </c:pt>
                <c:pt idx="9">
                  <c:v>284.91666666666669</c:v>
                </c:pt>
                <c:pt idx="10">
                  <c:v>180.25</c:v>
                </c:pt>
                <c:pt idx="11">
                  <c:v>136.5</c:v>
                </c:pt>
                <c:pt idx="12">
                  <c:v>3.5</c:v>
                </c:pt>
                <c:pt idx="13">
                  <c:v>2.5</c:v>
                </c:pt>
                <c:pt idx="14">
                  <c:v>87.916666666666671</c:v>
                </c:pt>
                <c:pt idx="15">
                  <c:v>25.666666666666668</c:v>
                </c:pt>
                <c:pt idx="16">
                  <c:v>352.33333333333331</c:v>
                </c:pt>
                <c:pt idx="17">
                  <c:v>192.91666666666666</c:v>
                </c:pt>
                <c:pt idx="18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4-4095-9D45-F4338A52F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685216"/>
        <c:axId val="474683648"/>
      </c:lineChart>
      <c:catAx>
        <c:axId val="474685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100" b="1" i="0" baseline="0">
                    <a:effectLst/>
                  </a:rPr>
                  <a:t>Month</a:t>
                </a:r>
                <a:endParaRPr lang="fr-FR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683648"/>
        <c:crosses val="autoZero"/>
        <c:auto val="0"/>
        <c:lblAlgn val="ctr"/>
        <c:lblOffset val="100"/>
        <c:noMultiLvlLbl val="0"/>
      </c:catAx>
      <c:valAx>
        <c:axId val="4746836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0" baseline="0">
                    <a:effectLst/>
                  </a:rPr>
                  <a:t>Bites/Person/night</a:t>
                </a:r>
                <a:endParaRPr lang="fr-FR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685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 MangoumNyabBonaberi'!$A$3</c:f>
              <c:strCache>
                <c:ptCount val="1"/>
                <c:pt idx="0">
                  <c:v>An gambiae sl Mangoum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 MangoumNyabBonaberi'!$O$3:$AA$3</c:f>
                <c:numCache>
                  <c:formatCode>General</c:formatCode>
                  <c:ptCount val="13"/>
                  <c:pt idx="0">
                    <c:v>2.5316832917754688</c:v>
                  </c:pt>
                  <c:pt idx="1">
                    <c:v>1.3685344253726146</c:v>
                  </c:pt>
                  <c:pt idx="2">
                    <c:v>3.3103259432028063</c:v>
                  </c:pt>
                  <c:pt idx="3">
                    <c:v>5.5463503145396622</c:v>
                  </c:pt>
                  <c:pt idx="4">
                    <c:v>3.9017214087746983</c:v>
                  </c:pt>
                  <c:pt idx="5">
                    <c:v>1.692552598744544</c:v>
                  </c:pt>
                  <c:pt idx="6">
                    <c:v>2.5086655372483952</c:v>
                  </c:pt>
                  <c:pt idx="7">
                    <c:v>1.3409823621704255</c:v>
                  </c:pt>
                  <c:pt idx="8">
                    <c:v>1.2867484674004817</c:v>
                  </c:pt>
                  <c:pt idx="9">
                    <c:v>1.4919014469918019</c:v>
                  </c:pt>
                  <c:pt idx="10">
                    <c:v>1.3021431145696913</c:v>
                  </c:pt>
                  <c:pt idx="11">
                    <c:v>0.54166666666666663</c:v>
                  </c:pt>
                  <c:pt idx="12">
                    <c:v>1.0756065023167567</c:v>
                  </c:pt>
                </c:numCache>
              </c:numRef>
            </c:plus>
            <c:minus>
              <c:numRef>
                <c:f>'Fig MangoumNyabBonaberi'!$O$3:$AA$3</c:f>
                <c:numCache>
                  <c:formatCode>General</c:formatCode>
                  <c:ptCount val="13"/>
                  <c:pt idx="0">
                    <c:v>2.5316832917754688</c:v>
                  </c:pt>
                  <c:pt idx="1">
                    <c:v>1.3685344253726146</c:v>
                  </c:pt>
                  <c:pt idx="2">
                    <c:v>3.3103259432028063</c:v>
                  </c:pt>
                  <c:pt idx="3">
                    <c:v>5.5463503145396622</c:v>
                  </c:pt>
                  <c:pt idx="4">
                    <c:v>3.9017214087746983</c:v>
                  </c:pt>
                  <c:pt idx="5">
                    <c:v>1.692552598744544</c:v>
                  </c:pt>
                  <c:pt idx="6">
                    <c:v>2.5086655372483952</c:v>
                  </c:pt>
                  <c:pt idx="7">
                    <c:v>1.3409823621704255</c:v>
                  </c:pt>
                  <c:pt idx="8">
                    <c:v>1.2867484674004817</c:v>
                  </c:pt>
                  <c:pt idx="9">
                    <c:v>1.4919014469918019</c:v>
                  </c:pt>
                  <c:pt idx="10">
                    <c:v>1.3021431145696913</c:v>
                  </c:pt>
                  <c:pt idx="11">
                    <c:v>0.54166666666666663</c:v>
                  </c:pt>
                  <c:pt idx="12">
                    <c:v>1.0756065023167567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'Fig MangoumNyabBonaberi'!$B$2:$N$2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'Fig MangoumNyabBonaberi'!$B$3:$N$3</c:f>
              <c:numCache>
                <c:formatCode>#,##0.00</c:formatCode>
                <c:ptCount val="13"/>
                <c:pt idx="0">
                  <c:v>10</c:v>
                </c:pt>
                <c:pt idx="1">
                  <c:v>9.4166666666666661</c:v>
                </c:pt>
                <c:pt idx="2">
                  <c:v>27.041666666666668</c:v>
                </c:pt>
                <c:pt idx="3">
                  <c:v>42.875</c:v>
                </c:pt>
                <c:pt idx="4">
                  <c:v>33.333333333333336</c:v>
                </c:pt>
                <c:pt idx="5">
                  <c:v>11.666666666666666</c:v>
                </c:pt>
                <c:pt idx="6">
                  <c:v>15.791666666666666</c:v>
                </c:pt>
                <c:pt idx="7">
                  <c:v>10.875</c:v>
                </c:pt>
                <c:pt idx="8">
                  <c:v>11.458333333333334</c:v>
                </c:pt>
                <c:pt idx="9">
                  <c:v>12.875</c:v>
                </c:pt>
                <c:pt idx="10">
                  <c:v>8.7916666666666661</c:v>
                </c:pt>
                <c:pt idx="11">
                  <c:v>3.2083333333333335</c:v>
                </c:pt>
                <c:pt idx="12">
                  <c:v>5.125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F1-4680-A6DA-4DFF97979EFF}"/>
            </c:ext>
          </c:extLst>
        </c:ser>
        <c:ser>
          <c:idx val="1"/>
          <c:order val="1"/>
          <c:tx>
            <c:strRef>
              <c:f>'Fig MangoumNyabBonaberi'!$A$4</c:f>
              <c:strCache>
                <c:ptCount val="1"/>
                <c:pt idx="0">
                  <c:v>An gambiae s.l. Nyabessang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 MangoumNyabBonaberi'!$O$4:$AA$4</c:f>
                <c:numCache>
                  <c:formatCode>General</c:formatCode>
                  <c:ptCount val="13"/>
                  <c:pt idx="0">
                    <c:v>1.5544660608387424</c:v>
                  </c:pt>
                  <c:pt idx="1">
                    <c:v>2.0976860670149842</c:v>
                  </c:pt>
                  <c:pt idx="2">
                    <c:v>1.1420474346519802</c:v>
                  </c:pt>
                  <c:pt idx="3">
                    <c:v>0.87844387831152604</c:v>
                  </c:pt>
                  <c:pt idx="4">
                    <c:v>1.0867768571321659</c:v>
                  </c:pt>
                  <c:pt idx="5">
                    <c:v>0.62915286960589578</c:v>
                  </c:pt>
                  <c:pt idx="6">
                    <c:v>0.81422846619918798</c:v>
                  </c:pt>
                  <c:pt idx="7">
                    <c:v>0.32122482231831023</c:v>
                  </c:pt>
                  <c:pt idx="8">
                    <c:v>4.1666666666666671E-2</c:v>
                  </c:pt>
                  <c:pt idx="9">
                    <c:v>0.62257985538282745</c:v>
                  </c:pt>
                  <c:pt idx="10">
                    <c:v>0</c:v>
                  </c:pt>
                  <c:pt idx="11">
                    <c:v>7.7708734020026163E-2</c:v>
                  </c:pt>
                  <c:pt idx="12">
                    <c:v>0.43370942430883325</c:v>
                  </c:pt>
                </c:numCache>
              </c:numRef>
            </c:plus>
            <c:minus>
              <c:numRef>
                <c:f>'Fig MangoumNyabBonaberi'!$O$4:$AA$4</c:f>
                <c:numCache>
                  <c:formatCode>General</c:formatCode>
                  <c:ptCount val="13"/>
                  <c:pt idx="0">
                    <c:v>1.5544660608387424</c:v>
                  </c:pt>
                  <c:pt idx="1">
                    <c:v>2.0976860670149842</c:v>
                  </c:pt>
                  <c:pt idx="2">
                    <c:v>1.1420474346519802</c:v>
                  </c:pt>
                  <c:pt idx="3">
                    <c:v>0.87844387831152604</c:v>
                  </c:pt>
                  <c:pt idx="4">
                    <c:v>1.0867768571321659</c:v>
                  </c:pt>
                  <c:pt idx="5">
                    <c:v>0.62915286960589578</c:v>
                  </c:pt>
                  <c:pt idx="6">
                    <c:v>0.81422846619918798</c:v>
                  </c:pt>
                  <c:pt idx="7">
                    <c:v>0.32122482231831023</c:v>
                  </c:pt>
                  <c:pt idx="8">
                    <c:v>4.1666666666666671E-2</c:v>
                  </c:pt>
                  <c:pt idx="9">
                    <c:v>0.62257985538282745</c:v>
                  </c:pt>
                  <c:pt idx="10">
                    <c:v>0</c:v>
                  </c:pt>
                  <c:pt idx="11">
                    <c:v>7.7708734020026163E-2</c:v>
                  </c:pt>
                  <c:pt idx="12">
                    <c:v>0.43370942430883325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'Fig MangoumNyabBonaberi'!$B$2:$N$2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'Fig MangoumNyabBonaberi'!$B$4:$N$4</c:f>
              <c:numCache>
                <c:formatCode>#,##0.00</c:formatCode>
                <c:ptCount val="13"/>
                <c:pt idx="0">
                  <c:v>8.9166666666666661</c:v>
                </c:pt>
                <c:pt idx="1">
                  <c:v>13.958333333333334</c:v>
                </c:pt>
                <c:pt idx="2">
                  <c:v>4.541666666666667</c:v>
                </c:pt>
                <c:pt idx="3">
                  <c:v>4.208333333333333</c:v>
                </c:pt>
                <c:pt idx="4">
                  <c:v>4.791666666666667</c:v>
                </c:pt>
                <c:pt idx="5">
                  <c:v>1.75</c:v>
                </c:pt>
                <c:pt idx="6">
                  <c:v>3.5416666666666665</c:v>
                </c:pt>
                <c:pt idx="7">
                  <c:v>1.0416666666666667</c:v>
                </c:pt>
                <c:pt idx="8">
                  <c:v>4.1666666666666664E-2</c:v>
                </c:pt>
                <c:pt idx="9">
                  <c:v>1.7916666666666667</c:v>
                </c:pt>
                <c:pt idx="10">
                  <c:v>0</c:v>
                </c:pt>
                <c:pt idx="11">
                  <c:v>0.16666666666666666</c:v>
                </c:pt>
                <c:pt idx="12">
                  <c:v>1.4166666666666667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F1-4680-A6DA-4DFF97979EFF}"/>
            </c:ext>
          </c:extLst>
        </c:ser>
        <c:ser>
          <c:idx val="2"/>
          <c:order val="2"/>
          <c:tx>
            <c:strRef>
              <c:f>'Fig MangoumNyabBonaberi'!$A$5</c:f>
              <c:strCache>
                <c:ptCount val="1"/>
                <c:pt idx="0">
                  <c:v>An gambiae s.l. Bonaberi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 MangoumNyabBonaberi'!$O$5:$AA$5</c:f>
                <c:numCache>
                  <c:formatCode>General</c:formatCode>
                  <c:ptCount val="13"/>
                  <c:pt idx="1">
                    <c:v>0.97209712790798664</c:v>
                  </c:pt>
                  <c:pt idx="2">
                    <c:v>5.9134699978488889</c:v>
                  </c:pt>
                  <c:pt idx="3">
                    <c:v>2.2206044080830938</c:v>
                  </c:pt>
                  <c:pt idx="4">
                    <c:v>4.8756193091076128</c:v>
                  </c:pt>
                  <c:pt idx="5">
                    <c:v>6.6172477658894628</c:v>
                  </c:pt>
                  <c:pt idx="6">
                    <c:v>1.243552210986445</c:v>
                  </c:pt>
                  <c:pt idx="7">
                    <c:v>0.3108349360801046</c:v>
                  </c:pt>
                  <c:pt idx="8">
                    <c:v>0.48497970473996316</c:v>
                  </c:pt>
                  <c:pt idx="9">
                    <c:v>3.6524345001351874</c:v>
                  </c:pt>
                  <c:pt idx="10">
                    <c:v>4.7316818791838804</c:v>
                  </c:pt>
                  <c:pt idx="11">
                    <c:v>1.1144838605212366</c:v>
                  </c:pt>
                  <c:pt idx="12">
                    <c:v>0.72351588893810326</c:v>
                  </c:pt>
                </c:numCache>
              </c:numRef>
            </c:plus>
            <c:minus>
              <c:numRef>
                <c:f>'Fig MangoumNyabBonaberi'!$O$5:$AA$5</c:f>
                <c:numCache>
                  <c:formatCode>General</c:formatCode>
                  <c:ptCount val="13"/>
                  <c:pt idx="1">
                    <c:v>0.97209712790798664</c:v>
                  </c:pt>
                  <c:pt idx="2">
                    <c:v>5.9134699978488889</c:v>
                  </c:pt>
                  <c:pt idx="3">
                    <c:v>2.2206044080830938</c:v>
                  </c:pt>
                  <c:pt idx="4">
                    <c:v>4.8756193091076128</c:v>
                  </c:pt>
                  <c:pt idx="5">
                    <c:v>6.6172477658894628</c:v>
                  </c:pt>
                  <c:pt idx="6">
                    <c:v>1.243552210986445</c:v>
                  </c:pt>
                  <c:pt idx="7">
                    <c:v>0.3108349360801046</c:v>
                  </c:pt>
                  <c:pt idx="8">
                    <c:v>0.48497970473996316</c:v>
                  </c:pt>
                  <c:pt idx="9">
                    <c:v>3.6524345001351874</c:v>
                  </c:pt>
                  <c:pt idx="10">
                    <c:v>4.7316818791838804</c:v>
                  </c:pt>
                  <c:pt idx="11">
                    <c:v>1.1144838605212366</c:v>
                  </c:pt>
                  <c:pt idx="12">
                    <c:v>0.72351588893810326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'Fig MangoumNyabBonaberi'!$B$2:$N$2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'Fig MangoumNyabBonaberi'!$B$5:$N$5</c:f>
              <c:numCache>
                <c:formatCode>#,##0.00</c:formatCode>
                <c:ptCount val="13"/>
                <c:pt idx="1">
                  <c:v>6.375</c:v>
                </c:pt>
                <c:pt idx="2">
                  <c:v>32.708333333333336</c:v>
                </c:pt>
                <c:pt idx="3">
                  <c:v>15.541666666666666</c:v>
                </c:pt>
                <c:pt idx="4">
                  <c:v>27.458333333333332</c:v>
                </c:pt>
                <c:pt idx="5">
                  <c:v>38.958333333333336</c:v>
                </c:pt>
                <c:pt idx="6">
                  <c:v>10.375</c:v>
                </c:pt>
                <c:pt idx="7">
                  <c:v>1.6666666666666667</c:v>
                </c:pt>
                <c:pt idx="8">
                  <c:v>1.9166666666666667</c:v>
                </c:pt>
                <c:pt idx="9">
                  <c:v>27.416666666666668</c:v>
                </c:pt>
                <c:pt idx="10">
                  <c:v>34.875</c:v>
                </c:pt>
                <c:pt idx="11">
                  <c:v>7.625</c:v>
                </c:pt>
                <c:pt idx="12">
                  <c:v>4.708333333333333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F1-4680-A6DA-4DFF97979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684432"/>
        <c:axId val="474684824"/>
      </c:lineChart>
      <c:catAx>
        <c:axId val="474684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100" b="1" i="0" baseline="0">
                    <a:effectLst/>
                  </a:rPr>
                  <a:t>Month</a:t>
                </a:r>
                <a:endParaRPr lang="fr-FR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684824"/>
        <c:crosses val="autoZero"/>
        <c:auto val="0"/>
        <c:lblAlgn val="ctr"/>
        <c:lblOffset val="100"/>
        <c:noMultiLvlLbl val="0"/>
      </c:catAx>
      <c:valAx>
        <c:axId val="4746848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0" baseline="0">
                    <a:effectLst/>
                  </a:rPr>
                  <a:t>Mean Bites of An. gambiae s.l. /Person/night</a:t>
                </a:r>
                <a:endParaRPr lang="fr-FR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684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'Indoor HBR Gounogou'!$A$4</c:f>
              <c:strCache>
                <c:ptCount val="1"/>
                <c:pt idx="0">
                  <c:v>An gambiae sl</c:v>
                </c:pt>
              </c:strCache>
            </c:strRef>
          </c:tx>
          <c:spPr>
            <a:ln>
              <a:solidFill>
                <a:srgbClr val="0F056B"/>
              </a:solidFill>
            </a:ln>
          </c:spPr>
          <c:marker>
            <c:spPr>
              <a:solidFill>
                <a:srgbClr val="0F056B"/>
              </a:solidFill>
              <a:ln>
                <a:solidFill>
                  <a:srgbClr val="0F056B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'Indoor HBR Gounogou'!$U$4:$AM$4</c:f>
                <c:numCache>
                  <c:formatCode>General</c:formatCode>
                  <c:ptCount val="19"/>
                  <c:pt idx="0">
                    <c:v>1.8381479480139458</c:v>
                  </c:pt>
                  <c:pt idx="1">
                    <c:v>2.6641797115347785</c:v>
                  </c:pt>
                  <c:pt idx="2">
                    <c:v>1.5167415898909911</c:v>
                  </c:pt>
                  <c:pt idx="3">
                    <c:v>1.9936768732037486</c:v>
                  </c:pt>
                  <c:pt idx="4">
                    <c:v>8.6920882985562802</c:v>
                  </c:pt>
                  <c:pt idx="5">
                    <c:v>5.1099032389186307</c:v>
                  </c:pt>
                  <c:pt idx="6">
                    <c:v>0.55505027527315765</c:v>
                  </c:pt>
                  <c:pt idx="7">
                    <c:v>0.9847319278346619</c:v>
                  </c:pt>
                  <c:pt idx="8">
                    <c:v>8.0165154650895687</c:v>
                  </c:pt>
                  <c:pt idx="9">
                    <c:v>12.589352363378069</c:v>
                  </c:pt>
                  <c:pt idx="10">
                    <c:v>17.330328265147717</c:v>
                  </c:pt>
                  <c:pt idx="11">
                    <c:v>6.0981036959753894</c:v>
                  </c:pt>
                  <c:pt idx="12">
                    <c:v>3.2947578504238058</c:v>
                  </c:pt>
                  <c:pt idx="13">
                    <c:v>3.780599065350529</c:v>
                  </c:pt>
                  <c:pt idx="14">
                    <c:v>6.1907290574395404</c:v>
                  </c:pt>
                  <c:pt idx="15">
                    <c:v>4.142277102749115</c:v>
                  </c:pt>
                  <c:pt idx="16">
                    <c:v>10.749530175309943</c:v>
                  </c:pt>
                  <c:pt idx="17">
                    <c:v>6.8881760791206332</c:v>
                  </c:pt>
                  <c:pt idx="18">
                    <c:v>12.352973714695567</c:v>
                  </c:pt>
                </c:numCache>
              </c:numRef>
            </c:plus>
            <c:minus>
              <c:numRef>
                <c:f>'Indoor HBR Gounogou'!$U$4:$AM$4</c:f>
                <c:numCache>
                  <c:formatCode>General</c:formatCode>
                  <c:ptCount val="19"/>
                  <c:pt idx="0">
                    <c:v>1.8381479480139458</c:v>
                  </c:pt>
                  <c:pt idx="1">
                    <c:v>2.6641797115347785</c:v>
                  </c:pt>
                  <c:pt idx="2">
                    <c:v>1.5167415898909911</c:v>
                  </c:pt>
                  <c:pt idx="3">
                    <c:v>1.9936768732037486</c:v>
                  </c:pt>
                  <c:pt idx="4">
                    <c:v>8.6920882985562802</c:v>
                  </c:pt>
                  <c:pt idx="5">
                    <c:v>5.1099032389186307</c:v>
                  </c:pt>
                  <c:pt idx="6">
                    <c:v>0.55505027527315765</c:v>
                  </c:pt>
                  <c:pt idx="7">
                    <c:v>0.9847319278346619</c:v>
                  </c:pt>
                  <c:pt idx="8">
                    <c:v>8.0165154650895687</c:v>
                  </c:pt>
                  <c:pt idx="9">
                    <c:v>12.589352363378069</c:v>
                  </c:pt>
                  <c:pt idx="10">
                    <c:v>17.330328265147717</c:v>
                  </c:pt>
                  <c:pt idx="11">
                    <c:v>6.0981036959753894</c:v>
                  </c:pt>
                  <c:pt idx="12">
                    <c:v>3.2947578504238058</c:v>
                  </c:pt>
                  <c:pt idx="13">
                    <c:v>3.780599065350529</c:v>
                  </c:pt>
                  <c:pt idx="14">
                    <c:v>6.1907290574395404</c:v>
                  </c:pt>
                  <c:pt idx="15">
                    <c:v>4.142277102749115</c:v>
                  </c:pt>
                  <c:pt idx="16">
                    <c:v>10.749530175309943</c:v>
                  </c:pt>
                  <c:pt idx="17">
                    <c:v>6.8881760791206332</c:v>
                  </c:pt>
                  <c:pt idx="18">
                    <c:v>12.352973714695567</c:v>
                  </c:pt>
                </c:numCache>
              </c:numRef>
            </c:minus>
          </c:errBars>
          <c:cat>
            <c:numRef>
              <c:f>'Indoor HBR Gounogou'!$B$3:$T$3</c:f>
              <c:numCache>
                <c:formatCode>mmm\-yy</c:formatCode>
                <c:ptCount val="19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43770</c:v>
                </c:pt>
                <c:pt idx="13">
                  <c:v>43831</c:v>
                </c:pt>
                <c:pt idx="14">
                  <c:v>43891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</c:numCache>
            </c:numRef>
          </c:cat>
          <c:val>
            <c:numRef>
              <c:f>'Indoor HBR Gounogou'!$B$4:$T$4</c:f>
              <c:numCache>
                <c:formatCode>#,##0.00</c:formatCode>
                <c:ptCount val="19"/>
                <c:pt idx="0">
                  <c:v>20</c:v>
                </c:pt>
                <c:pt idx="1">
                  <c:v>13.416666666666666</c:v>
                </c:pt>
                <c:pt idx="2">
                  <c:v>6.166666666666667</c:v>
                </c:pt>
                <c:pt idx="3">
                  <c:v>10.333333333333334</c:v>
                </c:pt>
                <c:pt idx="4">
                  <c:v>51.416666666666664</c:v>
                </c:pt>
                <c:pt idx="5">
                  <c:v>23.666666666666668</c:v>
                </c:pt>
                <c:pt idx="6">
                  <c:v>1.6666666666666667</c:v>
                </c:pt>
                <c:pt idx="7">
                  <c:v>2</c:v>
                </c:pt>
                <c:pt idx="8">
                  <c:v>34.916666666666664</c:v>
                </c:pt>
                <c:pt idx="9">
                  <c:v>73.583333333333329</c:v>
                </c:pt>
                <c:pt idx="10">
                  <c:v>99.416666666666671</c:v>
                </c:pt>
                <c:pt idx="11">
                  <c:v>49.333333333333336</c:v>
                </c:pt>
                <c:pt idx="12">
                  <c:v>21.416666666666668</c:v>
                </c:pt>
                <c:pt idx="13">
                  <c:v>14.666666666666666</c:v>
                </c:pt>
                <c:pt idx="14">
                  <c:v>36.916666666666664</c:v>
                </c:pt>
                <c:pt idx="15">
                  <c:v>23.916666666666668</c:v>
                </c:pt>
                <c:pt idx="16">
                  <c:v>63.583333333333336</c:v>
                </c:pt>
                <c:pt idx="17">
                  <c:v>45.5</c:v>
                </c:pt>
                <c:pt idx="18">
                  <c:v>59.333333333333336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BC-4C97-9F0C-60F7AE6C26E8}"/>
            </c:ext>
          </c:extLst>
        </c:ser>
        <c:ser>
          <c:idx val="1"/>
          <c:order val="1"/>
          <c:tx>
            <c:strRef>
              <c:f>'Indoor HBR Gounogou'!$A$5</c:f>
              <c:strCache>
                <c:ptCount val="1"/>
                <c:pt idx="0">
                  <c:v>An funestus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'Indoor HBR Gounogou'!$B$3:$T$3</c:f>
              <c:numCache>
                <c:formatCode>mmm\-yy</c:formatCode>
                <c:ptCount val="19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43770</c:v>
                </c:pt>
                <c:pt idx="13">
                  <c:v>43831</c:v>
                </c:pt>
                <c:pt idx="14">
                  <c:v>43891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</c:numCache>
            </c:numRef>
          </c:cat>
          <c:val>
            <c:numRef>
              <c:f>'Indoor HBR Gounogou'!$B$5:$T$5</c:f>
              <c:numCache>
                <c:formatCode>#,##0.00</c:formatCode>
                <c:ptCount val="19"/>
                <c:pt idx="0">
                  <c:v>7.5</c:v>
                </c:pt>
                <c:pt idx="1">
                  <c:v>6.75</c:v>
                </c:pt>
                <c:pt idx="2">
                  <c:v>4.25</c:v>
                </c:pt>
                <c:pt idx="3">
                  <c:v>0.75</c:v>
                </c:pt>
                <c:pt idx="4">
                  <c:v>0.66666666666666663</c:v>
                </c:pt>
                <c:pt idx="5">
                  <c:v>0.58333333333333337</c:v>
                </c:pt>
                <c:pt idx="6">
                  <c:v>0.33333333333333331</c:v>
                </c:pt>
                <c:pt idx="7">
                  <c:v>1.5</c:v>
                </c:pt>
                <c:pt idx="8">
                  <c:v>5.25</c:v>
                </c:pt>
                <c:pt idx="9">
                  <c:v>5.166666666666667</c:v>
                </c:pt>
                <c:pt idx="10">
                  <c:v>2</c:v>
                </c:pt>
                <c:pt idx="11">
                  <c:v>0.83333333333333337</c:v>
                </c:pt>
                <c:pt idx="12">
                  <c:v>10.666666666666666</c:v>
                </c:pt>
                <c:pt idx="13">
                  <c:v>1.75</c:v>
                </c:pt>
                <c:pt idx="14">
                  <c:v>0</c:v>
                </c:pt>
                <c:pt idx="15">
                  <c:v>0.5</c:v>
                </c:pt>
                <c:pt idx="16">
                  <c:v>0</c:v>
                </c:pt>
                <c:pt idx="17">
                  <c:v>0.16666666666666666</c:v>
                </c:pt>
                <c:pt idx="18">
                  <c:v>1.0833333333333333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BC-4C97-9F0C-60F7AE6C26E8}"/>
            </c:ext>
          </c:extLst>
        </c:ser>
        <c:ser>
          <c:idx val="2"/>
          <c:order val="2"/>
          <c:tx>
            <c:strRef>
              <c:f>'Indoor HBR Gounogou'!$A$6</c:f>
              <c:strCache>
                <c:ptCount val="1"/>
                <c:pt idx="0">
                  <c:v>An ziemanni</c:v>
                </c:pt>
              </c:strCache>
            </c:strRef>
          </c:tx>
          <c:spPr>
            <a:ln>
              <a:solidFill>
                <a:srgbClr val="74D0F1"/>
              </a:solidFill>
            </a:ln>
          </c:spPr>
          <c:marker>
            <c:spPr>
              <a:solidFill>
                <a:srgbClr val="74D0F1"/>
              </a:solidFill>
              <a:ln>
                <a:solidFill>
                  <a:srgbClr val="74D0F1"/>
                </a:solidFill>
              </a:ln>
            </c:spPr>
          </c:marker>
          <c:cat>
            <c:numRef>
              <c:f>'Indoor HBR Gounogou'!$B$3:$T$3</c:f>
              <c:numCache>
                <c:formatCode>mmm\-yy</c:formatCode>
                <c:ptCount val="19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43770</c:v>
                </c:pt>
                <c:pt idx="13">
                  <c:v>43831</c:v>
                </c:pt>
                <c:pt idx="14">
                  <c:v>43891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</c:numCache>
            </c:numRef>
          </c:cat>
          <c:val>
            <c:numRef>
              <c:f>'Indoor HBR Gounogou'!$B$6:$T$6</c:f>
              <c:numCache>
                <c:formatCode>#,##0.00</c:formatCode>
                <c:ptCount val="19"/>
                <c:pt idx="0">
                  <c:v>0</c:v>
                </c:pt>
                <c:pt idx="1">
                  <c:v>0.83333333333333337</c:v>
                </c:pt>
                <c:pt idx="2">
                  <c:v>0.91666666666666663</c:v>
                </c:pt>
                <c:pt idx="3">
                  <c:v>0</c:v>
                </c:pt>
                <c:pt idx="4">
                  <c:v>0.16666666666666666</c:v>
                </c:pt>
                <c:pt idx="5">
                  <c:v>0</c:v>
                </c:pt>
                <c:pt idx="6">
                  <c:v>8.3333333333333329E-2</c:v>
                </c:pt>
                <c:pt idx="7">
                  <c:v>8.3333333333333329E-2</c:v>
                </c:pt>
                <c:pt idx="8">
                  <c:v>8.3333333333333329E-2</c:v>
                </c:pt>
                <c:pt idx="9">
                  <c:v>0.16666666666666666</c:v>
                </c:pt>
                <c:pt idx="10">
                  <c:v>0</c:v>
                </c:pt>
                <c:pt idx="11">
                  <c:v>0.25</c:v>
                </c:pt>
                <c:pt idx="12">
                  <c:v>0.16666666666666666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0.16666666666666666</c:v>
                </c:pt>
                <c:pt idx="16">
                  <c:v>0.33333333333333331</c:v>
                </c:pt>
                <c:pt idx="17">
                  <c:v>0.16666666666666666</c:v>
                </c:pt>
                <c:pt idx="18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BC-4C97-9F0C-60F7AE6C26E8}"/>
            </c:ext>
          </c:extLst>
        </c:ser>
        <c:ser>
          <c:idx val="3"/>
          <c:order val="3"/>
          <c:tx>
            <c:strRef>
              <c:f>'Indoor HBR Gounogou'!$A$7</c:f>
              <c:strCache>
                <c:ptCount val="1"/>
                <c:pt idx="0">
                  <c:v>An rufipes</c:v>
                </c:pt>
              </c:strCache>
            </c:strRef>
          </c:tx>
          <c:spPr>
            <a:ln>
              <a:solidFill>
                <a:srgbClr val="856D4D"/>
              </a:solidFill>
            </a:ln>
          </c:spPr>
          <c:marker>
            <c:spPr>
              <a:solidFill>
                <a:srgbClr val="856D4D"/>
              </a:solidFill>
              <a:ln>
                <a:solidFill>
                  <a:srgbClr val="856D4D"/>
                </a:solidFill>
              </a:ln>
            </c:spPr>
          </c:marker>
          <c:cat>
            <c:numRef>
              <c:f>'Indoor HBR Gounogou'!$B$3:$T$3</c:f>
              <c:numCache>
                <c:formatCode>mmm\-yy</c:formatCode>
                <c:ptCount val="19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43770</c:v>
                </c:pt>
                <c:pt idx="13">
                  <c:v>43831</c:v>
                </c:pt>
                <c:pt idx="14">
                  <c:v>43891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</c:numCache>
            </c:numRef>
          </c:cat>
          <c:val>
            <c:numRef>
              <c:f>'Indoor HBR Gounogou'!$B$7:$T$7</c:f>
              <c:numCache>
                <c:formatCode>#,##0.00</c:formatCode>
                <c:ptCount val="19"/>
                <c:pt idx="0">
                  <c:v>0</c:v>
                </c:pt>
                <c:pt idx="1">
                  <c:v>8.3333333333333329E-2</c:v>
                </c:pt>
                <c:pt idx="2">
                  <c:v>8.3333333333333329E-2</c:v>
                </c:pt>
                <c:pt idx="3">
                  <c:v>0</c:v>
                </c:pt>
                <c:pt idx="4">
                  <c:v>8.3333333333333329E-2</c:v>
                </c:pt>
                <c:pt idx="5">
                  <c:v>0</c:v>
                </c:pt>
                <c:pt idx="6">
                  <c:v>0.16666666666666666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BC-4C97-9F0C-60F7AE6C26E8}"/>
            </c:ext>
          </c:extLst>
        </c:ser>
        <c:ser>
          <c:idx val="4"/>
          <c:order val="4"/>
          <c:tx>
            <c:strRef>
              <c:f>'Indoor HBR Gounogou'!$A$8</c:f>
              <c:strCache>
                <c:ptCount val="1"/>
                <c:pt idx="0">
                  <c:v>An pharoensis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  <a:ln>
                <a:solidFill>
                  <a:srgbClr val="00FF00"/>
                </a:solidFill>
              </a:ln>
            </c:spPr>
          </c:marker>
          <c:cat>
            <c:numRef>
              <c:f>'Indoor HBR Gounogou'!$B$3:$T$3</c:f>
              <c:numCache>
                <c:formatCode>mmm\-yy</c:formatCode>
                <c:ptCount val="19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43770</c:v>
                </c:pt>
                <c:pt idx="13">
                  <c:v>43831</c:v>
                </c:pt>
                <c:pt idx="14">
                  <c:v>43891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</c:numCache>
            </c:numRef>
          </c:cat>
          <c:val>
            <c:numRef>
              <c:f>'Indoor HBR Gounogou'!$B$8:$T$8</c:f>
              <c:numCache>
                <c:formatCode>#,##0.00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0.16666666666666666</c:v>
                </c:pt>
                <c:pt idx="3">
                  <c:v>0</c:v>
                </c:pt>
                <c:pt idx="4">
                  <c:v>1.75</c:v>
                </c:pt>
                <c:pt idx="5">
                  <c:v>1</c:v>
                </c:pt>
                <c:pt idx="6">
                  <c:v>0.16666666666666666</c:v>
                </c:pt>
                <c:pt idx="7">
                  <c:v>0.41666666666666669</c:v>
                </c:pt>
                <c:pt idx="8">
                  <c:v>0</c:v>
                </c:pt>
                <c:pt idx="9">
                  <c:v>0.25</c:v>
                </c:pt>
                <c:pt idx="10">
                  <c:v>0</c:v>
                </c:pt>
                <c:pt idx="11">
                  <c:v>0.5</c:v>
                </c:pt>
                <c:pt idx="12">
                  <c:v>0</c:v>
                </c:pt>
                <c:pt idx="13">
                  <c:v>0.16666666666666666</c:v>
                </c:pt>
                <c:pt idx="14">
                  <c:v>2.75</c:v>
                </c:pt>
                <c:pt idx="15">
                  <c:v>0</c:v>
                </c:pt>
                <c:pt idx="16">
                  <c:v>8.3333333333333329E-2</c:v>
                </c:pt>
                <c:pt idx="17">
                  <c:v>0</c:v>
                </c:pt>
                <c:pt idx="18">
                  <c:v>8.3333333333333329E-2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BC-4C97-9F0C-60F7AE6C2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269776"/>
        <c:axId val="148266248"/>
      </c:lineChart>
      <c:catAx>
        <c:axId val="1482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mm\-yy" sourceLinked="1"/>
        <c:majorTickMark val="out"/>
        <c:minorTickMark val="none"/>
        <c:tickLblPos val="nextTo"/>
        <c:crossAx val="148266248"/>
        <c:crosses val="autoZero"/>
        <c:auto val="0"/>
        <c:lblAlgn val="ctr"/>
        <c:lblOffset val="100"/>
        <c:noMultiLvlLbl val="1"/>
      </c:catAx>
      <c:valAx>
        <c:axId val="1482662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Bites/Person/night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1482697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'Outdoor HBR Gounogou'!$A$4</c:f>
              <c:strCache>
                <c:ptCount val="1"/>
                <c:pt idx="0">
                  <c:v>An gambiae sl</c:v>
                </c:pt>
              </c:strCache>
            </c:strRef>
          </c:tx>
          <c:spPr>
            <a:ln>
              <a:solidFill>
                <a:srgbClr val="0F056B"/>
              </a:solidFill>
            </a:ln>
          </c:spPr>
          <c:marker>
            <c:spPr>
              <a:solidFill>
                <a:srgbClr val="0F056B"/>
              </a:solidFill>
              <a:ln>
                <a:solidFill>
                  <a:srgbClr val="0F056B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'Outdoor HBR Gounogou'!$U$4:$AM$4</c:f>
                <c:numCache>
                  <c:formatCode>General</c:formatCode>
                  <c:ptCount val="19"/>
                  <c:pt idx="0">
                    <c:v>2.1816208875443275</c:v>
                  </c:pt>
                  <c:pt idx="1">
                    <c:v>2.2846656144164665</c:v>
                  </c:pt>
                  <c:pt idx="2">
                    <c:v>2.0317865452986363</c:v>
                  </c:pt>
                  <c:pt idx="3">
                    <c:v>3.4822783671416371</c:v>
                  </c:pt>
                  <c:pt idx="4">
                    <c:v>11.763666026534349</c:v>
                  </c:pt>
                  <c:pt idx="5">
                    <c:v>3.8358851848713034</c:v>
                  </c:pt>
                  <c:pt idx="6">
                    <c:v>0.9574271077563381</c:v>
                  </c:pt>
                  <c:pt idx="7">
                    <c:v>0.59617891016815838</c:v>
                  </c:pt>
                  <c:pt idx="8">
                    <c:v>8.4851325710017491</c:v>
                  </c:pt>
                  <c:pt idx="9">
                    <c:v>16.293395823914288</c:v>
                  </c:pt>
                  <c:pt idx="10">
                    <c:v>22.894465830339122</c:v>
                  </c:pt>
                  <c:pt idx="11">
                    <c:v>5.4578272955342584</c:v>
                  </c:pt>
                  <c:pt idx="12">
                    <c:v>3.9951833373438448</c:v>
                  </c:pt>
                  <c:pt idx="13">
                    <c:v>3.9038313219065945</c:v>
                  </c:pt>
                  <c:pt idx="14">
                    <c:v>4.1925709910687878</c:v>
                  </c:pt>
                  <c:pt idx="15">
                    <c:v>4.491504326070622</c:v>
                  </c:pt>
                  <c:pt idx="16">
                    <c:v>14.476208276361808</c:v>
                  </c:pt>
                  <c:pt idx="17">
                    <c:v>9.6650991414543395</c:v>
                  </c:pt>
                  <c:pt idx="18">
                    <c:v>13.476761705269039</c:v>
                  </c:pt>
                </c:numCache>
              </c:numRef>
            </c:plus>
            <c:minus>
              <c:numRef>
                <c:f>'Outdoor HBR Gounogou'!$U$4:$AM$4</c:f>
                <c:numCache>
                  <c:formatCode>General</c:formatCode>
                  <c:ptCount val="19"/>
                  <c:pt idx="0">
                    <c:v>2.1816208875443275</c:v>
                  </c:pt>
                  <c:pt idx="1">
                    <c:v>2.2846656144164665</c:v>
                  </c:pt>
                  <c:pt idx="2">
                    <c:v>2.0317865452986363</c:v>
                  </c:pt>
                  <c:pt idx="3">
                    <c:v>3.4822783671416371</c:v>
                  </c:pt>
                  <c:pt idx="4">
                    <c:v>11.763666026534349</c:v>
                  </c:pt>
                  <c:pt idx="5">
                    <c:v>3.8358851848713034</c:v>
                  </c:pt>
                  <c:pt idx="6">
                    <c:v>0.9574271077563381</c:v>
                  </c:pt>
                  <c:pt idx="7">
                    <c:v>0.59617891016815838</c:v>
                  </c:pt>
                  <c:pt idx="8">
                    <c:v>8.4851325710017491</c:v>
                  </c:pt>
                  <c:pt idx="9">
                    <c:v>16.293395823914288</c:v>
                  </c:pt>
                  <c:pt idx="10">
                    <c:v>22.894465830339122</c:v>
                  </c:pt>
                  <c:pt idx="11">
                    <c:v>5.4578272955342584</c:v>
                  </c:pt>
                  <c:pt idx="12">
                    <c:v>3.9951833373438448</c:v>
                  </c:pt>
                  <c:pt idx="13">
                    <c:v>3.9038313219065945</c:v>
                  </c:pt>
                  <c:pt idx="14">
                    <c:v>4.1925709910687878</c:v>
                  </c:pt>
                  <c:pt idx="15">
                    <c:v>4.491504326070622</c:v>
                  </c:pt>
                  <c:pt idx="16">
                    <c:v>14.476208276361808</c:v>
                  </c:pt>
                  <c:pt idx="17">
                    <c:v>9.6650991414543395</c:v>
                  </c:pt>
                  <c:pt idx="18">
                    <c:v>13.476761705269039</c:v>
                  </c:pt>
                </c:numCache>
              </c:numRef>
            </c:minus>
          </c:errBars>
          <c:cat>
            <c:numRef>
              <c:f>'Outdoor HBR Gounogou'!$B$3:$T$3</c:f>
              <c:numCache>
                <c:formatCode>mmm\-yy</c:formatCode>
                <c:ptCount val="19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43770</c:v>
                </c:pt>
                <c:pt idx="13">
                  <c:v>43831</c:v>
                </c:pt>
                <c:pt idx="14">
                  <c:v>43891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</c:numCache>
            </c:numRef>
          </c:cat>
          <c:val>
            <c:numRef>
              <c:f>'Outdoor HBR Gounogou'!$B$4:$T$4</c:f>
              <c:numCache>
                <c:formatCode>#,##0.00</c:formatCode>
                <c:ptCount val="19"/>
                <c:pt idx="0">
                  <c:v>15.75</c:v>
                </c:pt>
                <c:pt idx="1">
                  <c:v>11.5</c:v>
                </c:pt>
                <c:pt idx="2">
                  <c:v>9.4166666666666661</c:v>
                </c:pt>
                <c:pt idx="3">
                  <c:v>13.666666666666666</c:v>
                </c:pt>
                <c:pt idx="4">
                  <c:v>87.333333333333329</c:v>
                </c:pt>
                <c:pt idx="5">
                  <c:v>31.75</c:v>
                </c:pt>
                <c:pt idx="6">
                  <c:v>3.5</c:v>
                </c:pt>
                <c:pt idx="7">
                  <c:v>1.5833333333333333</c:v>
                </c:pt>
                <c:pt idx="8">
                  <c:v>38.166666666666664</c:v>
                </c:pt>
                <c:pt idx="9">
                  <c:v>72.666666666666671</c:v>
                </c:pt>
                <c:pt idx="10">
                  <c:v>112.66666666666667</c:v>
                </c:pt>
                <c:pt idx="11">
                  <c:v>34</c:v>
                </c:pt>
                <c:pt idx="12">
                  <c:v>17.083333333333332</c:v>
                </c:pt>
                <c:pt idx="13">
                  <c:v>15.166666666666666</c:v>
                </c:pt>
                <c:pt idx="14">
                  <c:v>39.75</c:v>
                </c:pt>
                <c:pt idx="15">
                  <c:v>21.916666666666668</c:v>
                </c:pt>
                <c:pt idx="16">
                  <c:v>60</c:v>
                </c:pt>
                <c:pt idx="17">
                  <c:v>50.666666666666664</c:v>
                </c:pt>
                <c:pt idx="18">
                  <c:v>64.75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E6-4FF1-B332-ADDB2FE45F6D}"/>
            </c:ext>
          </c:extLst>
        </c:ser>
        <c:ser>
          <c:idx val="1"/>
          <c:order val="1"/>
          <c:tx>
            <c:strRef>
              <c:f>'Outdoor HBR Gounogou'!$A$5</c:f>
              <c:strCache>
                <c:ptCount val="1"/>
                <c:pt idx="0">
                  <c:v>An funestus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'Outdoor HBR Gounogou'!$B$3:$T$3</c:f>
              <c:numCache>
                <c:formatCode>mmm\-yy</c:formatCode>
                <c:ptCount val="19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43770</c:v>
                </c:pt>
                <c:pt idx="13">
                  <c:v>43831</c:v>
                </c:pt>
                <c:pt idx="14">
                  <c:v>43891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</c:numCache>
            </c:numRef>
          </c:cat>
          <c:val>
            <c:numRef>
              <c:f>'Outdoor HBR Gounogou'!$B$5:$T$5</c:f>
              <c:numCache>
                <c:formatCode>#,##0.00</c:formatCode>
                <c:ptCount val="19"/>
                <c:pt idx="0">
                  <c:v>3.25</c:v>
                </c:pt>
                <c:pt idx="1">
                  <c:v>2.75</c:v>
                </c:pt>
                <c:pt idx="2">
                  <c:v>3.75</c:v>
                </c:pt>
                <c:pt idx="3">
                  <c:v>1.3333333333333333</c:v>
                </c:pt>
                <c:pt idx="4">
                  <c:v>0.33333333333333331</c:v>
                </c:pt>
                <c:pt idx="5">
                  <c:v>0.5</c:v>
                </c:pt>
                <c:pt idx="6">
                  <c:v>0.33333333333333331</c:v>
                </c:pt>
                <c:pt idx="7">
                  <c:v>1.3333333333333333</c:v>
                </c:pt>
                <c:pt idx="8">
                  <c:v>4.5</c:v>
                </c:pt>
                <c:pt idx="9">
                  <c:v>6.166666666666667</c:v>
                </c:pt>
                <c:pt idx="10">
                  <c:v>1.25</c:v>
                </c:pt>
                <c:pt idx="11">
                  <c:v>0.83333333333333337</c:v>
                </c:pt>
                <c:pt idx="12">
                  <c:v>4.833333333333333</c:v>
                </c:pt>
                <c:pt idx="13">
                  <c:v>0.66666666666666663</c:v>
                </c:pt>
                <c:pt idx="14">
                  <c:v>0</c:v>
                </c:pt>
                <c:pt idx="15">
                  <c:v>0.5</c:v>
                </c:pt>
                <c:pt idx="16">
                  <c:v>0.25</c:v>
                </c:pt>
                <c:pt idx="17">
                  <c:v>0</c:v>
                </c:pt>
                <c:pt idx="18">
                  <c:v>1.5833333333333333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E6-4FF1-B332-ADDB2FE45F6D}"/>
            </c:ext>
          </c:extLst>
        </c:ser>
        <c:ser>
          <c:idx val="2"/>
          <c:order val="2"/>
          <c:tx>
            <c:strRef>
              <c:f>'Outdoor HBR Gounogou'!$A$6</c:f>
              <c:strCache>
                <c:ptCount val="1"/>
                <c:pt idx="0">
                  <c:v>An ziemanni</c:v>
                </c:pt>
              </c:strCache>
            </c:strRef>
          </c:tx>
          <c:spPr>
            <a:ln>
              <a:solidFill>
                <a:srgbClr val="74D0F1"/>
              </a:solidFill>
            </a:ln>
          </c:spPr>
          <c:marker>
            <c:spPr>
              <a:solidFill>
                <a:srgbClr val="74D0F1"/>
              </a:solidFill>
              <a:ln>
                <a:solidFill>
                  <a:srgbClr val="74D0F1"/>
                </a:solidFill>
              </a:ln>
            </c:spPr>
          </c:marker>
          <c:cat>
            <c:numRef>
              <c:f>'Outdoor HBR Gounogou'!$B$3:$T$3</c:f>
              <c:numCache>
                <c:formatCode>mmm\-yy</c:formatCode>
                <c:ptCount val="19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43770</c:v>
                </c:pt>
                <c:pt idx="13">
                  <c:v>43831</c:v>
                </c:pt>
                <c:pt idx="14">
                  <c:v>43891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</c:numCache>
            </c:numRef>
          </c:cat>
          <c:val>
            <c:numRef>
              <c:f>'Outdoor HBR Gounogou'!$B$6:$T$6</c:f>
              <c:numCache>
                <c:formatCode>#,##0.00</c:formatCode>
                <c:ptCount val="19"/>
                <c:pt idx="0">
                  <c:v>1</c:v>
                </c:pt>
                <c:pt idx="1">
                  <c:v>1.5833333333333333</c:v>
                </c:pt>
                <c:pt idx="2">
                  <c:v>1.3333333333333333</c:v>
                </c:pt>
                <c:pt idx="3">
                  <c:v>8.3333333333333329E-2</c:v>
                </c:pt>
                <c:pt idx="4">
                  <c:v>8.3333333333333329E-2</c:v>
                </c:pt>
                <c:pt idx="5">
                  <c:v>0.16666666666666666</c:v>
                </c:pt>
                <c:pt idx="6">
                  <c:v>0.25</c:v>
                </c:pt>
                <c:pt idx="7">
                  <c:v>0.58333333333333337</c:v>
                </c:pt>
                <c:pt idx="8">
                  <c:v>0</c:v>
                </c:pt>
                <c:pt idx="9">
                  <c:v>0.25</c:v>
                </c:pt>
                <c:pt idx="10">
                  <c:v>8.3333333333333329E-2</c:v>
                </c:pt>
                <c:pt idx="11">
                  <c:v>0.25</c:v>
                </c:pt>
                <c:pt idx="12">
                  <c:v>0.33333333333333331</c:v>
                </c:pt>
                <c:pt idx="13">
                  <c:v>8.3333333333333329E-2</c:v>
                </c:pt>
                <c:pt idx="14">
                  <c:v>0.16666666666666666</c:v>
                </c:pt>
                <c:pt idx="15">
                  <c:v>0.41666666666666669</c:v>
                </c:pt>
                <c:pt idx="16">
                  <c:v>0.41666666666666669</c:v>
                </c:pt>
                <c:pt idx="17">
                  <c:v>0.41666666666666669</c:v>
                </c:pt>
                <c:pt idx="18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E6-4FF1-B332-ADDB2FE45F6D}"/>
            </c:ext>
          </c:extLst>
        </c:ser>
        <c:ser>
          <c:idx val="3"/>
          <c:order val="3"/>
          <c:tx>
            <c:strRef>
              <c:f>'Outdoor HBR Gounogou'!$A$7</c:f>
              <c:strCache>
                <c:ptCount val="1"/>
                <c:pt idx="0">
                  <c:v>An rufipes</c:v>
                </c:pt>
              </c:strCache>
            </c:strRef>
          </c:tx>
          <c:spPr>
            <a:ln>
              <a:solidFill>
                <a:srgbClr val="856D4D"/>
              </a:solidFill>
            </a:ln>
          </c:spPr>
          <c:marker>
            <c:spPr>
              <a:solidFill>
                <a:srgbClr val="856D4D"/>
              </a:solidFill>
              <a:ln>
                <a:solidFill>
                  <a:srgbClr val="856D4D"/>
                </a:solidFill>
              </a:ln>
            </c:spPr>
          </c:marker>
          <c:cat>
            <c:numRef>
              <c:f>'Outdoor HBR Gounogou'!$B$3:$T$3</c:f>
              <c:numCache>
                <c:formatCode>mmm\-yy</c:formatCode>
                <c:ptCount val="19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43770</c:v>
                </c:pt>
                <c:pt idx="13">
                  <c:v>43831</c:v>
                </c:pt>
                <c:pt idx="14">
                  <c:v>43891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</c:numCache>
            </c:numRef>
          </c:cat>
          <c:val>
            <c:numRef>
              <c:f>'Outdoor HBR Gounogou'!$B$7:$T$7</c:f>
              <c:numCache>
                <c:formatCode>#,##0.00</c:formatCode>
                <c:ptCount val="19"/>
                <c:pt idx="0">
                  <c:v>0.25</c:v>
                </c:pt>
                <c:pt idx="1">
                  <c:v>0</c:v>
                </c:pt>
                <c:pt idx="2">
                  <c:v>0</c:v>
                </c:pt>
                <c:pt idx="3">
                  <c:v>8.3333333333333329E-2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8.3333333333333329E-2</c:v>
                </c:pt>
                <c:pt idx="8">
                  <c:v>0</c:v>
                </c:pt>
                <c:pt idx="9">
                  <c:v>8.3333333333333329E-2</c:v>
                </c:pt>
                <c:pt idx="10">
                  <c:v>0</c:v>
                </c:pt>
                <c:pt idx="11">
                  <c:v>0</c:v>
                </c:pt>
                <c:pt idx="12">
                  <c:v>8.3333333333333329E-2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8.3333333333333329E-2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E6-4FF1-B332-ADDB2FE45F6D}"/>
            </c:ext>
          </c:extLst>
        </c:ser>
        <c:ser>
          <c:idx val="4"/>
          <c:order val="4"/>
          <c:tx>
            <c:strRef>
              <c:f>'Outdoor HBR Gounogou'!$A$8</c:f>
              <c:strCache>
                <c:ptCount val="1"/>
                <c:pt idx="0">
                  <c:v>An pharoensis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  <a:ln>
                <a:solidFill>
                  <a:srgbClr val="00FF00"/>
                </a:solidFill>
              </a:ln>
            </c:spPr>
          </c:marker>
          <c:cat>
            <c:numRef>
              <c:f>'Outdoor HBR Gounogou'!$B$3:$T$3</c:f>
              <c:numCache>
                <c:formatCode>mmm\-yy</c:formatCode>
                <c:ptCount val="19"/>
                <c:pt idx="0">
                  <c:v>43374</c:v>
                </c:pt>
                <c:pt idx="1">
                  <c:v>43405</c:v>
                </c:pt>
                <c:pt idx="2">
                  <c:v>43435</c:v>
                </c:pt>
                <c:pt idx="3">
                  <c:v>43466</c:v>
                </c:pt>
                <c:pt idx="4">
                  <c:v>43497</c:v>
                </c:pt>
                <c:pt idx="5">
                  <c:v>43525</c:v>
                </c:pt>
                <c:pt idx="6">
                  <c:v>43556</c:v>
                </c:pt>
                <c:pt idx="7">
                  <c:v>43586</c:v>
                </c:pt>
                <c:pt idx="8">
                  <c:v>43617</c:v>
                </c:pt>
                <c:pt idx="9">
                  <c:v>43647</c:v>
                </c:pt>
                <c:pt idx="10">
                  <c:v>43678</c:v>
                </c:pt>
                <c:pt idx="11">
                  <c:v>43709</c:v>
                </c:pt>
                <c:pt idx="12">
                  <c:v>43770</c:v>
                </c:pt>
                <c:pt idx="13">
                  <c:v>43831</c:v>
                </c:pt>
                <c:pt idx="14">
                  <c:v>43891</c:v>
                </c:pt>
                <c:pt idx="15">
                  <c:v>43983</c:v>
                </c:pt>
                <c:pt idx="16">
                  <c:v>44013</c:v>
                </c:pt>
                <c:pt idx="17">
                  <c:v>44044</c:v>
                </c:pt>
                <c:pt idx="18">
                  <c:v>44075</c:v>
                </c:pt>
              </c:numCache>
            </c:numRef>
          </c:cat>
          <c:val>
            <c:numRef>
              <c:f>'Outdoor HBR Gounogou'!$B$8:$T$8</c:f>
              <c:numCache>
                <c:formatCode>#,##0.00</c:formatCode>
                <c:ptCount val="19"/>
                <c:pt idx="0">
                  <c:v>0.16666666666666666</c:v>
                </c:pt>
                <c:pt idx="1">
                  <c:v>0.25</c:v>
                </c:pt>
                <c:pt idx="2">
                  <c:v>0.5</c:v>
                </c:pt>
                <c:pt idx="3">
                  <c:v>0.66666666666666663</c:v>
                </c:pt>
                <c:pt idx="4">
                  <c:v>1.6666666666666667</c:v>
                </c:pt>
                <c:pt idx="5">
                  <c:v>1.4166666666666667</c:v>
                </c:pt>
                <c:pt idx="6">
                  <c:v>8.3333333333333329E-2</c:v>
                </c:pt>
                <c:pt idx="7">
                  <c:v>0.58333333333333337</c:v>
                </c:pt>
                <c:pt idx="8">
                  <c:v>0.33333333333333331</c:v>
                </c:pt>
                <c:pt idx="9">
                  <c:v>0.16666666666666666</c:v>
                </c:pt>
                <c:pt idx="10">
                  <c:v>0</c:v>
                </c:pt>
                <c:pt idx="11">
                  <c:v>0.41666666666666669</c:v>
                </c:pt>
                <c:pt idx="12">
                  <c:v>0</c:v>
                </c:pt>
                <c:pt idx="13">
                  <c:v>0.5</c:v>
                </c:pt>
                <c:pt idx="14">
                  <c:v>5</c:v>
                </c:pt>
                <c:pt idx="15">
                  <c:v>0</c:v>
                </c:pt>
                <c:pt idx="16">
                  <c:v>8.3333333333333329E-2</c:v>
                </c:pt>
                <c:pt idx="17">
                  <c:v>0</c:v>
                </c:pt>
                <c:pt idx="18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E6-4FF1-B332-ADDB2FE45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381688"/>
        <c:axId val="474380512"/>
      </c:lineChart>
      <c:catAx>
        <c:axId val="474381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mm\-yy" sourceLinked="1"/>
        <c:majorTickMark val="out"/>
        <c:minorTickMark val="none"/>
        <c:tickLblPos val="nextTo"/>
        <c:crossAx val="474380512"/>
        <c:crosses val="autoZero"/>
        <c:auto val="0"/>
        <c:lblAlgn val="ctr"/>
        <c:lblOffset val="100"/>
        <c:noMultiLvlLbl val="1"/>
      </c:catAx>
      <c:valAx>
        <c:axId val="4743805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Bites/Person/night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743816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 HBR Simatou'!$A$4</c:f>
              <c:strCache>
                <c:ptCount val="1"/>
                <c:pt idx="0">
                  <c:v>An gambiae sl</c:v>
                </c:pt>
              </c:strCache>
            </c:strRef>
          </c:tx>
          <c:spPr>
            <a:ln>
              <a:solidFill>
                <a:srgbClr val="0F056B"/>
              </a:solidFill>
            </a:ln>
          </c:spPr>
          <c:marker>
            <c:spPr>
              <a:solidFill>
                <a:srgbClr val="0F056B"/>
              </a:solidFill>
              <a:ln>
                <a:solidFill>
                  <a:srgbClr val="0F056B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'Total HBR Simatou'!$U$4:$AM$4</c:f>
                <c:numCache>
                  <c:formatCode>General</c:formatCode>
                  <c:ptCount val="19"/>
                  <c:pt idx="0">
                    <c:v>1.0053825551130295</c:v>
                  </c:pt>
                  <c:pt idx="1">
                    <c:v>0.33950358048100215</c:v>
                  </c:pt>
                  <c:pt idx="2">
                    <c:v>8.4681129655943793E-2</c:v>
                  </c:pt>
                  <c:pt idx="3">
                    <c:v>0.26237488391640107</c:v>
                  </c:pt>
                  <c:pt idx="4">
                    <c:v>0.99602925427033462</c:v>
                  </c:pt>
                  <c:pt idx="5">
                    <c:v>3.2166159791756188</c:v>
                  </c:pt>
                  <c:pt idx="6">
                    <c:v>3.6833345629219543</c:v>
                  </c:pt>
                  <c:pt idx="7">
                    <c:v>0.12739256153441425</c:v>
                  </c:pt>
                  <c:pt idx="8">
                    <c:v>9.1947486522350239</c:v>
                  </c:pt>
                  <c:pt idx="9">
                    <c:v>36.35254008860619</c:v>
                  </c:pt>
                  <c:pt idx="10">
                    <c:v>18.54380992335259</c:v>
                  </c:pt>
                  <c:pt idx="11">
                    <c:v>9.7283723646216522</c:v>
                  </c:pt>
                  <c:pt idx="12">
                    <c:v>0.71791263446511222</c:v>
                  </c:pt>
                  <c:pt idx="13">
                    <c:v>0.41557828866491792</c:v>
                  </c:pt>
                  <c:pt idx="14">
                    <c:v>13.730047007248594</c:v>
                  </c:pt>
                  <c:pt idx="15">
                    <c:v>4.4224309527002195</c:v>
                  </c:pt>
                  <c:pt idx="16">
                    <c:v>44.801400189471742</c:v>
                  </c:pt>
                  <c:pt idx="17">
                    <c:v>28.97499650915103</c:v>
                  </c:pt>
                  <c:pt idx="18">
                    <c:v>9.5047621867700158</c:v>
                  </c:pt>
                </c:numCache>
              </c:numRef>
            </c:plus>
            <c:minus>
              <c:numRef>
                <c:f>'Total HBR Simatou'!$U$4:$AM$4</c:f>
                <c:numCache>
                  <c:formatCode>General</c:formatCode>
                  <c:ptCount val="19"/>
                  <c:pt idx="0">
                    <c:v>1.0053825551130295</c:v>
                  </c:pt>
                  <c:pt idx="1">
                    <c:v>0.33950358048100215</c:v>
                  </c:pt>
                  <c:pt idx="2">
                    <c:v>8.4681129655943793E-2</c:v>
                  </c:pt>
                  <c:pt idx="3">
                    <c:v>0.26237488391640107</c:v>
                  </c:pt>
                  <c:pt idx="4">
                    <c:v>0.99602925427033462</c:v>
                  </c:pt>
                  <c:pt idx="5">
                    <c:v>3.2166159791756188</c:v>
                  </c:pt>
                  <c:pt idx="6">
                    <c:v>3.6833345629219543</c:v>
                  </c:pt>
                  <c:pt idx="7">
                    <c:v>0.12739256153441425</c:v>
                  </c:pt>
                  <c:pt idx="8">
                    <c:v>9.1947486522350239</c:v>
                  </c:pt>
                  <c:pt idx="9">
                    <c:v>36.35254008860619</c:v>
                  </c:pt>
                  <c:pt idx="10">
                    <c:v>18.54380992335259</c:v>
                  </c:pt>
                  <c:pt idx="11">
                    <c:v>9.7283723646216522</c:v>
                  </c:pt>
                  <c:pt idx="12">
                    <c:v>0.71791263446511222</c:v>
                  </c:pt>
                  <c:pt idx="13">
                    <c:v>0.41557828866491792</c:v>
                  </c:pt>
                  <c:pt idx="14">
                    <c:v>13.730047007248594</c:v>
                  </c:pt>
                  <c:pt idx="15">
                    <c:v>4.4224309527002195</c:v>
                  </c:pt>
                  <c:pt idx="16">
                    <c:v>44.801400189471742</c:v>
                  </c:pt>
                  <c:pt idx="17">
                    <c:v>28.97499650915103</c:v>
                  </c:pt>
                  <c:pt idx="18">
                    <c:v>9.5047621867700158</c:v>
                  </c:pt>
                </c:numCache>
              </c:numRef>
            </c:minus>
          </c:errBars>
          <c:cat>
            <c:strRef>
              <c:f>'Total HBR Simatou'!$B$2:$T$3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'Total HBR Simatou'!$B$4:$T$4</c:f>
              <c:numCache>
                <c:formatCode>#,##0.00</c:formatCode>
                <c:ptCount val="19"/>
                <c:pt idx="0">
                  <c:v>7.208333333333333</c:v>
                </c:pt>
                <c:pt idx="1">
                  <c:v>1.625</c:v>
                </c:pt>
                <c:pt idx="2">
                  <c:v>0.20833333333333334</c:v>
                </c:pt>
                <c:pt idx="3">
                  <c:v>1</c:v>
                </c:pt>
                <c:pt idx="4">
                  <c:v>4.375</c:v>
                </c:pt>
                <c:pt idx="5">
                  <c:v>21.833333333333332</c:v>
                </c:pt>
                <c:pt idx="6">
                  <c:v>23.291666666666668</c:v>
                </c:pt>
                <c:pt idx="7">
                  <c:v>0.29166666666666669</c:v>
                </c:pt>
                <c:pt idx="8">
                  <c:v>41.791666666666664</c:v>
                </c:pt>
                <c:pt idx="9">
                  <c:v>281.20833333333331</c:v>
                </c:pt>
                <c:pt idx="10">
                  <c:v>174.58333333333334</c:v>
                </c:pt>
                <c:pt idx="11">
                  <c:v>136.45833333333334</c:v>
                </c:pt>
                <c:pt idx="12">
                  <c:v>4.25</c:v>
                </c:pt>
                <c:pt idx="13">
                  <c:v>1.8333333333333333</c:v>
                </c:pt>
                <c:pt idx="14">
                  <c:v>86.083333333333329</c:v>
                </c:pt>
                <c:pt idx="15">
                  <c:v>20.458333333333332</c:v>
                </c:pt>
                <c:pt idx="16">
                  <c:v>327.16666666666669</c:v>
                </c:pt>
                <c:pt idx="17">
                  <c:v>200.08333333333334</c:v>
                </c:pt>
                <c:pt idx="18">
                  <c:v>70.541666666666671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E-4CA3-989B-9874250E437A}"/>
            </c:ext>
          </c:extLst>
        </c:ser>
        <c:ser>
          <c:idx val="1"/>
          <c:order val="1"/>
          <c:tx>
            <c:strRef>
              <c:f>'Total HBR Simatou'!$A$5</c:f>
              <c:strCache>
                <c:ptCount val="1"/>
                <c:pt idx="0">
                  <c:v>An funestus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'Total HBR Simatou'!$B$2:$T$3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'Total HBR Simatou'!$B$5:$T$5</c:f>
              <c:numCache>
                <c:formatCode>#,##0.00</c:formatCode>
                <c:ptCount val="19"/>
                <c:pt idx="0">
                  <c:v>1.375</c:v>
                </c:pt>
                <c:pt idx="1">
                  <c:v>1.4166666666666667</c:v>
                </c:pt>
                <c:pt idx="2">
                  <c:v>0.125</c:v>
                </c:pt>
                <c:pt idx="3">
                  <c:v>4.1666666666666664E-2</c:v>
                </c:pt>
                <c:pt idx="4">
                  <c:v>0.20833333333333334</c:v>
                </c:pt>
                <c:pt idx="5">
                  <c:v>0.5</c:v>
                </c:pt>
                <c:pt idx="6">
                  <c:v>0.16666666666666666</c:v>
                </c:pt>
                <c:pt idx="7">
                  <c:v>4.1666666666666664E-2</c:v>
                </c:pt>
                <c:pt idx="8">
                  <c:v>1.7916666666666667</c:v>
                </c:pt>
                <c:pt idx="9">
                  <c:v>0</c:v>
                </c:pt>
                <c:pt idx="10">
                  <c:v>0</c:v>
                </c:pt>
                <c:pt idx="11">
                  <c:v>8.3333333333333329E-2</c:v>
                </c:pt>
                <c:pt idx="12">
                  <c:v>1.875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4.1666666666666664E-2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BE-4CA3-989B-9874250E437A}"/>
            </c:ext>
          </c:extLst>
        </c:ser>
        <c:ser>
          <c:idx val="2"/>
          <c:order val="2"/>
          <c:tx>
            <c:strRef>
              <c:f>'Total HBR Simatou'!$A$6</c:f>
              <c:strCache>
                <c:ptCount val="1"/>
                <c:pt idx="0">
                  <c:v>An ziemanni</c:v>
                </c:pt>
              </c:strCache>
            </c:strRef>
          </c:tx>
          <c:spPr>
            <a:ln>
              <a:solidFill>
                <a:srgbClr val="74D0F1"/>
              </a:solidFill>
            </a:ln>
          </c:spPr>
          <c:marker>
            <c:spPr>
              <a:solidFill>
                <a:srgbClr val="74D0F1"/>
              </a:solidFill>
              <a:ln>
                <a:solidFill>
                  <a:srgbClr val="74D0F1"/>
                </a:solidFill>
              </a:ln>
            </c:spPr>
          </c:marker>
          <c:cat>
            <c:strRef>
              <c:f>'Total HBR Simatou'!$B$2:$T$3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'Total HBR Simatou'!$B$6:$T$6</c:f>
              <c:numCache>
                <c:formatCode>#,##0.00</c:formatCode>
                <c:ptCount val="19"/>
                <c:pt idx="0">
                  <c:v>9.3333333333333339</c:v>
                </c:pt>
                <c:pt idx="1">
                  <c:v>8.2916666666666661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0.45833333333333331</c:v>
                </c:pt>
                <c:pt idx="7">
                  <c:v>0.58333333333333337</c:v>
                </c:pt>
                <c:pt idx="8">
                  <c:v>1.7083333333333333</c:v>
                </c:pt>
                <c:pt idx="9">
                  <c:v>0.79166666666666663</c:v>
                </c:pt>
                <c:pt idx="10">
                  <c:v>0.45833333333333331</c:v>
                </c:pt>
                <c:pt idx="11">
                  <c:v>0.45833333333333331</c:v>
                </c:pt>
                <c:pt idx="12">
                  <c:v>4.1666666666666664E-2</c:v>
                </c:pt>
                <c:pt idx="13">
                  <c:v>0</c:v>
                </c:pt>
                <c:pt idx="14">
                  <c:v>0.33333333333333331</c:v>
                </c:pt>
                <c:pt idx="15">
                  <c:v>0.25</c:v>
                </c:pt>
                <c:pt idx="16">
                  <c:v>0.41666666666666669</c:v>
                </c:pt>
                <c:pt idx="17">
                  <c:v>3.75</c:v>
                </c:pt>
                <c:pt idx="18">
                  <c:v>16.25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BE-4CA3-989B-9874250E437A}"/>
            </c:ext>
          </c:extLst>
        </c:ser>
        <c:ser>
          <c:idx val="3"/>
          <c:order val="3"/>
          <c:tx>
            <c:strRef>
              <c:f>'Total HBR Simatou'!$A$7</c:f>
              <c:strCache>
                <c:ptCount val="1"/>
                <c:pt idx="0">
                  <c:v>An paludis</c:v>
                </c:pt>
              </c:strCache>
            </c:strRef>
          </c:tx>
          <c:spPr>
            <a:ln>
              <a:solidFill>
                <a:srgbClr val="77B5FE"/>
              </a:solidFill>
            </a:ln>
          </c:spPr>
          <c:marker>
            <c:spPr>
              <a:solidFill>
                <a:srgbClr val="77B5FE"/>
              </a:solidFill>
              <a:ln>
                <a:solidFill>
                  <a:srgbClr val="77B5FE"/>
                </a:solidFill>
              </a:ln>
            </c:spPr>
          </c:marker>
          <c:cat>
            <c:strRef>
              <c:f>'Total HBR Simatou'!$B$2:$T$3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'Total HBR Simatou'!$B$7:$T$7</c:f>
              <c:numCache>
                <c:formatCode>#,##0.00</c:formatCode>
                <c:ptCount val="19"/>
                <c:pt idx="0">
                  <c:v>4.1666666666666664E-2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BE-4CA3-989B-9874250E437A}"/>
            </c:ext>
          </c:extLst>
        </c:ser>
        <c:ser>
          <c:idx val="4"/>
          <c:order val="4"/>
          <c:tx>
            <c:strRef>
              <c:f>'Total HBR Simatou'!$A$8</c:f>
              <c:strCache>
                <c:ptCount val="1"/>
                <c:pt idx="0">
                  <c:v>An rufipes</c:v>
                </c:pt>
              </c:strCache>
            </c:strRef>
          </c:tx>
          <c:spPr>
            <a:ln>
              <a:solidFill>
                <a:srgbClr val="856D4D"/>
              </a:solidFill>
            </a:ln>
          </c:spPr>
          <c:marker>
            <c:spPr>
              <a:solidFill>
                <a:srgbClr val="856D4D"/>
              </a:solidFill>
              <a:ln>
                <a:solidFill>
                  <a:srgbClr val="856D4D"/>
                </a:solidFill>
              </a:ln>
            </c:spPr>
          </c:marker>
          <c:cat>
            <c:strRef>
              <c:f>'Total HBR Simatou'!$B$2:$T$3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'Total HBR Simatou'!$B$8:$T$8</c:f>
              <c:numCache>
                <c:formatCode>#,##0.00</c:formatCode>
                <c:ptCount val="19"/>
                <c:pt idx="0">
                  <c:v>0.20833333333333334</c:v>
                </c:pt>
                <c:pt idx="1">
                  <c:v>0.375</c:v>
                </c:pt>
                <c:pt idx="2">
                  <c:v>8.3333333333333329E-2</c:v>
                </c:pt>
                <c:pt idx="3">
                  <c:v>0.20833333333333334</c:v>
                </c:pt>
                <c:pt idx="4">
                  <c:v>4.1666666666666664E-2</c:v>
                </c:pt>
                <c:pt idx="5">
                  <c:v>0.25</c:v>
                </c:pt>
                <c:pt idx="6">
                  <c:v>4.1666666666666664E-2</c:v>
                </c:pt>
                <c:pt idx="7">
                  <c:v>4.1666666666666664E-2</c:v>
                </c:pt>
                <c:pt idx="8">
                  <c:v>0.125</c:v>
                </c:pt>
                <c:pt idx="9">
                  <c:v>0</c:v>
                </c:pt>
                <c:pt idx="10">
                  <c:v>0</c:v>
                </c:pt>
                <c:pt idx="11">
                  <c:v>4.1666666666666664E-2</c:v>
                </c:pt>
                <c:pt idx="12">
                  <c:v>8.3333333333333329E-2</c:v>
                </c:pt>
                <c:pt idx="13">
                  <c:v>0</c:v>
                </c:pt>
                <c:pt idx="14">
                  <c:v>4.1666666666666664E-2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BE-4CA3-989B-9874250E437A}"/>
            </c:ext>
          </c:extLst>
        </c:ser>
        <c:ser>
          <c:idx val="5"/>
          <c:order val="5"/>
          <c:tx>
            <c:strRef>
              <c:f>'Total HBR Simatou'!$A$9</c:f>
              <c:strCache>
                <c:ptCount val="1"/>
                <c:pt idx="0">
                  <c:v>An pharoensis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  <a:ln>
                <a:solidFill>
                  <a:srgbClr val="00FF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'Total HBR Simatou'!$U$9:$AM$9</c:f>
                <c:numCache>
                  <c:formatCode>General</c:formatCode>
                  <c:ptCount val="19"/>
                  <c:pt idx="0">
                    <c:v>0.8223919396586149</c:v>
                  </c:pt>
                  <c:pt idx="1">
                    <c:v>0.25875374860175249</c:v>
                  </c:pt>
                  <c:pt idx="2">
                    <c:v>0.13204769669668062</c:v>
                  </c:pt>
                  <c:pt idx="3">
                    <c:v>1.0914896415821633</c:v>
                  </c:pt>
                  <c:pt idx="4">
                    <c:v>3.5411231467002979</c:v>
                  </c:pt>
                  <c:pt idx="5">
                    <c:v>2.5405973041463596</c:v>
                  </c:pt>
                  <c:pt idx="6">
                    <c:v>6.3273653708500106</c:v>
                  </c:pt>
                  <c:pt idx="7">
                    <c:v>7.2978183160389145</c:v>
                  </c:pt>
                  <c:pt idx="8">
                    <c:v>5.8807531703210891</c:v>
                  </c:pt>
                  <c:pt idx="9">
                    <c:v>5.7571369276633275</c:v>
                  </c:pt>
                  <c:pt idx="10">
                    <c:v>5.0499916295908056</c:v>
                  </c:pt>
                  <c:pt idx="11">
                    <c:v>3.4759352128405294</c:v>
                  </c:pt>
                  <c:pt idx="12">
                    <c:v>0.14641447355925183</c:v>
                  </c:pt>
                  <c:pt idx="13">
                    <c:v>0.37740772938944772</c:v>
                  </c:pt>
                  <c:pt idx="14">
                    <c:v>5.7941163623360081</c:v>
                  </c:pt>
                  <c:pt idx="15">
                    <c:v>0.83550441821108401</c:v>
                  </c:pt>
                  <c:pt idx="16">
                    <c:v>0.39889642451132945</c:v>
                  </c:pt>
                  <c:pt idx="17">
                    <c:v>3.3820712288627885</c:v>
                  </c:pt>
                  <c:pt idx="18">
                    <c:v>1.4685717206015936</c:v>
                  </c:pt>
                </c:numCache>
              </c:numRef>
            </c:plus>
            <c:minus>
              <c:numRef>
                <c:f>'Total HBR Simatou'!$U$9:$AM$9</c:f>
                <c:numCache>
                  <c:formatCode>General</c:formatCode>
                  <c:ptCount val="19"/>
                  <c:pt idx="0">
                    <c:v>0.8223919396586149</c:v>
                  </c:pt>
                  <c:pt idx="1">
                    <c:v>0.25875374860175249</c:v>
                  </c:pt>
                  <c:pt idx="2">
                    <c:v>0.13204769669668062</c:v>
                  </c:pt>
                  <c:pt idx="3">
                    <c:v>1.0914896415821633</c:v>
                  </c:pt>
                  <c:pt idx="4">
                    <c:v>3.5411231467002979</c:v>
                  </c:pt>
                  <c:pt idx="5">
                    <c:v>2.5405973041463596</c:v>
                  </c:pt>
                  <c:pt idx="6">
                    <c:v>6.3273653708500106</c:v>
                  </c:pt>
                  <c:pt idx="7">
                    <c:v>7.2978183160389145</c:v>
                  </c:pt>
                  <c:pt idx="8">
                    <c:v>5.8807531703210891</c:v>
                  </c:pt>
                  <c:pt idx="9">
                    <c:v>5.7571369276633275</c:v>
                  </c:pt>
                  <c:pt idx="10">
                    <c:v>5.0499916295908056</c:v>
                  </c:pt>
                  <c:pt idx="11">
                    <c:v>3.4759352128405294</c:v>
                  </c:pt>
                  <c:pt idx="12">
                    <c:v>0.14641447355925183</c:v>
                  </c:pt>
                  <c:pt idx="13">
                    <c:v>0.37740772938944772</c:v>
                  </c:pt>
                  <c:pt idx="14">
                    <c:v>5.7941163623360081</c:v>
                  </c:pt>
                  <c:pt idx="15">
                    <c:v>0.83550441821108401</c:v>
                  </c:pt>
                  <c:pt idx="16">
                    <c:v>0.39889642451132945</c:v>
                  </c:pt>
                  <c:pt idx="17">
                    <c:v>3.3820712288627885</c:v>
                  </c:pt>
                  <c:pt idx="18">
                    <c:v>1.4685717206015936</c:v>
                  </c:pt>
                </c:numCache>
              </c:numRef>
            </c:minus>
          </c:errBars>
          <c:cat>
            <c:strRef>
              <c:f>'Total HBR Simatou'!$B$2:$T$3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'Total HBR Simatou'!$B$9:$T$9</c:f>
              <c:numCache>
                <c:formatCode>#,##0.00</c:formatCode>
                <c:ptCount val="19"/>
                <c:pt idx="0">
                  <c:v>3.8333333333333335</c:v>
                </c:pt>
                <c:pt idx="1">
                  <c:v>2.0416666666666665</c:v>
                </c:pt>
                <c:pt idx="2">
                  <c:v>0.625</c:v>
                </c:pt>
                <c:pt idx="3">
                  <c:v>12.375</c:v>
                </c:pt>
                <c:pt idx="4">
                  <c:v>30.083333333333332</c:v>
                </c:pt>
                <c:pt idx="5">
                  <c:v>19.958333333333332</c:v>
                </c:pt>
                <c:pt idx="6">
                  <c:v>42.375</c:v>
                </c:pt>
                <c:pt idx="7">
                  <c:v>41.25</c:v>
                </c:pt>
                <c:pt idx="8">
                  <c:v>31.791666666666668</c:v>
                </c:pt>
                <c:pt idx="9">
                  <c:v>34.583333333333336</c:v>
                </c:pt>
                <c:pt idx="10">
                  <c:v>35.666666666666664</c:v>
                </c:pt>
                <c:pt idx="11">
                  <c:v>21.333333333333332</c:v>
                </c:pt>
                <c:pt idx="12">
                  <c:v>0.41666666666666669</c:v>
                </c:pt>
                <c:pt idx="13">
                  <c:v>1.875</c:v>
                </c:pt>
                <c:pt idx="14">
                  <c:v>38.375</c:v>
                </c:pt>
                <c:pt idx="15">
                  <c:v>4.666666666666667</c:v>
                </c:pt>
                <c:pt idx="16">
                  <c:v>1.4166666666666667</c:v>
                </c:pt>
                <c:pt idx="17">
                  <c:v>21.5</c:v>
                </c:pt>
                <c:pt idx="18">
                  <c:v>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E-4CA3-989B-9874250E4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379728"/>
        <c:axId val="474378552"/>
      </c:lineChart>
      <c:catAx>
        <c:axId val="474379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mm\-yy" sourceLinked="1"/>
        <c:majorTickMark val="out"/>
        <c:minorTickMark val="none"/>
        <c:tickLblPos val="nextTo"/>
        <c:crossAx val="474378552"/>
        <c:crosses val="autoZero"/>
        <c:auto val="0"/>
        <c:lblAlgn val="ctr"/>
        <c:lblOffset val="100"/>
        <c:noMultiLvlLbl val="1"/>
      </c:catAx>
      <c:valAx>
        <c:axId val="4743785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Bites/Person/night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743797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'Indoor HBR Simatou'!$A$5</c:f>
              <c:strCache>
                <c:ptCount val="1"/>
                <c:pt idx="0">
                  <c:v>An gambiae sl</c:v>
                </c:pt>
              </c:strCache>
            </c:strRef>
          </c:tx>
          <c:spPr>
            <a:ln>
              <a:solidFill>
                <a:srgbClr val="0F056B"/>
              </a:solidFill>
            </a:ln>
          </c:spPr>
          <c:marker>
            <c:spPr>
              <a:solidFill>
                <a:srgbClr val="0F056B"/>
              </a:solidFill>
              <a:ln>
                <a:solidFill>
                  <a:srgbClr val="0F056B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'Indoor HBR Simatou'!$U$5:$AM$5</c:f>
                <c:numCache>
                  <c:formatCode>General</c:formatCode>
                  <c:ptCount val="19"/>
                  <c:pt idx="0">
                    <c:v>1.7643710070461516</c:v>
                  </c:pt>
                  <c:pt idx="1">
                    <c:v>0.61954691818972352</c:v>
                  </c:pt>
                  <c:pt idx="2">
                    <c:v>0.11236664374387369</c:v>
                  </c:pt>
                  <c:pt idx="3">
                    <c:v>0.3361622383686938</c:v>
                  </c:pt>
                  <c:pt idx="4">
                    <c:v>1.2482310715892344</c:v>
                  </c:pt>
                  <c:pt idx="5">
                    <c:v>4.1214975948364234</c:v>
                  </c:pt>
                  <c:pt idx="6">
                    <c:v>5.1450549957304554</c:v>
                  </c:pt>
                  <c:pt idx="7">
                    <c:v>0.18802535827258873</c:v>
                  </c:pt>
                  <c:pt idx="8">
                    <c:v>11.475572431310896</c:v>
                  </c:pt>
                  <c:pt idx="9">
                    <c:v>53.183851834552151</c:v>
                  </c:pt>
                  <c:pt idx="10">
                    <c:v>24.817248705957184</c:v>
                  </c:pt>
                  <c:pt idx="11">
                    <c:v>14.994696031961071</c:v>
                  </c:pt>
                  <c:pt idx="12">
                    <c:v>0.92523543277406228</c:v>
                  </c:pt>
                  <c:pt idx="13">
                    <c:v>0.63365223231292378</c:v>
                  </c:pt>
                  <c:pt idx="14">
                    <c:v>18.981034527052834</c:v>
                  </c:pt>
                  <c:pt idx="15">
                    <c:v>7.6627130780926231</c:v>
                  </c:pt>
                  <c:pt idx="16">
                    <c:v>69.063358409126579</c:v>
                  </c:pt>
                  <c:pt idx="17">
                    <c:v>40.355889948498891</c:v>
                  </c:pt>
                  <c:pt idx="18">
                    <c:v>14.109957799047773</c:v>
                  </c:pt>
                </c:numCache>
              </c:numRef>
            </c:plus>
            <c:minus>
              <c:numRef>
                <c:f>'Indoor HBR Simatou'!$U$5:$AM$5</c:f>
                <c:numCache>
                  <c:formatCode>General</c:formatCode>
                  <c:ptCount val="19"/>
                  <c:pt idx="0">
                    <c:v>1.7643710070461516</c:v>
                  </c:pt>
                  <c:pt idx="1">
                    <c:v>0.61954691818972352</c:v>
                  </c:pt>
                  <c:pt idx="2">
                    <c:v>0.11236664374387369</c:v>
                  </c:pt>
                  <c:pt idx="3">
                    <c:v>0.3361622383686938</c:v>
                  </c:pt>
                  <c:pt idx="4">
                    <c:v>1.2482310715892344</c:v>
                  </c:pt>
                  <c:pt idx="5">
                    <c:v>4.1214975948364234</c:v>
                  </c:pt>
                  <c:pt idx="6">
                    <c:v>5.1450549957304554</c:v>
                  </c:pt>
                  <c:pt idx="7">
                    <c:v>0.18802535827258873</c:v>
                  </c:pt>
                  <c:pt idx="8">
                    <c:v>11.475572431310896</c:v>
                  </c:pt>
                  <c:pt idx="9">
                    <c:v>53.183851834552151</c:v>
                  </c:pt>
                  <c:pt idx="10">
                    <c:v>24.817248705957184</c:v>
                  </c:pt>
                  <c:pt idx="11">
                    <c:v>14.994696031961071</c:v>
                  </c:pt>
                  <c:pt idx="12">
                    <c:v>0.92523543277406228</c:v>
                  </c:pt>
                  <c:pt idx="13">
                    <c:v>0.63365223231292378</c:v>
                  </c:pt>
                  <c:pt idx="14">
                    <c:v>18.981034527052834</c:v>
                  </c:pt>
                  <c:pt idx="15">
                    <c:v>7.6627130780926231</c:v>
                  </c:pt>
                  <c:pt idx="16">
                    <c:v>69.063358409126579</c:v>
                  </c:pt>
                  <c:pt idx="17">
                    <c:v>40.355889948498891</c:v>
                  </c:pt>
                  <c:pt idx="18">
                    <c:v>14.109957799047773</c:v>
                  </c:pt>
                </c:numCache>
              </c:numRef>
            </c:minus>
          </c:errBars>
          <c:cat>
            <c:strRef>
              <c:f>'Indoor HBR Simatou'!$B$3:$T$4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'Indoor HBR Simatou'!$B$5:$T$5</c:f>
              <c:numCache>
                <c:formatCode>#,##0.00</c:formatCode>
                <c:ptCount val="19"/>
                <c:pt idx="0">
                  <c:v>6.916666666666667</c:v>
                </c:pt>
                <c:pt idx="1">
                  <c:v>1.6666666666666667</c:v>
                </c:pt>
                <c:pt idx="2">
                  <c:v>0.16666666666666666</c:v>
                </c:pt>
                <c:pt idx="3">
                  <c:v>1.0833333333333333</c:v>
                </c:pt>
                <c:pt idx="4">
                  <c:v>4.166666666666667</c:v>
                </c:pt>
                <c:pt idx="5">
                  <c:v>19.75</c:v>
                </c:pt>
                <c:pt idx="6">
                  <c:v>24.25</c:v>
                </c:pt>
                <c:pt idx="7">
                  <c:v>0.33333333333333331</c:v>
                </c:pt>
                <c:pt idx="8">
                  <c:v>39.916666666666664</c:v>
                </c:pt>
                <c:pt idx="9">
                  <c:v>284.91666666666669</c:v>
                </c:pt>
                <c:pt idx="10">
                  <c:v>180.25</c:v>
                </c:pt>
                <c:pt idx="11">
                  <c:v>136.5</c:v>
                </c:pt>
                <c:pt idx="12">
                  <c:v>3.5</c:v>
                </c:pt>
                <c:pt idx="13">
                  <c:v>2.5</c:v>
                </c:pt>
                <c:pt idx="14">
                  <c:v>87.916666666666671</c:v>
                </c:pt>
                <c:pt idx="15">
                  <c:v>25.666666666666668</c:v>
                </c:pt>
                <c:pt idx="16">
                  <c:v>352.33333333333331</c:v>
                </c:pt>
                <c:pt idx="17">
                  <c:v>192.91666666666666</c:v>
                </c:pt>
                <c:pt idx="18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3A-4024-9B9F-674284BF80E0}"/>
            </c:ext>
          </c:extLst>
        </c:ser>
        <c:ser>
          <c:idx val="1"/>
          <c:order val="1"/>
          <c:tx>
            <c:strRef>
              <c:f>'Indoor HBR Simatou'!$A$6</c:f>
              <c:strCache>
                <c:ptCount val="1"/>
                <c:pt idx="0">
                  <c:v>An funestus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'Indoor HBR Simatou'!$B$3:$T$4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'Indoor HBR Simatou'!$B$6:$T$6</c:f>
              <c:numCache>
                <c:formatCode>#,##0.00</c:formatCode>
                <c:ptCount val="19"/>
                <c:pt idx="0">
                  <c:v>1.4166666666666667</c:v>
                </c:pt>
                <c:pt idx="1">
                  <c:v>1.5</c:v>
                </c:pt>
                <c:pt idx="2">
                  <c:v>8.3333333333333329E-2</c:v>
                </c:pt>
                <c:pt idx="3">
                  <c:v>8.3333333333333329E-2</c:v>
                </c:pt>
                <c:pt idx="4">
                  <c:v>0.16666666666666666</c:v>
                </c:pt>
                <c:pt idx="5">
                  <c:v>0.5</c:v>
                </c:pt>
                <c:pt idx="6">
                  <c:v>8.3333333333333329E-2</c:v>
                </c:pt>
                <c:pt idx="7">
                  <c:v>0</c:v>
                </c:pt>
                <c:pt idx="8">
                  <c:v>2.0833333333333335</c:v>
                </c:pt>
                <c:pt idx="9">
                  <c:v>0</c:v>
                </c:pt>
                <c:pt idx="10">
                  <c:v>0</c:v>
                </c:pt>
                <c:pt idx="11">
                  <c:v>0.16666666666666666</c:v>
                </c:pt>
                <c:pt idx="12">
                  <c:v>1.5833333333333333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8.3333333333333329E-2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3A-4024-9B9F-674284BF80E0}"/>
            </c:ext>
          </c:extLst>
        </c:ser>
        <c:ser>
          <c:idx val="2"/>
          <c:order val="2"/>
          <c:tx>
            <c:strRef>
              <c:f>'Indoor HBR Simatou'!$A$7</c:f>
              <c:strCache>
                <c:ptCount val="1"/>
                <c:pt idx="0">
                  <c:v>An ziemanni</c:v>
                </c:pt>
              </c:strCache>
            </c:strRef>
          </c:tx>
          <c:spPr>
            <a:ln>
              <a:solidFill>
                <a:srgbClr val="74D0F1"/>
              </a:solidFill>
            </a:ln>
          </c:spPr>
          <c:marker>
            <c:spPr>
              <a:solidFill>
                <a:srgbClr val="74D0F1"/>
              </a:solidFill>
              <a:ln>
                <a:solidFill>
                  <a:srgbClr val="74D0F1"/>
                </a:solidFill>
              </a:ln>
            </c:spPr>
          </c:marker>
          <c:cat>
            <c:strRef>
              <c:f>'Indoor HBR Simatou'!$B$3:$T$4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'Indoor HBR Simatou'!$B$7:$T$7</c:f>
              <c:numCache>
                <c:formatCode>#,##0.00</c:formatCode>
                <c:ptCount val="19"/>
                <c:pt idx="0">
                  <c:v>8.75</c:v>
                </c:pt>
                <c:pt idx="1">
                  <c:v>6.416666666666667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0.41666666666666669</c:v>
                </c:pt>
                <c:pt idx="7">
                  <c:v>0.5</c:v>
                </c:pt>
                <c:pt idx="8">
                  <c:v>1.5833333333333333</c:v>
                </c:pt>
                <c:pt idx="9">
                  <c:v>0.66666666666666663</c:v>
                </c:pt>
                <c:pt idx="10">
                  <c:v>0.41666666666666669</c:v>
                </c:pt>
                <c:pt idx="11">
                  <c:v>0.16666666666666666</c:v>
                </c:pt>
                <c:pt idx="12">
                  <c:v>0</c:v>
                </c:pt>
                <c:pt idx="13">
                  <c:v>0</c:v>
                </c:pt>
                <c:pt idx="14">
                  <c:v>0.5</c:v>
                </c:pt>
                <c:pt idx="15">
                  <c:v>0.33333333333333331</c:v>
                </c:pt>
                <c:pt idx="16">
                  <c:v>0.75</c:v>
                </c:pt>
                <c:pt idx="17">
                  <c:v>4.25</c:v>
                </c:pt>
                <c:pt idx="18">
                  <c:v>16.916666666666668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3A-4024-9B9F-674284BF80E0}"/>
            </c:ext>
          </c:extLst>
        </c:ser>
        <c:ser>
          <c:idx val="3"/>
          <c:order val="3"/>
          <c:tx>
            <c:strRef>
              <c:f>'Indoor HBR Simatou'!$A$8</c:f>
              <c:strCache>
                <c:ptCount val="1"/>
                <c:pt idx="0">
                  <c:v>An paludis</c:v>
                </c:pt>
              </c:strCache>
            </c:strRef>
          </c:tx>
          <c:spPr>
            <a:ln>
              <a:solidFill>
                <a:srgbClr val="77B5FE"/>
              </a:solidFill>
            </a:ln>
          </c:spPr>
          <c:marker>
            <c:spPr>
              <a:solidFill>
                <a:srgbClr val="77B5FE"/>
              </a:solidFill>
              <a:ln>
                <a:solidFill>
                  <a:srgbClr val="77B5FE"/>
                </a:solidFill>
              </a:ln>
            </c:spPr>
          </c:marker>
          <c:cat>
            <c:strRef>
              <c:f>'Indoor HBR Simatou'!$B$3:$T$4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'Indoor HBR Simatou'!$B$8:$T$8</c:f>
              <c:numCache>
                <c:formatCode>#,##0.00</c:formatCode>
                <c:ptCount val="19"/>
                <c:pt idx="0">
                  <c:v>8.3333333333333329E-2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3A-4024-9B9F-674284BF80E0}"/>
            </c:ext>
          </c:extLst>
        </c:ser>
        <c:ser>
          <c:idx val="4"/>
          <c:order val="4"/>
          <c:tx>
            <c:strRef>
              <c:f>'Indoor HBR Simatou'!$A$9</c:f>
              <c:strCache>
                <c:ptCount val="1"/>
                <c:pt idx="0">
                  <c:v>An rufipes</c:v>
                </c:pt>
              </c:strCache>
            </c:strRef>
          </c:tx>
          <c:spPr>
            <a:ln>
              <a:solidFill>
                <a:srgbClr val="856D4D"/>
              </a:solidFill>
            </a:ln>
          </c:spPr>
          <c:marker>
            <c:spPr>
              <a:solidFill>
                <a:srgbClr val="856D4D"/>
              </a:solidFill>
              <a:ln>
                <a:solidFill>
                  <a:srgbClr val="856D4D"/>
                </a:solidFill>
              </a:ln>
            </c:spPr>
          </c:marker>
          <c:cat>
            <c:strRef>
              <c:f>'Indoor HBR Simatou'!$B$3:$T$4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'Indoor HBR Simatou'!$B$9:$T$9</c:f>
              <c:numCache>
                <c:formatCode>#,##0.00</c:formatCode>
                <c:ptCount val="19"/>
                <c:pt idx="0">
                  <c:v>0.41666666666666669</c:v>
                </c:pt>
                <c:pt idx="1">
                  <c:v>8.3333333333333329E-2</c:v>
                </c:pt>
                <c:pt idx="2">
                  <c:v>8.3333333333333329E-2</c:v>
                </c:pt>
                <c:pt idx="3">
                  <c:v>0.25</c:v>
                </c:pt>
                <c:pt idx="4">
                  <c:v>8.3333333333333329E-2</c:v>
                </c:pt>
                <c:pt idx="5">
                  <c:v>0.25</c:v>
                </c:pt>
                <c:pt idx="6">
                  <c:v>8.3333333333333329E-2</c:v>
                </c:pt>
                <c:pt idx="7">
                  <c:v>8.3333333333333329E-2</c:v>
                </c:pt>
                <c:pt idx="8">
                  <c:v>0.25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8.3333333333333329E-2</c:v>
                </c:pt>
                <c:pt idx="13">
                  <c:v>0</c:v>
                </c:pt>
                <c:pt idx="14">
                  <c:v>8.3333333333333329E-2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8.3333333333333329E-2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3A-4024-9B9F-674284BF80E0}"/>
            </c:ext>
          </c:extLst>
        </c:ser>
        <c:ser>
          <c:idx val="5"/>
          <c:order val="5"/>
          <c:tx>
            <c:strRef>
              <c:f>'Indoor HBR Simatou'!$A$10</c:f>
              <c:strCache>
                <c:ptCount val="1"/>
                <c:pt idx="0">
                  <c:v>An pharoensis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  <a:ln>
                <a:solidFill>
                  <a:srgbClr val="00FF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'Indoor HBR Simatou'!$U$10:$AM$10</c:f>
                <c:numCache>
                  <c:formatCode>General</c:formatCode>
                  <c:ptCount val="19"/>
                  <c:pt idx="0">
                    <c:v>1.3732196922678919</c:v>
                  </c:pt>
                  <c:pt idx="1">
                    <c:v>0.29729419500528154</c:v>
                  </c:pt>
                  <c:pt idx="2">
                    <c:v>0.19462473604038075</c:v>
                  </c:pt>
                  <c:pt idx="3">
                    <c:v>1.4240006242195888</c:v>
                  </c:pt>
                  <c:pt idx="4">
                    <c:v>5.0487522210838387</c:v>
                  </c:pt>
                  <c:pt idx="5">
                    <c:v>3.2391037231451745</c:v>
                  </c:pt>
                  <c:pt idx="6">
                    <c:v>10.765023563524251</c:v>
                  </c:pt>
                  <c:pt idx="7">
                    <c:v>10.908364874829969</c:v>
                  </c:pt>
                  <c:pt idx="8">
                    <c:v>8.5479559255444517</c:v>
                  </c:pt>
                  <c:pt idx="9">
                    <c:v>8.805559538602802</c:v>
                  </c:pt>
                  <c:pt idx="10">
                    <c:v>6.6732448606129369</c:v>
                  </c:pt>
                  <c:pt idx="11">
                    <c:v>4.7776309585146466</c:v>
                  </c:pt>
                  <c:pt idx="12">
                    <c:v>0.22890825651118377</c:v>
                  </c:pt>
                  <c:pt idx="13">
                    <c:v>0.52404313956125037</c:v>
                  </c:pt>
                  <c:pt idx="14">
                    <c:v>8.0748940637889586</c:v>
                  </c:pt>
                  <c:pt idx="15">
                    <c:v>1.3075151852257625</c:v>
                  </c:pt>
                  <c:pt idx="16">
                    <c:v>0.25</c:v>
                  </c:pt>
                  <c:pt idx="17">
                    <c:v>4.9989897969388766</c:v>
                  </c:pt>
                  <c:pt idx="18">
                    <c:v>2.12429429755537</c:v>
                  </c:pt>
                </c:numCache>
              </c:numRef>
            </c:plus>
            <c:minus>
              <c:numRef>
                <c:f>'Indoor HBR Simatou'!$U$10:$AM$10</c:f>
                <c:numCache>
                  <c:formatCode>General</c:formatCode>
                  <c:ptCount val="19"/>
                  <c:pt idx="0">
                    <c:v>1.3732196922678919</c:v>
                  </c:pt>
                  <c:pt idx="1">
                    <c:v>0.29729419500528154</c:v>
                  </c:pt>
                  <c:pt idx="2">
                    <c:v>0.19462473604038075</c:v>
                  </c:pt>
                  <c:pt idx="3">
                    <c:v>1.4240006242195888</c:v>
                  </c:pt>
                  <c:pt idx="4">
                    <c:v>5.0487522210838387</c:v>
                  </c:pt>
                  <c:pt idx="5">
                    <c:v>3.2391037231451745</c:v>
                  </c:pt>
                  <c:pt idx="6">
                    <c:v>10.765023563524251</c:v>
                  </c:pt>
                  <c:pt idx="7">
                    <c:v>10.908364874829969</c:v>
                  </c:pt>
                  <c:pt idx="8">
                    <c:v>8.5479559255444517</c:v>
                  </c:pt>
                  <c:pt idx="9">
                    <c:v>8.805559538602802</c:v>
                  </c:pt>
                  <c:pt idx="10">
                    <c:v>6.6732448606129369</c:v>
                  </c:pt>
                  <c:pt idx="11">
                    <c:v>4.7776309585146466</c:v>
                  </c:pt>
                  <c:pt idx="12">
                    <c:v>0.22890825651118377</c:v>
                  </c:pt>
                  <c:pt idx="13">
                    <c:v>0.52404313956125037</c:v>
                  </c:pt>
                  <c:pt idx="14">
                    <c:v>8.0748940637889586</c:v>
                  </c:pt>
                  <c:pt idx="15">
                    <c:v>1.3075151852257625</c:v>
                  </c:pt>
                  <c:pt idx="16">
                    <c:v>0.25</c:v>
                  </c:pt>
                  <c:pt idx="17">
                    <c:v>4.9989897969388766</c:v>
                  </c:pt>
                  <c:pt idx="18">
                    <c:v>2.12429429755537</c:v>
                  </c:pt>
                </c:numCache>
              </c:numRef>
            </c:minus>
          </c:errBars>
          <c:cat>
            <c:strRef>
              <c:f>'Indoor HBR Simatou'!$B$3:$T$4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'Indoor HBR Simatou'!$B$10:$T$10</c:f>
              <c:numCache>
                <c:formatCode>#,##0.00</c:formatCode>
                <c:ptCount val="19"/>
                <c:pt idx="0">
                  <c:v>3.5833333333333335</c:v>
                </c:pt>
                <c:pt idx="1">
                  <c:v>1.8333333333333333</c:v>
                </c:pt>
                <c:pt idx="2">
                  <c:v>0.5</c:v>
                </c:pt>
                <c:pt idx="3">
                  <c:v>12.833333333333334</c:v>
                </c:pt>
                <c:pt idx="4">
                  <c:v>31.333333333333332</c:v>
                </c:pt>
                <c:pt idx="5">
                  <c:v>18.916666666666668</c:v>
                </c:pt>
                <c:pt idx="6">
                  <c:v>45.416666666666664</c:v>
                </c:pt>
                <c:pt idx="7">
                  <c:v>41.5</c:v>
                </c:pt>
                <c:pt idx="8">
                  <c:v>31.083333333333332</c:v>
                </c:pt>
                <c:pt idx="9">
                  <c:v>35.5</c:v>
                </c:pt>
                <c:pt idx="10">
                  <c:v>34.75</c:v>
                </c:pt>
                <c:pt idx="11">
                  <c:v>20.5</c:v>
                </c:pt>
                <c:pt idx="12">
                  <c:v>0.58333333333333337</c:v>
                </c:pt>
                <c:pt idx="13">
                  <c:v>1.75</c:v>
                </c:pt>
                <c:pt idx="14">
                  <c:v>38.916666666666664</c:v>
                </c:pt>
                <c:pt idx="15">
                  <c:v>4.833333333333333</c:v>
                </c:pt>
                <c:pt idx="16">
                  <c:v>0.75</c:v>
                </c:pt>
                <c:pt idx="17">
                  <c:v>24.333333333333332</c:v>
                </c:pt>
                <c:pt idx="18">
                  <c:v>9.8333333333333339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3A-4024-9B9F-674284BF8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384824"/>
        <c:axId val="474382864"/>
      </c:lineChart>
      <c:catAx>
        <c:axId val="474384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mm\-yy" sourceLinked="1"/>
        <c:majorTickMark val="out"/>
        <c:minorTickMark val="none"/>
        <c:tickLblPos val="nextTo"/>
        <c:crossAx val="474382864"/>
        <c:crosses val="autoZero"/>
        <c:auto val="0"/>
        <c:lblAlgn val="ctr"/>
        <c:lblOffset val="100"/>
        <c:noMultiLvlLbl val="1"/>
      </c:catAx>
      <c:valAx>
        <c:axId val="4743828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Bites/Person/night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743848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'Outdoor HBR Simatou'!$A$5</c:f>
              <c:strCache>
                <c:ptCount val="1"/>
                <c:pt idx="0">
                  <c:v>An gambiae sl</c:v>
                </c:pt>
              </c:strCache>
            </c:strRef>
          </c:tx>
          <c:spPr>
            <a:ln>
              <a:solidFill>
                <a:srgbClr val="0F056B"/>
              </a:solidFill>
            </a:ln>
          </c:spPr>
          <c:marker>
            <c:spPr>
              <a:solidFill>
                <a:srgbClr val="0F056B"/>
              </a:solidFill>
              <a:ln>
                <a:solidFill>
                  <a:srgbClr val="0F056B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'Outdoor HBR Simatou'!$U$5:$AM$5</c:f>
                <c:numCache>
                  <c:formatCode>General</c:formatCode>
                  <c:ptCount val="19"/>
                  <c:pt idx="0">
                    <c:v>1.0480862791225007</c:v>
                  </c:pt>
                  <c:pt idx="1">
                    <c:v>0.31281549730397851</c:v>
                  </c:pt>
                  <c:pt idx="2">
                    <c:v>0.1305582419667734</c:v>
                  </c:pt>
                  <c:pt idx="3">
                    <c:v>0.41666666666666669</c:v>
                  </c:pt>
                  <c:pt idx="4">
                    <c:v>1.6070787224657106</c:v>
                  </c:pt>
                  <c:pt idx="5">
                    <c:v>5.048939782696257</c:v>
                  </c:pt>
                  <c:pt idx="6">
                    <c:v>5.4859784538366165</c:v>
                  </c:pt>
                  <c:pt idx="7">
                    <c:v>0.17943514064131835</c:v>
                  </c:pt>
                  <c:pt idx="8">
                    <c:v>14.873371229051324</c:v>
                  </c:pt>
                  <c:pt idx="9">
                    <c:v>51.916089057538827</c:v>
                  </c:pt>
                  <c:pt idx="10">
                    <c:v>28.570608528996576</c:v>
                  </c:pt>
                  <c:pt idx="11">
                    <c:v>13.074065430029284</c:v>
                  </c:pt>
                  <c:pt idx="12">
                    <c:v>1.0940611029415575</c:v>
                  </c:pt>
                  <c:pt idx="13">
                    <c:v>0.48979484470438228</c:v>
                  </c:pt>
                  <c:pt idx="14">
                    <c:v>20.674653271065708</c:v>
                  </c:pt>
                  <c:pt idx="15">
                    <c:v>4.2589033301728714</c:v>
                  </c:pt>
                  <c:pt idx="16">
                    <c:v>59.234255036228575</c:v>
                  </c:pt>
                  <c:pt idx="17">
                    <c:v>43.277141597481751</c:v>
                  </c:pt>
                  <c:pt idx="18">
                    <c:v>13.231882028653446</c:v>
                  </c:pt>
                </c:numCache>
              </c:numRef>
            </c:plus>
            <c:minus>
              <c:numRef>
                <c:f>'Outdoor HBR Simatou'!$U$5:$AM$5</c:f>
                <c:numCache>
                  <c:formatCode>General</c:formatCode>
                  <c:ptCount val="19"/>
                  <c:pt idx="0">
                    <c:v>1.0480862791225007</c:v>
                  </c:pt>
                  <c:pt idx="1">
                    <c:v>0.31281549730397851</c:v>
                  </c:pt>
                  <c:pt idx="2">
                    <c:v>0.1305582419667734</c:v>
                  </c:pt>
                  <c:pt idx="3">
                    <c:v>0.41666666666666669</c:v>
                  </c:pt>
                  <c:pt idx="4">
                    <c:v>1.6070787224657106</c:v>
                  </c:pt>
                  <c:pt idx="5">
                    <c:v>5.048939782696257</c:v>
                  </c:pt>
                  <c:pt idx="6">
                    <c:v>5.4859784538366165</c:v>
                  </c:pt>
                  <c:pt idx="7">
                    <c:v>0.17943514064131835</c:v>
                  </c:pt>
                  <c:pt idx="8">
                    <c:v>14.873371229051324</c:v>
                  </c:pt>
                  <c:pt idx="9">
                    <c:v>51.916089057538827</c:v>
                  </c:pt>
                  <c:pt idx="10">
                    <c:v>28.570608528996576</c:v>
                  </c:pt>
                  <c:pt idx="11">
                    <c:v>13.074065430029284</c:v>
                  </c:pt>
                  <c:pt idx="12">
                    <c:v>1.0940611029415575</c:v>
                  </c:pt>
                  <c:pt idx="13">
                    <c:v>0.48979484470438228</c:v>
                  </c:pt>
                  <c:pt idx="14">
                    <c:v>20.674653271065708</c:v>
                  </c:pt>
                  <c:pt idx="15">
                    <c:v>4.2589033301728714</c:v>
                  </c:pt>
                  <c:pt idx="16">
                    <c:v>59.234255036228575</c:v>
                  </c:pt>
                  <c:pt idx="17">
                    <c:v>43.277141597481751</c:v>
                  </c:pt>
                  <c:pt idx="18">
                    <c:v>13.231882028653446</c:v>
                  </c:pt>
                </c:numCache>
              </c:numRef>
            </c:minus>
          </c:errBars>
          <c:cat>
            <c:strRef>
              <c:f>'Outdoor HBR Simatou'!$B$3:$T$4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'Outdoor HBR Simatou'!$B$5:$T$5</c:f>
              <c:numCache>
                <c:formatCode>#,##0.00</c:formatCode>
                <c:ptCount val="19"/>
                <c:pt idx="0">
                  <c:v>7.5</c:v>
                </c:pt>
                <c:pt idx="1">
                  <c:v>1.5833333333333333</c:v>
                </c:pt>
                <c:pt idx="2">
                  <c:v>0.25</c:v>
                </c:pt>
                <c:pt idx="3">
                  <c:v>0.91666666666666663</c:v>
                </c:pt>
                <c:pt idx="4">
                  <c:v>4.583333333333333</c:v>
                </c:pt>
                <c:pt idx="5">
                  <c:v>23.916666666666668</c:v>
                </c:pt>
                <c:pt idx="6">
                  <c:v>22.333333333333332</c:v>
                </c:pt>
                <c:pt idx="7">
                  <c:v>0.25</c:v>
                </c:pt>
                <c:pt idx="8">
                  <c:v>43.666666666666664</c:v>
                </c:pt>
                <c:pt idx="9">
                  <c:v>277.5</c:v>
                </c:pt>
                <c:pt idx="10">
                  <c:v>168.91666666666666</c:v>
                </c:pt>
                <c:pt idx="11">
                  <c:v>136.41666666666666</c:v>
                </c:pt>
                <c:pt idx="12">
                  <c:v>5</c:v>
                </c:pt>
                <c:pt idx="13">
                  <c:v>1.1666666666666667</c:v>
                </c:pt>
                <c:pt idx="14">
                  <c:v>84.25</c:v>
                </c:pt>
                <c:pt idx="15">
                  <c:v>15.25</c:v>
                </c:pt>
                <c:pt idx="16">
                  <c:v>302</c:v>
                </c:pt>
                <c:pt idx="17">
                  <c:v>207.25</c:v>
                </c:pt>
                <c:pt idx="18">
                  <c:v>66.083333333333329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33-4B40-B89C-2BF79B3D6B51}"/>
            </c:ext>
          </c:extLst>
        </c:ser>
        <c:ser>
          <c:idx val="1"/>
          <c:order val="1"/>
          <c:tx>
            <c:strRef>
              <c:f>'Outdoor HBR Simatou'!$A$6</c:f>
              <c:strCache>
                <c:ptCount val="1"/>
                <c:pt idx="0">
                  <c:v>An funestus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'Outdoor HBR Simatou'!$B$3:$T$4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'Outdoor HBR Simatou'!$B$6:$T$6</c:f>
              <c:numCache>
                <c:formatCode>#,##0.00</c:formatCode>
                <c:ptCount val="19"/>
                <c:pt idx="0">
                  <c:v>1.3333333333333333</c:v>
                </c:pt>
                <c:pt idx="1">
                  <c:v>1.3333333333333333</c:v>
                </c:pt>
                <c:pt idx="2">
                  <c:v>0.16666666666666666</c:v>
                </c:pt>
                <c:pt idx="3">
                  <c:v>0</c:v>
                </c:pt>
                <c:pt idx="4">
                  <c:v>0.25</c:v>
                </c:pt>
                <c:pt idx="5">
                  <c:v>0.5</c:v>
                </c:pt>
                <c:pt idx="6">
                  <c:v>0.25</c:v>
                </c:pt>
                <c:pt idx="7">
                  <c:v>8.3333333333333329E-2</c:v>
                </c:pt>
                <c:pt idx="8">
                  <c:v>1.5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2.1666666666666665</c:v>
                </c:pt>
                <c:pt idx="13">
                  <c:v>0.16666666666666666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33-4B40-B89C-2BF79B3D6B51}"/>
            </c:ext>
          </c:extLst>
        </c:ser>
        <c:ser>
          <c:idx val="2"/>
          <c:order val="2"/>
          <c:tx>
            <c:strRef>
              <c:f>'Outdoor HBR Simatou'!$A$7</c:f>
              <c:strCache>
                <c:ptCount val="1"/>
                <c:pt idx="0">
                  <c:v>An ziemanni</c:v>
                </c:pt>
              </c:strCache>
            </c:strRef>
          </c:tx>
          <c:spPr>
            <a:ln>
              <a:solidFill>
                <a:srgbClr val="74D0F1"/>
              </a:solidFill>
            </a:ln>
          </c:spPr>
          <c:marker>
            <c:spPr>
              <a:solidFill>
                <a:srgbClr val="74D0F1"/>
              </a:solidFill>
              <a:ln>
                <a:solidFill>
                  <a:srgbClr val="74D0F1"/>
                </a:solidFill>
              </a:ln>
            </c:spPr>
          </c:marker>
          <c:cat>
            <c:strRef>
              <c:f>'Outdoor HBR Simatou'!$B$3:$T$4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'Outdoor HBR Simatou'!$B$7:$T$7</c:f>
              <c:numCache>
                <c:formatCode>#,##0.00</c:formatCode>
                <c:ptCount val="19"/>
                <c:pt idx="0">
                  <c:v>9.9166666666666661</c:v>
                </c:pt>
                <c:pt idx="1">
                  <c:v>10.166666666666666</c:v>
                </c:pt>
                <c:pt idx="2">
                  <c:v>0.16666666666666666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0.66666666666666663</c:v>
                </c:pt>
                <c:pt idx="8">
                  <c:v>1.8333333333333333</c:v>
                </c:pt>
                <c:pt idx="9">
                  <c:v>0.91666666666666663</c:v>
                </c:pt>
                <c:pt idx="10">
                  <c:v>0.5</c:v>
                </c:pt>
                <c:pt idx="11">
                  <c:v>0.75</c:v>
                </c:pt>
                <c:pt idx="12">
                  <c:v>8.3333333333333329E-2</c:v>
                </c:pt>
                <c:pt idx="13">
                  <c:v>0</c:v>
                </c:pt>
                <c:pt idx="14">
                  <c:v>0.16666666666666666</c:v>
                </c:pt>
                <c:pt idx="15">
                  <c:v>0.16666666666666666</c:v>
                </c:pt>
                <c:pt idx="16">
                  <c:v>8.3333333333333329E-2</c:v>
                </c:pt>
                <c:pt idx="17">
                  <c:v>3.25</c:v>
                </c:pt>
                <c:pt idx="18">
                  <c:v>15.583333333333334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33-4B40-B89C-2BF79B3D6B51}"/>
            </c:ext>
          </c:extLst>
        </c:ser>
        <c:ser>
          <c:idx val="3"/>
          <c:order val="3"/>
          <c:tx>
            <c:strRef>
              <c:f>'Outdoor HBR Simatou'!$A$8</c:f>
              <c:strCache>
                <c:ptCount val="1"/>
                <c:pt idx="0">
                  <c:v>An paludis</c:v>
                </c:pt>
              </c:strCache>
            </c:strRef>
          </c:tx>
          <c:spPr>
            <a:ln>
              <a:solidFill>
                <a:srgbClr val="77B5FE"/>
              </a:solidFill>
            </a:ln>
          </c:spPr>
          <c:marker>
            <c:spPr>
              <a:solidFill>
                <a:srgbClr val="77B5FE"/>
              </a:solidFill>
              <a:ln>
                <a:solidFill>
                  <a:srgbClr val="77B5FE"/>
                </a:solidFill>
              </a:ln>
            </c:spPr>
          </c:marker>
          <c:cat>
            <c:strRef>
              <c:f>'Outdoor HBR Simatou'!$B$3:$T$4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'Outdoor HBR Simatou'!$B$8:$T$8</c:f>
              <c:numCache>
                <c:formatCode>#,##0.00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33-4B40-B89C-2BF79B3D6B51}"/>
            </c:ext>
          </c:extLst>
        </c:ser>
        <c:ser>
          <c:idx val="4"/>
          <c:order val="4"/>
          <c:tx>
            <c:strRef>
              <c:f>'Outdoor HBR Simatou'!$A$9</c:f>
              <c:strCache>
                <c:ptCount val="1"/>
                <c:pt idx="0">
                  <c:v>An rufipes</c:v>
                </c:pt>
              </c:strCache>
            </c:strRef>
          </c:tx>
          <c:spPr>
            <a:ln>
              <a:solidFill>
                <a:srgbClr val="856D4D"/>
              </a:solidFill>
            </a:ln>
          </c:spPr>
          <c:marker>
            <c:spPr>
              <a:solidFill>
                <a:srgbClr val="856D4D"/>
              </a:solidFill>
              <a:ln>
                <a:solidFill>
                  <a:srgbClr val="856D4D"/>
                </a:solidFill>
              </a:ln>
            </c:spPr>
          </c:marker>
          <c:cat>
            <c:strRef>
              <c:f>'Outdoor HBR Simatou'!$B$3:$T$4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'Outdoor HBR Simatou'!$B$9:$T$9</c:f>
              <c:numCache>
                <c:formatCode>#,##0.00</c:formatCode>
                <c:ptCount val="19"/>
                <c:pt idx="0">
                  <c:v>0</c:v>
                </c:pt>
                <c:pt idx="1">
                  <c:v>0.66666666666666663</c:v>
                </c:pt>
                <c:pt idx="2">
                  <c:v>8.3333333333333329E-2</c:v>
                </c:pt>
                <c:pt idx="3">
                  <c:v>0.16666666666666666</c:v>
                </c:pt>
                <c:pt idx="4">
                  <c:v>0</c:v>
                </c:pt>
                <c:pt idx="5">
                  <c:v>0.25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8.3333333333333329E-2</c:v>
                </c:pt>
                <c:pt idx="12">
                  <c:v>8.3333333333333329E-2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0.16666666666666666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33-4B40-B89C-2BF79B3D6B51}"/>
            </c:ext>
          </c:extLst>
        </c:ser>
        <c:ser>
          <c:idx val="5"/>
          <c:order val="5"/>
          <c:tx>
            <c:strRef>
              <c:f>'Outdoor HBR Simatou'!$A$10</c:f>
              <c:strCache>
                <c:ptCount val="1"/>
                <c:pt idx="0">
                  <c:v>An pharoensis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  <a:ln>
                <a:solidFill>
                  <a:srgbClr val="00FF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'Outdoor HBR Simatou'!$U$10:$AM$10</c:f>
                <c:numCache>
                  <c:formatCode>General</c:formatCode>
                  <c:ptCount val="19"/>
                  <c:pt idx="0">
                    <c:v>0.96498024264068161</c:v>
                  </c:pt>
                  <c:pt idx="1">
                    <c:v>0.42861651999441325</c:v>
                  </c:pt>
                  <c:pt idx="2">
                    <c:v>0.17943514064131835</c:v>
                  </c:pt>
                  <c:pt idx="3">
                    <c:v>1.7076402880979809</c:v>
                  </c:pt>
                  <c:pt idx="4">
                    <c:v>5.1637332826300604</c:v>
                  </c:pt>
                  <c:pt idx="5">
                    <c:v>4.0377011161093019</c:v>
                  </c:pt>
                  <c:pt idx="6">
                    <c:v>7.0607036018753382</c:v>
                  </c:pt>
                  <c:pt idx="7">
                    <c:v>10.183914827418835</c:v>
                  </c:pt>
                  <c:pt idx="8">
                    <c:v>8.4535271462343591</c:v>
                  </c:pt>
                  <c:pt idx="9">
                    <c:v>7.8047512077029992</c:v>
                  </c:pt>
                  <c:pt idx="10">
                    <c:v>7.8715621003070222</c:v>
                  </c:pt>
                  <c:pt idx="11">
                    <c:v>5.2510220265422936</c:v>
                  </c:pt>
                  <c:pt idx="12">
                    <c:v>0.17943514064131835</c:v>
                  </c:pt>
                  <c:pt idx="13">
                    <c:v>0.56407607481776623</c:v>
                  </c:pt>
                  <c:pt idx="14">
                    <c:v>8.6679777563073159</c:v>
                  </c:pt>
                  <c:pt idx="15">
                    <c:v>1.0975178606954217</c:v>
                  </c:pt>
                  <c:pt idx="16">
                    <c:v>0.72256208009828449</c:v>
                  </c:pt>
                  <c:pt idx="17">
                    <c:v>4.6242662535626549</c:v>
                  </c:pt>
                  <c:pt idx="18">
                    <c:v>2.1081851067789197</c:v>
                  </c:pt>
                </c:numCache>
              </c:numRef>
            </c:plus>
            <c:minus>
              <c:numRef>
                <c:f>'Outdoor HBR Simatou'!$U$10:$AM$10</c:f>
                <c:numCache>
                  <c:formatCode>General</c:formatCode>
                  <c:ptCount val="19"/>
                  <c:pt idx="0">
                    <c:v>0.96498024264068161</c:v>
                  </c:pt>
                  <c:pt idx="1">
                    <c:v>0.42861651999441325</c:v>
                  </c:pt>
                  <c:pt idx="2">
                    <c:v>0.17943514064131835</c:v>
                  </c:pt>
                  <c:pt idx="3">
                    <c:v>1.7076402880979809</c:v>
                  </c:pt>
                  <c:pt idx="4">
                    <c:v>5.1637332826300604</c:v>
                  </c:pt>
                  <c:pt idx="5">
                    <c:v>4.0377011161093019</c:v>
                  </c:pt>
                  <c:pt idx="6">
                    <c:v>7.0607036018753382</c:v>
                  </c:pt>
                  <c:pt idx="7">
                    <c:v>10.183914827418835</c:v>
                  </c:pt>
                  <c:pt idx="8">
                    <c:v>8.4535271462343591</c:v>
                  </c:pt>
                  <c:pt idx="9">
                    <c:v>7.8047512077029992</c:v>
                  </c:pt>
                  <c:pt idx="10">
                    <c:v>7.8715621003070222</c:v>
                  </c:pt>
                  <c:pt idx="11">
                    <c:v>5.2510220265422936</c:v>
                  </c:pt>
                  <c:pt idx="12">
                    <c:v>0.17943514064131835</c:v>
                  </c:pt>
                  <c:pt idx="13">
                    <c:v>0.56407607481776623</c:v>
                  </c:pt>
                  <c:pt idx="14">
                    <c:v>8.6679777563073159</c:v>
                  </c:pt>
                  <c:pt idx="15">
                    <c:v>1.0975178606954217</c:v>
                  </c:pt>
                  <c:pt idx="16">
                    <c:v>0.72256208009828449</c:v>
                  </c:pt>
                  <c:pt idx="17">
                    <c:v>4.6242662535626549</c:v>
                  </c:pt>
                  <c:pt idx="18">
                    <c:v>2.1081851067789197</c:v>
                  </c:pt>
                </c:numCache>
              </c:numRef>
            </c:minus>
          </c:errBars>
          <c:cat>
            <c:strRef>
              <c:f>'Outdoor HBR Simatou'!$B$3:$T$4</c:f>
              <c:strCache>
                <c:ptCount val="19"/>
                <c:pt idx="0">
                  <c:v>Oct-18</c:v>
                </c:pt>
                <c:pt idx="1">
                  <c:v>Nov-18</c:v>
                </c:pt>
                <c:pt idx="2">
                  <c:v>Dec-18</c:v>
                </c:pt>
                <c:pt idx="3">
                  <c:v>Jan-19</c:v>
                </c:pt>
                <c:pt idx="4">
                  <c:v>Feb-19</c:v>
                </c:pt>
                <c:pt idx="5">
                  <c:v>Mar-19</c:v>
                </c:pt>
                <c:pt idx="6">
                  <c:v>Apr-19</c:v>
                </c:pt>
                <c:pt idx="7">
                  <c:v>May-19</c:v>
                </c:pt>
                <c:pt idx="8">
                  <c:v>Jun-19</c:v>
                </c:pt>
                <c:pt idx="9">
                  <c:v>Jul-19</c:v>
                </c:pt>
                <c:pt idx="10">
                  <c:v>Aug-19</c:v>
                </c:pt>
                <c:pt idx="11">
                  <c:v>Sep-19</c:v>
                </c:pt>
                <c:pt idx="12">
                  <c:v>Nov-19</c:v>
                </c:pt>
                <c:pt idx="13">
                  <c:v>Jan-20</c:v>
                </c:pt>
                <c:pt idx="14">
                  <c:v>Mar-20</c:v>
                </c:pt>
                <c:pt idx="15">
                  <c:v>Jun-20</c:v>
                </c:pt>
                <c:pt idx="16">
                  <c:v>Jul-20</c:v>
                </c:pt>
                <c:pt idx="17">
                  <c:v>Aug-20</c:v>
                </c:pt>
                <c:pt idx="18">
                  <c:v>Sep-20</c:v>
                </c:pt>
              </c:strCache>
            </c:strRef>
          </c:cat>
          <c:val>
            <c:numRef>
              <c:f>'Outdoor HBR Simatou'!$B$10:$T$10</c:f>
              <c:numCache>
                <c:formatCode>#,##0.00</c:formatCode>
                <c:ptCount val="19"/>
                <c:pt idx="0">
                  <c:v>4.083333333333333</c:v>
                </c:pt>
                <c:pt idx="1">
                  <c:v>2.25</c:v>
                </c:pt>
                <c:pt idx="2">
                  <c:v>0.75</c:v>
                </c:pt>
                <c:pt idx="3">
                  <c:v>11.916666666666666</c:v>
                </c:pt>
                <c:pt idx="4">
                  <c:v>28.833333333333332</c:v>
                </c:pt>
                <c:pt idx="5">
                  <c:v>21</c:v>
                </c:pt>
                <c:pt idx="6">
                  <c:v>39.333333333333336</c:v>
                </c:pt>
                <c:pt idx="7">
                  <c:v>41</c:v>
                </c:pt>
                <c:pt idx="8">
                  <c:v>32.5</c:v>
                </c:pt>
                <c:pt idx="9">
                  <c:v>33.666666666666664</c:v>
                </c:pt>
                <c:pt idx="10">
                  <c:v>36.583333333333336</c:v>
                </c:pt>
                <c:pt idx="11">
                  <c:v>22.166666666666668</c:v>
                </c:pt>
                <c:pt idx="12">
                  <c:v>0.25</c:v>
                </c:pt>
                <c:pt idx="13">
                  <c:v>2</c:v>
                </c:pt>
                <c:pt idx="14">
                  <c:v>37.833333333333336</c:v>
                </c:pt>
                <c:pt idx="15">
                  <c:v>4.5</c:v>
                </c:pt>
                <c:pt idx="16">
                  <c:v>2.0833333333333335</c:v>
                </c:pt>
                <c:pt idx="17">
                  <c:v>18.666666666666668</c:v>
                </c:pt>
                <c:pt idx="18">
                  <c:v>8.6666666666666661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33-4B40-B89C-2BF79B3D6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384432"/>
        <c:axId val="474383256"/>
      </c:lineChart>
      <c:catAx>
        <c:axId val="474384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mm\-yy" sourceLinked="1"/>
        <c:majorTickMark val="out"/>
        <c:minorTickMark val="none"/>
        <c:tickLblPos val="nextTo"/>
        <c:crossAx val="474383256"/>
        <c:crosses val="autoZero"/>
        <c:auto val="0"/>
        <c:lblAlgn val="ctr"/>
        <c:lblOffset val="100"/>
        <c:noMultiLvlLbl val="1"/>
      </c:catAx>
      <c:valAx>
        <c:axId val="4743832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Bites/Person/night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743844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 HBR Mangoum'!$A$4</c:f>
              <c:strCache>
                <c:ptCount val="1"/>
                <c:pt idx="0">
                  <c:v>An gambiae sl</c:v>
                </c:pt>
              </c:strCache>
            </c:strRef>
          </c:tx>
          <c:spPr>
            <a:ln>
              <a:solidFill>
                <a:srgbClr val="0F056B"/>
              </a:solidFill>
            </a:ln>
          </c:spPr>
          <c:marker>
            <c:spPr>
              <a:solidFill>
                <a:srgbClr val="0F056B"/>
              </a:solidFill>
              <a:ln>
                <a:solidFill>
                  <a:srgbClr val="0F056B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'Total HBR Mangoum'!$O$4:$AA$4</c:f>
                <c:numCache>
                  <c:formatCode>General</c:formatCode>
                  <c:ptCount val="13"/>
                  <c:pt idx="0">
                    <c:v>2.5316832917754688</c:v>
                  </c:pt>
                  <c:pt idx="1">
                    <c:v>1.3685344253726146</c:v>
                  </c:pt>
                  <c:pt idx="2">
                    <c:v>3.3103259432028063</c:v>
                  </c:pt>
                  <c:pt idx="3">
                    <c:v>5.5463503145396622</c:v>
                  </c:pt>
                  <c:pt idx="4">
                    <c:v>3.9017214087746983</c:v>
                  </c:pt>
                  <c:pt idx="5">
                    <c:v>1.692552598744544</c:v>
                  </c:pt>
                  <c:pt idx="6">
                    <c:v>2.5086655372483952</c:v>
                  </c:pt>
                  <c:pt idx="7">
                    <c:v>1.3409823621704255</c:v>
                  </c:pt>
                  <c:pt idx="8">
                    <c:v>1.2867484674004817</c:v>
                  </c:pt>
                  <c:pt idx="9">
                    <c:v>1.4919014469918019</c:v>
                  </c:pt>
                  <c:pt idx="10">
                    <c:v>1.3021431145696913</c:v>
                  </c:pt>
                  <c:pt idx="11">
                    <c:v>0.54166666666666663</c:v>
                  </c:pt>
                  <c:pt idx="12">
                    <c:v>1.0756065023167567</c:v>
                  </c:pt>
                </c:numCache>
              </c:numRef>
            </c:plus>
            <c:minus>
              <c:numRef>
                <c:f>'Total HBR Mangoum'!$O$4:$AA$4</c:f>
                <c:numCache>
                  <c:formatCode>General</c:formatCode>
                  <c:ptCount val="13"/>
                  <c:pt idx="0">
                    <c:v>2.5316832917754688</c:v>
                  </c:pt>
                  <c:pt idx="1">
                    <c:v>1.3685344253726146</c:v>
                  </c:pt>
                  <c:pt idx="2">
                    <c:v>3.3103259432028063</c:v>
                  </c:pt>
                  <c:pt idx="3">
                    <c:v>5.5463503145396622</c:v>
                  </c:pt>
                  <c:pt idx="4">
                    <c:v>3.9017214087746983</c:v>
                  </c:pt>
                  <c:pt idx="5">
                    <c:v>1.692552598744544</c:v>
                  </c:pt>
                  <c:pt idx="6">
                    <c:v>2.5086655372483952</c:v>
                  </c:pt>
                  <c:pt idx="7">
                    <c:v>1.3409823621704255</c:v>
                  </c:pt>
                  <c:pt idx="8">
                    <c:v>1.2867484674004817</c:v>
                  </c:pt>
                  <c:pt idx="9">
                    <c:v>1.4919014469918019</c:v>
                  </c:pt>
                  <c:pt idx="10">
                    <c:v>1.3021431145696913</c:v>
                  </c:pt>
                  <c:pt idx="11">
                    <c:v>0.54166666666666663</c:v>
                  </c:pt>
                  <c:pt idx="12">
                    <c:v>1.0756065023167567</c:v>
                  </c:pt>
                </c:numCache>
              </c:numRef>
            </c:minus>
          </c:errBars>
          <c:cat>
            <c:numRef>
              <c:f>'Total HBR Mangoum'!$B$3:$N$3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'Total HBR Mangoum'!$B$4:$N$4</c:f>
              <c:numCache>
                <c:formatCode>#,##0.00</c:formatCode>
                <c:ptCount val="13"/>
                <c:pt idx="0">
                  <c:v>10</c:v>
                </c:pt>
                <c:pt idx="1">
                  <c:v>9.4166666666666661</c:v>
                </c:pt>
                <c:pt idx="2">
                  <c:v>27.041666666666668</c:v>
                </c:pt>
                <c:pt idx="3">
                  <c:v>42.875</c:v>
                </c:pt>
                <c:pt idx="4">
                  <c:v>33.333333333333336</c:v>
                </c:pt>
                <c:pt idx="5">
                  <c:v>11.666666666666666</c:v>
                </c:pt>
                <c:pt idx="6">
                  <c:v>15.791666666666666</c:v>
                </c:pt>
                <c:pt idx="7">
                  <c:v>10.875</c:v>
                </c:pt>
                <c:pt idx="8">
                  <c:v>11.458333333333334</c:v>
                </c:pt>
                <c:pt idx="9">
                  <c:v>12.875</c:v>
                </c:pt>
                <c:pt idx="10">
                  <c:v>8.7916666666666661</c:v>
                </c:pt>
                <c:pt idx="11">
                  <c:v>3.2083333333333335</c:v>
                </c:pt>
                <c:pt idx="12">
                  <c:v>5.125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9E-449C-999C-5C5F272BE820}"/>
            </c:ext>
          </c:extLst>
        </c:ser>
        <c:ser>
          <c:idx val="1"/>
          <c:order val="1"/>
          <c:tx>
            <c:strRef>
              <c:f>'Total HBR Mangoum'!$A$5</c:f>
              <c:strCache>
                <c:ptCount val="1"/>
                <c:pt idx="0">
                  <c:v>An ziemanni</c:v>
                </c:pt>
              </c:strCache>
            </c:strRef>
          </c:tx>
          <c:spPr>
            <a:ln>
              <a:solidFill>
                <a:srgbClr val="74D0F1"/>
              </a:solidFill>
            </a:ln>
          </c:spPr>
          <c:marker>
            <c:spPr>
              <a:solidFill>
                <a:srgbClr val="74D0F1"/>
              </a:solidFill>
              <a:ln>
                <a:solidFill>
                  <a:srgbClr val="74D0F1"/>
                </a:solidFill>
              </a:ln>
            </c:spPr>
          </c:marker>
          <c:cat>
            <c:numRef>
              <c:f>'Total HBR Mangoum'!$B$3:$N$3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'Total HBR Mangoum'!$B$5:$N$5</c:f>
              <c:numCache>
                <c:formatCode>#,##0.00</c:formatCode>
                <c:ptCount val="13"/>
                <c:pt idx="0">
                  <c:v>0.58333333333333337</c:v>
                </c:pt>
                <c:pt idx="1">
                  <c:v>0</c:v>
                </c:pt>
                <c:pt idx="2">
                  <c:v>8.3333333333333329E-2</c:v>
                </c:pt>
                <c:pt idx="3">
                  <c:v>0.29166666666666669</c:v>
                </c:pt>
                <c:pt idx="4">
                  <c:v>8.3333333333333329E-2</c:v>
                </c:pt>
                <c:pt idx="5">
                  <c:v>0.45833333333333331</c:v>
                </c:pt>
                <c:pt idx="6">
                  <c:v>1.0416666666666667</c:v>
                </c:pt>
                <c:pt idx="7">
                  <c:v>4.1666666666666664E-2</c:v>
                </c:pt>
                <c:pt idx="8">
                  <c:v>0</c:v>
                </c:pt>
                <c:pt idx="9">
                  <c:v>4.1666666666666664E-2</c:v>
                </c:pt>
                <c:pt idx="10">
                  <c:v>0.125</c:v>
                </c:pt>
                <c:pt idx="11">
                  <c:v>0.16666666666666666</c:v>
                </c:pt>
                <c:pt idx="12">
                  <c:v>1.6666666666666667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9E-449C-999C-5C5F272BE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385216"/>
        <c:axId val="474385608"/>
      </c:lineChart>
      <c:catAx>
        <c:axId val="474385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mm\-yy" sourceLinked="1"/>
        <c:majorTickMark val="out"/>
        <c:minorTickMark val="none"/>
        <c:tickLblPos val="nextTo"/>
        <c:crossAx val="474385608"/>
        <c:crosses val="autoZero"/>
        <c:auto val="0"/>
        <c:lblAlgn val="ctr"/>
        <c:lblOffset val="100"/>
        <c:noMultiLvlLbl val="1"/>
      </c:catAx>
      <c:valAx>
        <c:axId val="4743856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Bites/Person/night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743852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'Indoor HBR Mangoum'!$A$4</c:f>
              <c:strCache>
                <c:ptCount val="1"/>
                <c:pt idx="0">
                  <c:v>An gambiae sl</c:v>
                </c:pt>
              </c:strCache>
            </c:strRef>
          </c:tx>
          <c:spPr>
            <a:ln>
              <a:solidFill>
                <a:srgbClr val="0F056B"/>
              </a:solidFill>
            </a:ln>
          </c:spPr>
          <c:marker>
            <c:spPr>
              <a:solidFill>
                <a:srgbClr val="0F056B"/>
              </a:solidFill>
              <a:ln>
                <a:solidFill>
                  <a:srgbClr val="0F056B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'Indoor HBR Mangoum'!$O$4:$AA$4</c:f>
                <c:numCache>
                  <c:formatCode>General</c:formatCode>
                  <c:ptCount val="13"/>
                  <c:pt idx="0">
                    <c:v>3.9894906132907941</c:v>
                  </c:pt>
                  <c:pt idx="1">
                    <c:v>2.0461839328048415</c:v>
                  </c:pt>
                  <c:pt idx="2">
                    <c:v>4.8060226315898191</c:v>
                  </c:pt>
                  <c:pt idx="3">
                    <c:v>8.5556334444834441</c:v>
                  </c:pt>
                  <c:pt idx="4">
                    <c:v>6.3692660884163503</c:v>
                  </c:pt>
                  <c:pt idx="5">
                    <c:v>2.5030284687057627</c:v>
                  </c:pt>
                  <c:pt idx="6">
                    <c:v>3.1968260774863828</c:v>
                  </c:pt>
                  <c:pt idx="7">
                    <c:v>1.8317830911244088</c:v>
                  </c:pt>
                  <c:pt idx="8">
                    <c:v>1.8167292177165675</c:v>
                  </c:pt>
                  <c:pt idx="9">
                    <c:v>1.9713862220183129</c:v>
                  </c:pt>
                  <c:pt idx="10">
                    <c:v>1.8067983290949219</c:v>
                  </c:pt>
                  <c:pt idx="11">
                    <c:v>0.60302268915552726</c:v>
                  </c:pt>
                  <c:pt idx="12">
                    <c:v>1.7681240415374218</c:v>
                  </c:pt>
                </c:numCache>
              </c:numRef>
            </c:plus>
            <c:minus>
              <c:numRef>
                <c:f>'Indoor HBR Mangoum'!$O$4:$AA$4</c:f>
                <c:numCache>
                  <c:formatCode>General</c:formatCode>
                  <c:ptCount val="13"/>
                  <c:pt idx="0">
                    <c:v>3.9894906132907941</c:v>
                  </c:pt>
                  <c:pt idx="1">
                    <c:v>2.0461839328048415</c:v>
                  </c:pt>
                  <c:pt idx="2">
                    <c:v>4.8060226315898191</c:v>
                  </c:pt>
                  <c:pt idx="3">
                    <c:v>8.5556334444834441</c:v>
                  </c:pt>
                  <c:pt idx="4">
                    <c:v>6.3692660884163503</c:v>
                  </c:pt>
                  <c:pt idx="5">
                    <c:v>2.5030284687057627</c:v>
                  </c:pt>
                  <c:pt idx="6">
                    <c:v>3.1968260774863828</c:v>
                  </c:pt>
                  <c:pt idx="7">
                    <c:v>1.8317830911244088</c:v>
                  </c:pt>
                  <c:pt idx="8">
                    <c:v>1.8167292177165675</c:v>
                  </c:pt>
                  <c:pt idx="9">
                    <c:v>1.9713862220183129</c:v>
                  </c:pt>
                  <c:pt idx="10">
                    <c:v>1.8067983290949219</c:v>
                  </c:pt>
                  <c:pt idx="11">
                    <c:v>0.60302268915552726</c:v>
                  </c:pt>
                  <c:pt idx="12">
                    <c:v>1.7681240415374218</c:v>
                  </c:pt>
                </c:numCache>
              </c:numRef>
            </c:minus>
          </c:errBars>
          <c:cat>
            <c:numRef>
              <c:f>'Indoor HBR Mangoum'!$B$3:$N$3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'Indoor HBR Mangoum'!$B$4:$N$4</c:f>
              <c:numCache>
                <c:formatCode>#,##0.00</c:formatCode>
                <c:ptCount val="13"/>
                <c:pt idx="0">
                  <c:v>10.416666666666666</c:v>
                </c:pt>
                <c:pt idx="1">
                  <c:v>10.333333333333334</c:v>
                </c:pt>
                <c:pt idx="2">
                  <c:v>27.083333333333332</c:v>
                </c:pt>
                <c:pt idx="3">
                  <c:v>45.25</c:v>
                </c:pt>
                <c:pt idx="4">
                  <c:v>37.916666666666664</c:v>
                </c:pt>
                <c:pt idx="5">
                  <c:v>12.5</c:v>
                </c:pt>
                <c:pt idx="6">
                  <c:v>13.5</c:v>
                </c:pt>
                <c:pt idx="7">
                  <c:v>10.583333333333334</c:v>
                </c:pt>
                <c:pt idx="8">
                  <c:v>9.8333333333333339</c:v>
                </c:pt>
                <c:pt idx="9">
                  <c:v>11.5</c:v>
                </c:pt>
                <c:pt idx="10">
                  <c:v>8.9166666666666661</c:v>
                </c:pt>
                <c:pt idx="11">
                  <c:v>3</c:v>
                </c:pt>
                <c:pt idx="12">
                  <c:v>6.666666666666667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0E-4B97-B815-B307D96FB8A5}"/>
            </c:ext>
          </c:extLst>
        </c:ser>
        <c:ser>
          <c:idx val="1"/>
          <c:order val="1"/>
          <c:tx>
            <c:strRef>
              <c:f>'Indoor HBR Mangoum'!$A$5</c:f>
              <c:strCache>
                <c:ptCount val="1"/>
                <c:pt idx="0">
                  <c:v>An ziemanni</c:v>
                </c:pt>
              </c:strCache>
            </c:strRef>
          </c:tx>
          <c:spPr>
            <a:ln>
              <a:solidFill>
                <a:srgbClr val="74D0F1"/>
              </a:solidFill>
            </a:ln>
          </c:spPr>
          <c:marker>
            <c:spPr>
              <a:solidFill>
                <a:srgbClr val="74D0F1"/>
              </a:solidFill>
              <a:ln>
                <a:solidFill>
                  <a:srgbClr val="74D0F1"/>
                </a:solidFill>
              </a:ln>
            </c:spPr>
          </c:marker>
          <c:cat>
            <c:numRef>
              <c:f>'Indoor HBR Mangoum'!$B$3:$N$3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'Indoor HBR Mangoum'!$B$5:$N$5</c:f>
              <c:numCache>
                <c:formatCode>#,##0.00</c:formatCode>
                <c:ptCount val="13"/>
                <c:pt idx="0">
                  <c:v>0.16666666666666666</c:v>
                </c:pt>
                <c:pt idx="1">
                  <c:v>0</c:v>
                </c:pt>
                <c:pt idx="2">
                  <c:v>0.16666666666666666</c:v>
                </c:pt>
                <c:pt idx="3">
                  <c:v>0.25</c:v>
                </c:pt>
                <c:pt idx="4">
                  <c:v>8.3333333333333329E-2</c:v>
                </c:pt>
                <c:pt idx="5">
                  <c:v>0.33333333333333331</c:v>
                </c:pt>
                <c:pt idx="6">
                  <c:v>0.41666666666666669</c:v>
                </c:pt>
                <c:pt idx="7">
                  <c:v>8.3333333333333329E-2</c:v>
                </c:pt>
                <c:pt idx="8">
                  <c:v>0</c:v>
                </c:pt>
                <c:pt idx="9">
                  <c:v>8.3333333333333329E-2</c:v>
                </c:pt>
                <c:pt idx="10">
                  <c:v>0.16666666666666666</c:v>
                </c:pt>
                <c:pt idx="11">
                  <c:v>0</c:v>
                </c:pt>
                <c:pt idx="12">
                  <c:v>0.58333333333333337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0E-4B97-B815-B307D96FB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378944"/>
        <c:axId val="475115680"/>
      </c:lineChart>
      <c:catAx>
        <c:axId val="47437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mm\-yy" sourceLinked="1"/>
        <c:majorTickMark val="out"/>
        <c:minorTickMark val="none"/>
        <c:tickLblPos val="nextTo"/>
        <c:crossAx val="475115680"/>
        <c:crosses val="autoZero"/>
        <c:auto val="0"/>
        <c:lblAlgn val="ctr"/>
        <c:lblOffset val="100"/>
        <c:noMultiLvlLbl val="1"/>
      </c:catAx>
      <c:valAx>
        <c:axId val="4751156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Bites/Person/night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74378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'Outdoor HBR Mangoum'!$A$4</c:f>
              <c:strCache>
                <c:ptCount val="1"/>
                <c:pt idx="0">
                  <c:v>An gambiae sl</c:v>
                </c:pt>
              </c:strCache>
            </c:strRef>
          </c:tx>
          <c:spPr>
            <a:ln>
              <a:solidFill>
                <a:srgbClr val="0F056B"/>
              </a:solidFill>
            </a:ln>
          </c:spPr>
          <c:marker>
            <c:spPr>
              <a:solidFill>
                <a:srgbClr val="0F056B"/>
              </a:solidFill>
              <a:ln>
                <a:solidFill>
                  <a:srgbClr val="0F056B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'Outdoor HBR Mangoum'!$O$4:$AA$4</c:f>
                <c:numCache>
                  <c:formatCode>General</c:formatCode>
                  <c:ptCount val="13"/>
                  <c:pt idx="0">
                    <c:v>3.2947578504238058</c:v>
                  </c:pt>
                  <c:pt idx="1">
                    <c:v>1.8688028902011691</c:v>
                  </c:pt>
                  <c:pt idx="2">
                    <c:v>4.7673129462279622</c:v>
                  </c:pt>
                  <c:pt idx="3">
                    <c:v>7.3767653254435768</c:v>
                  </c:pt>
                  <c:pt idx="4">
                    <c:v>4.3902871446092462</c:v>
                  </c:pt>
                  <c:pt idx="5">
                    <c:v>2.3639762770349115</c:v>
                  </c:pt>
                  <c:pt idx="6">
                    <c:v>3.8914403606901242</c:v>
                  </c:pt>
                  <c:pt idx="7">
                    <c:v>2.0369069441164709</c:v>
                  </c:pt>
                  <c:pt idx="8">
                    <c:v>1.7729376979488254</c:v>
                  </c:pt>
                  <c:pt idx="9">
                    <c:v>2.2533644878606558</c:v>
                  </c:pt>
                  <c:pt idx="10">
                    <c:v>1.9553087539394702</c:v>
                  </c:pt>
                  <c:pt idx="11">
                    <c:v>0.92489420634432173</c:v>
                  </c:pt>
                  <c:pt idx="12">
                    <c:v>1.1312257587111945</c:v>
                  </c:pt>
                </c:numCache>
              </c:numRef>
            </c:plus>
            <c:minus>
              <c:numRef>
                <c:f>'Outdoor HBR Mangoum'!$O$4:$AA$4</c:f>
                <c:numCache>
                  <c:formatCode>General</c:formatCode>
                  <c:ptCount val="13"/>
                  <c:pt idx="0">
                    <c:v>3.2947578504238058</c:v>
                  </c:pt>
                  <c:pt idx="1">
                    <c:v>1.8688028902011691</c:v>
                  </c:pt>
                  <c:pt idx="2">
                    <c:v>4.7673129462279622</c:v>
                  </c:pt>
                  <c:pt idx="3">
                    <c:v>7.3767653254435768</c:v>
                  </c:pt>
                  <c:pt idx="4">
                    <c:v>4.3902871446092462</c:v>
                  </c:pt>
                  <c:pt idx="5">
                    <c:v>2.3639762770349115</c:v>
                  </c:pt>
                  <c:pt idx="6">
                    <c:v>3.8914403606901242</c:v>
                  </c:pt>
                  <c:pt idx="7">
                    <c:v>2.0369069441164709</c:v>
                  </c:pt>
                  <c:pt idx="8">
                    <c:v>1.7729376979488254</c:v>
                  </c:pt>
                  <c:pt idx="9">
                    <c:v>2.2533644878606558</c:v>
                  </c:pt>
                  <c:pt idx="10">
                    <c:v>1.9553087539394702</c:v>
                  </c:pt>
                  <c:pt idx="11">
                    <c:v>0.92489420634432173</c:v>
                  </c:pt>
                  <c:pt idx="12">
                    <c:v>1.1312257587111945</c:v>
                  </c:pt>
                </c:numCache>
              </c:numRef>
            </c:minus>
          </c:errBars>
          <c:cat>
            <c:numRef>
              <c:f>'Outdoor HBR Mangoum'!$B$3:$N$3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'Outdoor HBR Mangoum'!$B$4:$N$4</c:f>
              <c:numCache>
                <c:formatCode>#,##0.00</c:formatCode>
                <c:ptCount val="13"/>
                <c:pt idx="0">
                  <c:v>9.5833333333333339</c:v>
                </c:pt>
                <c:pt idx="1">
                  <c:v>8.5</c:v>
                </c:pt>
                <c:pt idx="2">
                  <c:v>27</c:v>
                </c:pt>
                <c:pt idx="3">
                  <c:v>40.5</c:v>
                </c:pt>
                <c:pt idx="4">
                  <c:v>28.75</c:v>
                </c:pt>
                <c:pt idx="5">
                  <c:v>10.833333333333334</c:v>
                </c:pt>
                <c:pt idx="6">
                  <c:v>18.083333333333332</c:v>
                </c:pt>
                <c:pt idx="7">
                  <c:v>11.166666666666666</c:v>
                </c:pt>
                <c:pt idx="8">
                  <c:v>13.083333333333334</c:v>
                </c:pt>
                <c:pt idx="9">
                  <c:v>14.25</c:v>
                </c:pt>
                <c:pt idx="10">
                  <c:v>8.6666666666666661</c:v>
                </c:pt>
                <c:pt idx="11">
                  <c:v>3.4166666666666665</c:v>
                </c:pt>
                <c:pt idx="12">
                  <c:v>3.5833333333333335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D-472A-BF44-8791173CB9C6}"/>
            </c:ext>
          </c:extLst>
        </c:ser>
        <c:ser>
          <c:idx val="1"/>
          <c:order val="1"/>
          <c:tx>
            <c:strRef>
              <c:f>'Outdoor HBR Mangoum'!$A$5</c:f>
              <c:strCache>
                <c:ptCount val="1"/>
                <c:pt idx="0">
                  <c:v>An ziemanni</c:v>
                </c:pt>
              </c:strCache>
            </c:strRef>
          </c:tx>
          <c:spPr>
            <a:ln>
              <a:solidFill>
                <a:srgbClr val="74D0F1"/>
              </a:solidFill>
            </a:ln>
          </c:spPr>
          <c:marker>
            <c:spPr>
              <a:solidFill>
                <a:srgbClr val="74D0F1"/>
              </a:solidFill>
              <a:ln>
                <a:solidFill>
                  <a:srgbClr val="74D0F1"/>
                </a:solidFill>
              </a:ln>
            </c:spPr>
          </c:marker>
          <c:cat>
            <c:numRef>
              <c:f>'Outdoor HBR Mangoum'!$B$3:$N$3</c:f>
              <c:numCache>
                <c:formatCode>mmm\-yy</c:formatCode>
                <c:ptCount val="13"/>
                <c:pt idx="0">
                  <c:v>43374</c:v>
                </c:pt>
                <c:pt idx="1">
                  <c:v>43435</c:v>
                </c:pt>
                <c:pt idx="2">
                  <c:v>43497</c:v>
                </c:pt>
                <c:pt idx="3">
                  <c:v>43556</c:v>
                </c:pt>
                <c:pt idx="4">
                  <c:v>43617</c:v>
                </c:pt>
                <c:pt idx="5">
                  <c:v>43678</c:v>
                </c:pt>
                <c:pt idx="6">
                  <c:v>43739</c:v>
                </c:pt>
                <c:pt idx="7">
                  <c:v>43800</c:v>
                </c:pt>
                <c:pt idx="8">
                  <c:v>43862</c:v>
                </c:pt>
                <c:pt idx="9">
                  <c:v>43983</c:v>
                </c:pt>
                <c:pt idx="10">
                  <c:v>44013</c:v>
                </c:pt>
                <c:pt idx="11">
                  <c:v>44044</c:v>
                </c:pt>
                <c:pt idx="12">
                  <c:v>44075</c:v>
                </c:pt>
              </c:numCache>
            </c:numRef>
          </c:cat>
          <c:val>
            <c:numRef>
              <c:f>'Outdoor HBR Mangoum'!$B$5:$N$5</c:f>
              <c:numCache>
                <c:formatCode>#,##0.00</c:formatCode>
                <c:ptCount val="13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8.3333333333333329E-2</c:v>
                </c:pt>
                <c:pt idx="5">
                  <c:v>0.58333333333333337</c:v>
                </c:pt>
                <c:pt idx="6">
                  <c:v>1.6666666666666667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8.3333333333333329E-2</c:v>
                </c:pt>
                <c:pt idx="11">
                  <c:v>0.33333333333333331</c:v>
                </c:pt>
                <c:pt idx="12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9D-472A-BF44-8791173CB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5109408"/>
        <c:axId val="475114504"/>
      </c:lineChart>
      <c:catAx>
        <c:axId val="475109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0"/>
        </c:title>
        <c:numFmt formatCode="mmm\-yy" sourceLinked="1"/>
        <c:majorTickMark val="out"/>
        <c:minorTickMark val="none"/>
        <c:tickLblPos val="nextTo"/>
        <c:crossAx val="475114504"/>
        <c:crosses val="autoZero"/>
        <c:auto val="0"/>
        <c:lblAlgn val="ctr"/>
        <c:lblOffset val="100"/>
        <c:noMultiLvlLbl val="1"/>
      </c:catAx>
      <c:valAx>
        <c:axId val="4751145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Bites/Person/night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751094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SC!A1"/><Relationship Id="rId2" Type="http://schemas.openxmlformats.org/officeDocument/2006/relationships/hyperlink" Target="#CDC!A1"/><Relationship Id="rId1" Type="http://schemas.openxmlformats.org/officeDocument/2006/relationships/hyperlink" Target="#Ovaire!A1"/><Relationship Id="rId5" Type="http://schemas.openxmlformats.org/officeDocument/2006/relationships/hyperlink" Target="#'Menu TCD'!A1"/><Relationship Id="rId4" Type="http://schemas.openxmlformats.org/officeDocument/2006/relationships/hyperlink" Target="#Transmission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yclehoraireSimatou!A1"/><Relationship Id="rId2" Type="http://schemas.openxmlformats.org/officeDocument/2006/relationships/hyperlink" Target="#CyclehoraireBonaberi!A1"/><Relationship Id="rId1" Type="http://schemas.openxmlformats.org/officeDocument/2006/relationships/hyperlink" Target="#CyclehoraireMangoum!A1"/><Relationship Id="rId6" Type="http://schemas.openxmlformats.org/officeDocument/2006/relationships/hyperlink" Target="#CyclehoraireNyabessang!A1"/><Relationship Id="rId5" Type="http://schemas.openxmlformats.org/officeDocument/2006/relationships/hyperlink" Target="#CyclehoraireGounougou!A1"/><Relationship Id="rId4" Type="http://schemas.openxmlformats.org/officeDocument/2006/relationships/hyperlink" Target="#'Menu TCD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TotIntTotExtNyabessang!A1"/><Relationship Id="rId7" Type="http://schemas.openxmlformats.org/officeDocument/2006/relationships/hyperlink" Target="#TotIntTotExtMangoum!A1"/><Relationship Id="rId2" Type="http://schemas.openxmlformats.org/officeDocument/2006/relationships/hyperlink" Target="#'Menu TCD'!A1"/><Relationship Id="rId1" Type="http://schemas.openxmlformats.org/officeDocument/2006/relationships/hyperlink" Target="#TotalIntTotalExtGounougou!A1"/><Relationship Id="rId6" Type="http://schemas.openxmlformats.org/officeDocument/2006/relationships/hyperlink" Target="#GIS!A1"/><Relationship Id="rId5" Type="http://schemas.openxmlformats.org/officeDocument/2006/relationships/hyperlink" Target="#TotalIntTotalExtSimatou!A1"/><Relationship Id="rId4" Type="http://schemas.openxmlformats.org/officeDocument/2006/relationships/hyperlink" Target="#IndexEndophagieBonaberi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GraphiqueTauxHoraireSimatou!A1"/><Relationship Id="rId3" Type="http://schemas.openxmlformats.org/officeDocument/2006/relationships/hyperlink" Target="#GambiaeSimatou!A1"/><Relationship Id="rId7" Type="http://schemas.openxmlformats.org/officeDocument/2006/relationships/hyperlink" Target="#Graphique6!A1"/><Relationship Id="rId2" Type="http://schemas.openxmlformats.org/officeDocument/2006/relationships/hyperlink" Target="#DemeilloniSimatou!A1"/><Relationship Id="rId1" Type="http://schemas.openxmlformats.org/officeDocument/2006/relationships/hyperlink" Target="#PharoensisSimatou!A1"/><Relationship Id="rId6" Type="http://schemas.openxmlformats.org/officeDocument/2006/relationships/hyperlink" Target="#RufipesSimatou!A1"/><Relationship Id="rId5" Type="http://schemas.openxmlformats.org/officeDocument/2006/relationships/hyperlink" Target="#ZiemaniSimatou!A1"/><Relationship Id="rId4" Type="http://schemas.openxmlformats.org/officeDocument/2006/relationships/hyperlink" Target="#'Menu TCD'!A1"/><Relationship Id="rId9" Type="http://schemas.openxmlformats.org/officeDocument/2006/relationships/hyperlink" Target="#FunestusSimatou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GaphiqueTauxHoraireGounougou!A1"/><Relationship Id="rId3" Type="http://schemas.openxmlformats.org/officeDocument/2006/relationships/hyperlink" Target="#GambiaeGounougou!A1"/><Relationship Id="rId7" Type="http://schemas.openxmlformats.org/officeDocument/2006/relationships/hyperlink" Target="#Graphique6!A1"/><Relationship Id="rId2" Type="http://schemas.openxmlformats.org/officeDocument/2006/relationships/hyperlink" Target="#PharoensisGounougou!A1"/><Relationship Id="rId1" Type="http://schemas.openxmlformats.org/officeDocument/2006/relationships/hyperlink" Target="#FunestusGounougou!A1"/><Relationship Id="rId6" Type="http://schemas.openxmlformats.org/officeDocument/2006/relationships/hyperlink" Target="#RufipesGounougou!A1"/><Relationship Id="rId5" Type="http://schemas.openxmlformats.org/officeDocument/2006/relationships/hyperlink" Target="#MulticintusGounougou!A1"/><Relationship Id="rId4" Type="http://schemas.openxmlformats.org/officeDocument/2006/relationships/hyperlink" Target="#'Menu TCD'!A1"/><Relationship Id="rId9" Type="http://schemas.openxmlformats.org/officeDocument/2006/relationships/hyperlink" Target="#ZiemaniGounougou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Graphique7!A1"/><Relationship Id="rId3" Type="http://schemas.openxmlformats.org/officeDocument/2006/relationships/hyperlink" Target="#GambiaeMangoum!A1"/><Relationship Id="rId7" Type="http://schemas.openxmlformats.org/officeDocument/2006/relationships/hyperlink" Target="#Graphique6!A1"/><Relationship Id="rId2" Type="http://schemas.openxmlformats.org/officeDocument/2006/relationships/hyperlink" Target="#GraphiqueTauxHoraireMangoum!A1"/><Relationship Id="rId1" Type="http://schemas.openxmlformats.org/officeDocument/2006/relationships/hyperlink" Target="#ZiemaniMangoum!A1"/><Relationship Id="rId6" Type="http://schemas.openxmlformats.org/officeDocument/2006/relationships/hyperlink" Target="#Graphique5!A1"/><Relationship Id="rId5" Type="http://schemas.openxmlformats.org/officeDocument/2006/relationships/hyperlink" Target="#FunestusMangoum!A1"/><Relationship Id="rId4" Type="http://schemas.openxmlformats.org/officeDocument/2006/relationships/hyperlink" Target="#'Menu TCD'!A1"/><Relationship Id="rId9" Type="http://schemas.openxmlformats.org/officeDocument/2006/relationships/hyperlink" Target="#PaludisMangoum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GraphiqueTauxHoraireNyabessang!A1"/><Relationship Id="rId3" Type="http://schemas.openxmlformats.org/officeDocument/2006/relationships/hyperlink" Target="#MouchetiNyabessang!A1"/><Relationship Id="rId7" Type="http://schemas.openxmlformats.org/officeDocument/2006/relationships/hyperlink" Target="#Graphique6!A1"/><Relationship Id="rId2" Type="http://schemas.openxmlformats.org/officeDocument/2006/relationships/hyperlink" Target="#GambiaeNyabessang!A1"/><Relationship Id="rId1" Type="http://schemas.openxmlformats.org/officeDocument/2006/relationships/hyperlink" Target="#PaludisMangoum!A1"/><Relationship Id="rId6" Type="http://schemas.openxmlformats.org/officeDocument/2006/relationships/hyperlink" Target="#MarshaliNyabessang!A1"/><Relationship Id="rId5" Type="http://schemas.openxmlformats.org/officeDocument/2006/relationships/hyperlink" Target="#NiliNyabessang!A1"/><Relationship Id="rId4" Type="http://schemas.openxmlformats.org/officeDocument/2006/relationships/hyperlink" Target="#'Menu TCD'!A1"/><Relationship Id="rId9" Type="http://schemas.openxmlformats.org/officeDocument/2006/relationships/hyperlink" Target="#ZiemaniNyabessang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Graphique7!A1"/><Relationship Id="rId3" Type="http://schemas.openxmlformats.org/officeDocument/2006/relationships/hyperlink" Target="#GambiaeBonaberi!A1"/><Relationship Id="rId7" Type="http://schemas.openxmlformats.org/officeDocument/2006/relationships/hyperlink" Target="#Graphique6!A1"/><Relationship Id="rId2" Type="http://schemas.openxmlformats.org/officeDocument/2006/relationships/hyperlink" Target="#'TCD3'!A1"/><Relationship Id="rId1" Type="http://schemas.openxmlformats.org/officeDocument/2006/relationships/hyperlink" Target="#GraphiqueTauxHoraireBonaberi!A1"/><Relationship Id="rId6" Type="http://schemas.openxmlformats.org/officeDocument/2006/relationships/hyperlink" Target="#Graphique5!A1"/><Relationship Id="rId5" Type="http://schemas.openxmlformats.org/officeDocument/2006/relationships/hyperlink" Target="#Graphique1!A1"/><Relationship Id="rId4" Type="http://schemas.openxmlformats.org/officeDocument/2006/relationships/hyperlink" Target="#'Menu TCD'!A1"/><Relationship Id="rId9" Type="http://schemas.openxmlformats.org/officeDocument/2006/relationships/hyperlink" Target="#Graphique4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hyperlink" Target="#GraphiqueTauxPaturite!A1"/><Relationship Id="rId3" Type="http://schemas.openxmlformats.org/officeDocument/2006/relationships/hyperlink" Target="#TauxPaturiteGounougou!A1"/><Relationship Id="rId7" Type="http://schemas.openxmlformats.org/officeDocument/2006/relationships/hyperlink" Target="#TauxPaturiteSimatou!A1"/><Relationship Id="rId2" Type="http://schemas.openxmlformats.org/officeDocument/2006/relationships/hyperlink" Target="#TauxPaturiteBonaberi!A1"/><Relationship Id="rId1" Type="http://schemas.openxmlformats.org/officeDocument/2006/relationships/hyperlink" Target="#TauxPaturiteMangoum!A1"/><Relationship Id="rId6" Type="http://schemas.openxmlformats.org/officeDocument/2006/relationships/hyperlink" Target="#'Menu TCD'!A1"/><Relationship Id="rId5" Type="http://schemas.openxmlformats.org/officeDocument/2006/relationships/hyperlink" Target="#TauxPaturiteNyabessang!A1"/><Relationship Id="rId4" Type="http://schemas.openxmlformats.org/officeDocument/2006/relationships/hyperlink" Target="#TauxPaturiteParSit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DensiteCDC!A1"/><Relationship Id="rId2" Type="http://schemas.openxmlformats.org/officeDocument/2006/relationships/hyperlink" Target="#'Menu TCD'!A1"/><Relationship Id="rId1" Type="http://schemas.openxmlformats.org/officeDocument/2006/relationships/hyperlink" Target="#FauneAnoCDC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hyperlink" Target="#EspeceAnoCDCBonaberi!A1"/><Relationship Id="rId3" Type="http://schemas.openxmlformats.org/officeDocument/2006/relationships/hyperlink" Target="#EspeceAnoCDCNyabessang!A1"/><Relationship Id="rId7" Type="http://schemas.openxmlformats.org/officeDocument/2006/relationships/hyperlink" Target="#EspeceAnoCDCSynthese!A1"/><Relationship Id="rId2" Type="http://schemas.openxmlformats.org/officeDocument/2006/relationships/hyperlink" Target="#'Menu TCD'!A1"/><Relationship Id="rId1" Type="http://schemas.openxmlformats.org/officeDocument/2006/relationships/hyperlink" Target="#EspeceAnoCDCSiteSentille!A1"/><Relationship Id="rId6" Type="http://schemas.openxmlformats.org/officeDocument/2006/relationships/hyperlink" Target="#EspeceAnoCDCMangou!A1"/><Relationship Id="rId5" Type="http://schemas.openxmlformats.org/officeDocument/2006/relationships/hyperlink" Target="#EspeceAnoCDCSimatou!A1"/><Relationship Id="rId4" Type="http://schemas.openxmlformats.org/officeDocument/2006/relationships/hyperlink" Target="#EspeceAnoCDCGounougou!A1"/><Relationship Id="rId9" Type="http://schemas.openxmlformats.org/officeDocument/2006/relationships/hyperlink" Target="#EspeceAnoSitesentinelleComposit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Densite8CDCGounougou!A1"/><Relationship Id="rId7" Type="http://schemas.openxmlformats.org/officeDocument/2006/relationships/hyperlink" Target="#Densite8CDCMangoum!A1"/><Relationship Id="rId2" Type="http://schemas.openxmlformats.org/officeDocument/2006/relationships/hyperlink" Target="#Densite8CDCNyabessang!A1"/><Relationship Id="rId1" Type="http://schemas.openxmlformats.org/officeDocument/2006/relationships/hyperlink" Target="#'Menu TCD'!A1"/><Relationship Id="rId6" Type="http://schemas.openxmlformats.org/officeDocument/2006/relationships/hyperlink" Target="#GIS!A1"/><Relationship Id="rId5" Type="http://schemas.openxmlformats.org/officeDocument/2006/relationships/hyperlink" Target="#Densite8CDCSimatou!A1"/><Relationship Id="rId4" Type="http://schemas.openxmlformats.org/officeDocument/2006/relationships/hyperlink" Target="#Densite8CDCBonaberi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DensitePSC!A1"/><Relationship Id="rId2" Type="http://schemas.openxmlformats.org/officeDocument/2006/relationships/hyperlink" Target="#'Menu TCD'!A1"/><Relationship Id="rId1" Type="http://schemas.openxmlformats.org/officeDocument/2006/relationships/hyperlink" Target="#FaunePSC!A1"/><Relationship Id="rId4" Type="http://schemas.openxmlformats.org/officeDocument/2006/relationships/hyperlink" Target="#GraphiqueDensitePSC!A1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hyperlink" Target="#EspeceAnoPSCSynthese!A1"/><Relationship Id="rId3" Type="http://schemas.openxmlformats.org/officeDocument/2006/relationships/hyperlink" Target="#EspeceAnoPSCNyabessang!A1"/><Relationship Id="rId7" Type="http://schemas.openxmlformats.org/officeDocument/2006/relationships/hyperlink" Target="#EspeceAnoPSCMangoum!A1"/><Relationship Id="rId2" Type="http://schemas.openxmlformats.org/officeDocument/2006/relationships/hyperlink" Target="#'Menu TCD'!A1"/><Relationship Id="rId1" Type="http://schemas.openxmlformats.org/officeDocument/2006/relationships/hyperlink" Target="#EspeceSiteSentinellePSC!A1"/><Relationship Id="rId6" Type="http://schemas.openxmlformats.org/officeDocument/2006/relationships/hyperlink" Target="#EspeceAnoPSCSimatou!A1"/><Relationship Id="rId5" Type="http://schemas.openxmlformats.org/officeDocument/2006/relationships/hyperlink" Target="#EspeceAnoPSCBonaberi!A1"/><Relationship Id="rId4" Type="http://schemas.openxmlformats.org/officeDocument/2006/relationships/hyperlink" Target="#EspeceAnophelePSCGounougou!A1"/><Relationship Id="rId9" Type="http://schemas.openxmlformats.org/officeDocument/2006/relationships/hyperlink" Target="#EspeceAnoPSCCompositionTot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DensitePSCGounougou!A1"/><Relationship Id="rId7" Type="http://schemas.openxmlformats.org/officeDocument/2006/relationships/hyperlink" Target="#DensitePSCMangoum!A1"/><Relationship Id="rId2" Type="http://schemas.openxmlformats.org/officeDocument/2006/relationships/hyperlink" Target="#DensitePSCNyabessang!A1"/><Relationship Id="rId1" Type="http://schemas.openxmlformats.org/officeDocument/2006/relationships/hyperlink" Target="#'Menu TCD'!A1"/><Relationship Id="rId6" Type="http://schemas.openxmlformats.org/officeDocument/2006/relationships/hyperlink" Target="#GIS!A1"/><Relationship Id="rId5" Type="http://schemas.openxmlformats.org/officeDocument/2006/relationships/hyperlink" Target="#DensitePSCSimatou!A1"/><Relationship Id="rId4" Type="http://schemas.openxmlformats.org/officeDocument/2006/relationships/hyperlink" Target="#DensitePSCBonaberi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GraphiqueDensiteGounougou!A1"/><Relationship Id="rId7" Type="http://schemas.openxmlformats.org/officeDocument/2006/relationships/hyperlink" Target="#GraphiqueDensiteMangoum!A1"/><Relationship Id="rId2" Type="http://schemas.openxmlformats.org/officeDocument/2006/relationships/hyperlink" Target="#GraphiqueDensiteNyabessang!A1"/><Relationship Id="rId1" Type="http://schemas.openxmlformats.org/officeDocument/2006/relationships/hyperlink" Target="#'Menu TCD'!A1"/><Relationship Id="rId6" Type="http://schemas.openxmlformats.org/officeDocument/2006/relationships/hyperlink" Target="#GIS!A1"/><Relationship Id="rId5" Type="http://schemas.openxmlformats.org/officeDocument/2006/relationships/hyperlink" Target="#GraphiquedensiteSimatou!A1"/><Relationship Id="rId4" Type="http://schemas.openxmlformats.org/officeDocument/2006/relationships/hyperlink" Target="#GraphiqueDensiteBonaberi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Menu TCD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hyperlink" Target="#Transmission!A1"/><Relationship Id="rId1" Type="http://schemas.openxmlformats.org/officeDocument/2006/relationships/hyperlink" Target="#CDC!A1"/><Relationship Id="rId5" Type="http://schemas.openxmlformats.org/officeDocument/2006/relationships/hyperlink" Target="#PSC!A1"/><Relationship Id="rId4" Type="http://schemas.openxmlformats.org/officeDocument/2006/relationships/hyperlink" Target="#Ovaire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GraphiqueAgressiviteAno!A1"/><Relationship Id="rId3" Type="http://schemas.openxmlformats.org/officeDocument/2006/relationships/hyperlink" Target="#FauneAno!A1"/><Relationship Id="rId7" Type="http://schemas.openxmlformats.org/officeDocument/2006/relationships/hyperlink" Target="#TotalAnophele!A1"/><Relationship Id="rId2" Type="http://schemas.openxmlformats.org/officeDocument/2006/relationships/hyperlink" Target="#CycleHoraire!A1"/><Relationship Id="rId1" Type="http://schemas.openxmlformats.org/officeDocument/2006/relationships/hyperlink" Target="#Agressivitelieu!A1"/><Relationship Id="rId6" Type="http://schemas.openxmlformats.org/officeDocument/2006/relationships/hyperlink" Target="#IndexEndophagie!A1"/><Relationship Id="rId5" Type="http://schemas.openxmlformats.org/officeDocument/2006/relationships/hyperlink" Target="#AgressiviteAno!A1"/><Relationship Id="rId4" Type="http://schemas.openxmlformats.org/officeDocument/2006/relationships/hyperlink" Target="#'Menu TCD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Menu TCD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EspeceAnoSynthese!A1"/><Relationship Id="rId3" Type="http://schemas.openxmlformats.org/officeDocument/2006/relationships/hyperlink" Target="#EspeceAnoSiteSentinelle!A1"/><Relationship Id="rId7" Type="http://schemas.openxmlformats.org/officeDocument/2006/relationships/hyperlink" Target="#EspeceAnoCompositiondesSites!A1"/><Relationship Id="rId2" Type="http://schemas.openxmlformats.org/officeDocument/2006/relationships/hyperlink" Target="#EspeceAnoNyabessang!A1"/><Relationship Id="rId1" Type="http://schemas.openxmlformats.org/officeDocument/2006/relationships/hyperlink" Target="#EspeceAnoSimatou!A1"/><Relationship Id="rId6" Type="http://schemas.openxmlformats.org/officeDocument/2006/relationships/hyperlink" Target="#EspaceAnoBonaberi!A1"/><Relationship Id="rId5" Type="http://schemas.openxmlformats.org/officeDocument/2006/relationships/hyperlink" Target="#EspeceANOGounougou!A1"/><Relationship Id="rId4" Type="http://schemas.openxmlformats.org/officeDocument/2006/relationships/hyperlink" Target="#'Menu TCD'!A1"/><Relationship Id="rId9" Type="http://schemas.openxmlformats.org/officeDocument/2006/relationships/hyperlink" Target="#EspeceAnoMangoum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AgressiviteNyabessang!A1"/><Relationship Id="rId7" Type="http://schemas.openxmlformats.org/officeDocument/2006/relationships/hyperlink" Target="#AgressiviteSimatou!A1"/><Relationship Id="rId2" Type="http://schemas.openxmlformats.org/officeDocument/2006/relationships/hyperlink" Target="#'Menu TCD'!A1"/><Relationship Id="rId1" Type="http://schemas.openxmlformats.org/officeDocument/2006/relationships/hyperlink" Target="#AgressiviteGounougou!A1"/><Relationship Id="rId6" Type="http://schemas.openxmlformats.org/officeDocument/2006/relationships/hyperlink" Target="#AgressiviteBonaberi!A1"/><Relationship Id="rId5" Type="http://schemas.openxmlformats.org/officeDocument/2006/relationships/hyperlink" Target="#GIS!A1"/><Relationship Id="rId4" Type="http://schemas.openxmlformats.org/officeDocument/2006/relationships/hyperlink" Target="#AgressiviteMangoum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AgressiviteMoisSimatou!A1"/><Relationship Id="rId3" Type="http://schemas.openxmlformats.org/officeDocument/2006/relationships/hyperlink" Target="#GraphiqueTauxHoraireNyabessang!A1"/><Relationship Id="rId7" Type="http://schemas.openxmlformats.org/officeDocument/2006/relationships/hyperlink" Target="#GraphiqueTauxHoraireSimatou!A1"/><Relationship Id="rId12" Type="http://schemas.openxmlformats.org/officeDocument/2006/relationships/hyperlink" Target="#AgressiviteMoisBonaberi!A1"/><Relationship Id="rId2" Type="http://schemas.openxmlformats.org/officeDocument/2006/relationships/hyperlink" Target="#'Menu TCD'!A1"/><Relationship Id="rId1" Type="http://schemas.openxmlformats.org/officeDocument/2006/relationships/hyperlink" Target="#GaphiqueTauxHoraireGounougou!A1"/><Relationship Id="rId6" Type="http://schemas.openxmlformats.org/officeDocument/2006/relationships/hyperlink" Target="#GraphiqueTauxHoraireBonaberi!A1"/><Relationship Id="rId11" Type="http://schemas.openxmlformats.org/officeDocument/2006/relationships/hyperlink" Target="#AgressiviteMoisMangoum!A1"/><Relationship Id="rId5" Type="http://schemas.openxmlformats.org/officeDocument/2006/relationships/hyperlink" Target="#GIS!A1"/><Relationship Id="rId10" Type="http://schemas.openxmlformats.org/officeDocument/2006/relationships/hyperlink" Target="#AgressiviteMoisNyabessang!A1"/><Relationship Id="rId4" Type="http://schemas.openxmlformats.org/officeDocument/2006/relationships/hyperlink" Target="#GraphiqueTauxHoraireMangoum!A1"/><Relationship Id="rId9" Type="http://schemas.openxmlformats.org/officeDocument/2006/relationships/hyperlink" Target="#AgressiviteMoisGounogou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Graphique7!A1"/><Relationship Id="rId3" Type="http://schemas.openxmlformats.org/officeDocument/2006/relationships/hyperlink" Target="#AgressivitelieucaptureGOUNOUGOU!A1"/><Relationship Id="rId7" Type="http://schemas.openxmlformats.org/officeDocument/2006/relationships/hyperlink" Target="#Graphique6!A1"/><Relationship Id="rId2" Type="http://schemas.openxmlformats.org/officeDocument/2006/relationships/hyperlink" Target="#AgressiviteLieuCaptureBonaberi!A1"/><Relationship Id="rId1" Type="http://schemas.openxmlformats.org/officeDocument/2006/relationships/hyperlink" Target="#AgressiviteLieuCaptureMangoum!A1"/><Relationship Id="rId6" Type="http://schemas.openxmlformats.org/officeDocument/2006/relationships/hyperlink" Target="#Graphique5!A1"/><Relationship Id="rId5" Type="http://schemas.openxmlformats.org/officeDocument/2006/relationships/hyperlink" Target="#AgressiviteLieuCaptureSimatou!A1"/><Relationship Id="rId4" Type="http://schemas.openxmlformats.org/officeDocument/2006/relationships/hyperlink" Target="#'Menu TCD'!A1"/><Relationship Id="rId9" Type="http://schemas.openxmlformats.org/officeDocument/2006/relationships/hyperlink" Target="#AgressiviteLieuCaptureNyabessan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IndexEndophagieSimatou!A1"/><Relationship Id="rId7" Type="http://schemas.openxmlformats.org/officeDocument/2006/relationships/hyperlink" Target="#IndexEndophagieBonaberi!A1"/><Relationship Id="rId2" Type="http://schemas.openxmlformats.org/officeDocument/2006/relationships/hyperlink" Target="#'Menu TCD'!A1"/><Relationship Id="rId1" Type="http://schemas.openxmlformats.org/officeDocument/2006/relationships/hyperlink" Target="#IndexEndophagieGounougou!A1"/><Relationship Id="rId6" Type="http://schemas.openxmlformats.org/officeDocument/2006/relationships/hyperlink" Target="#GIS!A1"/><Relationship Id="rId5" Type="http://schemas.openxmlformats.org/officeDocument/2006/relationships/hyperlink" Target="#IndexEndophagieMangoum!A1"/><Relationship Id="rId4" Type="http://schemas.openxmlformats.org/officeDocument/2006/relationships/hyperlink" Target="#IndexEndophagieNyabessang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500063</xdr:colOff>
      <xdr:row>5</xdr:row>
      <xdr:rowOff>36974</xdr:rowOff>
    </xdr:from>
    <xdr:to>
      <xdr:col>3</xdr:col>
      <xdr:colOff>895350</xdr:colOff>
      <xdr:row>7</xdr:row>
      <xdr:rowOff>33337</xdr:rowOff>
    </xdr:to>
    <xdr:cxnSp macro="">
      <xdr:nvCxnSpPr>
        <xdr:cNvPr id="3" name="Connecteur en 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stCxn id="7" idx="2"/>
          <a:endCxn id="9" idx="1"/>
        </xdr:cNvCxnSpPr>
      </xdr:nvCxnSpPr>
      <xdr:spPr>
        <a:xfrm rot="16200000" flipH="1">
          <a:off x="994800" y="913837"/>
          <a:ext cx="377363" cy="395287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5</xdr:row>
      <xdr:rowOff>36974</xdr:rowOff>
    </xdr:from>
    <xdr:to>
      <xdr:col>5</xdr:col>
      <xdr:colOff>395289</xdr:colOff>
      <xdr:row>7</xdr:row>
      <xdr:rowOff>33337</xdr:rowOff>
    </xdr:to>
    <xdr:cxnSp macro="">
      <xdr:nvCxnSpPr>
        <xdr:cNvPr id="4" name="Connecteur en 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stCxn id="8" idx="2"/>
          <a:endCxn id="9" idx="3"/>
        </xdr:cNvCxnSpPr>
      </xdr:nvCxnSpPr>
      <xdr:spPr>
        <a:xfrm rot="5400000">
          <a:off x="2199713" y="913837"/>
          <a:ext cx="377363" cy="395288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257176</xdr:colOff>
      <xdr:row>7</xdr:row>
      <xdr:rowOff>190499</xdr:rowOff>
    </xdr:from>
    <xdr:to>
      <xdr:col>4</xdr:col>
      <xdr:colOff>385764</xdr:colOff>
      <xdr:row>9</xdr:row>
      <xdr:rowOff>66674</xdr:rowOff>
    </xdr:to>
    <xdr:cxnSp macro="">
      <xdr:nvCxnSpPr>
        <xdr:cNvPr id="5" name="Connecteur en 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stCxn id="9" idx="2"/>
          <a:endCxn id="10" idx="0"/>
        </xdr:cNvCxnSpPr>
      </xdr:nvCxnSpPr>
      <xdr:spPr>
        <a:xfrm rot="5400000">
          <a:off x="1593057" y="1521618"/>
          <a:ext cx="257175" cy="128588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200025</xdr:colOff>
      <xdr:row>10</xdr:row>
      <xdr:rowOff>33338</xdr:rowOff>
    </xdr:from>
    <xdr:to>
      <xdr:col>5</xdr:col>
      <xdr:colOff>495300</xdr:colOff>
      <xdr:row>10</xdr:row>
      <xdr:rowOff>46038</xdr:rowOff>
    </xdr:to>
    <xdr:cxnSp macro="">
      <xdr:nvCxnSpPr>
        <xdr:cNvPr id="6" name="Connecteur en 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stCxn id="10" idx="3"/>
          <a:endCxn id="11" idx="1"/>
        </xdr:cNvCxnSpPr>
      </xdr:nvCxnSpPr>
      <xdr:spPr>
        <a:xfrm>
          <a:off x="2390775" y="1871663"/>
          <a:ext cx="295275" cy="12700"/>
        </a:xfrm>
        <a:prstGeom prst="bentConnector3">
          <a:avLst>
            <a:gd name="adj1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95250</xdr:colOff>
      <xdr:row>3</xdr:row>
      <xdr:rowOff>104775</xdr:rowOff>
    </xdr:from>
    <xdr:to>
      <xdr:col>3</xdr:col>
      <xdr:colOff>904875</xdr:colOff>
      <xdr:row>5</xdr:row>
      <xdr:rowOff>36975</xdr:rowOff>
    </xdr:to>
    <xdr:sp macro="" textlink="">
      <xdr:nvSpPr>
        <xdr:cNvPr id="7" name="Rectangl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81025" y="609600"/>
          <a:ext cx="809625" cy="313200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Ovaire</a:t>
          </a:r>
        </a:p>
      </xdr:txBody>
    </xdr:sp>
    <xdr:clientData/>
  </xdr:twoCellAnchor>
  <xdr:twoCellAnchor>
    <xdr:from>
      <xdr:col>4</xdr:col>
      <xdr:colOff>781050</xdr:colOff>
      <xdr:row>3</xdr:row>
      <xdr:rowOff>104775</xdr:rowOff>
    </xdr:from>
    <xdr:to>
      <xdr:col>5</xdr:col>
      <xdr:colOff>800100</xdr:colOff>
      <xdr:row>5</xdr:row>
      <xdr:rowOff>36975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181225" y="609600"/>
          <a:ext cx="809625" cy="313200"/>
        </a:xfrm>
        <a:prstGeom prst="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CDC</a:t>
          </a:r>
        </a:p>
      </xdr:txBody>
    </xdr:sp>
    <xdr:clientData/>
  </xdr:twoCellAnchor>
  <xdr:twoCellAnchor>
    <xdr:from>
      <xdr:col>3</xdr:col>
      <xdr:colOff>895350</xdr:colOff>
      <xdr:row>6</xdr:row>
      <xdr:rowOff>66675</xdr:rowOff>
    </xdr:from>
    <xdr:to>
      <xdr:col>5</xdr:col>
      <xdr:colOff>0</xdr:colOff>
      <xdr:row>8</xdr:row>
      <xdr:rowOff>0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381125" y="1143000"/>
          <a:ext cx="809625" cy="314325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PSC</a:t>
          </a:r>
        </a:p>
      </xdr:txBody>
    </xdr:sp>
    <xdr:clientData/>
  </xdr:twoCellAnchor>
  <xdr:twoCellAnchor>
    <xdr:from>
      <xdr:col>3</xdr:col>
      <xdr:colOff>438150</xdr:colOff>
      <xdr:row>9</xdr:row>
      <xdr:rowOff>66675</xdr:rowOff>
    </xdr:from>
    <xdr:to>
      <xdr:col>5</xdr:col>
      <xdr:colOff>200025</xdr:colOff>
      <xdr:row>11</xdr:row>
      <xdr:rowOff>0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23925" y="1714500"/>
          <a:ext cx="1466850" cy="314325"/>
        </a:xfrm>
        <a:prstGeom prst="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Transmission</a:t>
          </a:r>
        </a:p>
      </xdr:txBody>
    </xdr:sp>
    <xdr:clientData/>
  </xdr:twoCellAnchor>
  <xdr:twoCellAnchor>
    <xdr:from>
      <xdr:col>5</xdr:col>
      <xdr:colOff>495300</xdr:colOff>
      <xdr:row>9</xdr:row>
      <xdr:rowOff>66675</xdr:rowOff>
    </xdr:from>
    <xdr:to>
      <xdr:col>6</xdr:col>
      <xdr:colOff>1019175</xdr:colOff>
      <xdr:row>11</xdr:row>
      <xdr:rowOff>0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686050" y="1714500"/>
          <a:ext cx="1447800" cy="31432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/>
            <a:t>Menu des resultats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548776</xdr:colOff>
      <xdr:row>5</xdr:row>
      <xdr:rowOff>168234</xdr:rowOff>
    </xdr:from>
    <xdr:to>
      <xdr:col>14</xdr:col>
      <xdr:colOff>642650</xdr:colOff>
      <xdr:row>23</xdr:row>
      <xdr:rowOff>126235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1306186" y="1143686"/>
          <a:ext cx="9940199" cy="3469627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709553</xdr:colOff>
      <xdr:row>11</xdr:row>
      <xdr:rowOff>158711</xdr:rowOff>
    </xdr:from>
    <xdr:to>
      <xdr:col>7</xdr:col>
      <xdr:colOff>485096</xdr:colOff>
      <xdr:row>15</xdr:row>
      <xdr:rowOff>98350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471553" y="2254211"/>
          <a:ext cx="4347543" cy="70163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Cycle horaire  Mangoum</a:t>
          </a:r>
          <a:endParaRPr lang="fr-FR" sz="1400" b="0"/>
        </a:p>
      </xdr:txBody>
    </xdr:sp>
    <xdr:clientData/>
  </xdr:twoCellAnchor>
  <xdr:twoCellAnchor>
    <xdr:from>
      <xdr:col>1</xdr:col>
      <xdr:colOff>700030</xdr:colOff>
      <xdr:row>16</xdr:row>
      <xdr:rowOff>103282</xdr:rowOff>
    </xdr:from>
    <xdr:to>
      <xdr:col>7</xdr:col>
      <xdr:colOff>439195</xdr:colOff>
      <xdr:row>20</xdr:row>
      <xdr:rowOff>42921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1462030" y="3151282"/>
          <a:ext cx="4311165" cy="70163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Cycle horaire  Bonaberi</a:t>
          </a:r>
          <a:endParaRPr lang="fr-FR" sz="1400" b="0"/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Cycle horaire  Simatou</a:t>
          </a:r>
          <a:endParaRPr lang="fr-FR" sz="14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188433</xdr:colOff>
      <xdr:row>7</xdr:row>
      <xdr:rowOff>43952</xdr:rowOff>
    </xdr:from>
    <xdr:to>
      <xdr:col>13</xdr:col>
      <xdr:colOff>721385</xdr:colOff>
      <xdr:row>10</xdr:row>
      <xdr:rowOff>178681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6247710" y="1409585"/>
          <a:ext cx="4320000" cy="720000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Cycle horaire Gounougou</a:t>
          </a:r>
          <a:endParaRPr lang="fr-FR" sz="1400" b="0"/>
        </a:p>
      </xdr:txBody>
    </xdr:sp>
    <xdr:clientData/>
  </xdr:twoCellAnchor>
  <xdr:twoCellAnchor>
    <xdr:from>
      <xdr:col>0</xdr:col>
      <xdr:colOff>182271</xdr:colOff>
      <xdr:row>3</xdr:row>
      <xdr:rowOff>167949</xdr:rowOff>
    </xdr:from>
    <xdr:to>
      <xdr:col>2</xdr:col>
      <xdr:colOff>587256</xdr:colOff>
      <xdr:row>7</xdr:row>
      <xdr:rowOff>100733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 rot="19628661">
          <a:off x="182271" y="753220"/>
          <a:ext cx="1919804" cy="71314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199910</xdr:colOff>
      <xdr:row>11</xdr:row>
      <xdr:rowOff>158711</xdr:rowOff>
    </xdr:from>
    <xdr:to>
      <xdr:col>13</xdr:col>
      <xdr:colOff>732862</xdr:colOff>
      <xdr:row>15</xdr:row>
      <xdr:rowOff>98350</xdr:rowOff>
    </xdr:to>
    <xdr:sp macro="" textlink="">
      <xdr:nvSpPr>
        <xdr:cNvPr id="12" name="Rectangle à coins arrondis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6295910" y="2254211"/>
          <a:ext cx="4342952" cy="70163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Cycle horaire  Nyabessang</a:t>
          </a:r>
          <a:endParaRPr lang="fr-FR" sz="1400" b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640585</xdr:colOff>
      <xdr:row>4</xdr:row>
      <xdr:rowOff>191187</xdr:rowOff>
    </xdr:from>
    <xdr:to>
      <xdr:col>15</xdr:col>
      <xdr:colOff>722981</xdr:colOff>
      <xdr:row>28</xdr:row>
      <xdr:rowOff>91807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402585" y="953187"/>
          <a:ext cx="10750396" cy="4472620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34427</xdr:colOff>
      <xdr:row>6</xdr:row>
      <xdr:rowOff>42115</xdr:rowOff>
    </xdr:from>
    <xdr:to>
      <xdr:col>8</xdr:col>
      <xdr:colOff>529969</xdr:colOff>
      <xdr:row>11</xdr:row>
      <xdr:rowOff>146663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549246" y="1212657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Total anophèle  à  l'intérieur et  à  l'extérieur   dans le site sentinelle de </a:t>
          </a: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</a:t>
          </a:r>
          <a:endParaRPr lang="fr-FR" sz="16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0</xdr:col>
      <xdr:colOff>620346</xdr:colOff>
      <xdr:row>2</xdr:row>
      <xdr:rowOff>105845</xdr:rowOff>
    </xdr:from>
    <xdr:to>
      <xdr:col>3</xdr:col>
      <xdr:colOff>243030</xdr:colOff>
      <xdr:row>6</xdr:row>
      <xdr:rowOff>38630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 rot="19628661">
          <a:off x="620346" y="486845"/>
          <a:ext cx="1908684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714718</xdr:colOff>
      <xdr:row>12</xdr:row>
      <xdr:rowOff>117397</xdr:rowOff>
    </xdr:from>
    <xdr:to>
      <xdr:col>15</xdr:col>
      <xdr:colOff>452850</xdr:colOff>
      <xdr:row>18</xdr:row>
      <xdr:rowOff>26854</xdr:rowOff>
    </xdr:to>
    <xdr:sp macro="" textlink="">
      <xdr:nvSpPr>
        <xdr:cNvPr id="6" name="Rectangle à coins arrondi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6773995" y="2458481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4: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Total anophèle  à  l'intérieur et  à  l'extérieur   dans le site sentinelle de </a:t>
          </a: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Nyabessang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 capture sur appâts humains</a:t>
          </a:r>
        </a:p>
      </xdr:txBody>
    </xdr:sp>
    <xdr:clientData/>
  </xdr:twoCellAnchor>
  <xdr:twoCellAnchor>
    <xdr:from>
      <xdr:col>2</xdr:col>
      <xdr:colOff>17902</xdr:colOff>
      <xdr:row>18</xdr:row>
      <xdr:rowOff>133921</xdr:rowOff>
    </xdr:from>
    <xdr:to>
      <xdr:col>8</xdr:col>
      <xdr:colOff>513444</xdr:colOff>
      <xdr:row>24</xdr:row>
      <xdr:rowOff>43379</xdr:rowOff>
    </xdr:to>
    <xdr:sp macro="" textlink="">
      <xdr:nvSpPr>
        <xdr:cNvPr id="7" name="Rectangle à coins arrondi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1532721" y="3645548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Total anophèle à  l'intérieur et  à  l'extérieur   dans le site sentinelle de </a:t>
          </a: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Bonaberi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  <a:endParaRPr lang="fr-FR" sz="1600" b="0" baseline="0"/>
        </a:p>
      </xdr:txBody>
    </xdr:sp>
    <xdr:clientData/>
  </xdr:twoCellAnchor>
  <xdr:twoCellAnchor>
    <xdr:from>
      <xdr:col>8</xdr:col>
      <xdr:colOff>675240</xdr:colOff>
      <xdr:row>6</xdr:row>
      <xdr:rowOff>42115</xdr:rowOff>
    </xdr:from>
    <xdr:to>
      <xdr:col>15</xdr:col>
      <xdr:colOff>413372</xdr:colOff>
      <xdr:row>11</xdr:row>
      <xdr:rowOff>146663</xdr:rowOff>
    </xdr:to>
    <xdr:sp macro="" textlink="">
      <xdr:nvSpPr>
        <xdr:cNvPr id="8" name="Rectangle à coins arrondis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6734517" y="1212657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Total anophèle  à  l'intérieur et  à  l'extérieur   dans le site sentinelle de </a:t>
          </a: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après capture sur appâts humains  </a:t>
          </a:r>
        </a:p>
      </xdr:txBody>
    </xdr:sp>
    <xdr:clientData/>
  </xdr:twoCellAnchor>
  <xdr:twoCellAnchor>
    <xdr:from>
      <xdr:col>8</xdr:col>
      <xdr:colOff>655502</xdr:colOff>
      <xdr:row>18</xdr:row>
      <xdr:rowOff>133921</xdr:rowOff>
    </xdr:from>
    <xdr:to>
      <xdr:col>15</xdr:col>
      <xdr:colOff>393634</xdr:colOff>
      <xdr:row>24</xdr:row>
      <xdr:rowOff>43379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6714779" y="3645548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fr-FR" sz="1400" b="0"/>
        </a:p>
      </xdr:txBody>
    </xdr:sp>
    <xdr:clientData/>
  </xdr:twoCellAnchor>
  <xdr:twoCellAnchor>
    <xdr:from>
      <xdr:col>2</xdr:col>
      <xdr:colOff>27541</xdr:colOff>
      <xdr:row>12</xdr:row>
      <xdr:rowOff>117397</xdr:rowOff>
    </xdr:from>
    <xdr:to>
      <xdr:col>8</xdr:col>
      <xdr:colOff>523083</xdr:colOff>
      <xdr:row>18</xdr:row>
      <xdr:rowOff>26854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1542360" y="2458481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3: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Total anophèle  à  l'intérieur et  à  l'extérieur   dans le site sentinelle de </a:t>
          </a:r>
          <a:r>
            <a:rPr lang="fr-FR" sz="16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</a:p>
        <a:p>
          <a:r>
            <a:rPr lang="fr-F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fr-FR" sz="1400" b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548777</xdr:colOff>
      <xdr:row>5</xdr:row>
      <xdr:rowOff>191187</xdr:rowOff>
    </xdr:from>
    <xdr:to>
      <xdr:col>14</xdr:col>
      <xdr:colOff>215402</xdr:colOff>
      <xdr:row>32</xdr:row>
      <xdr:rowOff>137711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306187" y="1235494"/>
          <a:ext cx="9512950" cy="5213964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709553</xdr:colOff>
      <xdr:row>11</xdr:row>
      <xdr:rowOff>158711</xdr:rowOff>
    </xdr:from>
    <xdr:to>
      <xdr:col>7</xdr:col>
      <xdr:colOff>485096</xdr:colOff>
      <xdr:row>15</xdr:row>
      <xdr:rowOff>98350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471553" y="2254211"/>
          <a:ext cx="4347543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An. pharoensis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700030</xdr:colOff>
      <xdr:row>16</xdr:row>
      <xdr:rowOff>103282</xdr:rowOff>
    </xdr:from>
    <xdr:to>
      <xdr:col>7</xdr:col>
      <xdr:colOff>439195</xdr:colOff>
      <xdr:row>20</xdr:row>
      <xdr:rowOff>42921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1462030" y="3151282"/>
          <a:ext cx="4311165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3: An demeilloni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1. </a:t>
          </a:r>
          <a:r>
            <a:rPr lang="en-US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An. gambiae </a:t>
          </a:r>
          <a:r>
            <a:rPr lang="en-US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s.l.</a:t>
          </a:r>
          <a:r>
            <a:rPr lang="en-US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188433</xdr:colOff>
      <xdr:row>7</xdr:row>
      <xdr:rowOff>43952</xdr:rowOff>
    </xdr:from>
    <xdr:to>
      <xdr:col>13</xdr:col>
      <xdr:colOff>721385</xdr:colOff>
      <xdr:row>10</xdr:row>
      <xdr:rowOff>178681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>
        <a:xfrm>
          <a:off x="6284433" y="1377452"/>
          <a:ext cx="4342952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 An. ziemanni </a:t>
          </a:r>
          <a:endParaRPr lang="fr-FR" sz="1800" b="0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218043</xdr:colOff>
      <xdr:row>16</xdr:row>
      <xdr:rowOff>103282</xdr:rowOff>
    </xdr:from>
    <xdr:to>
      <xdr:col>13</xdr:col>
      <xdr:colOff>750995</xdr:colOff>
      <xdr:row>20</xdr:row>
      <xdr:rowOff>42921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6314043" y="3151282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6: An. rufipes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227567</xdr:colOff>
      <xdr:row>21</xdr:row>
      <xdr:rowOff>68853</xdr:rowOff>
    </xdr:from>
    <xdr:to>
      <xdr:col>14</xdr:col>
      <xdr:colOff>3109</xdr:colOff>
      <xdr:row>25</xdr:row>
      <xdr:rowOff>8492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/>
      </xdr:nvSpPr>
      <xdr:spPr>
        <a:xfrm>
          <a:off x="6323567" y="4069353"/>
          <a:ext cx="434754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734456</xdr:colOff>
      <xdr:row>21</xdr:row>
      <xdr:rowOff>68853</xdr:rowOff>
    </xdr:from>
    <xdr:to>
      <xdr:col>7</xdr:col>
      <xdr:colOff>439190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1496456" y="4069353"/>
          <a:ext cx="4276734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1   Taux horaire de piqûres d’anophèles à Simatou </a:t>
          </a:r>
          <a:endParaRPr lang="fr-FR" sz="1600" b="0"/>
        </a:p>
      </xdr:txBody>
    </xdr:sp>
    <xdr:clientData/>
  </xdr:twoCellAnchor>
  <xdr:twoCellAnchor>
    <xdr:from>
      <xdr:col>8</xdr:col>
      <xdr:colOff>199910</xdr:colOff>
      <xdr:row>11</xdr:row>
      <xdr:rowOff>158711</xdr:rowOff>
    </xdr:from>
    <xdr:to>
      <xdr:col>13</xdr:col>
      <xdr:colOff>732862</xdr:colOff>
      <xdr:row>15</xdr:row>
      <xdr:rowOff>98350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6295910" y="2254211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 An. funestus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629108</xdr:colOff>
      <xdr:row>5</xdr:row>
      <xdr:rowOff>122331</xdr:rowOff>
    </xdr:from>
    <xdr:to>
      <xdr:col>14</xdr:col>
      <xdr:colOff>295733</xdr:colOff>
      <xdr:row>29</xdr:row>
      <xdr:rowOff>126235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386518" y="1097783"/>
          <a:ext cx="9512950" cy="4686072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147234</xdr:colOff>
      <xdr:row>7</xdr:row>
      <xdr:rowOff>32476</xdr:rowOff>
    </xdr:from>
    <xdr:to>
      <xdr:col>13</xdr:col>
      <xdr:colOff>680186</xdr:colOff>
      <xdr:row>10</xdr:row>
      <xdr:rowOff>167206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6206511" y="1501392"/>
          <a:ext cx="4320000" cy="72000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 An. funestus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</xdr:colOff>
      <xdr:row>11</xdr:row>
      <xdr:rowOff>149186</xdr:rowOff>
    </xdr:from>
    <xdr:to>
      <xdr:col>7</xdr:col>
      <xdr:colOff>496575</xdr:colOff>
      <xdr:row>15</xdr:row>
      <xdr:rowOff>88824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1514820" y="2398463"/>
          <a:ext cx="4283622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3: An pharoensis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  An. gambiae s.l.</a:t>
          </a:r>
          <a:endParaRPr lang="fr-FR" sz="18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211385</xdr:colOff>
      <xdr:row>12</xdr:row>
      <xdr:rowOff>32477</xdr:rowOff>
    </xdr:from>
    <xdr:to>
      <xdr:col>13</xdr:col>
      <xdr:colOff>744337</xdr:colOff>
      <xdr:row>15</xdr:row>
      <xdr:rowOff>167205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6270662" y="2476844"/>
          <a:ext cx="4320000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An multicintus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218043</xdr:colOff>
      <xdr:row>16</xdr:row>
      <xdr:rowOff>103282</xdr:rowOff>
    </xdr:from>
    <xdr:to>
      <xdr:col>13</xdr:col>
      <xdr:colOff>750995</xdr:colOff>
      <xdr:row>20</xdr:row>
      <xdr:rowOff>42921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6277320" y="3328011"/>
          <a:ext cx="4320000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6: An. rufipes </a:t>
          </a:r>
          <a:endParaRPr lang="fr-FR" sz="1800" b="0"/>
        </a:p>
      </xdr:txBody>
    </xdr:sp>
    <xdr:clientData/>
  </xdr:twoCellAnchor>
  <xdr:twoCellAnchor>
    <xdr:from>
      <xdr:col>8</xdr:col>
      <xdr:colOff>227567</xdr:colOff>
      <xdr:row>21</xdr:row>
      <xdr:rowOff>68853</xdr:rowOff>
    </xdr:from>
    <xdr:to>
      <xdr:col>14</xdr:col>
      <xdr:colOff>3109</xdr:colOff>
      <xdr:row>25</xdr:row>
      <xdr:rowOff>8492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/>
      </xdr:nvSpPr>
      <xdr:spPr>
        <a:xfrm>
          <a:off x="6323567" y="4069353"/>
          <a:ext cx="434754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734456</xdr:colOff>
      <xdr:row>21</xdr:row>
      <xdr:rowOff>68853</xdr:rowOff>
    </xdr:from>
    <xdr:to>
      <xdr:col>7</xdr:col>
      <xdr:colOff>439190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1496456" y="4069353"/>
          <a:ext cx="4276734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2   Taux horaire de piqûres d’anophèles à Gounougou </a:t>
          </a:r>
          <a:endParaRPr lang="fr-FR" sz="1600" b="0"/>
        </a:p>
      </xdr:txBody>
    </xdr:sp>
    <xdr:clientData/>
  </xdr:twoCellAnchor>
  <xdr:twoCellAnchor>
    <xdr:from>
      <xdr:col>1</xdr:col>
      <xdr:colOff>739277</xdr:colOff>
      <xdr:row>16</xdr:row>
      <xdr:rowOff>112808</xdr:rowOff>
    </xdr:from>
    <xdr:to>
      <xdr:col>7</xdr:col>
      <xdr:colOff>514820</xdr:colOff>
      <xdr:row>20</xdr:row>
      <xdr:rowOff>52448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1496687" y="3337537"/>
          <a:ext cx="4320000" cy="72000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5: An. ziemanni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491398</xdr:colOff>
      <xdr:row>4</xdr:row>
      <xdr:rowOff>156759</xdr:rowOff>
    </xdr:from>
    <xdr:to>
      <xdr:col>14</xdr:col>
      <xdr:colOff>158023</xdr:colOff>
      <xdr:row>28</xdr:row>
      <xdr:rowOff>160664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1248808" y="1040404"/>
          <a:ext cx="9512950" cy="4686073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170186</xdr:colOff>
      <xdr:row>7</xdr:row>
      <xdr:rowOff>32476</xdr:rowOff>
    </xdr:from>
    <xdr:to>
      <xdr:col>13</xdr:col>
      <xdr:colOff>703138</xdr:colOff>
      <xdr:row>10</xdr:row>
      <xdr:rowOff>167206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6229463" y="1501392"/>
          <a:ext cx="4320000" cy="72000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An. ziemanni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700030</xdr:colOff>
      <xdr:row>16</xdr:row>
      <xdr:rowOff>103282</xdr:rowOff>
    </xdr:from>
    <xdr:to>
      <xdr:col>7</xdr:col>
      <xdr:colOff>439195</xdr:colOff>
      <xdr:row>20</xdr:row>
      <xdr:rowOff>42921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1462030" y="3151282"/>
          <a:ext cx="4311165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3</a:t>
          </a:r>
          <a:r>
            <a:rPr lang="fr-FR" sz="18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Taux horaire de piqûres d’anophèles à Mangoum</a:t>
          </a:r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1 : </a:t>
          </a:r>
          <a:r>
            <a:rPr lang="en-US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An. gambiae s.l</a:t>
          </a:r>
          <a:r>
            <a:rPr lang="en-US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</xdr:col>
      <xdr:colOff>716324</xdr:colOff>
      <xdr:row>11</xdr:row>
      <xdr:rowOff>170188</xdr:rowOff>
    </xdr:from>
    <xdr:to>
      <xdr:col>7</xdr:col>
      <xdr:colOff>491867</xdr:colOff>
      <xdr:row>15</xdr:row>
      <xdr:rowOff>109826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1473734" y="2419465"/>
          <a:ext cx="4320000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«3: An. funestus 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446216</xdr:colOff>
      <xdr:row>2</xdr:row>
      <xdr:rowOff>190900</xdr:rowOff>
    </xdr:from>
    <xdr:to>
      <xdr:col>3</xdr:col>
      <xdr:colOff>93791</xdr:colOff>
      <xdr:row>6</xdr:row>
      <xdr:rowOff>123685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 rot="19628661">
          <a:off x="446216" y="684364"/>
          <a:ext cx="1919804" cy="71314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218043</xdr:colOff>
      <xdr:row>16</xdr:row>
      <xdr:rowOff>103282</xdr:rowOff>
    </xdr:from>
    <xdr:to>
      <xdr:col>13</xdr:col>
      <xdr:colOff>750995</xdr:colOff>
      <xdr:row>20</xdr:row>
      <xdr:rowOff>42921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6314043" y="3151282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8</xdr:col>
      <xdr:colOff>227567</xdr:colOff>
      <xdr:row>21</xdr:row>
      <xdr:rowOff>68853</xdr:rowOff>
    </xdr:from>
    <xdr:to>
      <xdr:col>14</xdr:col>
      <xdr:colOff>3109</xdr:colOff>
      <xdr:row>25</xdr:row>
      <xdr:rowOff>8492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6323567" y="4069353"/>
          <a:ext cx="434754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734456</xdr:colOff>
      <xdr:row>21</xdr:row>
      <xdr:rowOff>68853</xdr:rowOff>
    </xdr:from>
    <xdr:to>
      <xdr:col>7</xdr:col>
      <xdr:colOff>439190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1496456" y="4069353"/>
          <a:ext cx="4276734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8</xdr:col>
      <xdr:colOff>199910</xdr:colOff>
      <xdr:row>11</xdr:row>
      <xdr:rowOff>158711</xdr:rowOff>
    </xdr:from>
    <xdr:to>
      <xdr:col>13</xdr:col>
      <xdr:colOff>732862</xdr:colOff>
      <xdr:row>15</xdr:row>
      <xdr:rowOff>98350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6295910" y="2254211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An. paludis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571729</xdr:colOff>
      <xdr:row>5</xdr:row>
      <xdr:rowOff>64952</xdr:rowOff>
    </xdr:from>
    <xdr:to>
      <xdr:col>14</xdr:col>
      <xdr:colOff>238354</xdr:colOff>
      <xdr:row>29</xdr:row>
      <xdr:rowOff>68856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1329139" y="1040404"/>
          <a:ext cx="9512950" cy="4686072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147234</xdr:colOff>
      <xdr:row>7</xdr:row>
      <xdr:rowOff>78380</xdr:rowOff>
    </xdr:from>
    <xdr:to>
      <xdr:col>13</xdr:col>
      <xdr:colOff>680186</xdr:colOff>
      <xdr:row>11</xdr:row>
      <xdr:rowOff>18020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6206511" y="1547296"/>
          <a:ext cx="4320000" cy="72000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An. Paludis</a:t>
          </a:r>
          <a:endParaRPr lang="fr-FR" sz="16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22952</xdr:colOff>
      <xdr:row>11</xdr:row>
      <xdr:rowOff>160661</xdr:rowOff>
    </xdr:from>
    <xdr:to>
      <xdr:col>7</xdr:col>
      <xdr:colOff>519526</xdr:colOff>
      <xdr:row>15</xdr:row>
      <xdr:rowOff>100299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1537771" y="2409938"/>
          <a:ext cx="4283622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: An. gambiae s.l.</a:t>
          </a:r>
          <a:endParaRPr lang="fr-FR" sz="1600" b="0"/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  An. moucheti</a:t>
          </a:r>
          <a:endParaRPr lang="fr-FR" sz="16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234337</xdr:colOff>
      <xdr:row>12</xdr:row>
      <xdr:rowOff>21002</xdr:rowOff>
    </xdr:from>
    <xdr:to>
      <xdr:col>14</xdr:col>
      <xdr:colOff>9879</xdr:colOff>
      <xdr:row>15</xdr:row>
      <xdr:rowOff>155730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/>
      </xdr:nvSpPr>
      <xdr:spPr>
        <a:xfrm>
          <a:off x="6293614" y="2465369"/>
          <a:ext cx="4320000" cy="7200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An. nili</a:t>
          </a:r>
          <a:endParaRPr lang="fr-FR" sz="16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457693</xdr:colOff>
      <xdr:row>3</xdr:row>
      <xdr:rowOff>7287</xdr:rowOff>
    </xdr:from>
    <xdr:to>
      <xdr:col>3</xdr:col>
      <xdr:colOff>105268</xdr:colOff>
      <xdr:row>6</xdr:row>
      <xdr:rowOff>135162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 rot="19628661">
          <a:off x="457693" y="592558"/>
          <a:ext cx="1919804" cy="71314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218043</xdr:colOff>
      <xdr:row>16</xdr:row>
      <xdr:rowOff>103282</xdr:rowOff>
    </xdr:from>
    <xdr:to>
      <xdr:col>13</xdr:col>
      <xdr:colOff>750995</xdr:colOff>
      <xdr:row>20</xdr:row>
      <xdr:rowOff>42921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6314043" y="3151282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6: An marshali</a:t>
          </a:r>
          <a:endParaRPr lang="fr-FR" sz="16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227567</xdr:colOff>
      <xdr:row>21</xdr:row>
      <xdr:rowOff>68853</xdr:rowOff>
    </xdr:from>
    <xdr:to>
      <xdr:col>14</xdr:col>
      <xdr:colOff>3109</xdr:colOff>
      <xdr:row>25</xdr:row>
      <xdr:rowOff>8492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/>
      </xdr:nvSpPr>
      <xdr:spPr>
        <a:xfrm>
          <a:off x="6323567" y="4069353"/>
          <a:ext cx="434754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734456</xdr:colOff>
      <xdr:row>21</xdr:row>
      <xdr:rowOff>68853</xdr:rowOff>
    </xdr:from>
    <xdr:to>
      <xdr:col>7</xdr:col>
      <xdr:colOff>439190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1496456" y="4069353"/>
          <a:ext cx="4276734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4   Taux horaire de piqûres d’anophèles à Nyabessang</a:t>
          </a:r>
        </a:p>
      </xdr:txBody>
    </xdr:sp>
    <xdr:clientData/>
  </xdr:twoCellAnchor>
  <xdr:twoCellAnchor>
    <xdr:from>
      <xdr:col>1</xdr:col>
      <xdr:colOff>727801</xdr:colOff>
      <xdr:row>16</xdr:row>
      <xdr:rowOff>135759</xdr:rowOff>
    </xdr:from>
    <xdr:to>
      <xdr:col>7</xdr:col>
      <xdr:colOff>503344</xdr:colOff>
      <xdr:row>20</xdr:row>
      <xdr:rowOff>75399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1485211" y="3360488"/>
          <a:ext cx="4320000" cy="72000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 : An. Ziemanni</a:t>
          </a:r>
          <a:endParaRPr lang="fr-FR" sz="16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606157</xdr:colOff>
      <xdr:row>4</xdr:row>
      <xdr:rowOff>179712</xdr:rowOff>
    </xdr:from>
    <xdr:to>
      <xdr:col>14</xdr:col>
      <xdr:colOff>272782</xdr:colOff>
      <xdr:row>28</xdr:row>
      <xdr:rowOff>183615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1363567" y="960073"/>
          <a:ext cx="9512950" cy="4686072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709553</xdr:colOff>
      <xdr:row>11</xdr:row>
      <xdr:rowOff>158711</xdr:rowOff>
    </xdr:from>
    <xdr:to>
      <xdr:col>7</xdr:col>
      <xdr:colOff>485096</xdr:colOff>
      <xdr:row>15</xdr:row>
      <xdr:rowOff>98350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471553" y="2254211"/>
          <a:ext cx="4347543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5   Taux horaire de piqûres d’anophèles à Bonaberi</a:t>
          </a:r>
        </a:p>
      </xdr:txBody>
    </xdr:sp>
    <xdr:clientData/>
  </xdr:twoCellAnchor>
  <xdr:twoCellAnchor>
    <xdr:from>
      <xdr:col>1</xdr:col>
      <xdr:colOff>700030</xdr:colOff>
      <xdr:row>16</xdr:row>
      <xdr:rowOff>103282</xdr:rowOff>
    </xdr:from>
    <xdr:to>
      <xdr:col>7</xdr:col>
      <xdr:colOff>439195</xdr:colOff>
      <xdr:row>20</xdr:row>
      <xdr:rowOff>42921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>
        <a:xfrm>
          <a:off x="1462030" y="3151282"/>
          <a:ext cx="4311165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7</xdr:col>
      <xdr:colOff>498524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/>
      </xdr:nvSpPr>
      <xdr:spPr>
        <a:xfrm>
          <a:off x="1484981" y="1377452"/>
          <a:ext cx="4347543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 : An. gambiae s.l. </a:t>
          </a:r>
          <a:endParaRPr lang="fr-FR" sz="18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188433</xdr:colOff>
      <xdr:row>7</xdr:row>
      <xdr:rowOff>43952</xdr:rowOff>
    </xdr:from>
    <xdr:to>
      <xdr:col>13</xdr:col>
      <xdr:colOff>721385</xdr:colOff>
      <xdr:row>10</xdr:row>
      <xdr:rowOff>178681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/>
      </xdr:nvSpPr>
      <xdr:spPr>
        <a:xfrm>
          <a:off x="6284433" y="1377452"/>
          <a:ext cx="4342952" cy="70622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218043</xdr:colOff>
      <xdr:row>16</xdr:row>
      <xdr:rowOff>103282</xdr:rowOff>
    </xdr:from>
    <xdr:to>
      <xdr:col>13</xdr:col>
      <xdr:colOff>750995</xdr:colOff>
      <xdr:row>20</xdr:row>
      <xdr:rowOff>42921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6314043" y="3151282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8</xdr:col>
      <xdr:colOff>227567</xdr:colOff>
      <xdr:row>21</xdr:row>
      <xdr:rowOff>68853</xdr:rowOff>
    </xdr:from>
    <xdr:to>
      <xdr:col>14</xdr:col>
      <xdr:colOff>3109</xdr:colOff>
      <xdr:row>25</xdr:row>
      <xdr:rowOff>8492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/>
      </xdr:nvSpPr>
      <xdr:spPr>
        <a:xfrm>
          <a:off x="6323567" y="4069353"/>
          <a:ext cx="434754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734456</xdr:colOff>
      <xdr:row>21</xdr:row>
      <xdr:rowOff>68853</xdr:rowOff>
    </xdr:from>
    <xdr:to>
      <xdr:col>7</xdr:col>
      <xdr:colOff>439190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1496456" y="4069353"/>
          <a:ext cx="4276734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8</xdr:col>
      <xdr:colOff>199910</xdr:colOff>
      <xdr:row>11</xdr:row>
      <xdr:rowOff>158711</xdr:rowOff>
    </xdr:from>
    <xdr:to>
      <xdr:col>13</xdr:col>
      <xdr:colOff>732862</xdr:colOff>
      <xdr:row>15</xdr:row>
      <xdr:rowOff>98350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6295910" y="2254211"/>
          <a:ext cx="4342952" cy="70163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514349</xdr:colOff>
      <xdr:row>3</xdr:row>
      <xdr:rowOff>19047</xdr:rowOff>
    </xdr:from>
    <xdr:to>
      <xdr:col>14</xdr:col>
      <xdr:colOff>344277</xdr:colOff>
      <xdr:row>26</xdr:row>
      <xdr:rowOff>149186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1271759" y="604318"/>
          <a:ext cx="9676253" cy="4617217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216089</xdr:colOff>
      <xdr:row>10</xdr:row>
      <xdr:rowOff>147234</xdr:rowOff>
    </xdr:from>
    <xdr:to>
      <xdr:col>7</xdr:col>
      <xdr:colOff>749041</xdr:colOff>
      <xdr:row>15</xdr:row>
      <xdr:rowOff>107783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1730908" y="2098138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de parturité des espèces  anopheliennes capturées sur appâts humains à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  <xdr:twoCellAnchor>
    <xdr:from>
      <xdr:col>2</xdr:col>
      <xdr:colOff>261994</xdr:colOff>
      <xdr:row>16</xdr:row>
      <xdr:rowOff>21000</xdr:rowOff>
    </xdr:from>
    <xdr:to>
      <xdr:col>8</xdr:col>
      <xdr:colOff>37536</xdr:colOff>
      <xdr:row>20</xdr:row>
      <xdr:rowOff>176639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>
          <a:off x="1776813" y="3142446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de parturité des espèces  anopheliennes capturées sur appâts humains  à Bonabéri</a:t>
          </a:r>
        </a:p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</xdr:txBody>
    </xdr:sp>
    <xdr:clientData/>
  </xdr:twoCellAnchor>
  <xdr:twoCellAnchor>
    <xdr:from>
      <xdr:col>2</xdr:col>
      <xdr:colOff>229518</xdr:colOff>
      <xdr:row>5</xdr:row>
      <xdr:rowOff>37640</xdr:rowOff>
    </xdr:from>
    <xdr:to>
      <xdr:col>8</xdr:col>
      <xdr:colOff>5060</xdr:colOff>
      <xdr:row>9</xdr:row>
      <xdr:rowOff>193279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/>
      </xdr:nvSpPr>
      <xdr:spPr>
        <a:xfrm>
          <a:off x="1744337" y="1013092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 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</a:t>
          </a:r>
          <a:r>
            <a:rPr lang="fr-FR" sz="1400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parturité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des espèces anopheliennes capturées sur appâts humains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</a:t>
          </a:r>
        </a:p>
      </xdr:txBody>
    </xdr:sp>
    <xdr:clientData/>
  </xdr:twoCellAnchor>
  <xdr:twoCellAnchor>
    <xdr:from>
      <xdr:col>0</xdr:col>
      <xdr:colOff>595600</xdr:colOff>
      <xdr:row>2</xdr:row>
      <xdr:rowOff>105803</xdr:rowOff>
    </xdr:from>
    <xdr:to>
      <xdr:col>3</xdr:col>
      <xdr:colOff>243175</xdr:colOff>
      <xdr:row>5</xdr:row>
      <xdr:rowOff>149788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 rot="19628661">
          <a:off x="595600" y="495984"/>
          <a:ext cx="1919804" cy="62925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OVAIRE</a:t>
          </a:r>
          <a:endParaRPr lang="fr-FR" sz="1600"/>
        </a:p>
      </xdr:txBody>
    </xdr:sp>
    <xdr:clientData/>
  </xdr:twoCellAnchor>
  <xdr:twoCellAnchor>
    <xdr:from>
      <xdr:col>8</xdr:col>
      <xdr:colOff>309851</xdr:colOff>
      <xdr:row>16</xdr:row>
      <xdr:rowOff>21000</xdr:rowOff>
    </xdr:from>
    <xdr:to>
      <xdr:col>14</xdr:col>
      <xdr:colOff>85393</xdr:colOff>
      <xdr:row>20</xdr:row>
      <xdr:rowOff>176639</xdr:rowOff>
    </xdr:to>
    <xdr:sp macro="" textlink="">
      <xdr:nvSpPr>
        <xdr:cNvPr id="9" name="Rectangle à coins arrondi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6369128" y="3142446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6: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de parturité des espèces  anopheliennes capturés sur appâts  humains  dans les cinq sites sentinelles  </a:t>
          </a:r>
        </a:p>
      </xdr:txBody>
    </xdr:sp>
    <xdr:clientData/>
  </xdr:twoCellAnchor>
  <xdr:twoCellAnchor>
    <xdr:from>
      <xdr:col>8</xdr:col>
      <xdr:colOff>280241</xdr:colOff>
      <xdr:row>10</xdr:row>
      <xdr:rowOff>147234</xdr:rowOff>
    </xdr:from>
    <xdr:to>
      <xdr:col>14</xdr:col>
      <xdr:colOff>55783</xdr:colOff>
      <xdr:row>15</xdr:row>
      <xdr:rowOff>107783</xdr:rowOff>
    </xdr:to>
    <xdr:sp macro="" textlink="">
      <xdr:nvSpPr>
        <xdr:cNvPr id="12" name="Rectangle à coins arrondi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/>
      </xdr:nvSpPr>
      <xdr:spPr>
        <a:xfrm>
          <a:off x="6339518" y="2098138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de parturité des espèces  anopheliennes capturées sur appâts humains à Nyabessang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0</xdr:col>
      <xdr:colOff>195090</xdr:colOff>
      <xdr:row>0</xdr:row>
      <xdr:rowOff>68855</xdr:rowOff>
    </xdr:from>
    <xdr:to>
      <xdr:col>1</xdr:col>
      <xdr:colOff>572762</xdr:colOff>
      <xdr:row>2</xdr:row>
      <xdr:rowOff>141841</xdr:rowOff>
    </xdr:to>
    <xdr:sp macro="" textlink="">
      <xdr:nvSpPr>
        <xdr:cNvPr id="13" name="Rectangle à coins arrondi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/>
      </xdr:nvSpPr>
      <xdr:spPr>
        <a:xfrm>
          <a:off x="195090" y="68855"/>
          <a:ext cx="1135082" cy="46316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244207</xdr:colOff>
      <xdr:row>5</xdr:row>
      <xdr:rowOff>37641</xdr:rowOff>
    </xdr:from>
    <xdr:to>
      <xdr:col>14</xdr:col>
      <xdr:colOff>19749</xdr:colOff>
      <xdr:row>9</xdr:row>
      <xdr:rowOff>193280</xdr:rowOff>
    </xdr:to>
    <xdr:sp macro="" textlink="">
      <xdr:nvSpPr>
        <xdr:cNvPr id="14" name="Rectangle à coins arrondis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6303484" y="1013093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 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de parturité des espèces anopheliennes capturées sur appâts humains à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290113</xdr:colOff>
      <xdr:row>21</xdr:row>
      <xdr:rowOff>81593</xdr:rowOff>
    </xdr:from>
    <xdr:to>
      <xdr:col>8</xdr:col>
      <xdr:colOff>65655</xdr:colOff>
      <xdr:row>26</xdr:row>
      <xdr:rowOff>42142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1804932" y="4178491"/>
          <a:ext cx="4320000" cy="9360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1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Graphique Taux de parturité des espèces  anopheliennes capturés sur appâts  humains  dans les cinq sites sentinelles  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3</xdr:row>
      <xdr:rowOff>19048</xdr:rowOff>
    </xdr:from>
    <xdr:to>
      <xdr:col>14</xdr:col>
      <xdr:colOff>180975</xdr:colOff>
      <xdr:row>21</xdr:row>
      <xdr:rowOff>68855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1276350" y="590548"/>
          <a:ext cx="9572625" cy="3478807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722981</xdr:colOff>
      <xdr:row>7</xdr:row>
      <xdr:rowOff>43953</xdr:rowOff>
    </xdr:from>
    <xdr:to>
      <xdr:col>7</xdr:col>
      <xdr:colOff>573795</xdr:colOff>
      <xdr:row>9</xdr:row>
      <xdr:rowOff>170188</xdr:rowOff>
    </xdr:to>
    <xdr:sp macro="" textlink="">
      <xdr:nvSpPr>
        <xdr:cNvPr id="5" name="Rectangle à coins arrondi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/>
      </xdr:nvSpPr>
      <xdr:spPr>
        <a:xfrm>
          <a:off x="1480391" y="1409586"/>
          <a:ext cx="4395271" cy="516415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faune anopheliennes CDC </a:t>
          </a:r>
          <a:endParaRPr lang="fr-FR" sz="1400" b="0"/>
        </a:p>
      </xdr:txBody>
    </xdr:sp>
    <xdr:clientData/>
  </xdr:twoCellAnchor>
  <xdr:twoCellAnchor editAs="absolute">
    <xdr:from>
      <xdr:col>0</xdr:col>
      <xdr:colOff>219075</xdr:colOff>
      <xdr:row>0</xdr:row>
      <xdr:rowOff>76199</xdr:rowOff>
    </xdr:from>
    <xdr:to>
      <xdr:col>1</xdr:col>
      <xdr:colOff>596747</xdr:colOff>
      <xdr:row>2</xdr:row>
      <xdr:rowOff>149185</xdr:rowOff>
    </xdr:to>
    <xdr:sp macro="" textlink="">
      <xdr:nvSpPr>
        <xdr:cNvPr id="6" name="Rectangle à coins arrondi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/>
      </xdr:nvSpPr>
      <xdr:spPr>
        <a:xfrm>
          <a:off x="219075" y="76199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222861</xdr:colOff>
      <xdr:row>7</xdr:row>
      <xdr:rowOff>43953</xdr:rowOff>
    </xdr:from>
    <xdr:to>
      <xdr:col>14</xdr:col>
      <xdr:colOff>11476</xdr:colOff>
      <xdr:row>9</xdr:row>
      <xdr:rowOff>126235</xdr:rowOff>
    </xdr:to>
    <xdr:sp macro="" textlink="">
      <xdr:nvSpPr>
        <xdr:cNvPr id="7" name="Rectangle à coins arrondi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/>
      </xdr:nvSpPr>
      <xdr:spPr>
        <a:xfrm>
          <a:off x="6318861" y="1377453"/>
          <a:ext cx="4360615" cy="46328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Densité  des  espèces anopheliennes </a:t>
          </a:r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CDC</a:t>
          </a:r>
          <a:endParaRPr lang="fr-FR" sz="18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91806</xdr:colOff>
      <xdr:row>8</xdr:row>
      <xdr:rowOff>155616</xdr:rowOff>
    </xdr:from>
    <xdr:to>
      <xdr:col>9</xdr:col>
      <xdr:colOff>624758</xdr:colOff>
      <xdr:row>12</xdr:row>
      <xdr:rowOff>95254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2616505" y="1658959"/>
          <a:ext cx="4320000" cy="720000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 Fréquences de la faune anophelienne  capturée  aux  pièges CDC en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fonction des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sites </a:t>
          </a:r>
        </a:p>
      </xdr:txBody>
    </xdr:sp>
    <xdr:clientData/>
  </xdr:twoCellAnchor>
  <xdr:twoCellAnchor editAs="absolute">
    <xdr:from>
      <xdr:col>0</xdr:col>
      <xdr:colOff>149187</xdr:colOff>
      <xdr:row>0</xdr:row>
      <xdr:rowOff>57379</xdr:rowOff>
    </xdr:from>
    <xdr:to>
      <xdr:col>1</xdr:col>
      <xdr:colOff>526859</xdr:colOff>
      <xdr:row>2</xdr:row>
      <xdr:rowOff>130365</xdr:rowOff>
    </xdr:to>
    <xdr:sp macro="" textlink="">
      <xdr:nvSpPr>
        <xdr:cNvPr id="3" name="Rectangle à coins arrond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149187" y="57379"/>
          <a:ext cx="1135082" cy="46316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10</xdr:col>
      <xdr:colOff>198302</xdr:colOff>
      <xdr:row>17</xdr:row>
      <xdr:rowOff>162039</xdr:rowOff>
    </xdr:from>
    <xdr:to>
      <xdr:col>15</xdr:col>
      <xdr:colOff>731254</xdr:colOff>
      <xdr:row>21</xdr:row>
      <xdr:rowOff>101677</xdr:rowOff>
    </xdr:to>
    <xdr:sp macro="" textlink="">
      <xdr:nvSpPr>
        <xdr:cNvPr id="4" name="Rectangle à coins arrondi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/>
      </xdr:nvSpPr>
      <xdr:spPr>
        <a:xfrm>
          <a:off x="7267459" y="3421196"/>
          <a:ext cx="4320000" cy="71999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6 : Fréquences des espèces anopheliennes  capturées aux  pièges CDC  à  Nyabessang </a:t>
          </a:r>
          <a:endParaRPr lang="fr-FR" sz="1400" b="0"/>
        </a:p>
      </xdr:txBody>
    </xdr:sp>
    <xdr:clientData/>
  </xdr:twoCellAnchor>
  <xdr:twoCellAnchor>
    <xdr:from>
      <xdr:col>4</xdr:col>
      <xdr:colOff>155611</xdr:colOff>
      <xdr:row>13</xdr:row>
      <xdr:rowOff>72069</xdr:rowOff>
    </xdr:from>
    <xdr:to>
      <xdr:col>9</xdr:col>
      <xdr:colOff>688563</xdr:colOff>
      <xdr:row>17</xdr:row>
      <xdr:rowOff>11708</xdr:rowOff>
    </xdr:to>
    <xdr:sp macro="" textlink="">
      <xdr:nvSpPr>
        <xdr:cNvPr id="5" name="Rectangle à coins arrondi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/>
      </xdr:nvSpPr>
      <xdr:spPr>
        <a:xfrm>
          <a:off x="2680310" y="2550864"/>
          <a:ext cx="4320000" cy="720001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: Fréquences des espèces anopheliennes  capturées aux  pièges CDC  à 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 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173513</xdr:colOff>
      <xdr:row>13</xdr:row>
      <xdr:rowOff>72069</xdr:rowOff>
    </xdr:from>
    <xdr:to>
      <xdr:col>15</xdr:col>
      <xdr:colOff>706465</xdr:colOff>
      <xdr:row>17</xdr:row>
      <xdr:rowOff>11707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/>
      </xdr:nvSpPr>
      <xdr:spPr>
        <a:xfrm>
          <a:off x="7242670" y="2550864"/>
          <a:ext cx="4320000" cy="720000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Fréquences des espèces anopheliennes  capturées  aux  pièges CDC  à 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endParaRPr lang="fr-FR" sz="1400" b="0"/>
        </a:p>
      </xdr:txBody>
    </xdr:sp>
    <xdr:clientData/>
  </xdr:twoCellAnchor>
  <xdr:twoCellAnchor>
    <xdr:from>
      <xdr:col>4</xdr:col>
      <xdr:colOff>188203</xdr:colOff>
      <xdr:row>17</xdr:row>
      <xdr:rowOff>162039</xdr:rowOff>
    </xdr:from>
    <xdr:to>
      <xdr:col>9</xdr:col>
      <xdr:colOff>721155</xdr:colOff>
      <xdr:row>21</xdr:row>
      <xdr:rowOff>101678</xdr:rowOff>
    </xdr:to>
    <xdr:sp macro="" textlink="">
      <xdr:nvSpPr>
        <xdr:cNvPr id="8" name="Rectangle à coins arrondis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2712902" y="3421196"/>
          <a:ext cx="4320000" cy="720000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 : Fréquences des espèces anopheliennes  capturées aux  pièges CDC  à 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 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2</xdr:col>
      <xdr:colOff>52885</xdr:colOff>
      <xdr:row>4</xdr:row>
      <xdr:rowOff>190639</xdr:rowOff>
    </xdr:from>
    <xdr:to>
      <xdr:col>4</xdr:col>
      <xdr:colOff>572584</xdr:colOff>
      <xdr:row>8</xdr:row>
      <xdr:rowOff>119575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/>
      </xdr:nvSpPr>
      <xdr:spPr>
        <a:xfrm rot="19628661">
          <a:off x="1567704" y="971000"/>
          <a:ext cx="1529579" cy="65191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CDC</a:t>
          </a:r>
          <a:endParaRPr lang="fr-FR" sz="1600"/>
        </a:p>
      </xdr:txBody>
    </xdr:sp>
    <xdr:clientData fPrintsWithSheet="0"/>
  </xdr:twoCellAnchor>
  <xdr:twoCellAnchor>
    <xdr:from>
      <xdr:col>10</xdr:col>
      <xdr:colOff>183842</xdr:colOff>
      <xdr:row>22</xdr:row>
      <xdr:rowOff>91120</xdr:rowOff>
    </xdr:from>
    <xdr:to>
      <xdr:col>15</xdr:col>
      <xdr:colOff>716794</xdr:colOff>
      <xdr:row>26</xdr:row>
      <xdr:rowOff>99613</xdr:rowOff>
    </xdr:to>
    <xdr:sp macro="" textlink="">
      <xdr:nvSpPr>
        <xdr:cNvPr id="17" name="Rectangle à coins arrondis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/>
      </xdr:nvSpPr>
      <xdr:spPr>
        <a:xfrm>
          <a:off x="7252999" y="4325728"/>
          <a:ext cx="4320000" cy="71999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8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Composition de la faune anophelienne  capturée  aux  pièges CDC dans les sites sentinelles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163873</xdr:colOff>
      <xdr:row>22</xdr:row>
      <xdr:rowOff>91120</xdr:rowOff>
    </xdr:from>
    <xdr:to>
      <xdr:col>9</xdr:col>
      <xdr:colOff>696825</xdr:colOff>
      <xdr:row>26</xdr:row>
      <xdr:rowOff>99613</xdr:rowOff>
    </xdr:to>
    <xdr:sp macro="" textlink="">
      <xdr:nvSpPr>
        <xdr:cNvPr id="18" name="Rectangle à coins arrondis 1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/>
      </xdr:nvSpPr>
      <xdr:spPr>
        <a:xfrm>
          <a:off x="2688572" y="4325728"/>
          <a:ext cx="4320000" cy="71999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7 : Fréquences des espèces anopheliennes  capturées aux  pièges CDC  à  Bonaberi</a:t>
          </a:r>
          <a:endParaRPr lang="fr-FR" sz="1400" b="0"/>
        </a:p>
      </xdr:txBody>
    </xdr:sp>
    <xdr:clientData/>
  </xdr:twoCellAnchor>
  <xdr:twoCellAnchor>
    <xdr:from>
      <xdr:col>10</xdr:col>
      <xdr:colOff>144137</xdr:colOff>
      <xdr:row>8</xdr:row>
      <xdr:rowOff>155616</xdr:rowOff>
    </xdr:from>
    <xdr:to>
      <xdr:col>15</xdr:col>
      <xdr:colOff>677089</xdr:colOff>
      <xdr:row>12</xdr:row>
      <xdr:rowOff>95253</xdr:rowOff>
    </xdr:to>
    <xdr:sp macro="" textlink="">
      <xdr:nvSpPr>
        <xdr:cNvPr id="11" name="Rectangle à coins arrondi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7213294" y="1658959"/>
          <a:ext cx="4320000" cy="719999"/>
        </a:xfrm>
        <a:prstGeom prst="roundRect">
          <a:avLst/>
        </a:prstGeom>
        <a:solidFill>
          <a:schemeClr val="accent2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Fréquences des espèces anopheliennes  capturées aux  pièges CDC  dans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les sites  sentinelles</a:t>
          </a:r>
          <a:endParaRPr lang="fr-FR" sz="1400" b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123825</xdr:colOff>
      <xdr:row>0</xdr:row>
      <xdr:rowOff>66675</xdr:rowOff>
    </xdr:from>
    <xdr:to>
      <xdr:col>0</xdr:col>
      <xdr:colOff>1047750</xdr:colOff>
      <xdr:row>0</xdr:row>
      <xdr:rowOff>489562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3825" y="66675"/>
          <a:ext cx="923925" cy="42288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</a:t>
          </a:r>
        </a:p>
      </xdr:txBody>
    </xdr:sp>
    <xdr:clientData/>
  </xdr:twoCellAnchor>
  <xdr:twoCellAnchor editAs="absolute">
    <xdr:from>
      <xdr:col>2</xdr:col>
      <xdr:colOff>161925</xdr:colOff>
      <xdr:row>2</xdr:row>
      <xdr:rowOff>171449</xdr:rowOff>
    </xdr:from>
    <xdr:to>
      <xdr:col>5</xdr:col>
      <xdr:colOff>666750</xdr:colOff>
      <xdr:row>6</xdr:row>
      <xdr:rowOff>304799</xdr:rowOff>
    </xdr:to>
    <xdr:sp macro="" textlink="">
      <xdr:nvSpPr>
        <xdr:cNvPr id="7" name="Flèche gauch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5638800" y="962024"/>
          <a:ext cx="2790825" cy="933450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Entrez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ici la période des  états, le reste se mettra automatiquement à jour.</a:t>
          </a:r>
          <a:endParaRPr lang="fr-FR">
            <a:effectLst/>
          </a:endParaRPr>
        </a:p>
        <a:p>
          <a:pPr algn="l"/>
          <a:endParaRPr lang="fr-FR" sz="1100"/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149187" y="149187"/>
          <a:ext cx="1139672" cy="44939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10</xdr:col>
      <xdr:colOff>76658</xdr:colOff>
      <xdr:row>9</xdr:row>
      <xdr:rowOff>79871</xdr:rowOff>
    </xdr:from>
    <xdr:to>
      <xdr:col>15</xdr:col>
      <xdr:colOff>609610</xdr:colOff>
      <xdr:row>13</xdr:row>
      <xdr:rowOff>19510</xdr:rowOff>
    </xdr:to>
    <xdr:sp macro="" textlink="">
      <xdr:nvSpPr>
        <xdr:cNvPr id="9" name="Rectangle à coins arrondi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7145815" y="1766829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4 : Densité  des  espèces anopheliennes par piège   à  l'intérieur et à  l'extérieur  à  Nyabessang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33968</xdr:colOff>
      <xdr:row>5</xdr:row>
      <xdr:rowOff>25707</xdr:rowOff>
    </xdr:from>
    <xdr:to>
      <xdr:col>9</xdr:col>
      <xdr:colOff>566920</xdr:colOff>
      <xdr:row>8</xdr:row>
      <xdr:rowOff>160436</xdr:rowOff>
    </xdr:to>
    <xdr:sp macro="" textlink="">
      <xdr:nvSpPr>
        <xdr:cNvPr id="10" name="Rectangle à coins arrondi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/>
      </xdr:nvSpPr>
      <xdr:spPr>
        <a:xfrm>
          <a:off x="2558667" y="932303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1: Densité  des  espèces anopheliennes par pièges  à  l'intérieur et à  l'extérieur  à  Gounougou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71609</xdr:colOff>
      <xdr:row>13</xdr:row>
      <xdr:rowOff>150105</xdr:rowOff>
    </xdr:from>
    <xdr:to>
      <xdr:col>9</xdr:col>
      <xdr:colOff>604561</xdr:colOff>
      <xdr:row>17</xdr:row>
      <xdr:rowOff>89743</xdr:rowOff>
    </xdr:to>
    <xdr:sp macro="" textlink="">
      <xdr:nvSpPr>
        <xdr:cNvPr id="11" name="Rectangle à coins arrondi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/>
      </xdr:nvSpPr>
      <xdr:spPr>
        <a:xfrm>
          <a:off x="2596308" y="2617424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5 : Densité  des  espèces anopheliennes par piège   à  l'intérieur et à  l'extérieur  à Bonabéri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51869</xdr:colOff>
      <xdr:row>5</xdr:row>
      <xdr:rowOff>25707</xdr:rowOff>
    </xdr:from>
    <xdr:to>
      <xdr:col>15</xdr:col>
      <xdr:colOff>584821</xdr:colOff>
      <xdr:row>8</xdr:row>
      <xdr:rowOff>160436</xdr:rowOff>
    </xdr:to>
    <xdr:sp macro="" textlink="">
      <xdr:nvSpPr>
        <xdr:cNvPr id="12" name="Rectangle à coins arrondi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7121026" y="932303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2: Densité  des  espèces anopheliennes par piège  à l'intérieur et à  l'extérieur  à  Simatou </a:t>
          </a:r>
        </a:p>
      </xdr:txBody>
    </xdr:sp>
    <xdr:clientData/>
  </xdr:twoCellAnchor>
  <xdr:twoCellAnchor>
    <xdr:from>
      <xdr:col>10</xdr:col>
      <xdr:colOff>112463</xdr:colOff>
      <xdr:row>13</xdr:row>
      <xdr:rowOff>150105</xdr:rowOff>
    </xdr:from>
    <xdr:to>
      <xdr:col>15</xdr:col>
      <xdr:colOff>645415</xdr:colOff>
      <xdr:row>17</xdr:row>
      <xdr:rowOff>89743</xdr:rowOff>
    </xdr:to>
    <xdr:sp macro="" textlink="">
      <xdr:nvSpPr>
        <xdr:cNvPr id="13" name="Rectangle à coins arrondi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/>
      </xdr:nvSpPr>
      <xdr:spPr>
        <a:xfrm>
          <a:off x="7181620" y="2617424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69773</xdr:colOff>
      <xdr:row>9</xdr:row>
      <xdr:rowOff>79871</xdr:rowOff>
    </xdr:from>
    <xdr:to>
      <xdr:col>9</xdr:col>
      <xdr:colOff>602725</xdr:colOff>
      <xdr:row>13</xdr:row>
      <xdr:rowOff>19510</xdr:rowOff>
    </xdr:to>
    <xdr:sp macro="" textlink="">
      <xdr:nvSpPr>
        <xdr:cNvPr id="14" name="Rectangle à coins arrondis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>
          <a:off x="2594472" y="1766829"/>
          <a:ext cx="432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3 : Densité  des  espèces anopheliennes par piège   à  l'intérieur et à  l'extérieur  à  Mangoum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</xdr:col>
      <xdr:colOff>718488</xdr:colOff>
      <xdr:row>1</xdr:row>
      <xdr:rowOff>167687</xdr:rowOff>
    </xdr:from>
    <xdr:to>
      <xdr:col>4</xdr:col>
      <xdr:colOff>480778</xdr:colOff>
      <xdr:row>5</xdr:row>
      <xdr:rowOff>108099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/>
      </xdr:nvSpPr>
      <xdr:spPr>
        <a:xfrm rot="19628661">
          <a:off x="1475898" y="362777"/>
          <a:ext cx="1529579" cy="65191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CDC</a:t>
          </a:r>
          <a:endParaRPr lang="fr-FR" sz="16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3</xdr:row>
      <xdr:rowOff>19048</xdr:rowOff>
    </xdr:from>
    <xdr:to>
      <xdr:col>14</xdr:col>
      <xdr:colOff>180975</xdr:colOff>
      <xdr:row>21</xdr:row>
      <xdr:rowOff>68855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1276350" y="590548"/>
          <a:ext cx="9572625" cy="3478807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722981</xdr:colOff>
      <xdr:row>7</xdr:row>
      <xdr:rowOff>43953</xdr:rowOff>
    </xdr:from>
    <xdr:to>
      <xdr:col>7</xdr:col>
      <xdr:colOff>573795</xdr:colOff>
      <xdr:row>9</xdr:row>
      <xdr:rowOff>170188</xdr:rowOff>
    </xdr:to>
    <xdr:sp macro="" textlink="">
      <xdr:nvSpPr>
        <xdr:cNvPr id="5" name="Rectangle à coins arrondi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/>
      </xdr:nvSpPr>
      <xdr:spPr>
        <a:xfrm>
          <a:off x="1484981" y="1377453"/>
          <a:ext cx="4422814" cy="507235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faune anopheliennes Pyrethre</a:t>
          </a:r>
          <a:endParaRPr lang="fr-FR" sz="1400" b="0"/>
        </a:p>
      </xdr:txBody>
    </xdr:sp>
    <xdr:clientData/>
  </xdr:twoCellAnchor>
  <xdr:twoCellAnchor editAs="absolute">
    <xdr:from>
      <xdr:col>0</xdr:col>
      <xdr:colOff>219075</xdr:colOff>
      <xdr:row>0</xdr:row>
      <xdr:rowOff>76199</xdr:rowOff>
    </xdr:from>
    <xdr:to>
      <xdr:col>1</xdr:col>
      <xdr:colOff>596747</xdr:colOff>
      <xdr:row>2</xdr:row>
      <xdr:rowOff>149185</xdr:rowOff>
    </xdr:to>
    <xdr:sp macro="" textlink="">
      <xdr:nvSpPr>
        <xdr:cNvPr id="6" name="Rectangle à coins arrondi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/>
      </xdr:nvSpPr>
      <xdr:spPr>
        <a:xfrm>
          <a:off x="219075" y="76199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222861</xdr:colOff>
      <xdr:row>7</xdr:row>
      <xdr:rowOff>43953</xdr:rowOff>
    </xdr:from>
    <xdr:to>
      <xdr:col>14</xdr:col>
      <xdr:colOff>11476</xdr:colOff>
      <xdr:row>9</xdr:row>
      <xdr:rowOff>126235</xdr:rowOff>
    </xdr:to>
    <xdr:sp macro="" textlink="">
      <xdr:nvSpPr>
        <xdr:cNvPr id="7" name="Rectangle à coins arrondi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/>
      </xdr:nvSpPr>
      <xdr:spPr>
        <a:xfrm>
          <a:off x="6282138" y="1409586"/>
          <a:ext cx="4333073" cy="47246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Resultats Pyrethre Densité anophelienne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PSC</a:t>
          </a:r>
          <a:endParaRPr lang="fr-FR" sz="1800"/>
        </a:p>
      </xdr:txBody>
    </xdr:sp>
    <xdr:clientData/>
  </xdr:twoCellAnchor>
  <xdr:twoCellAnchor>
    <xdr:from>
      <xdr:col>2</xdr:col>
      <xdr:colOff>53936</xdr:colOff>
      <xdr:row>11</xdr:row>
      <xdr:rowOff>116022</xdr:rowOff>
    </xdr:from>
    <xdr:to>
      <xdr:col>7</xdr:col>
      <xdr:colOff>599961</xdr:colOff>
      <xdr:row>14</xdr:row>
      <xdr:rowOff>3213</xdr:rowOff>
    </xdr:to>
    <xdr:sp macro="" textlink="">
      <xdr:nvSpPr>
        <xdr:cNvPr id="9" name="Rectangle à coins arrondi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/>
      </xdr:nvSpPr>
      <xdr:spPr>
        <a:xfrm>
          <a:off x="1568755" y="2262016"/>
          <a:ext cx="4333073" cy="47246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Graphique Densité anophelienne</a:t>
          </a:r>
          <a:endParaRPr lang="fr-FR" sz="14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91806</xdr:colOff>
      <xdr:row>8</xdr:row>
      <xdr:rowOff>153778</xdr:rowOff>
    </xdr:from>
    <xdr:to>
      <xdr:col>9</xdr:col>
      <xdr:colOff>624758</xdr:colOff>
      <xdr:row>12</xdr:row>
      <xdr:rowOff>93416</xdr:rowOff>
    </xdr:to>
    <xdr:sp macro="" textlink="">
      <xdr:nvSpPr>
        <xdr:cNvPr id="5" name="Rectangle à coins arrondi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/>
      </xdr:nvSpPr>
      <xdr:spPr>
        <a:xfrm>
          <a:off x="2616505" y="1657121"/>
          <a:ext cx="4320000" cy="72000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 Fréquences  de la faune anophelienne  capturé au pyrèthre en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fonction des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sites sentinelles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13" name="Rectangle à coins arrondi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SpPr/>
      </xdr:nvSpPr>
      <xdr:spPr>
        <a:xfrm>
          <a:off x="149187" y="149187"/>
          <a:ext cx="1135082" cy="46316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10</xdr:col>
      <xdr:colOff>106495</xdr:colOff>
      <xdr:row>18</xdr:row>
      <xdr:rowOff>1379</xdr:rowOff>
    </xdr:from>
    <xdr:to>
      <xdr:col>15</xdr:col>
      <xdr:colOff>639447</xdr:colOff>
      <xdr:row>21</xdr:row>
      <xdr:rowOff>136109</xdr:rowOff>
    </xdr:to>
    <xdr:sp macro="" textlink="">
      <xdr:nvSpPr>
        <xdr:cNvPr id="19" name="Rectangle à coins arrondis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SpPr/>
      </xdr:nvSpPr>
      <xdr:spPr>
        <a:xfrm>
          <a:off x="7175652" y="3455626"/>
          <a:ext cx="4320000" cy="720001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6 : Fréquences des espèces anopheliennes  capturées au pyrèthre  à  Nyabessang </a:t>
          </a:r>
          <a:endParaRPr lang="fr-FR" sz="1400" b="0"/>
        </a:p>
      </xdr:txBody>
    </xdr:sp>
    <xdr:clientData/>
  </xdr:twoCellAnchor>
  <xdr:twoCellAnchor>
    <xdr:from>
      <xdr:col>4</xdr:col>
      <xdr:colOff>155612</xdr:colOff>
      <xdr:row>13</xdr:row>
      <xdr:rowOff>72070</xdr:rowOff>
    </xdr:from>
    <xdr:to>
      <xdr:col>9</xdr:col>
      <xdr:colOff>688564</xdr:colOff>
      <xdr:row>17</xdr:row>
      <xdr:rowOff>11709</xdr:rowOff>
    </xdr:to>
    <xdr:sp macro="" textlink="">
      <xdr:nvSpPr>
        <xdr:cNvPr id="20" name="Rectangle à coins arrondis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SpPr/>
      </xdr:nvSpPr>
      <xdr:spPr>
        <a:xfrm>
          <a:off x="2680311" y="2550865"/>
          <a:ext cx="4320000" cy="720001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: Fréquences des espèces anopheliennes  capturées au pyrèthre  à  Gounougou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124397</xdr:colOff>
      <xdr:row>22</xdr:row>
      <xdr:rowOff>73446</xdr:rowOff>
    </xdr:from>
    <xdr:to>
      <xdr:col>9</xdr:col>
      <xdr:colOff>657349</xdr:colOff>
      <xdr:row>26</xdr:row>
      <xdr:rowOff>81939</xdr:rowOff>
    </xdr:to>
    <xdr:sp macro="" textlink="">
      <xdr:nvSpPr>
        <xdr:cNvPr id="21" name="Rectangle à coins arrondis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SpPr/>
      </xdr:nvSpPr>
      <xdr:spPr>
        <a:xfrm>
          <a:off x="2649096" y="4308054"/>
          <a:ext cx="4320000" cy="719999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7 : Fréquences des espèces anopheliennes  capturées au pyrèthre  à  Bonaberi en </a:t>
          </a:r>
        </a:p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116133</xdr:colOff>
      <xdr:row>13</xdr:row>
      <xdr:rowOff>72070</xdr:rowOff>
    </xdr:from>
    <xdr:to>
      <xdr:col>15</xdr:col>
      <xdr:colOff>649085</xdr:colOff>
      <xdr:row>17</xdr:row>
      <xdr:rowOff>11707</xdr:rowOff>
    </xdr:to>
    <xdr:sp macro="" textlink="">
      <xdr:nvSpPr>
        <xdr:cNvPr id="22" name="Rectangle à coins arrondis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SpPr/>
      </xdr:nvSpPr>
      <xdr:spPr>
        <a:xfrm>
          <a:off x="7185290" y="2550865"/>
          <a:ext cx="4320000" cy="719999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4: Fréquences des espèces anopheliennes capturées au pyrèthre  à  Simatou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96395</xdr:colOff>
      <xdr:row>18</xdr:row>
      <xdr:rowOff>1379</xdr:rowOff>
    </xdr:from>
    <xdr:to>
      <xdr:col>9</xdr:col>
      <xdr:colOff>629347</xdr:colOff>
      <xdr:row>21</xdr:row>
      <xdr:rowOff>136108</xdr:rowOff>
    </xdr:to>
    <xdr:sp macro="" textlink="">
      <xdr:nvSpPr>
        <xdr:cNvPr id="23" name="Rectangle à coins arrondis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SpPr/>
      </xdr:nvSpPr>
      <xdr:spPr>
        <a:xfrm>
          <a:off x="2621094" y="3455626"/>
          <a:ext cx="4320000" cy="72000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 : Fréquences des espèces anopheliennes  capturées au pyrèthre  à  Mangoum </a:t>
          </a:r>
          <a:endParaRPr lang="fr-FR" sz="1400" b="0"/>
        </a:p>
      </xdr:txBody>
    </xdr:sp>
    <xdr:clientData/>
  </xdr:twoCellAnchor>
  <xdr:twoCellAnchor editAs="absolute">
    <xdr:from>
      <xdr:col>1</xdr:col>
      <xdr:colOff>586906</xdr:colOff>
      <xdr:row>5</xdr:row>
      <xdr:rowOff>73481</xdr:rowOff>
    </xdr:from>
    <xdr:to>
      <xdr:col>4</xdr:col>
      <xdr:colOff>349196</xdr:colOff>
      <xdr:row>8</xdr:row>
      <xdr:rowOff>187232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0000000-0008-0000-1700-000021000000}"/>
            </a:ext>
          </a:extLst>
        </xdr:cNvPr>
        <xdr:cNvSpPr/>
      </xdr:nvSpPr>
      <xdr:spPr>
        <a:xfrm rot="19628661">
          <a:off x="1344316" y="1048933"/>
          <a:ext cx="1529579" cy="64164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PSC</a:t>
          </a:r>
          <a:endParaRPr lang="fr-FR" sz="1600"/>
        </a:p>
      </xdr:txBody>
    </xdr:sp>
    <xdr:clientData fPrintsWithSheet="0"/>
  </xdr:twoCellAnchor>
  <xdr:twoCellAnchor>
    <xdr:from>
      <xdr:col>10</xdr:col>
      <xdr:colOff>142300</xdr:colOff>
      <xdr:row>22</xdr:row>
      <xdr:rowOff>73446</xdr:rowOff>
    </xdr:from>
    <xdr:to>
      <xdr:col>15</xdr:col>
      <xdr:colOff>675252</xdr:colOff>
      <xdr:row>26</xdr:row>
      <xdr:rowOff>81940</xdr:rowOff>
    </xdr:to>
    <xdr:sp macro="" textlink="">
      <xdr:nvSpPr>
        <xdr:cNvPr id="17" name="Rectangle à coins arrondis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700-000011000000}"/>
            </a:ext>
          </a:extLst>
        </xdr:cNvPr>
        <xdr:cNvSpPr/>
      </xdr:nvSpPr>
      <xdr:spPr>
        <a:xfrm>
          <a:off x="7211457" y="4308054"/>
          <a:ext cx="4320000" cy="72000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8: Composition de la faune anophelienne  capturé au pyrèthre dans les 5 sites sentinelles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104658</xdr:colOff>
      <xdr:row>8</xdr:row>
      <xdr:rowOff>153778</xdr:rowOff>
    </xdr:from>
    <xdr:to>
      <xdr:col>15</xdr:col>
      <xdr:colOff>637610</xdr:colOff>
      <xdr:row>12</xdr:row>
      <xdr:rowOff>93415</xdr:rowOff>
    </xdr:to>
    <xdr:sp macro="" textlink="">
      <xdr:nvSpPr>
        <xdr:cNvPr id="11" name="Rectangle à coins arrondi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7173815" y="1657121"/>
          <a:ext cx="4320000" cy="719999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Fréquences  des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espèces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anopheliennes  capturées au pyrèthre dans les 5 sites sentinelles</a:t>
          </a:r>
          <a:endParaRPr lang="fr-FR" sz="1400">
            <a:effectLst/>
          </a:endParaRPr>
        </a:p>
        <a:p>
          <a:pPr algn="ctr"/>
          <a:endParaRPr lang="fr-FR" sz="1400" b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/>
      </xdr:nvSpPr>
      <xdr:spPr>
        <a:xfrm>
          <a:off x="149187" y="149187"/>
          <a:ext cx="1139672" cy="44939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9</xdr:col>
      <xdr:colOff>753736</xdr:colOff>
      <xdr:row>12</xdr:row>
      <xdr:rowOff>115677</xdr:rowOff>
    </xdr:from>
    <xdr:to>
      <xdr:col>15</xdr:col>
      <xdr:colOff>529278</xdr:colOff>
      <xdr:row>16</xdr:row>
      <xdr:rowOff>55317</xdr:rowOff>
    </xdr:to>
    <xdr:sp macro="" textlink="">
      <xdr:nvSpPr>
        <xdr:cNvPr id="9" name="Rectangle à coins arrondi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/>
      </xdr:nvSpPr>
      <xdr:spPr>
        <a:xfrm>
          <a:off x="7065483" y="2387906"/>
          <a:ext cx="4320000" cy="720001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Densité anophelienne  par chambre après capture au pyrèthre  à Nyabessang </a:t>
          </a:r>
        </a:p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79872</xdr:colOff>
      <xdr:row>8</xdr:row>
      <xdr:rowOff>83087</xdr:rowOff>
    </xdr:from>
    <xdr:to>
      <xdr:col>9</xdr:col>
      <xdr:colOff>612824</xdr:colOff>
      <xdr:row>12</xdr:row>
      <xdr:rowOff>22726</xdr:rowOff>
    </xdr:to>
    <xdr:sp macro="" textlink="">
      <xdr:nvSpPr>
        <xdr:cNvPr id="10" name="Rectangle à coins arrondi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/>
      </xdr:nvSpPr>
      <xdr:spPr>
        <a:xfrm>
          <a:off x="2604571" y="1574954"/>
          <a:ext cx="4320000" cy="720001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 : Densité anophelienne  par chambre après capture au pyrèthre  à  Gounougou  </a:t>
          </a:r>
          <a:endParaRPr lang="fr-FR" sz="1400" b="0"/>
        </a:p>
      </xdr:txBody>
    </xdr:sp>
    <xdr:clientData/>
  </xdr:twoCellAnchor>
  <xdr:twoCellAnchor>
    <xdr:from>
      <xdr:col>4</xdr:col>
      <xdr:colOff>94561</xdr:colOff>
      <xdr:row>16</xdr:row>
      <xdr:rowOff>140466</xdr:rowOff>
    </xdr:from>
    <xdr:to>
      <xdr:col>9</xdr:col>
      <xdr:colOff>627513</xdr:colOff>
      <xdr:row>20</xdr:row>
      <xdr:rowOff>80104</xdr:rowOff>
    </xdr:to>
    <xdr:sp macro="" textlink="">
      <xdr:nvSpPr>
        <xdr:cNvPr id="11" name="Rectangle à coins arrondi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/>
      </xdr:nvSpPr>
      <xdr:spPr>
        <a:xfrm>
          <a:off x="2619260" y="3193056"/>
          <a:ext cx="4320000" cy="72000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 Densité anophelienne  par chambre après capture au pyrèthre  à Bonaberi </a:t>
          </a:r>
        </a:p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9</xdr:col>
      <xdr:colOff>717472</xdr:colOff>
      <xdr:row>8</xdr:row>
      <xdr:rowOff>83087</xdr:rowOff>
    </xdr:from>
    <xdr:to>
      <xdr:col>15</xdr:col>
      <xdr:colOff>493014</xdr:colOff>
      <xdr:row>12</xdr:row>
      <xdr:rowOff>22725</xdr:rowOff>
    </xdr:to>
    <xdr:sp macro="" textlink="">
      <xdr:nvSpPr>
        <xdr:cNvPr id="12" name="Rectangle à coins arrondi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/>
      </xdr:nvSpPr>
      <xdr:spPr>
        <a:xfrm>
          <a:off x="7029219" y="1574954"/>
          <a:ext cx="4320000" cy="72000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 Densité anophelienne  par chambre après capture au pyrèthre  à  Simatou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32132</xdr:colOff>
      <xdr:row>16</xdr:row>
      <xdr:rowOff>140466</xdr:rowOff>
    </xdr:from>
    <xdr:to>
      <xdr:col>15</xdr:col>
      <xdr:colOff>565084</xdr:colOff>
      <xdr:row>20</xdr:row>
      <xdr:rowOff>80104</xdr:rowOff>
    </xdr:to>
    <xdr:sp macro="" textlink="">
      <xdr:nvSpPr>
        <xdr:cNvPr id="13" name="Rectangle à coins arrondi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/>
      </xdr:nvSpPr>
      <xdr:spPr>
        <a:xfrm>
          <a:off x="7101289" y="3193056"/>
          <a:ext cx="4320000" cy="72000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69773</xdr:colOff>
      <xdr:row>12</xdr:row>
      <xdr:rowOff>115677</xdr:rowOff>
    </xdr:from>
    <xdr:to>
      <xdr:col>9</xdr:col>
      <xdr:colOff>602725</xdr:colOff>
      <xdr:row>16</xdr:row>
      <xdr:rowOff>55316</xdr:rowOff>
    </xdr:to>
    <xdr:sp macro="" textlink="">
      <xdr:nvSpPr>
        <xdr:cNvPr id="14" name="Rectangle à coins arrondis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/>
      </xdr:nvSpPr>
      <xdr:spPr>
        <a:xfrm>
          <a:off x="2594472" y="2387906"/>
          <a:ext cx="4320000" cy="72000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: Densité anophelienne  par chambre après capture au pyrèthre  à  Mangoum 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1</xdr:col>
      <xdr:colOff>643082</xdr:colOff>
      <xdr:row>5</xdr:row>
      <xdr:rowOff>35210</xdr:rowOff>
    </xdr:from>
    <xdr:to>
      <xdr:col>4</xdr:col>
      <xdr:colOff>405372</xdr:colOff>
      <xdr:row>8</xdr:row>
      <xdr:rowOff>152550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/>
      </xdr:nvSpPr>
      <xdr:spPr>
        <a:xfrm rot="19628661">
          <a:off x="1400492" y="1010662"/>
          <a:ext cx="1529579" cy="63375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PSC</a:t>
          </a:r>
          <a:endParaRPr lang="fr-FR" sz="1600"/>
        </a:p>
      </xdr:txBody>
    </xdr:sp>
    <xdr:clientData fPrintsWithSheet="0"/>
  </xdr:twoCellAnchor>
  <xdr:twoCellAnchor>
    <xdr:from>
      <xdr:col>4</xdr:col>
      <xdr:colOff>78724</xdr:colOff>
      <xdr:row>20</xdr:row>
      <xdr:rowOff>193713</xdr:rowOff>
    </xdr:from>
    <xdr:to>
      <xdr:col>9</xdr:col>
      <xdr:colOff>611676</xdr:colOff>
      <xdr:row>24</xdr:row>
      <xdr:rowOff>190731</xdr:rowOff>
    </xdr:to>
    <xdr:sp macro="" textlink="">
      <xdr:nvSpPr>
        <xdr:cNvPr id="16" name="Rectangle à coins arrondis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/>
      </xdr:nvSpPr>
      <xdr:spPr>
        <a:xfrm>
          <a:off x="2603423" y="4026665"/>
          <a:ext cx="4320000" cy="72000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149187" y="149187"/>
          <a:ext cx="1139672" cy="44939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9</xdr:col>
      <xdr:colOff>753736</xdr:colOff>
      <xdr:row>12</xdr:row>
      <xdr:rowOff>115677</xdr:rowOff>
    </xdr:from>
    <xdr:to>
      <xdr:col>15</xdr:col>
      <xdr:colOff>529278</xdr:colOff>
      <xdr:row>16</xdr:row>
      <xdr:rowOff>55317</xdr:rowOff>
    </xdr:to>
    <xdr:sp macro="" textlink="">
      <xdr:nvSpPr>
        <xdr:cNvPr id="3" name="Rectangle à coins arrond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/>
      </xdr:nvSpPr>
      <xdr:spPr>
        <a:xfrm>
          <a:off x="7097386" y="2335002"/>
          <a:ext cx="4347542" cy="701640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4 : Densité anophelienne  par chambre après capture au pyrèthre  à Nyabessang </a:t>
          </a:r>
        </a:p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79872</xdr:colOff>
      <xdr:row>8</xdr:row>
      <xdr:rowOff>83087</xdr:rowOff>
    </xdr:from>
    <xdr:to>
      <xdr:col>9</xdr:col>
      <xdr:colOff>612824</xdr:colOff>
      <xdr:row>12</xdr:row>
      <xdr:rowOff>22726</xdr:rowOff>
    </xdr:to>
    <xdr:sp macro="" textlink="">
      <xdr:nvSpPr>
        <xdr:cNvPr id="4" name="Rectangle à coins arrondi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/>
      </xdr:nvSpPr>
      <xdr:spPr>
        <a:xfrm>
          <a:off x="2613522" y="1540412"/>
          <a:ext cx="4342952" cy="701639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1 : Densité anophelienne  par chambre après capture au pyrèthre  à  Gounougou  </a:t>
          </a:r>
          <a:endParaRPr lang="fr-FR" sz="1400" b="0"/>
        </a:p>
      </xdr:txBody>
    </xdr:sp>
    <xdr:clientData/>
  </xdr:twoCellAnchor>
  <xdr:twoCellAnchor>
    <xdr:from>
      <xdr:col>4</xdr:col>
      <xdr:colOff>94561</xdr:colOff>
      <xdr:row>16</xdr:row>
      <xdr:rowOff>140466</xdr:rowOff>
    </xdr:from>
    <xdr:to>
      <xdr:col>9</xdr:col>
      <xdr:colOff>627513</xdr:colOff>
      <xdr:row>20</xdr:row>
      <xdr:rowOff>80104</xdr:rowOff>
    </xdr:to>
    <xdr:sp macro="" textlink="">
      <xdr:nvSpPr>
        <xdr:cNvPr id="5" name="Rectangle à coins arrondi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/>
      </xdr:nvSpPr>
      <xdr:spPr>
        <a:xfrm>
          <a:off x="2628211" y="3121791"/>
          <a:ext cx="4342952" cy="701638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5: Densité anophelienne  par chambre après capture au pyrèthre  à Bonaberi </a:t>
          </a:r>
        </a:p>
        <a:p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9</xdr:col>
      <xdr:colOff>717472</xdr:colOff>
      <xdr:row>8</xdr:row>
      <xdr:rowOff>83087</xdr:rowOff>
    </xdr:from>
    <xdr:to>
      <xdr:col>15</xdr:col>
      <xdr:colOff>493014</xdr:colOff>
      <xdr:row>12</xdr:row>
      <xdr:rowOff>22725</xdr:rowOff>
    </xdr:to>
    <xdr:sp macro="" textlink="">
      <xdr:nvSpPr>
        <xdr:cNvPr id="6" name="Rectangle à coins arrondi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/>
      </xdr:nvSpPr>
      <xdr:spPr>
        <a:xfrm>
          <a:off x="7061122" y="1540412"/>
          <a:ext cx="4347542" cy="701638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2: Densité anophelienne  par chambre après capture au pyrèthre  à  Simatou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32132</xdr:colOff>
      <xdr:row>16</xdr:row>
      <xdr:rowOff>140466</xdr:rowOff>
    </xdr:from>
    <xdr:to>
      <xdr:col>15</xdr:col>
      <xdr:colOff>565084</xdr:colOff>
      <xdr:row>20</xdr:row>
      <xdr:rowOff>80104</xdr:rowOff>
    </xdr:to>
    <xdr:sp macro="" textlink="">
      <xdr:nvSpPr>
        <xdr:cNvPr id="7" name="Rectangle à coins arrondi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SpPr/>
      </xdr:nvSpPr>
      <xdr:spPr>
        <a:xfrm>
          <a:off x="7137782" y="3121791"/>
          <a:ext cx="4342952" cy="701638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69773</xdr:colOff>
      <xdr:row>12</xdr:row>
      <xdr:rowOff>115677</xdr:rowOff>
    </xdr:from>
    <xdr:to>
      <xdr:col>9</xdr:col>
      <xdr:colOff>602725</xdr:colOff>
      <xdr:row>16</xdr:row>
      <xdr:rowOff>55316</xdr:rowOff>
    </xdr:to>
    <xdr:sp macro="" textlink="">
      <xdr:nvSpPr>
        <xdr:cNvPr id="8" name="Rectangle à coins arrondi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2603423" y="2335002"/>
          <a:ext cx="4342952" cy="701639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3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: Densité anophelienne  par chambre après capture au pyrèthre  à  Mangoum 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1</xdr:col>
      <xdr:colOff>643082</xdr:colOff>
      <xdr:row>5</xdr:row>
      <xdr:rowOff>35210</xdr:rowOff>
    </xdr:from>
    <xdr:to>
      <xdr:col>4</xdr:col>
      <xdr:colOff>405372</xdr:colOff>
      <xdr:row>8</xdr:row>
      <xdr:rowOff>152550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 rot="19628661">
          <a:off x="1405082" y="987710"/>
          <a:ext cx="1533940" cy="62216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PSC</a:t>
          </a:r>
          <a:endParaRPr lang="fr-FR" sz="1600"/>
        </a:p>
      </xdr:txBody>
    </xdr:sp>
    <xdr:clientData fPrintsWithSheet="0"/>
  </xdr:twoCellAnchor>
  <xdr:twoCellAnchor>
    <xdr:from>
      <xdr:col>4</xdr:col>
      <xdr:colOff>78724</xdr:colOff>
      <xdr:row>20</xdr:row>
      <xdr:rowOff>193713</xdr:rowOff>
    </xdr:from>
    <xdr:to>
      <xdr:col>9</xdr:col>
      <xdr:colOff>611676</xdr:colOff>
      <xdr:row>24</xdr:row>
      <xdr:rowOff>190731</xdr:rowOff>
    </xdr:to>
    <xdr:sp macro="" textlink="">
      <xdr:nvSpPr>
        <xdr:cNvPr id="10" name="Rectangle à coins arrondis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/>
      </xdr:nvSpPr>
      <xdr:spPr>
        <a:xfrm>
          <a:off x="2612374" y="3937038"/>
          <a:ext cx="4342952" cy="711393"/>
        </a:xfrm>
        <a:prstGeom prst="roundRect">
          <a:avLst/>
        </a:prstGeom>
        <a:solidFill>
          <a:srgbClr val="5F2987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1019175</xdr:colOff>
      <xdr:row>0</xdr:row>
      <xdr:rowOff>28575</xdr:rowOff>
    </xdr:from>
    <xdr:to>
      <xdr:col>5</xdr:col>
      <xdr:colOff>1125557</xdr:colOff>
      <xdr:row>0</xdr:row>
      <xdr:rowOff>342900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SpPr/>
      </xdr:nvSpPr>
      <xdr:spPr>
        <a:xfrm>
          <a:off x="4933950" y="28575"/>
          <a:ext cx="1135082" cy="31432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</xdr:row>
      <xdr:rowOff>12700</xdr:rowOff>
    </xdr:from>
    <xdr:to>
      <xdr:col>8</xdr:col>
      <xdr:colOff>396875</xdr:colOff>
      <xdr:row>22</xdr:row>
      <xdr:rowOff>76200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971550</xdr:colOff>
      <xdr:row>8</xdr:row>
      <xdr:rowOff>165100</xdr:rowOff>
    </xdr:from>
    <xdr:to>
      <xdr:col>9</xdr:col>
      <xdr:colOff>473075</xdr:colOff>
      <xdr:row>22</xdr:row>
      <xdr:rowOff>38100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1019175</xdr:colOff>
      <xdr:row>8</xdr:row>
      <xdr:rowOff>79375</xdr:rowOff>
    </xdr:from>
    <xdr:to>
      <xdr:col>9</xdr:col>
      <xdr:colOff>520700</xdr:colOff>
      <xdr:row>21</xdr:row>
      <xdr:rowOff>142875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9</xdr:row>
      <xdr:rowOff>155575</xdr:rowOff>
    </xdr:from>
    <xdr:to>
      <xdr:col>9</xdr:col>
      <xdr:colOff>663575</xdr:colOff>
      <xdr:row>23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3</xdr:row>
      <xdr:rowOff>19048</xdr:rowOff>
    </xdr:from>
    <xdr:to>
      <xdr:col>14</xdr:col>
      <xdr:colOff>263946</xdr:colOff>
      <xdr:row>19</xdr:row>
      <xdr:rowOff>80331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271760" y="604319"/>
          <a:ext cx="9595921" cy="3182729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686602</xdr:colOff>
      <xdr:row>10</xdr:row>
      <xdr:rowOff>137709</xdr:rowOff>
    </xdr:from>
    <xdr:to>
      <xdr:col>7</xdr:col>
      <xdr:colOff>562320</xdr:colOff>
      <xdr:row>13</xdr:row>
      <xdr:rowOff>30523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444012" y="2088613"/>
          <a:ext cx="4420175" cy="47808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 b="0" baseline="0"/>
            <a:t>CDC</a:t>
          </a:r>
          <a:endParaRPr lang="fr-FR" sz="2000" b="0"/>
        </a:p>
      </xdr:txBody>
    </xdr:sp>
    <xdr:clientData/>
  </xdr:twoCellAnchor>
  <xdr:twoCellAnchor>
    <xdr:from>
      <xdr:col>1</xdr:col>
      <xdr:colOff>722981</xdr:colOff>
      <xdr:row>7</xdr:row>
      <xdr:rowOff>57380</xdr:rowOff>
    </xdr:from>
    <xdr:to>
      <xdr:col>7</xdr:col>
      <xdr:colOff>573795</xdr:colOff>
      <xdr:row>9</xdr:row>
      <xdr:rowOff>183615</xdr:rowOff>
    </xdr:to>
    <xdr:sp macro="" textlink="">
      <xdr:nvSpPr>
        <xdr:cNvPr id="5" name="Rectangle à coins arrondi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484981" y="1390880"/>
          <a:ext cx="4422814" cy="50723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 b="0"/>
            <a:t>Transmission</a:t>
          </a:r>
        </a:p>
      </xdr:txBody>
    </xdr:sp>
    <xdr:clientData/>
  </xdr:twoCellAnchor>
  <xdr:twoCellAnchor editAs="absolute">
    <xdr:from>
      <xdr:col>0</xdr:col>
      <xdr:colOff>219075</xdr:colOff>
      <xdr:row>0</xdr:row>
      <xdr:rowOff>76200</xdr:rowOff>
    </xdr:from>
    <xdr:to>
      <xdr:col>1</xdr:col>
      <xdr:colOff>304798</xdr:colOff>
      <xdr:row>2</xdr:row>
      <xdr:rowOff>80331</xdr:rowOff>
    </xdr:to>
    <xdr:sp macro="" textlink="">
      <xdr:nvSpPr>
        <xdr:cNvPr id="6" name="Rectangle à coins arrondi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219075" y="76200"/>
          <a:ext cx="847723" cy="38513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</a:t>
          </a:r>
        </a:p>
      </xdr:txBody>
    </xdr:sp>
    <xdr:clientData/>
  </xdr:twoCellAnchor>
  <xdr:twoCellAnchor>
    <xdr:from>
      <xdr:col>8</xdr:col>
      <xdr:colOff>222861</xdr:colOff>
      <xdr:row>7</xdr:row>
      <xdr:rowOff>43953</xdr:rowOff>
    </xdr:from>
    <xdr:to>
      <xdr:col>14</xdr:col>
      <xdr:colOff>11476</xdr:colOff>
      <xdr:row>9</xdr:row>
      <xdr:rowOff>126235</xdr:rowOff>
    </xdr:to>
    <xdr:sp macro="" textlink="">
      <xdr:nvSpPr>
        <xdr:cNvPr id="7" name="Rectangle à coins arrondi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6318861" y="1377453"/>
          <a:ext cx="4360615" cy="463282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 b="0" baseline="0"/>
            <a:t>Ovaire</a:t>
          </a:r>
          <a:endParaRPr lang="fr-FR" sz="2000" b="0"/>
        </a:p>
      </xdr:txBody>
    </xdr:sp>
    <xdr:clientData/>
  </xdr:twoCellAnchor>
  <xdr:twoCellAnchor>
    <xdr:from>
      <xdr:col>0</xdr:col>
      <xdr:colOff>550708</xdr:colOff>
      <xdr:row>2</xdr:row>
      <xdr:rowOff>119038</xdr:rowOff>
    </xdr:from>
    <xdr:to>
      <xdr:col>3</xdr:col>
      <xdr:colOff>198283</xdr:colOff>
      <xdr:row>4</xdr:row>
      <xdr:rowOff>192623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rot="19628661">
          <a:off x="550708" y="509219"/>
          <a:ext cx="1919804" cy="46376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</xdr:txBody>
    </xdr:sp>
    <xdr:clientData/>
  </xdr:twoCellAnchor>
  <xdr:twoCellAnchor>
    <xdr:from>
      <xdr:col>8</xdr:col>
      <xdr:colOff>234337</xdr:colOff>
      <xdr:row>10</xdr:row>
      <xdr:rowOff>135760</xdr:rowOff>
    </xdr:from>
    <xdr:to>
      <xdr:col>14</xdr:col>
      <xdr:colOff>22952</xdr:colOff>
      <xdr:row>13</xdr:row>
      <xdr:rowOff>22951</xdr:rowOff>
    </xdr:to>
    <xdr:sp macro="" textlink="">
      <xdr:nvSpPr>
        <xdr:cNvPr id="12" name="Rectangle à coins arrondi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6330337" y="2040760"/>
          <a:ext cx="4360615" cy="458691"/>
        </a:xfrm>
        <a:prstGeom prst="roundRect">
          <a:avLst/>
        </a:prstGeom>
        <a:solidFill>
          <a:schemeClr val="accent3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2000" b="0" baseline="0"/>
            <a:t>PSC</a:t>
          </a:r>
          <a:endParaRPr lang="fr-FR" sz="2000" b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11</xdr:row>
      <xdr:rowOff>3175</xdr:rowOff>
    </xdr:from>
    <xdr:to>
      <xdr:col>8</xdr:col>
      <xdr:colOff>463550</xdr:colOff>
      <xdr:row>24</xdr:row>
      <xdr:rowOff>66675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88900</xdr:rowOff>
    </xdr:from>
    <xdr:to>
      <xdr:col>7</xdr:col>
      <xdr:colOff>673100</xdr:colOff>
      <xdr:row>23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8</xdr:row>
      <xdr:rowOff>22225</xdr:rowOff>
    </xdr:from>
    <xdr:to>
      <xdr:col>8</xdr:col>
      <xdr:colOff>187325</xdr:colOff>
      <xdr:row>21</xdr:row>
      <xdr:rowOff>85725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41275</xdr:rowOff>
    </xdr:from>
    <xdr:to>
      <xdr:col>7</xdr:col>
      <xdr:colOff>596900</xdr:colOff>
      <xdr:row>21</xdr:row>
      <xdr:rowOff>104775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6</xdr:row>
      <xdr:rowOff>174625</xdr:rowOff>
    </xdr:from>
    <xdr:to>
      <xdr:col>9</xdr:col>
      <xdr:colOff>463550</xdr:colOff>
      <xdr:row>20</xdr:row>
      <xdr:rowOff>47625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1266825</xdr:colOff>
      <xdr:row>8</xdr:row>
      <xdr:rowOff>88900</xdr:rowOff>
    </xdr:from>
    <xdr:to>
      <xdr:col>9</xdr:col>
      <xdr:colOff>225425</xdr:colOff>
      <xdr:row>21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8</xdr:row>
      <xdr:rowOff>12700</xdr:rowOff>
    </xdr:from>
    <xdr:to>
      <xdr:col>8</xdr:col>
      <xdr:colOff>558800</xdr:colOff>
      <xdr:row>21</xdr:row>
      <xdr:rowOff>76200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3175</xdr:rowOff>
    </xdr:from>
    <xdr:to>
      <xdr:col>9</xdr:col>
      <xdr:colOff>263525</xdr:colOff>
      <xdr:row>22</xdr:row>
      <xdr:rowOff>66675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5</xdr:row>
      <xdr:rowOff>50800</xdr:rowOff>
    </xdr:from>
    <xdr:to>
      <xdr:col>9</xdr:col>
      <xdr:colOff>644525</xdr:colOff>
      <xdr:row>18</xdr:row>
      <xdr:rowOff>114300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6</xdr:row>
      <xdr:rowOff>22225</xdr:rowOff>
    </xdr:from>
    <xdr:to>
      <xdr:col>9</xdr:col>
      <xdr:colOff>292100</xdr:colOff>
      <xdr:row>19</xdr:row>
      <xdr:rowOff>85725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6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3</xdr:row>
      <xdr:rowOff>19048</xdr:rowOff>
    </xdr:from>
    <xdr:to>
      <xdr:col>14</xdr:col>
      <xdr:colOff>180975</xdr:colOff>
      <xdr:row>21</xdr:row>
      <xdr:rowOff>68855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271760" y="604319"/>
          <a:ext cx="9512950" cy="3561434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755458</xdr:colOff>
      <xdr:row>10</xdr:row>
      <xdr:rowOff>124285</xdr:rowOff>
    </xdr:from>
    <xdr:to>
      <xdr:col>7</xdr:col>
      <xdr:colOff>585272</xdr:colOff>
      <xdr:row>13</xdr:row>
      <xdr:rowOff>17099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512868" y="2075189"/>
          <a:ext cx="4374271" cy="478085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8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lieu capture </a:t>
          </a:r>
          <a:endParaRPr lang="fr-FR" sz="1800" b="0"/>
        </a:p>
      </xdr:txBody>
    </xdr:sp>
    <xdr:clientData/>
  </xdr:twoCellAnchor>
  <xdr:twoCellAnchor>
    <xdr:from>
      <xdr:col>1</xdr:col>
      <xdr:colOff>743982</xdr:colOff>
      <xdr:row>14</xdr:row>
      <xdr:rowOff>66906</xdr:rowOff>
    </xdr:from>
    <xdr:to>
      <xdr:col>7</xdr:col>
      <xdr:colOff>562320</xdr:colOff>
      <xdr:row>16</xdr:row>
      <xdr:rowOff>149188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501392" y="2798171"/>
          <a:ext cx="4362795" cy="472463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Cycle horaire </a:t>
          </a:r>
          <a:endParaRPr lang="fr-FR" sz="1800" b="0"/>
        </a:p>
      </xdr:txBody>
    </xdr:sp>
    <xdr:clientData/>
  </xdr:twoCellAnchor>
  <xdr:twoCellAnchor>
    <xdr:from>
      <xdr:col>1</xdr:col>
      <xdr:colOff>722981</xdr:colOff>
      <xdr:row>7</xdr:row>
      <xdr:rowOff>43953</xdr:rowOff>
    </xdr:from>
    <xdr:to>
      <xdr:col>7</xdr:col>
      <xdr:colOff>573795</xdr:colOff>
      <xdr:row>9</xdr:row>
      <xdr:rowOff>170188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480391" y="1409586"/>
          <a:ext cx="4395271" cy="516415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Faune anopheliennes 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0</xdr:col>
      <xdr:colOff>219075</xdr:colOff>
      <xdr:row>0</xdr:row>
      <xdr:rowOff>76199</xdr:rowOff>
    </xdr:from>
    <xdr:to>
      <xdr:col>1</xdr:col>
      <xdr:colOff>596747</xdr:colOff>
      <xdr:row>2</xdr:row>
      <xdr:rowOff>149185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219075" y="76199"/>
          <a:ext cx="1135082" cy="46316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8</xdr:col>
      <xdr:colOff>222861</xdr:colOff>
      <xdr:row>7</xdr:row>
      <xdr:rowOff>43953</xdr:rowOff>
    </xdr:from>
    <xdr:to>
      <xdr:col>14</xdr:col>
      <xdr:colOff>11476</xdr:colOff>
      <xdr:row>9</xdr:row>
      <xdr:rowOff>126235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6282138" y="1409586"/>
          <a:ext cx="4333073" cy="47246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</a:t>
          </a:r>
        </a:p>
        <a:p>
          <a:pPr algn="ctr"/>
          <a:endParaRPr lang="fr-FR" sz="1800" b="0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234337</xdr:colOff>
      <xdr:row>10</xdr:row>
      <xdr:rowOff>135760</xdr:rowOff>
    </xdr:from>
    <xdr:to>
      <xdr:col>14</xdr:col>
      <xdr:colOff>22952</xdr:colOff>
      <xdr:row>13</xdr:row>
      <xdr:rowOff>22951</xdr:rowOff>
    </xdr:to>
    <xdr:sp macro="" textlink="">
      <xdr:nvSpPr>
        <xdr:cNvPr id="12" name="Rectangle à coins arrondis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6293614" y="2086664"/>
          <a:ext cx="4333073" cy="47246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Index</a:t>
          </a:r>
          <a:r>
            <a:rPr lang="fr-FR" sz="18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d'endophagie</a:t>
          </a:r>
          <a:endParaRPr lang="fr-FR" sz="1800" b="0"/>
        </a:p>
      </xdr:txBody>
    </xdr:sp>
    <xdr:clientData/>
  </xdr:twoCellAnchor>
  <xdr:twoCellAnchor>
    <xdr:from>
      <xdr:col>8</xdr:col>
      <xdr:colOff>230780</xdr:colOff>
      <xdr:row>14</xdr:row>
      <xdr:rowOff>66906</xdr:rowOff>
    </xdr:from>
    <xdr:to>
      <xdr:col>14</xdr:col>
      <xdr:colOff>49117</xdr:colOff>
      <xdr:row>16</xdr:row>
      <xdr:rowOff>149188</xdr:rowOff>
    </xdr:to>
    <xdr:sp macro="" textlink="">
      <xdr:nvSpPr>
        <xdr:cNvPr id="16" name="Rectangle à coins arrondis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6290057" y="2798171"/>
          <a:ext cx="4362795" cy="472463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Capture</a:t>
          </a:r>
          <a:r>
            <a:rPr lang="fr-FR" sz="18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intérieur extérieur</a:t>
          </a:r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800" b="0"/>
        </a:p>
      </xdr:txBody>
    </xdr:sp>
    <xdr:clientData/>
  </xdr:twoCellAnchor>
  <xdr:twoCellAnchor>
    <xdr:from>
      <xdr:col>2</xdr:col>
      <xdr:colOff>30984</xdr:colOff>
      <xdr:row>17</xdr:row>
      <xdr:rowOff>173401</xdr:rowOff>
    </xdr:from>
    <xdr:to>
      <xdr:col>7</xdr:col>
      <xdr:colOff>577009</xdr:colOff>
      <xdr:row>20</xdr:row>
      <xdr:rowOff>60592</xdr:rowOff>
    </xdr:to>
    <xdr:sp macro="" textlink="">
      <xdr:nvSpPr>
        <xdr:cNvPr id="13" name="Rectangle à coins arrondi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545803" y="3489937"/>
          <a:ext cx="4333073" cy="472462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Graphique agressivité anophelienne</a:t>
          </a:r>
        </a:p>
        <a:p>
          <a:pPr algn="ctr"/>
          <a:endParaRPr lang="fr-FR" sz="1800" b="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</xdr:row>
      <xdr:rowOff>88900</xdr:rowOff>
    </xdr:from>
    <xdr:to>
      <xdr:col>9</xdr:col>
      <xdr:colOff>282575</xdr:colOff>
      <xdr:row>18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5</xdr:row>
      <xdr:rowOff>33337</xdr:rowOff>
    </xdr:from>
    <xdr:to>
      <xdr:col>7</xdr:col>
      <xdr:colOff>561975</xdr:colOff>
      <xdr:row>19</xdr:row>
      <xdr:rowOff>109537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6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2124075</xdr:colOff>
      <xdr:row>5</xdr:row>
      <xdr:rowOff>157162</xdr:rowOff>
    </xdr:from>
    <xdr:to>
      <xdr:col>7</xdr:col>
      <xdr:colOff>485775</xdr:colOff>
      <xdr:row>20</xdr:row>
      <xdr:rowOff>42862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752475</xdr:colOff>
      <xdr:row>0</xdr:row>
      <xdr:rowOff>76200</xdr:rowOff>
    </xdr:from>
    <xdr:to>
      <xdr:col>7</xdr:col>
      <xdr:colOff>363557</xdr:colOff>
      <xdr:row>0</xdr:row>
      <xdr:rowOff>380999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8800-000003000000}"/>
            </a:ext>
          </a:extLst>
        </xdr:cNvPr>
        <xdr:cNvSpPr/>
      </xdr:nvSpPr>
      <xdr:spPr>
        <a:xfrm>
          <a:off x="6334125" y="76200"/>
          <a:ext cx="1135082" cy="304799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3</xdr:row>
      <xdr:rowOff>19048</xdr:rowOff>
    </xdr:from>
    <xdr:to>
      <xdr:col>14</xdr:col>
      <xdr:colOff>180975</xdr:colOff>
      <xdr:row>26</xdr:row>
      <xdr:rowOff>45904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271760" y="604319"/>
          <a:ext cx="9512950" cy="45139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239041</xdr:colOff>
      <xdr:row>11</xdr:row>
      <xdr:rowOff>147235</xdr:rowOff>
    </xdr:from>
    <xdr:to>
      <xdr:col>14</xdr:col>
      <xdr:colOff>14583</xdr:colOff>
      <xdr:row>15</xdr:row>
      <xdr:rowOff>86874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6298318" y="2293229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: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Fréquences des espèces </a:t>
          </a:r>
          <a:r>
            <a:rPr lang="fr-FR" sz="13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anopheliennes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capturées sur appâts humains  à 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 </a:t>
          </a:r>
          <a:endParaRPr lang="fr-FR" sz="13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fr-FR" sz="1300" b="0" baseline="0"/>
        </a:p>
      </xdr:txBody>
    </xdr:sp>
    <xdr:clientData/>
  </xdr:twoCellAnchor>
  <xdr:twoCellAnchor>
    <xdr:from>
      <xdr:col>8</xdr:col>
      <xdr:colOff>252470</xdr:colOff>
      <xdr:row>16</xdr:row>
      <xdr:rowOff>55427</xdr:rowOff>
    </xdr:from>
    <xdr:to>
      <xdr:col>13</xdr:col>
      <xdr:colOff>749044</xdr:colOff>
      <xdr:row>19</xdr:row>
      <xdr:rowOff>190156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6311747" y="3176873"/>
          <a:ext cx="4283622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6: </a:t>
          </a:r>
          <a: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Fréquences des espèces  </a:t>
          </a:r>
          <a:r>
            <a:rPr lang="fr-FR" sz="1100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anopheliennes  </a:t>
          </a:r>
          <a: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capturées sur appâts humains  à  </a:t>
          </a:r>
          <a:r>
            <a:rPr lang="fr-FR" sz="11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Nyabessang </a:t>
          </a:r>
          <a:endParaRPr lang="fr-F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/>
        </a:p>
      </xdr:txBody>
    </xdr:sp>
    <xdr:clientData/>
  </xdr:twoCellAnchor>
  <xdr:twoCellAnchor>
    <xdr:from>
      <xdr:col>1</xdr:col>
      <xdr:colOff>722981</xdr:colOff>
      <xdr:row>7</xdr:row>
      <xdr:rowOff>22949</xdr:rowOff>
    </xdr:from>
    <xdr:to>
      <xdr:col>7</xdr:col>
      <xdr:colOff>498524</xdr:colOff>
      <xdr:row>10</xdr:row>
      <xdr:rowOff>157678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1480391" y="1388582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1;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Fréquences de la faune anophelienne capturées sur appâts humains dans les cinq sites sentinelles </a:t>
          </a:r>
        </a:p>
        <a:p>
          <a:pPr algn="ctr"/>
          <a:endParaRPr lang="fr-FR" sz="14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161695" y="41772"/>
          <a:ext cx="1135082" cy="463167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2</xdr:col>
      <xdr:colOff>16296</xdr:colOff>
      <xdr:row>11</xdr:row>
      <xdr:rowOff>147235</xdr:rowOff>
    </xdr:from>
    <xdr:to>
      <xdr:col>7</xdr:col>
      <xdr:colOff>549248</xdr:colOff>
      <xdr:row>15</xdr:row>
      <xdr:rowOff>86874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1531115" y="2293229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Fréquences des espèces </a:t>
          </a:r>
          <a:r>
            <a:rPr lang="fr-FR" sz="13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anopheliennes 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capturées sur appâts humains  à 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 </a:t>
          </a:r>
          <a:endParaRPr lang="fr-FR" sz="1300" b="0" baseline="0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2</xdr:col>
      <xdr:colOff>22953</xdr:colOff>
      <xdr:row>21</xdr:row>
      <xdr:rowOff>11473</xdr:rowOff>
    </xdr:from>
    <xdr:to>
      <xdr:col>7</xdr:col>
      <xdr:colOff>555905</xdr:colOff>
      <xdr:row>24</xdr:row>
      <xdr:rowOff>146202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537772" y="4108371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i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7: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Fréquences des espèces  </a:t>
          </a:r>
          <a:r>
            <a:rPr lang="fr-FR" sz="13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anopheliennes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capturées sur appâts humains  à 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Bonabéri </a:t>
          </a:r>
          <a:endParaRPr lang="fr-FR" sz="1300" b="0" u="sng" baseline="0"/>
        </a:p>
      </xdr:txBody>
    </xdr:sp>
    <xdr:clientData/>
  </xdr:twoCellAnchor>
  <xdr:twoCellAnchor>
    <xdr:from>
      <xdr:col>8</xdr:col>
      <xdr:colOff>250519</xdr:colOff>
      <xdr:row>7</xdr:row>
      <xdr:rowOff>22949</xdr:rowOff>
    </xdr:from>
    <xdr:to>
      <xdr:col>14</xdr:col>
      <xdr:colOff>26061</xdr:colOff>
      <xdr:row>10</xdr:row>
      <xdr:rowOff>157678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6309796" y="1388582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2: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Type faune anophelienne capturées sur appâts humains dans les sites sentinelles </a:t>
          </a:r>
          <a:endParaRPr lang="fr-FR" sz="1400">
            <a:effectLst/>
          </a:endParaRPr>
        </a:p>
        <a:p>
          <a:pPr algn="ctr"/>
          <a:endParaRPr lang="fr-FR" sz="1400" b="0"/>
        </a:p>
      </xdr:txBody>
    </xdr:sp>
    <xdr:clientData/>
  </xdr:twoCellAnchor>
  <xdr:twoCellAnchor>
    <xdr:from>
      <xdr:col>8</xdr:col>
      <xdr:colOff>298372</xdr:colOff>
      <xdr:row>21</xdr:row>
      <xdr:rowOff>11473</xdr:rowOff>
    </xdr:from>
    <xdr:to>
      <xdr:col>14</xdr:col>
      <xdr:colOff>3105</xdr:colOff>
      <xdr:row>24</xdr:row>
      <xdr:rowOff>146202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6357649" y="4108371"/>
          <a:ext cx="4249191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 8: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Composition de la faune anophelienne capturées sur appâts humains dans les sites sentinelles </a:t>
          </a:r>
          <a:endParaRPr lang="fr-FR" sz="1300" b="0" baseline="0"/>
        </a:p>
      </xdr:txBody>
    </xdr:sp>
    <xdr:clientData/>
  </xdr:twoCellAnchor>
  <xdr:twoCellAnchor>
    <xdr:from>
      <xdr:col>2</xdr:col>
      <xdr:colOff>16296</xdr:colOff>
      <xdr:row>16</xdr:row>
      <xdr:rowOff>55427</xdr:rowOff>
    </xdr:from>
    <xdr:to>
      <xdr:col>7</xdr:col>
      <xdr:colOff>549248</xdr:colOff>
      <xdr:row>19</xdr:row>
      <xdr:rowOff>190156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1531115" y="3176873"/>
          <a:ext cx="4320000" cy="72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Fréquences des espèces </a:t>
          </a:r>
          <a:r>
            <a:rPr lang="fr-FR" sz="13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anopheliennes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capturées sur appâts humains  à 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  </a:t>
          </a:r>
          <a:endParaRPr lang="fr-FR" sz="13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fr-FR" sz="13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91805</xdr:colOff>
      <xdr:row>4</xdr:row>
      <xdr:rowOff>172140</xdr:rowOff>
    </xdr:from>
    <xdr:to>
      <xdr:col>9</xdr:col>
      <xdr:colOff>624757</xdr:colOff>
      <xdr:row>8</xdr:row>
      <xdr:rowOff>111778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2616504" y="895122"/>
          <a:ext cx="4320000" cy="719999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après capture sur appâts humains </a:t>
          </a:r>
          <a:endParaRPr lang="fr-FR" sz="1400" b="0"/>
        </a:p>
      </xdr:txBody>
    </xdr:sp>
    <xdr:clientData/>
  </xdr:twoCellAnchor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3" name="Rectangle à coins arrond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49187" y="149187"/>
          <a:ext cx="1139672" cy="44939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10</xdr:col>
      <xdr:colOff>175351</xdr:colOff>
      <xdr:row>9</xdr:row>
      <xdr:rowOff>95022</xdr:rowOff>
    </xdr:from>
    <xdr:to>
      <xdr:col>15</xdr:col>
      <xdr:colOff>708303</xdr:colOff>
      <xdr:row>13</xdr:row>
      <xdr:rowOff>34661</xdr:rowOff>
    </xdr:to>
    <xdr:sp macro="" textlink="">
      <xdr:nvSpPr>
        <xdr:cNvPr id="4" name="Rectangle à coins arrondi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7281001" y="1752372"/>
          <a:ext cx="4342952" cy="701639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4: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Nyabesssang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</a:t>
          </a:r>
          <a:endParaRPr lang="fr-FR" sz="1300" b="0" baseline="0"/>
        </a:p>
      </xdr:txBody>
    </xdr:sp>
    <xdr:clientData/>
  </xdr:twoCellAnchor>
  <xdr:twoCellAnchor>
    <xdr:from>
      <xdr:col>4</xdr:col>
      <xdr:colOff>75279</xdr:colOff>
      <xdr:row>9</xdr:row>
      <xdr:rowOff>95022</xdr:rowOff>
    </xdr:from>
    <xdr:to>
      <xdr:col>9</xdr:col>
      <xdr:colOff>608231</xdr:colOff>
      <xdr:row>13</xdr:row>
      <xdr:rowOff>34661</xdr:rowOff>
    </xdr:to>
    <xdr:sp macro="" textlink="">
      <xdr:nvSpPr>
        <xdr:cNvPr id="5" name="Rectangle à coins arrondi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2599978" y="1793456"/>
          <a:ext cx="4320000" cy="720000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3: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  <a:endParaRPr lang="fr-FR" sz="1400" b="0"/>
        </a:p>
      </xdr:txBody>
    </xdr:sp>
    <xdr:clientData/>
  </xdr:twoCellAnchor>
  <xdr:twoCellAnchor>
    <xdr:from>
      <xdr:col>10</xdr:col>
      <xdr:colOff>147349</xdr:colOff>
      <xdr:row>13</xdr:row>
      <xdr:rowOff>150564</xdr:rowOff>
    </xdr:from>
    <xdr:to>
      <xdr:col>15</xdr:col>
      <xdr:colOff>680301</xdr:colOff>
      <xdr:row>17</xdr:row>
      <xdr:rowOff>90202</xdr:rowOff>
    </xdr:to>
    <xdr:sp macro="" textlink="">
      <xdr:nvSpPr>
        <xdr:cNvPr id="6" name="Rectangle à coins arrondi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7252999" y="2569914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58755</xdr:colOff>
      <xdr:row>13</xdr:row>
      <xdr:rowOff>150564</xdr:rowOff>
    </xdr:from>
    <xdr:to>
      <xdr:col>9</xdr:col>
      <xdr:colOff>591707</xdr:colOff>
      <xdr:row>17</xdr:row>
      <xdr:rowOff>90202</xdr:rowOff>
    </xdr:to>
    <xdr:sp macro="" textlink="">
      <xdr:nvSpPr>
        <xdr:cNvPr id="7" name="Rectangle à coins arrondi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2583454" y="2629359"/>
          <a:ext cx="4320000" cy="720000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Bonabéri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  <a:endParaRPr lang="fr-FR" sz="1400" b="0"/>
        </a:p>
      </xdr:txBody>
    </xdr:sp>
    <xdr:clientData/>
  </xdr:twoCellAnchor>
  <xdr:twoCellAnchor>
    <xdr:from>
      <xdr:col>10</xdr:col>
      <xdr:colOff>165251</xdr:colOff>
      <xdr:row>4</xdr:row>
      <xdr:rowOff>172140</xdr:rowOff>
    </xdr:from>
    <xdr:to>
      <xdr:col>15</xdr:col>
      <xdr:colOff>698203</xdr:colOff>
      <xdr:row>8</xdr:row>
      <xdr:rowOff>111778</xdr:rowOff>
    </xdr:to>
    <xdr:sp macro="" textlink="">
      <xdr:nvSpPr>
        <xdr:cNvPr id="8" name="Rectangle à coins arrondi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270901" y="876990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  </a:t>
          </a:r>
          <a:endParaRPr lang="fr-FR" sz="1400" b="0"/>
        </a:p>
      </xdr:txBody>
    </xdr:sp>
    <xdr:clientData/>
  </xdr:twoCellAnchor>
  <xdr:twoCellAnchor>
    <xdr:from>
      <xdr:col>1</xdr:col>
      <xdr:colOff>603729</xdr:colOff>
      <xdr:row>1</xdr:row>
      <xdr:rowOff>167686</xdr:rowOff>
    </xdr:from>
    <xdr:to>
      <xdr:col>4</xdr:col>
      <xdr:colOff>366019</xdr:colOff>
      <xdr:row>5</xdr:row>
      <xdr:rowOff>96622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 rot="19628661">
          <a:off x="1365729" y="358186"/>
          <a:ext cx="1533940" cy="63378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TRANSMISSION</a:t>
          </a:r>
          <a:endParaRPr lang="fr-FR" sz="16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91805</xdr:colOff>
      <xdr:row>4</xdr:row>
      <xdr:rowOff>172140</xdr:rowOff>
    </xdr:from>
    <xdr:to>
      <xdr:col>9</xdr:col>
      <xdr:colOff>624757</xdr:colOff>
      <xdr:row>8</xdr:row>
      <xdr:rowOff>111778</xdr:rowOff>
    </xdr:to>
    <xdr:sp macro="" textlink="">
      <xdr:nvSpPr>
        <xdr:cNvPr id="2" name="Rectangle à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2625455" y="886515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1: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horaire a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fr-FR" sz="1400" b="0"/>
        </a:p>
      </xdr:txBody>
    </xdr:sp>
    <xdr:clientData/>
  </xdr:twoCellAnchor>
  <xdr:twoCellAnchor editAs="absolute">
    <xdr:from>
      <xdr:col>0</xdr:col>
      <xdr:colOff>149187</xdr:colOff>
      <xdr:row>0</xdr:row>
      <xdr:rowOff>149187</xdr:rowOff>
    </xdr:from>
    <xdr:to>
      <xdr:col>1</xdr:col>
      <xdr:colOff>526859</xdr:colOff>
      <xdr:row>3</xdr:row>
      <xdr:rowOff>27083</xdr:rowOff>
    </xdr:to>
    <xdr:sp macro="" textlink="">
      <xdr:nvSpPr>
        <xdr:cNvPr id="3" name="Rectangle à coins arrond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49187" y="149187"/>
          <a:ext cx="1139672" cy="45892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10</xdr:col>
      <xdr:colOff>175351</xdr:colOff>
      <xdr:row>9</xdr:row>
      <xdr:rowOff>95022</xdr:rowOff>
    </xdr:from>
    <xdr:to>
      <xdr:col>15</xdr:col>
      <xdr:colOff>708303</xdr:colOff>
      <xdr:row>13</xdr:row>
      <xdr:rowOff>34661</xdr:rowOff>
    </xdr:to>
    <xdr:sp macro="" textlink="">
      <xdr:nvSpPr>
        <xdr:cNvPr id="4" name="Rectangle à coins arrondi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7281001" y="1761897"/>
          <a:ext cx="4342952" cy="701639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4:</a:t>
          </a:r>
          <a:r>
            <a:rPr lang="fr-FR" sz="13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horaire 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Nyabesssang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300" b="0" baseline="0"/>
        </a:p>
      </xdr:txBody>
    </xdr:sp>
    <xdr:clientData/>
  </xdr:twoCellAnchor>
  <xdr:twoCellAnchor>
    <xdr:from>
      <xdr:col>4</xdr:col>
      <xdr:colOff>75279</xdr:colOff>
      <xdr:row>9</xdr:row>
      <xdr:rowOff>95022</xdr:rowOff>
    </xdr:from>
    <xdr:to>
      <xdr:col>9</xdr:col>
      <xdr:colOff>608231</xdr:colOff>
      <xdr:row>13</xdr:row>
      <xdr:rowOff>34661</xdr:rowOff>
    </xdr:to>
    <xdr:sp macro="" textlink="">
      <xdr:nvSpPr>
        <xdr:cNvPr id="5" name="Rectangle à coins arrondi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2608929" y="1761897"/>
          <a:ext cx="4342952" cy="701639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3:</a:t>
          </a:r>
          <a:r>
            <a:rPr lang="fr-FR" sz="1400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horaire 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400" b="0"/>
        </a:p>
      </xdr:txBody>
    </xdr:sp>
    <xdr:clientData/>
  </xdr:twoCellAnchor>
  <xdr:twoCellAnchor>
    <xdr:from>
      <xdr:col>10</xdr:col>
      <xdr:colOff>147349</xdr:colOff>
      <xdr:row>13</xdr:row>
      <xdr:rowOff>150564</xdr:rowOff>
    </xdr:from>
    <xdr:to>
      <xdr:col>15</xdr:col>
      <xdr:colOff>680301</xdr:colOff>
      <xdr:row>17</xdr:row>
      <xdr:rowOff>90202</xdr:rowOff>
    </xdr:to>
    <xdr:sp macro="" textlink="">
      <xdr:nvSpPr>
        <xdr:cNvPr id="6" name="Rectangle à coins arrondi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7252999" y="2579439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58755</xdr:colOff>
      <xdr:row>13</xdr:row>
      <xdr:rowOff>150564</xdr:rowOff>
    </xdr:from>
    <xdr:to>
      <xdr:col>9</xdr:col>
      <xdr:colOff>591707</xdr:colOff>
      <xdr:row>17</xdr:row>
      <xdr:rowOff>90202</xdr:rowOff>
    </xdr:to>
    <xdr:sp macro="" textlink="">
      <xdr:nvSpPr>
        <xdr:cNvPr id="7" name="Rectangle à coins arrondi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2592405" y="2579439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5: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horaire agressivité anophelienne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Bonabéri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  <a:endParaRPr lang="fr-FR" sz="1400" b="0"/>
        </a:p>
      </xdr:txBody>
    </xdr:sp>
    <xdr:clientData/>
  </xdr:twoCellAnchor>
  <xdr:twoCellAnchor>
    <xdr:from>
      <xdr:col>10</xdr:col>
      <xdr:colOff>165251</xdr:colOff>
      <xdr:row>4</xdr:row>
      <xdr:rowOff>172140</xdr:rowOff>
    </xdr:from>
    <xdr:to>
      <xdr:col>15</xdr:col>
      <xdr:colOff>698203</xdr:colOff>
      <xdr:row>8</xdr:row>
      <xdr:rowOff>111778</xdr:rowOff>
    </xdr:to>
    <xdr:sp macro="" textlink="">
      <xdr:nvSpPr>
        <xdr:cNvPr id="8" name="Rectangle à coins arrondi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270901" y="886515"/>
          <a:ext cx="4342952" cy="701638"/>
        </a:xfrm>
        <a:prstGeom prst="roundRect">
          <a:avLst/>
        </a:prstGeom>
        <a:solidFill>
          <a:srgbClr val="00B050"/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2: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Taux horaire agressivité anophelienne  dans le site sentinelle de </a:t>
          </a:r>
          <a:r>
            <a:rPr lang="fr-FR" sz="14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400" b="0"/>
        </a:p>
      </xdr:txBody>
    </xdr:sp>
    <xdr:clientData/>
  </xdr:twoCellAnchor>
  <xdr:twoCellAnchor>
    <xdr:from>
      <xdr:col>10</xdr:col>
      <xdr:colOff>134038</xdr:colOff>
      <xdr:row>21</xdr:row>
      <xdr:rowOff>56921</xdr:rowOff>
    </xdr:from>
    <xdr:to>
      <xdr:col>15</xdr:col>
      <xdr:colOff>666990</xdr:colOff>
      <xdr:row>24</xdr:row>
      <xdr:rowOff>191650</xdr:rowOff>
    </xdr:to>
    <xdr:sp macro="" textlink="">
      <xdr:nvSpPr>
        <xdr:cNvPr id="9" name="Rectangle à coins arrondis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7239688" y="3876446"/>
          <a:ext cx="4342952" cy="706229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2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4</xdr:col>
      <xdr:colOff>33968</xdr:colOff>
      <xdr:row>21</xdr:row>
      <xdr:rowOff>56921</xdr:rowOff>
    </xdr:from>
    <xdr:to>
      <xdr:col>9</xdr:col>
      <xdr:colOff>566920</xdr:colOff>
      <xdr:row>24</xdr:row>
      <xdr:rowOff>191650</xdr:rowOff>
    </xdr:to>
    <xdr:sp macro="" textlink="">
      <xdr:nvSpPr>
        <xdr:cNvPr id="10" name="Rectangle à coins arrondis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2567618" y="3876446"/>
          <a:ext cx="4342952" cy="706229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1: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</a:t>
          </a:r>
          <a:endParaRPr lang="fr-FR" sz="1300" b="0" baseline="0"/>
        </a:p>
      </xdr:txBody>
    </xdr:sp>
    <xdr:clientData/>
  </xdr:twoCellAnchor>
  <xdr:twoCellAnchor>
    <xdr:from>
      <xdr:col>10</xdr:col>
      <xdr:colOff>163416</xdr:colOff>
      <xdr:row>25</xdr:row>
      <xdr:rowOff>106038</xdr:rowOff>
    </xdr:from>
    <xdr:to>
      <xdr:col>15</xdr:col>
      <xdr:colOff>696368</xdr:colOff>
      <xdr:row>29</xdr:row>
      <xdr:rowOff>45677</xdr:rowOff>
    </xdr:to>
    <xdr:sp macro="" textlink="">
      <xdr:nvSpPr>
        <xdr:cNvPr id="11" name="Rectangle à coins arrondis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7269066" y="4687563"/>
          <a:ext cx="4342952" cy="701639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4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Nyabesssang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fr-FR" sz="1300" b="0" baseline="0"/>
        </a:p>
      </xdr:txBody>
    </xdr:sp>
    <xdr:clientData/>
  </xdr:twoCellAnchor>
  <xdr:twoCellAnchor>
    <xdr:from>
      <xdr:col>4</xdr:col>
      <xdr:colOff>51870</xdr:colOff>
      <xdr:row>25</xdr:row>
      <xdr:rowOff>106038</xdr:rowOff>
    </xdr:from>
    <xdr:to>
      <xdr:col>9</xdr:col>
      <xdr:colOff>584822</xdr:colOff>
      <xdr:row>29</xdr:row>
      <xdr:rowOff>45677</xdr:rowOff>
    </xdr:to>
    <xdr:sp macro="" textlink="">
      <xdr:nvSpPr>
        <xdr:cNvPr id="12" name="Rectangle à coins arrondis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2585520" y="4687563"/>
          <a:ext cx="4342952" cy="701639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3: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10</xdr:col>
      <xdr:colOff>112463</xdr:colOff>
      <xdr:row>29</xdr:row>
      <xdr:rowOff>150105</xdr:rowOff>
    </xdr:from>
    <xdr:to>
      <xdr:col>15</xdr:col>
      <xdr:colOff>645415</xdr:colOff>
      <xdr:row>33</xdr:row>
      <xdr:rowOff>89743</xdr:rowOff>
    </xdr:to>
    <xdr:sp macro="" textlink="">
      <xdr:nvSpPr>
        <xdr:cNvPr id="13" name="Rectangle à coins arrondi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218113" y="5493630"/>
          <a:ext cx="4342952" cy="701638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4</xdr:col>
      <xdr:colOff>69773</xdr:colOff>
      <xdr:row>29</xdr:row>
      <xdr:rowOff>150105</xdr:rowOff>
    </xdr:from>
    <xdr:to>
      <xdr:col>9</xdr:col>
      <xdr:colOff>602725</xdr:colOff>
      <xdr:row>33</xdr:row>
      <xdr:rowOff>89743</xdr:rowOff>
    </xdr:to>
    <xdr:sp macro="" textlink="">
      <xdr:nvSpPr>
        <xdr:cNvPr id="14" name="Rectangle à coins arrondi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2603423" y="5493630"/>
          <a:ext cx="4342952" cy="701638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Figure 5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dans le site sentinelle de </a:t>
          </a:r>
          <a:r>
            <a:rPr lang="fr-FR" sz="1300" b="1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bér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 </a:t>
          </a:r>
        </a:p>
        <a:p>
          <a:pPr algn="ctr"/>
          <a:endParaRPr lang="fr-FR" sz="1400" b="0"/>
        </a:p>
      </xdr:txBody>
    </xdr:sp>
    <xdr:clientData/>
  </xdr:twoCellAnchor>
  <xdr:twoCellAnchor>
    <xdr:from>
      <xdr:col>1</xdr:col>
      <xdr:colOff>603729</xdr:colOff>
      <xdr:row>1</xdr:row>
      <xdr:rowOff>167686</xdr:rowOff>
    </xdr:from>
    <xdr:to>
      <xdr:col>4</xdr:col>
      <xdr:colOff>366019</xdr:colOff>
      <xdr:row>5</xdr:row>
      <xdr:rowOff>96622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 rot="19628661">
          <a:off x="1365729" y="358186"/>
          <a:ext cx="1533940" cy="64331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/>
            <a:t>RESULTATS</a:t>
          </a:r>
          <a:r>
            <a:rPr lang="fr-FR" sz="1600" baseline="0"/>
            <a:t> </a:t>
          </a:r>
        </a:p>
        <a:p>
          <a:pPr algn="ctr"/>
          <a:r>
            <a:rPr lang="fr-FR" sz="1600" baseline="0"/>
            <a:t>TRANSMISSION</a:t>
          </a:r>
          <a:endParaRPr lang="fr-FR" sz="16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594680</xdr:colOff>
      <xdr:row>2</xdr:row>
      <xdr:rowOff>168235</xdr:rowOff>
    </xdr:from>
    <xdr:to>
      <xdr:col>16</xdr:col>
      <xdr:colOff>642651</xdr:colOff>
      <xdr:row>26</xdr:row>
      <xdr:rowOff>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352090" y="558416"/>
          <a:ext cx="11409115" cy="4513934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709553</xdr:colOff>
      <xdr:row>11</xdr:row>
      <xdr:rowOff>158711</xdr:rowOff>
    </xdr:from>
    <xdr:to>
      <xdr:col>9</xdr:col>
      <xdr:colOff>50276</xdr:colOff>
      <xdr:row>15</xdr:row>
      <xdr:rowOff>98350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466963" y="2304705"/>
          <a:ext cx="540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à  l'intérieur et  à  l'extérieur 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</a:p>
      </xdr:txBody>
    </xdr:sp>
    <xdr:clientData/>
  </xdr:twoCellAnchor>
  <xdr:twoCellAnchor>
    <xdr:from>
      <xdr:col>1</xdr:col>
      <xdr:colOff>700030</xdr:colOff>
      <xdr:row>16</xdr:row>
      <xdr:rowOff>103282</xdr:rowOff>
    </xdr:from>
    <xdr:to>
      <xdr:col>9</xdr:col>
      <xdr:colOff>40753</xdr:colOff>
      <xdr:row>20</xdr:row>
      <xdr:rowOff>42921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457440" y="3224728"/>
          <a:ext cx="540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à  l'intérieur et  à  l'extérieur 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Bonaberi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</a:t>
          </a:r>
        </a:p>
        <a:p>
          <a:r>
            <a:rPr lang="fr-FR" sz="13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3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722981</xdr:colOff>
      <xdr:row>7</xdr:row>
      <xdr:rowOff>43952</xdr:rowOff>
    </xdr:from>
    <xdr:to>
      <xdr:col>9</xdr:col>
      <xdr:colOff>63704</xdr:colOff>
      <xdr:row>10</xdr:row>
      <xdr:rowOff>178681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1480391" y="1409585"/>
          <a:ext cx="540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à  l'intérieur et  à  l'extérieur 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  </a:t>
          </a:r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9</xdr:col>
      <xdr:colOff>303193</xdr:colOff>
      <xdr:row>7</xdr:row>
      <xdr:rowOff>43953</xdr:rowOff>
    </xdr:from>
    <xdr:to>
      <xdr:col>16</xdr:col>
      <xdr:colOff>401326</xdr:colOff>
      <xdr:row>10</xdr:row>
      <xdr:rowOff>178682</xdr:rowOff>
    </xdr:to>
    <xdr:sp macro="" textlink="">
      <xdr:nvSpPr>
        <xdr:cNvPr id="7" name="Rectangle à coins arrondi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7119880" y="1409586"/>
          <a:ext cx="540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à  l'intérieur et  à  l'extérieur 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après capture sur appâts humains  </a:t>
          </a:r>
        </a:p>
        <a:p>
          <a:r>
            <a:rPr lang="fr-FR" sz="13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3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fr-FR" sz="1400" b="0" u="none"/>
        </a:p>
      </xdr:txBody>
    </xdr:sp>
    <xdr:clientData/>
  </xdr:twoCellAnchor>
  <xdr:twoCellAnchor>
    <xdr:from>
      <xdr:col>0</xdr:col>
      <xdr:colOff>618356</xdr:colOff>
      <xdr:row>2</xdr:row>
      <xdr:rowOff>99093</xdr:rowOff>
    </xdr:from>
    <xdr:to>
      <xdr:col>3</xdr:col>
      <xdr:colOff>265931</xdr:colOff>
      <xdr:row>6</xdr:row>
      <xdr:rowOff>31878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 rot="19628661">
          <a:off x="618356" y="480093"/>
          <a:ext cx="1933575" cy="6947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9</xdr:col>
      <xdr:colOff>286898</xdr:colOff>
      <xdr:row>16</xdr:row>
      <xdr:rowOff>91806</xdr:rowOff>
    </xdr:from>
    <xdr:to>
      <xdr:col>16</xdr:col>
      <xdr:colOff>25031</xdr:colOff>
      <xdr:row>20</xdr:row>
      <xdr:rowOff>31445</xdr:rowOff>
    </xdr:to>
    <xdr:sp macro="" textlink="">
      <xdr:nvSpPr>
        <xdr:cNvPr id="9" name="Rectangle à coins arrondi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7103585" y="3213252"/>
          <a:ext cx="504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fr-FR" sz="1400" b="0"/>
        </a:p>
      </xdr:txBody>
    </xdr:sp>
    <xdr:clientData/>
  </xdr:twoCellAnchor>
  <xdr:twoCellAnchor>
    <xdr:from>
      <xdr:col>9</xdr:col>
      <xdr:colOff>284945</xdr:colOff>
      <xdr:row>21</xdr:row>
      <xdr:rowOff>22949</xdr:rowOff>
    </xdr:from>
    <xdr:to>
      <xdr:col>16</xdr:col>
      <xdr:colOff>23078</xdr:colOff>
      <xdr:row>24</xdr:row>
      <xdr:rowOff>157678</xdr:rowOff>
    </xdr:to>
    <xdr:sp macro="" textlink="">
      <xdr:nvSpPr>
        <xdr:cNvPr id="10" name="Rectangle à coins arrondi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7101632" y="4119847"/>
          <a:ext cx="504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/>
        </a:p>
      </xdr:txBody>
    </xdr:sp>
    <xdr:clientData/>
  </xdr:twoCellAnchor>
  <xdr:twoCellAnchor>
    <xdr:from>
      <xdr:col>1</xdr:col>
      <xdr:colOff>734455</xdr:colOff>
      <xdr:row>21</xdr:row>
      <xdr:rowOff>68853</xdr:rowOff>
    </xdr:from>
    <xdr:to>
      <xdr:col>9</xdr:col>
      <xdr:colOff>3178</xdr:colOff>
      <xdr:row>25</xdr:row>
      <xdr:rowOff>8492</xdr:rowOff>
    </xdr:to>
    <xdr:sp macro="" textlink="">
      <xdr:nvSpPr>
        <xdr:cNvPr id="11" name="Rectangle à coins arrondi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1491865" y="4165751"/>
          <a:ext cx="5328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400" b="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280241</xdr:colOff>
      <xdr:row>12</xdr:row>
      <xdr:rowOff>9525</xdr:rowOff>
    </xdr:from>
    <xdr:to>
      <xdr:col>16</xdr:col>
      <xdr:colOff>378374</xdr:colOff>
      <xdr:row>15</xdr:row>
      <xdr:rowOff>144254</xdr:rowOff>
    </xdr:to>
    <xdr:sp macro="" textlink="">
      <xdr:nvSpPr>
        <xdr:cNvPr id="12" name="Rectangle à coins arrondi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096928" y="2350609"/>
          <a:ext cx="5400000" cy="720000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4: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Agressivité anophelienne  à  l'intérieur et  à  l'extérieur   dans le site sentinelle de </a:t>
          </a:r>
          <a:r>
            <a:rPr lang="fr-FR" sz="13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Nyabessang</a:t>
          </a:r>
          <a:r>
            <a:rPr lang="fr-FR" sz="1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 capture sur appâts humains</a:t>
          </a:r>
        </a:p>
        <a:p>
          <a:pPr algn="ctr"/>
          <a:endParaRPr lang="fr-FR" sz="13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640585</xdr:colOff>
      <xdr:row>4</xdr:row>
      <xdr:rowOff>191187</xdr:rowOff>
    </xdr:from>
    <xdr:to>
      <xdr:col>15</xdr:col>
      <xdr:colOff>722981</xdr:colOff>
      <xdr:row>28</xdr:row>
      <xdr:rowOff>91807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397995" y="971548"/>
          <a:ext cx="10686131" cy="4582789"/>
        </a:xfrm>
        <a:prstGeom prst="rect">
          <a:avLst/>
        </a:prstGeom>
      </xdr:spPr>
      <xdr:style>
        <a:lnRef idx="2">
          <a:schemeClr val="accent5"/>
        </a:lnRef>
        <a:fillRef idx="1001">
          <a:schemeClr val="lt2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34427</xdr:colOff>
      <xdr:row>6</xdr:row>
      <xdr:rowOff>70116</xdr:rowOff>
    </xdr:from>
    <xdr:to>
      <xdr:col>8</xdr:col>
      <xdr:colOff>529969</xdr:colOff>
      <xdr:row>11</xdr:row>
      <xdr:rowOff>174664</xdr:rowOff>
    </xdr:to>
    <xdr:sp macro="" textlink="">
      <xdr:nvSpPr>
        <xdr:cNvPr id="5" name="Rectangle à coins arrondi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1549246" y="1240658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1 :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à l'intérieur et  à l'extérieur et index d'endophagie dans le site sentinelle de 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Gounougou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</a:t>
          </a:r>
        </a:p>
        <a:p>
          <a:pPr algn="l"/>
          <a:endParaRPr lang="fr-FR" sz="1400" b="0"/>
        </a:p>
      </xdr:txBody>
    </xdr:sp>
    <xdr:clientData/>
  </xdr:twoCellAnchor>
  <xdr:twoCellAnchor editAs="absolute">
    <xdr:from>
      <xdr:col>0</xdr:col>
      <xdr:colOff>161695</xdr:colOff>
      <xdr:row>0</xdr:row>
      <xdr:rowOff>41772</xdr:rowOff>
    </xdr:from>
    <xdr:to>
      <xdr:col>1</xdr:col>
      <xdr:colOff>539367</xdr:colOff>
      <xdr:row>2</xdr:row>
      <xdr:rowOff>114758</xdr:rowOff>
    </xdr:to>
    <xdr:sp macro="" textlink="">
      <xdr:nvSpPr>
        <xdr:cNvPr id="6" name="Rectangle à coins arrondi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161695" y="41772"/>
          <a:ext cx="1139672" cy="453986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 b="0"/>
            <a:t>MENU TCD</a:t>
          </a:r>
        </a:p>
      </xdr:txBody>
    </xdr:sp>
    <xdr:clientData/>
  </xdr:twoCellAnchor>
  <xdr:twoCellAnchor>
    <xdr:from>
      <xdr:col>0</xdr:col>
      <xdr:colOff>620346</xdr:colOff>
      <xdr:row>2</xdr:row>
      <xdr:rowOff>105845</xdr:rowOff>
    </xdr:from>
    <xdr:to>
      <xdr:col>3</xdr:col>
      <xdr:colOff>243030</xdr:colOff>
      <xdr:row>6</xdr:row>
      <xdr:rowOff>38630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 rot="19628661">
          <a:off x="620346" y="496026"/>
          <a:ext cx="1894913" cy="71314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/>
            <a:t>RESULTATS</a:t>
          </a:r>
          <a:r>
            <a:rPr lang="fr-FR" sz="1800" baseline="0"/>
            <a:t> </a:t>
          </a:r>
        </a:p>
        <a:p>
          <a:pPr algn="ctr"/>
          <a:r>
            <a:rPr lang="fr-FR" sz="1800" baseline="0"/>
            <a:t>TRANSMISSION</a:t>
          </a:r>
          <a:endParaRPr lang="fr-FR" sz="1800"/>
        </a:p>
      </xdr:txBody>
    </xdr:sp>
    <xdr:clientData/>
  </xdr:twoCellAnchor>
  <xdr:twoCellAnchor>
    <xdr:from>
      <xdr:col>8</xdr:col>
      <xdr:colOff>634387</xdr:colOff>
      <xdr:row>6</xdr:row>
      <xdr:rowOff>70116</xdr:rowOff>
    </xdr:from>
    <xdr:to>
      <xdr:col>15</xdr:col>
      <xdr:colOff>372519</xdr:colOff>
      <xdr:row>11</xdr:row>
      <xdr:rowOff>174664</xdr:rowOff>
    </xdr:to>
    <xdr:sp macro="" textlink="">
      <xdr:nvSpPr>
        <xdr:cNvPr id="14" name="Rectangle à coins arrondis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6693664" y="1240658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2 :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à l'intérieur et  à l'extérieur et index d'endophagie dans le site sentinelle de 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Simatou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</a:t>
          </a:r>
        </a:p>
        <a:p>
          <a:pPr algn="l"/>
          <a:endParaRPr lang="fr-FR" sz="1400" b="0"/>
        </a:p>
      </xdr:txBody>
    </xdr:sp>
    <xdr:clientData/>
  </xdr:twoCellAnchor>
  <xdr:twoCellAnchor>
    <xdr:from>
      <xdr:col>8</xdr:col>
      <xdr:colOff>637601</xdr:colOff>
      <xdr:row>12</xdr:row>
      <xdr:rowOff>133922</xdr:rowOff>
    </xdr:from>
    <xdr:to>
      <xdr:col>15</xdr:col>
      <xdr:colOff>375733</xdr:colOff>
      <xdr:row>18</xdr:row>
      <xdr:rowOff>43379</xdr:rowOff>
    </xdr:to>
    <xdr:sp macro="" textlink="">
      <xdr:nvSpPr>
        <xdr:cNvPr id="15" name="Rectangle à coins arrondis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6696878" y="2475006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4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à  l'intérieur et  à  l'extérieur   et index d'endophagie dans le site sentinelle de 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Nyabessang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après Capture sur appâts humains </a:t>
          </a:r>
          <a:endParaRPr lang="fr-FR" sz="1400" b="0" baseline="0"/>
        </a:p>
      </xdr:txBody>
    </xdr:sp>
    <xdr:clientData/>
  </xdr:twoCellAnchor>
  <xdr:twoCellAnchor>
    <xdr:from>
      <xdr:col>2</xdr:col>
      <xdr:colOff>9638</xdr:colOff>
      <xdr:row>12</xdr:row>
      <xdr:rowOff>133922</xdr:rowOff>
    </xdr:from>
    <xdr:to>
      <xdr:col>8</xdr:col>
      <xdr:colOff>505180</xdr:colOff>
      <xdr:row>18</xdr:row>
      <xdr:rowOff>43379</xdr:rowOff>
    </xdr:to>
    <xdr:sp macro="" textlink="">
      <xdr:nvSpPr>
        <xdr:cNvPr id="16" name="Rectangle à coins arrondis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1524457" y="2475006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3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Agressivité anophelienne  à  l'intérieur et  à  l'extérieur   et index d'endophagie dans le site sentinelle de 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Mangoum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après Capture sur appâts humains </a:t>
          </a:r>
          <a:endParaRPr lang="fr-FR" sz="1400" b="0" baseline="0"/>
        </a:p>
      </xdr:txBody>
    </xdr:sp>
    <xdr:clientData/>
  </xdr:twoCellAnchor>
  <xdr:twoCellAnchor>
    <xdr:from>
      <xdr:col>8</xdr:col>
      <xdr:colOff>655502</xdr:colOff>
      <xdr:row>18</xdr:row>
      <xdr:rowOff>186252</xdr:rowOff>
    </xdr:from>
    <xdr:to>
      <xdr:col>15</xdr:col>
      <xdr:colOff>393634</xdr:colOff>
      <xdr:row>24</xdr:row>
      <xdr:rowOff>95710</xdr:rowOff>
    </xdr:to>
    <xdr:sp macro="" textlink="">
      <xdr:nvSpPr>
        <xdr:cNvPr id="17" name="Rectangle à coins arrondis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/>
      </xdr:nvSpPr>
      <xdr:spPr>
        <a:xfrm>
          <a:off x="6714779" y="3697879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fr-FR" sz="1400" b="0"/>
        </a:p>
      </xdr:txBody>
    </xdr:sp>
    <xdr:clientData/>
  </xdr:twoCellAnchor>
  <xdr:twoCellAnchor>
    <xdr:from>
      <xdr:col>2</xdr:col>
      <xdr:colOff>16065</xdr:colOff>
      <xdr:row>18</xdr:row>
      <xdr:rowOff>186252</xdr:rowOff>
    </xdr:from>
    <xdr:to>
      <xdr:col>8</xdr:col>
      <xdr:colOff>511607</xdr:colOff>
      <xdr:row>24</xdr:row>
      <xdr:rowOff>95710</xdr:rowOff>
    </xdr:to>
    <xdr:sp macro="" textlink="">
      <xdr:nvSpPr>
        <xdr:cNvPr id="18" name="Rectangle à coins arrondis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/>
      </xdr:nvSpPr>
      <xdr:spPr>
        <a:xfrm>
          <a:off x="1530884" y="3697879"/>
          <a:ext cx="5040000" cy="108000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Tableau 5 :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Agressivité anophelienne  à  l'intérieur et  à  l'extérieur   et index d'endophagie dans le site sentinelle de </a:t>
          </a:r>
          <a:r>
            <a:rPr lang="fr-FR" sz="140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Bonaberi </a:t>
          </a:r>
          <a:r>
            <a:rPr lang="fr-FR" sz="14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après Capture sur appâts humains   </a:t>
          </a:r>
        </a:p>
        <a:p>
          <a:pPr algn="l"/>
          <a:endParaRPr lang="fr-FR" sz="1400" b="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au5" displayName="Tableau5" ref="A1:B6" totalsRowShown="0">
  <autoFilter ref="A1:B6" xr:uid="{00000000-0009-0000-0100-000005000000}"/>
  <tableColumns count="2">
    <tableColumn id="1" xr3:uid="{00000000-0010-0000-0000-000001000000}" name="No"/>
    <tableColumn id="2" xr3:uid="{00000000-0010-0000-0000-000002000000}" name="Perio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chuisfred@yahoo.fr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01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02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03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04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05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06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07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0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09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10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11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12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34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49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enu">
    <tabColor theme="7" tint="-0.249977111117893"/>
  </sheetPr>
  <dimension ref="A2:M23"/>
  <sheetViews>
    <sheetView showGridLines="0" zoomScaleNormal="100" workbookViewId="0">
      <selection activeCell="J8" sqref="J8"/>
    </sheetView>
  </sheetViews>
  <sheetFormatPr defaultColWidth="9.1796875" defaultRowHeight="14.5" x14ac:dyDescent="0.35"/>
  <cols>
    <col min="1" max="1" width="2.81640625" customWidth="1"/>
    <col min="2" max="2" width="1.1796875" customWidth="1"/>
    <col min="3" max="3" width="3.26953125" customWidth="1"/>
    <col min="4" max="4" width="13.7265625" customWidth="1"/>
    <col min="5" max="5" width="11.81640625" customWidth="1"/>
    <col min="6" max="6" width="13.81640625" customWidth="1"/>
    <col min="7" max="7" width="16.7265625" customWidth="1"/>
    <col min="8" max="8" width="1.1796875" customWidth="1"/>
    <col min="10" max="10" width="26" customWidth="1"/>
    <col min="12" max="12" width="18.26953125" customWidth="1"/>
    <col min="13" max="13" width="3.81640625" customWidth="1"/>
    <col min="257" max="257" width="2.81640625" customWidth="1"/>
    <col min="258" max="258" width="1.1796875" customWidth="1"/>
    <col min="259" max="259" width="3.26953125" customWidth="1"/>
    <col min="260" max="260" width="13.7265625" customWidth="1"/>
    <col min="261" max="261" width="11.81640625" customWidth="1"/>
    <col min="262" max="262" width="13.81640625" customWidth="1"/>
    <col min="263" max="263" width="16.7265625" customWidth="1"/>
    <col min="264" max="264" width="1.1796875" customWidth="1"/>
    <col min="266" max="266" width="26" customWidth="1"/>
    <col min="268" max="268" width="18.26953125" customWidth="1"/>
    <col min="269" max="269" width="3.81640625" customWidth="1"/>
    <col min="513" max="513" width="2.81640625" customWidth="1"/>
    <col min="514" max="514" width="1.1796875" customWidth="1"/>
    <col min="515" max="515" width="3.26953125" customWidth="1"/>
    <col min="516" max="516" width="13.7265625" customWidth="1"/>
    <col min="517" max="517" width="11.81640625" customWidth="1"/>
    <col min="518" max="518" width="13.81640625" customWidth="1"/>
    <col min="519" max="519" width="16.7265625" customWidth="1"/>
    <col min="520" max="520" width="1.1796875" customWidth="1"/>
    <col min="522" max="522" width="26" customWidth="1"/>
    <col min="524" max="524" width="18.26953125" customWidth="1"/>
    <col min="525" max="525" width="3.81640625" customWidth="1"/>
    <col min="769" max="769" width="2.81640625" customWidth="1"/>
    <col min="770" max="770" width="1.1796875" customWidth="1"/>
    <col min="771" max="771" width="3.26953125" customWidth="1"/>
    <col min="772" max="772" width="13.7265625" customWidth="1"/>
    <col min="773" max="773" width="11.81640625" customWidth="1"/>
    <col min="774" max="774" width="13.81640625" customWidth="1"/>
    <col min="775" max="775" width="16.7265625" customWidth="1"/>
    <col min="776" max="776" width="1.1796875" customWidth="1"/>
    <col min="778" max="778" width="26" customWidth="1"/>
    <col min="780" max="780" width="18.26953125" customWidth="1"/>
    <col min="781" max="781" width="3.81640625" customWidth="1"/>
    <col min="1025" max="1025" width="2.81640625" customWidth="1"/>
    <col min="1026" max="1026" width="1.1796875" customWidth="1"/>
    <col min="1027" max="1027" width="3.26953125" customWidth="1"/>
    <col min="1028" max="1028" width="13.7265625" customWidth="1"/>
    <col min="1029" max="1029" width="11.81640625" customWidth="1"/>
    <col min="1030" max="1030" width="13.81640625" customWidth="1"/>
    <col min="1031" max="1031" width="16.7265625" customWidth="1"/>
    <col min="1032" max="1032" width="1.1796875" customWidth="1"/>
    <col min="1034" max="1034" width="26" customWidth="1"/>
    <col min="1036" max="1036" width="18.26953125" customWidth="1"/>
    <col min="1037" max="1037" width="3.81640625" customWidth="1"/>
    <col min="1281" max="1281" width="2.81640625" customWidth="1"/>
    <col min="1282" max="1282" width="1.1796875" customWidth="1"/>
    <col min="1283" max="1283" width="3.26953125" customWidth="1"/>
    <col min="1284" max="1284" width="13.7265625" customWidth="1"/>
    <col min="1285" max="1285" width="11.81640625" customWidth="1"/>
    <col min="1286" max="1286" width="13.81640625" customWidth="1"/>
    <col min="1287" max="1287" width="16.7265625" customWidth="1"/>
    <col min="1288" max="1288" width="1.1796875" customWidth="1"/>
    <col min="1290" max="1290" width="26" customWidth="1"/>
    <col min="1292" max="1292" width="18.26953125" customWidth="1"/>
    <col min="1293" max="1293" width="3.81640625" customWidth="1"/>
    <col min="1537" max="1537" width="2.81640625" customWidth="1"/>
    <col min="1538" max="1538" width="1.1796875" customWidth="1"/>
    <col min="1539" max="1539" width="3.26953125" customWidth="1"/>
    <col min="1540" max="1540" width="13.7265625" customWidth="1"/>
    <col min="1541" max="1541" width="11.81640625" customWidth="1"/>
    <col min="1542" max="1542" width="13.81640625" customWidth="1"/>
    <col min="1543" max="1543" width="16.7265625" customWidth="1"/>
    <col min="1544" max="1544" width="1.1796875" customWidth="1"/>
    <col min="1546" max="1546" width="26" customWidth="1"/>
    <col min="1548" max="1548" width="18.26953125" customWidth="1"/>
    <col min="1549" max="1549" width="3.81640625" customWidth="1"/>
    <col min="1793" max="1793" width="2.81640625" customWidth="1"/>
    <col min="1794" max="1794" width="1.1796875" customWidth="1"/>
    <col min="1795" max="1795" width="3.26953125" customWidth="1"/>
    <col min="1796" max="1796" width="13.7265625" customWidth="1"/>
    <col min="1797" max="1797" width="11.81640625" customWidth="1"/>
    <col min="1798" max="1798" width="13.81640625" customWidth="1"/>
    <col min="1799" max="1799" width="16.7265625" customWidth="1"/>
    <col min="1800" max="1800" width="1.1796875" customWidth="1"/>
    <col min="1802" max="1802" width="26" customWidth="1"/>
    <col min="1804" max="1804" width="18.26953125" customWidth="1"/>
    <col min="1805" max="1805" width="3.81640625" customWidth="1"/>
    <col min="2049" max="2049" width="2.81640625" customWidth="1"/>
    <col min="2050" max="2050" width="1.1796875" customWidth="1"/>
    <col min="2051" max="2051" width="3.26953125" customWidth="1"/>
    <col min="2052" max="2052" width="13.7265625" customWidth="1"/>
    <col min="2053" max="2053" width="11.81640625" customWidth="1"/>
    <col min="2054" max="2054" width="13.81640625" customWidth="1"/>
    <col min="2055" max="2055" width="16.7265625" customWidth="1"/>
    <col min="2056" max="2056" width="1.1796875" customWidth="1"/>
    <col min="2058" max="2058" width="26" customWidth="1"/>
    <col min="2060" max="2060" width="18.26953125" customWidth="1"/>
    <col min="2061" max="2061" width="3.81640625" customWidth="1"/>
    <col min="2305" max="2305" width="2.81640625" customWidth="1"/>
    <col min="2306" max="2306" width="1.1796875" customWidth="1"/>
    <col min="2307" max="2307" width="3.26953125" customWidth="1"/>
    <col min="2308" max="2308" width="13.7265625" customWidth="1"/>
    <col min="2309" max="2309" width="11.81640625" customWidth="1"/>
    <col min="2310" max="2310" width="13.81640625" customWidth="1"/>
    <col min="2311" max="2311" width="16.7265625" customWidth="1"/>
    <col min="2312" max="2312" width="1.1796875" customWidth="1"/>
    <col min="2314" max="2314" width="26" customWidth="1"/>
    <col min="2316" max="2316" width="18.26953125" customWidth="1"/>
    <col min="2317" max="2317" width="3.81640625" customWidth="1"/>
    <col min="2561" max="2561" width="2.81640625" customWidth="1"/>
    <col min="2562" max="2562" width="1.1796875" customWidth="1"/>
    <col min="2563" max="2563" width="3.26953125" customWidth="1"/>
    <col min="2564" max="2564" width="13.7265625" customWidth="1"/>
    <col min="2565" max="2565" width="11.81640625" customWidth="1"/>
    <col min="2566" max="2566" width="13.81640625" customWidth="1"/>
    <col min="2567" max="2567" width="16.7265625" customWidth="1"/>
    <col min="2568" max="2568" width="1.1796875" customWidth="1"/>
    <col min="2570" max="2570" width="26" customWidth="1"/>
    <col min="2572" max="2572" width="18.26953125" customWidth="1"/>
    <col min="2573" max="2573" width="3.81640625" customWidth="1"/>
    <col min="2817" max="2817" width="2.81640625" customWidth="1"/>
    <col min="2818" max="2818" width="1.1796875" customWidth="1"/>
    <col min="2819" max="2819" width="3.26953125" customWidth="1"/>
    <col min="2820" max="2820" width="13.7265625" customWidth="1"/>
    <col min="2821" max="2821" width="11.81640625" customWidth="1"/>
    <col min="2822" max="2822" width="13.81640625" customWidth="1"/>
    <col min="2823" max="2823" width="16.7265625" customWidth="1"/>
    <col min="2824" max="2824" width="1.1796875" customWidth="1"/>
    <col min="2826" max="2826" width="26" customWidth="1"/>
    <col min="2828" max="2828" width="18.26953125" customWidth="1"/>
    <col min="2829" max="2829" width="3.81640625" customWidth="1"/>
    <col min="3073" max="3073" width="2.81640625" customWidth="1"/>
    <col min="3074" max="3074" width="1.1796875" customWidth="1"/>
    <col min="3075" max="3075" width="3.26953125" customWidth="1"/>
    <col min="3076" max="3076" width="13.7265625" customWidth="1"/>
    <col min="3077" max="3077" width="11.81640625" customWidth="1"/>
    <col min="3078" max="3078" width="13.81640625" customWidth="1"/>
    <col min="3079" max="3079" width="16.7265625" customWidth="1"/>
    <col min="3080" max="3080" width="1.1796875" customWidth="1"/>
    <col min="3082" max="3082" width="26" customWidth="1"/>
    <col min="3084" max="3084" width="18.26953125" customWidth="1"/>
    <col min="3085" max="3085" width="3.81640625" customWidth="1"/>
    <col min="3329" max="3329" width="2.81640625" customWidth="1"/>
    <col min="3330" max="3330" width="1.1796875" customWidth="1"/>
    <col min="3331" max="3331" width="3.26953125" customWidth="1"/>
    <col min="3332" max="3332" width="13.7265625" customWidth="1"/>
    <col min="3333" max="3333" width="11.81640625" customWidth="1"/>
    <col min="3334" max="3334" width="13.81640625" customWidth="1"/>
    <col min="3335" max="3335" width="16.7265625" customWidth="1"/>
    <col min="3336" max="3336" width="1.1796875" customWidth="1"/>
    <col min="3338" max="3338" width="26" customWidth="1"/>
    <col min="3340" max="3340" width="18.26953125" customWidth="1"/>
    <col min="3341" max="3341" width="3.81640625" customWidth="1"/>
    <col min="3585" max="3585" width="2.81640625" customWidth="1"/>
    <col min="3586" max="3586" width="1.1796875" customWidth="1"/>
    <col min="3587" max="3587" width="3.26953125" customWidth="1"/>
    <col min="3588" max="3588" width="13.7265625" customWidth="1"/>
    <col min="3589" max="3589" width="11.81640625" customWidth="1"/>
    <col min="3590" max="3590" width="13.81640625" customWidth="1"/>
    <col min="3591" max="3591" width="16.7265625" customWidth="1"/>
    <col min="3592" max="3592" width="1.1796875" customWidth="1"/>
    <col min="3594" max="3594" width="26" customWidth="1"/>
    <col min="3596" max="3596" width="18.26953125" customWidth="1"/>
    <col min="3597" max="3597" width="3.81640625" customWidth="1"/>
    <col min="3841" max="3841" width="2.81640625" customWidth="1"/>
    <col min="3842" max="3842" width="1.1796875" customWidth="1"/>
    <col min="3843" max="3843" width="3.26953125" customWidth="1"/>
    <col min="3844" max="3844" width="13.7265625" customWidth="1"/>
    <col min="3845" max="3845" width="11.81640625" customWidth="1"/>
    <col min="3846" max="3846" width="13.81640625" customWidth="1"/>
    <col min="3847" max="3847" width="16.7265625" customWidth="1"/>
    <col min="3848" max="3848" width="1.1796875" customWidth="1"/>
    <col min="3850" max="3850" width="26" customWidth="1"/>
    <col min="3852" max="3852" width="18.26953125" customWidth="1"/>
    <col min="3853" max="3853" width="3.81640625" customWidth="1"/>
    <col min="4097" max="4097" width="2.81640625" customWidth="1"/>
    <col min="4098" max="4098" width="1.1796875" customWidth="1"/>
    <col min="4099" max="4099" width="3.26953125" customWidth="1"/>
    <col min="4100" max="4100" width="13.7265625" customWidth="1"/>
    <col min="4101" max="4101" width="11.81640625" customWidth="1"/>
    <col min="4102" max="4102" width="13.81640625" customWidth="1"/>
    <col min="4103" max="4103" width="16.7265625" customWidth="1"/>
    <col min="4104" max="4104" width="1.1796875" customWidth="1"/>
    <col min="4106" max="4106" width="26" customWidth="1"/>
    <col min="4108" max="4108" width="18.26953125" customWidth="1"/>
    <col min="4109" max="4109" width="3.81640625" customWidth="1"/>
    <col min="4353" max="4353" width="2.81640625" customWidth="1"/>
    <col min="4354" max="4354" width="1.1796875" customWidth="1"/>
    <col min="4355" max="4355" width="3.26953125" customWidth="1"/>
    <col min="4356" max="4356" width="13.7265625" customWidth="1"/>
    <col min="4357" max="4357" width="11.81640625" customWidth="1"/>
    <col min="4358" max="4358" width="13.81640625" customWidth="1"/>
    <col min="4359" max="4359" width="16.7265625" customWidth="1"/>
    <col min="4360" max="4360" width="1.1796875" customWidth="1"/>
    <col min="4362" max="4362" width="26" customWidth="1"/>
    <col min="4364" max="4364" width="18.26953125" customWidth="1"/>
    <col min="4365" max="4365" width="3.81640625" customWidth="1"/>
    <col min="4609" max="4609" width="2.81640625" customWidth="1"/>
    <col min="4610" max="4610" width="1.1796875" customWidth="1"/>
    <col min="4611" max="4611" width="3.26953125" customWidth="1"/>
    <col min="4612" max="4612" width="13.7265625" customWidth="1"/>
    <col min="4613" max="4613" width="11.81640625" customWidth="1"/>
    <col min="4614" max="4614" width="13.81640625" customWidth="1"/>
    <col min="4615" max="4615" width="16.7265625" customWidth="1"/>
    <col min="4616" max="4616" width="1.1796875" customWidth="1"/>
    <col min="4618" max="4618" width="26" customWidth="1"/>
    <col min="4620" max="4620" width="18.26953125" customWidth="1"/>
    <col min="4621" max="4621" width="3.81640625" customWidth="1"/>
    <col min="4865" max="4865" width="2.81640625" customWidth="1"/>
    <col min="4866" max="4866" width="1.1796875" customWidth="1"/>
    <col min="4867" max="4867" width="3.26953125" customWidth="1"/>
    <col min="4868" max="4868" width="13.7265625" customWidth="1"/>
    <col min="4869" max="4869" width="11.81640625" customWidth="1"/>
    <col min="4870" max="4870" width="13.81640625" customWidth="1"/>
    <col min="4871" max="4871" width="16.7265625" customWidth="1"/>
    <col min="4872" max="4872" width="1.1796875" customWidth="1"/>
    <col min="4874" max="4874" width="26" customWidth="1"/>
    <col min="4876" max="4876" width="18.26953125" customWidth="1"/>
    <col min="4877" max="4877" width="3.81640625" customWidth="1"/>
    <col min="5121" max="5121" width="2.81640625" customWidth="1"/>
    <col min="5122" max="5122" width="1.1796875" customWidth="1"/>
    <col min="5123" max="5123" width="3.26953125" customWidth="1"/>
    <col min="5124" max="5124" width="13.7265625" customWidth="1"/>
    <col min="5125" max="5125" width="11.81640625" customWidth="1"/>
    <col min="5126" max="5126" width="13.81640625" customWidth="1"/>
    <col min="5127" max="5127" width="16.7265625" customWidth="1"/>
    <col min="5128" max="5128" width="1.1796875" customWidth="1"/>
    <col min="5130" max="5130" width="26" customWidth="1"/>
    <col min="5132" max="5132" width="18.26953125" customWidth="1"/>
    <col min="5133" max="5133" width="3.81640625" customWidth="1"/>
    <col min="5377" max="5377" width="2.81640625" customWidth="1"/>
    <col min="5378" max="5378" width="1.1796875" customWidth="1"/>
    <col min="5379" max="5379" width="3.26953125" customWidth="1"/>
    <col min="5380" max="5380" width="13.7265625" customWidth="1"/>
    <col min="5381" max="5381" width="11.81640625" customWidth="1"/>
    <col min="5382" max="5382" width="13.81640625" customWidth="1"/>
    <col min="5383" max="5383" width="16.7265625" customWidth="1"/>
    <col min="5384" max="5384" width="1.1796875" customWidth="1"/>
    <col min="5386" max="5386" width="26" customWidth="1"/>
    <col min="5388" max="5388" width="18.26953125" customWidth="1"/>
    <col min="5389" max="5389" width="3.81640625" customWidth="1"/>
    <col min="5633" max="5633" width="2.81640625" customWidth="1"/>
    <col min="5634" max="5634" width="1.1796875" customWidth="1"/>
    <col min="5635" max="5635" width="3.26953125" customWidth="1"/>
    <col min="5636" max="5636" width="13.7265625" customWidth="1"/>
    <col min="5637" max="5637" width="11.81640625" customWidth="1"/>
    <col min="5638" max="5638" width="13.81640625" customWidth="1"/>
    <col min="5639" max="5639" width="16.7265625" customWidth="1"/>
    <col min="5640" max="5640" width="1.1796875" customWidth="1"/>
    <col min="5642" max="5642" width="26" customWidth="1"/>
    <col min="5644" max="5644" width="18.26953125" customWidth="1"/>
    <col min="5645" max="5645" width="3.81640625" customWidth="1"/>
    <col min="5889" max="5889" width="2.81640625" customWidth="1"/>
    <col min="5890" max="5890" width="1.1796875" customWidth="1"/>
    <col min="5891" max="5891" width="3.26953125" customWidth="1"/>
    <col min="5892" max="5892" width="13.7265625" customWidth="1"/>
    <col min="5893" max="5893" width="11.81640625" customWidth="1"/>
    <col min="5894" max="5894" width="13.81640625" customWidth="1"/>
    <col min="5895" max="5895" width="16.7265625" customWidth="1"/>
    <col min="5896" max="5896" width="1.1796875" customWidth="1"/>
    <col min="5898" max="5898" width="26" customWidth="1"/>
    <col min="5900" max="5900" width="18.26953125" customWidth="1"/>
    <col min="5901" max="5901" width="3.81640625" customWidth="1"/>
    <col min="6145" max="6145" width="2.81640625" customWidth="1"/>
    <col min="6146" max="6146" width="1.1796875" customWidth="1"/>
    <col min="6147" max="6147" width="3.26953125" customWidth="1"/>
    <col min="6148" max="6148" width="13.7265625" customWidth="1"/>
    <col min="6149" max="6149" width="11.81640625" customWidth="1"/>
    <col min="6150" max="6150" width="13.81640625" customWidth="1"/>
    <col min="6151" max="6151" width="16.7265625" customWidth="1"/>
    <col min="6152" max="6152" width="1.1796875" customWidth="1"/>
    <col min="6154" max="6154" width="26" customWidth="1"/>
    <col min="6156" max="6156" width="18.26953125" customWidth="1"/>
    <col min="6157" max="6157" width="3.81640625" customWidth="1"/>
    <col min="6401" max="6401" width="2.81640625" customWidth="1"/>
    <col min="6402" max="6402" width="1.1796875" customWidth="1"/>
    <col min="6403" max="6403" width="3.26953125" customWidth="1"/>
    <col min="6404" max="6404" width="13.7265625" customWidth="1"/>
    <col min="6405" max="6405" width="11.81640625" customWidth="1"/>
    <col min="6406" max="6406" width="13.81640625" customWidth="1"/>
    <col min="6407" max="6407" width="16.7265625" customWidth="1"/>
    <col min="6408" max="6408" width="1.1796875" customWidth="1"/>
    <col min="6410" max="6410" width="26" customWidth="1"/>
    <col min="6412" max="6412" width="18.26953125" customWidth="1"/>
    <col min="6413" max="6413" width="3.81640625" customWidth="1"/>
    <col min="6657" max="6657" width="2.81640625" customWidth="1"/>
    <col min="6658" max="6658" width="1.1796875" customWidth="1"/>
    <col min="6659" max="6659" width="3.26953125" customWidth="1"/>
    <col min="6660" max="6660" width="13.7265625" customWidth="1"/>
    <col min="6661" max="6661" width="11.81640625" customWidth="1"/>
    <col min="6662" max="6662" width="13.81640625" customWidth="1"/>
    <col min="6663" max="6663" width="16.7265625" customWidth="1"/>
    <col min="6664" max="6664" width="1.1796875" customWidth="1"/>
    <col min="6666" max="6666" width="26" customWidth="1"/>
    <col min="6668" max="6668" width="18.26953125" customWidth="1"/>
    <col min="6669" max="6669" width="3.81640625" customWidth="1"/>
    <col min="6913" max="6913" width="2.81640625" customWidth="1"/>
    <col min="6914" max="6914" width="1.1796875" customWidth="1"/>
    <col min="6915" max="6915" width="3.26953125" customWidth="1"/>
    <col min="6916" max="6916" width="13.7265625" customWidth="1"/>
    <col min="6917" max="6917" width="11.81640625" customWidth="1"/>
    <col min="6918" max="6918" width="13.81640625" customWidth="1"/>
    <col min="6919" max="6919" width="16.7265625" customWidth="1"/>
    <col min="6920" max="6920" width="1.1796875" customWidth="1"/>
    <col min="6922" max="6922" width="26" customWidth="1"/>
    <col min="6924" max="6924" width="18.26953125" customWidth="1"/>
    <col min="6925" max="6925" width="3.81640625" customWidth="1"/>
    <col min="7169" max="7169" width="2.81640625" customWidth="1"/>
    <col min="7170" max="7170" width="1.1796875" customWidth="1"/>
    <col min="7171" max="7171" width="3.26953125" customWidth="1"/>
    <col min="7172" max="7172" width="13.7265625" customWidth="1"/>
    <col min="7173" max="7173" width="11.81640625" customWidth="1"/>
    <col min="7174" max="7174" width="13.81640625" customWidth="1"/>
    <col min="7175" max="7175" width="16.7265625" customWidth="1"/>
    <col min="7176" max="7176" width="1.1796875" customWidth="1"/>
    <col min="7178" max="7178" width="26" customWidth="1"/>
    <col min="7180" max="7180" width="18.26953125" customWidth="1"/>
    <col min="7181" max="7181" width="3.81640625" customWidth="1"/>
    <col min="7425" max="7425" width="2.81640625" customWidth="1"/>
    <col min="7426" max="7426" width="1.1796875" customWidth="1"/>
    <col min="7427" max="7427" width="3.26953125" customWidth="1"/>
    <col min="7428" max="7428" width="13.7265625" customWidth="1"/>
    <col min="7429" max="7429" width="11.81640625" customWidth="1"/>
    <col min="7430" max="7430" width="13.81640625" customWidth="1"/>
    <col min="7431" max="7431" width="16.7265625" customWidth="1"/>
    <col min="7432" max="7432" width="1.1796875" customWidth="1"/>
    <col min="7434" max="7434" width="26" customWidth="1"/>
    <col min="7436" max="7436" width="18.26953125" customWidth="1"/>
    <col min="7437" max="7437" width="3.81640625" customWidth="1"/>
    <col min="7681" max="7681" width="2.81640625" customWidth="1"/>
    <col min="7682" max="7682" width="1.1796875" customWidth="1"/>
    <col min="7683" max="7683" width="3.26953125" customWidth="1"/>
    <col min="7684" max="7684" width="13.7265625" customWidth="1"/>
    <col min="7685" max="7685" width="11.81640625" customWidth="1"/>
    <col min="7686" max="7686" width="13.81640625" customWidth="1"/>
    <col min="7687" max="7687" width="16.7265625" customWidth="1"/>
    <col min="7688" max="7688" width="1.1796875" customWidth="1"/>
    <col min="7690" max="7690" width="26" customWidth="1"/>
    <col min="7692" max="7692" width="18.26953125" customWidth="1"/>
    <col min="7693" max="7693" width="3.81640625" customWidth="1"/>
    <col min="7937" max="7937" width="2.81640625" customWidth="1"/>
    <col min="7938" max="7938" width="1.1796875" customWidth="1"/>
    <col min="7939" max="7939" width="3.26953125" customWidth="1"/>
    <col min="7940" max="7940" width="13.7265625" customWidth="1"/>
    <col min="7941" max="7941" width="11.81640625" customWidth="1"/>
    <col min="7942" max="7942" width="13.81640625" customWidth="1"/>
    <col min="7943" max="7943" width="16.7265625" customWidth="1"/>
    <col min="7944" max="7944" width="1.1796875" customWidth="1"/>
    <col min="7946" max="7946" width="26" customWidth="1"/>
    <col min="7948" max="7948" width="18.26953125" customWidth="1"/>
    <col min="7949" max="7949" width="3.81640625" customWidth="1"/>
    <col min="8193" max="8193" width="2.81640625" customWidth="1"/>
    <col min="8194" max="8194" width="1.1796875" customWidth="1"/>
    <col min="8195" max="8195" width="3.26953125" customWidth="1"/>
    <col min="8196" max="8196" width="13.7265625" customWidth="1"/>
    <col min="8197" max="8197" width="11.81640625" customWidth="1"/>
    <col min="8198" max="8198" width="13.81640625" customWidth="1"/>
    <col min="8199" max="8199" width="16.7265625" customWidth="1"/>
    <col min="8200" max="8200" width="1.1796875" customWidth="1"/>
    <col min="8202" max="8202" width="26" customWidth="1"/>
    <col min="8204" max="8204" width="18.26953125" customWidth="1"/>
    <col min="8205" max="8205" width="3.81640625" customWidth="1"/>
    <col min="8449" max="8449" width="2.81640625" customWidth="1"/>
    <col min="8450" max="8450" width="1.1796875" customWidth="1"/>
    <col min="8451" max="8451" width="3.26953125" customWidth="1"/>
    <col min="8452" max="8452" width="13.7265625" customWidth="1"/>
    <col min="8453" max="8453" width="11.81640625" customWidth="1"/>
    <col min="8454" max="8454" width="13.81640625" customWidth="1"/>
    <col min="8455" max="8455" width="16.7265625" customWidth="1"/>
    <col min="8456" max="8456" width="1.1796875" customWidth="1"/>
    <col min="8458" max="8458" width="26" customWidth="1"/>
    <col min="8460" max="8460" width="18.26953125" customWidth="1"/>
    <col min="8461" max="8461" width="3.81640625" customWidth="1"/>
    <col min="8705" max="8705" width="2.81640625" customWidth="1"/>
    <col min="8706" max="8706" width="1.1796875" customWidth="1"/>
    <col min="8707" max="8707" width="3.26953125" customWidth="1"/>
    <col min="8708" max="8708" width="13.7265625" customWidth="1"/>
    <col min="8709" max="8709" width="11.81640625" customWidth="1"/>
    <col min="8710" max="8710" width="13.81640625" customWidth="1"/>
    <col min="8711" max="8711" width="16.7265625" customWidth="1"/>
    <col min="8712" max="8712" width="1.1796875" customWidth="1"/>
    <col min="8714" max="8714" width="26" customWidth="1"/>
    <col min="8716" max="8716" width="18.26953125" customWidth="1"/>
    <col min="8717" max="8717" width="3.81640625" customWidth="1"/>
    <col min="8961" max="8961" width="2.81640625" customWidth="1"/>
    <col min="8962" max="8962" width="1.1796875" customWidth="1"/>
    <col min="8963" max="8963" width="3.26953125" customWidth="1"/>
    <col min="8964" max="8964" width="13.7265625" customWidth="1"/>
    <col min="8965" max="8965" width="11.81640625" customWidth="1"/>
    <col min="8966" max="8966" width="13.81640625" customWidth="1"/>
    <col min="8967" max="8967" width="16.7265625" customWidth="1"/>
    <col min="8968" max="8968" width="1.1796875" customWidth="1"/>
    <col min="8970" max="8970" width="26" customWidth="1"/>
    <col min="8972" max="8972" width="18.26953125" customWidth="1"/>
    <col min="8973" max="8973" width="3.81640625" customWidth="1"/>
    <col min="9217" max="9217" width="2.81640625" customWidth="1"/>
    <col min="9218" max="9218" width="1.1796875" customWidth="1"/>
    <col min="9219" max="9219" width="3.26953125" customWidth="1"/>
    <col min="9220" max="9220" width="13.7265625" customWidth="1"/>
    <col min="9221" max="9221" width="11.81640625" customWidth="1"/>
    <col min="9222" max="9222" width="13.81640625" customWidth="1"/>
    <col min="9223" max="9223" width="16.7265625" customWidth="1"/>
    <col min="9224" max="9224" width="1.1796875" customWidth="1"/>
    <col min="9226" max="9226" width="26" customWidth="1"/>
    <col min="9228" max="9228" width="18.26953125" customWidth="1"/>
    <col min="9229" max="9229" width="3.81640625" customWidth="1"/>
    <col min="9473" max="9473" width="2.81640625" customWidth="1"/>
    <col min="9474" max="9474" width="1.1796875" customWidth="1"/>
    <col min="9475" max="9475" width="3.26953125" customWidth="1"/>
    <col min="9476" max="9476" width="13.7265625" customWidth="1"/>
    <col min="9477" max="9477" width="11.81640625" customWidth="1"/>
    <col min="9478" max="9478" width="13.81640625" customWidth="1"/>
    <col min="9479" max="9479" width="16.7265625" customWidth="1"/>
    <col min="9480" max="9480" width="1.1796875" customWidth="1"/>
    <col min="9482" max="9482" width="26" customWidth="1"/>
    <col min="9484" max="9484" width="18.26953125" customWidth="1"/>
    <col min="9485" max="9485" width="3.81640625" customWidth="1"/>
    <col min="9729" max="9729" width="2.81640625" customWidth="1"/>
    <col min="9730" max="9730" width="1.1796875" customWidth="1"/>
    <col min="9731" max="9731" width="3.26953125" customWidth="1"/>
    <col min="9732" max="9732" width="13.7265625" customWidth="1"/>
    <col min="9733" max="9733" width="11.81640625" customWidth="1"/>
    <col min="9734" max="9734" width="13.81640625" customWidth="1"/>
    <col min="9735" max="9735" width="16.7265625" customWidth="1"/>
    <col min="9736" max="9736" width="1.1796875" customWidth="1"/>
    <col min="9738" max="9738" width="26" customWidth="1"/>
    <col min="9740" max="9740" width="18.26953125" customWidth="1"/>
    <col min="9741" max="9741" width="3.81640625" customWidth="1"/>
    <col min="9985" max="9985" width="2.81640625" customWidth="1"/>
    <col min="9986" max="9986" width="1.1796875" customWidth="1"/>
    <col min="9987" max="9987" width="3.26953125" customWidth="1"/>
    <col min="9988" max="9988" width="13.7265625" customWidth="1"/>
    <col min="9989" max="9989" width="11.81640625" customWidth="1"/>
    <col min="9990" max="9990" width="13.81640625" customWidth="1"/>
    <col min="9991" max="9991" width="16.7265625" customWidth="1"/>
    <col min="9992" max="9992" width="1.1796875" customWidth="1"/>
    <col min="9994" max="9994" width="26" customWidth="1"/>
    <col min="9996" max="9996" width="18.26953125" customWidth="1"/>
    <col min="9997" max="9997" width="3.81640625" customWidth="1"/>
    <col min="10241" max="10241" width="2.81640625" customWidth="1"/>
    <col min="10242" max="10242" width="1.1796875" customWidth="1"/>
    <col min="10243" max="10243" width="3.26953125" customWidth="1"/>
    <col min="10244" max="10244" width="13.7265625" customWidth="1"/>
    <col min="10245" max="10245" width="11.81640625" customWidth="1"/>
    <col min="10246" max="10246" width="13.81640625" customWidth="1"/>
    <col min="10247" max="10247" width="16.7265625" customWidth="1"/>
    <col min="10248" max="10248" width="1.1796875" customWidth="1"/>
    <col min="10250" max="10250" width="26" customWidth="1"/>
    <col min="10252" max="10252" width="18.26953125" customWidth="1"/>
    <col min="10253" max="10253" width="3.81640625" customWidth="1"/>
    <col min="10497" max="10497" width="2.81640625" customWidth="1"/>
    <col min="10498" max="10498" width="1.1796875" customWidth="1"/>
    <col min="10499" max="10499" width="3.26953125" customWidth="1"/>
    <col min="10500" max="10500" width="13.7265625" customWidth="1"/>
    <col min="10501" max="10501" width="11.81640625" customWidth="1"/>
    <col min="10502" max="10502" width="13.81640625" customWidth="1"/>
    <col min="10503" max="10503" width="16.7265625" customWidth="1"/>
    <col min="10504" max="10504" width="1.1796875" customWidth="1"/>
    <col min="10506" max="10506" width="26" customWidth="1"/>
    <col min="10508" max="10508" width="18.26953125" customWidth="1"/>
    <col min="10509" max="10509" width="3.81640625" customWidth="1"/>
    <col min="10753" max="10753" width="2.81640625" customWidth="1"/>
    <col min="10754" max="10754" width="1.1796875" customWidth="1"/>
    <col min="10755" max="10755" width="3.26953125" customWidth="1"/>
    <col min="10756" max="10756" width="13.7265625" customWidth="1"/>
    <col min="10757" max="10757" width="11.81640625" customWidth="1"/>
    <col min="10758" max="10758" width="13.81640625" customWidth="1"/>
    <col min="10759" max="10759" width="16.7265625" customWidth="1"/>
    <col min="10760" max="10760" width="1.1796875" customWidth="1"/>
    <col min="10762" max="10762" width="26" customWidth="1"/>
    <col min="10764" max="10764" width="18.26953125" customWidth="1"/>
    <col min="10765" max="10765" width="3.81640625" customWidth="1"/>
    <col min="11009" max="11009" width="2.81640625" customWidth="1"/>
    <col min="11010" max="11010" width="1.1796875" customWidth="1"/>
    <col min="11011" max="11011" width="3.26953125" customWidth="1"/>
    <col min="11012" max="11012" width="13.7265625" customWidth="1"/>
    <col min="11013" max="11013" width="11.81640625" customWidth="1"/>
    <col min="11014" max="11014" width="13.81640625" customWidth="1"/>
    <col min="11015" max="11015" width="16.7265625" customWidth="1"/>
    <col min="11016" max="11016" width="1.1796875" customWidth="1"/>
    <col min="11018" max="11018" width="26" customWidth="1"/>
    <col min="11020" max="11020" width="18.26953125" customWidth="1"/>
    <col min="11021" max="11021" width="3.81640625" customWidth="1"/>
    <col min="11265" max="11265" width="2.81640625" customWidth="1"/>
    <col min="11266" max="11266" width="1.1796875" customWidth="1"/>
    <col min="11267" max="11267" width="3.26953125" customWidth="1"/>
    <col min="11268" max="11268" width="13.7265625" customWidth="1"/>
    <col min="11269" max="11269" width="11.81640625" customWidth="1"/>
    <col min="11270" max="11270" width="13.81640625" customWidth="1"/>
    <col min="11271" max="11271" width="16.7265625" customWidth="1"/>
    <col min="11272" max="11272" width="1.1796875" customWidth="1"/>
    <col min="11274" max="11274" width="26" customWidth="1"/>
    <col min="11276" max="11276" width="18.26953125" customWidth="1"/>
    <col min="11277" max="11277" width="3.81640625" customWidth="1"/>
    <col min="11521" max="11521" width="2.81640625" customWidth="1"/>
    <col min="11522" max="11522" width="1.1796875" customWidth="1"/>
    <col min="11523" max="11523" width="3.26953125" customWidth="1"/>
    <col min="11524" max="11524" width="13.7265625" customWidth="1"/>
    <col min="11525" max="11525" width="11.81640625" customWidth="1"/>
    <col min="11526" max="11526" width="13.81640625" customWidth="1"/>
    <col min="11527" max="11527" width="16.7265625" customWidth="1"/>
    <col min="11528" max="11528" width="1.1796875" customWidth="1"/>
    <col min="11530" max="11530" width="26" customWidth="1"/>
    <col min="11532" max="11532" width="18.26953125" customWidth="1"/>
    <col min="11533" max="11533" width="3.81640625" customWidth="1"/>
    <col min="11777" max="11777" width="2.81640625" customWidth="1"/>
    <col min="11778" max="11778" width="1.1796875" customWidth="1"/>
    <col min="11779" max="11779" width="3.26953125" customWidth="1"/>
    <col min="11780" max="11780" width="13.7265625" customWidth="1"/>
    <col min="11781" max="11781" width="11.81640625" customWidth="1"/>
    <col min="11782" max="11782" width="13.81640625" customWidth="1"/>
    <col min="11783" max="11783" width="16.7265625" customWidth="1"/>
    <col min="11784" max="11784" width="1.1796875" customWidth="1"/>
    <col min="11786" max="11786" width="26" customWidth="1"/>
    <col min="11788" max="11788" width="18.26953125" customWidth="1"/>
    <col min="11789" max="11789" width="3.81640625" customWidth="1"/>
    <col min="12033" max="12033" width="2.81640625" customWidth="1"/>
    <col min="12034" max="12034" width="1.1796875" customWidth="1"/>
    <col min="12035" max="12035" width="3.26953125" customWidth="1"/>
    <col min="12036" max="12036" width="13.7265625" customWidth="1"/>
    <col min="12037" max="12037" width="11.81640625" customWidth="1"/>
    <col min="12038" max="12038" width="13.81640625" customWidth="1"/>
    <col min="12039" max="12039" width="16.7265625" customWidth="1"/>
    <col min="12040" max="12040" width="1.1796875" customWidth="1"/>
    <col min="12042" max="12042" width="26" customWidth="1"/>
    <col min="12044" max="12044" width="18.26953125" customWidth="1"/>
    <col min="12045" max="12045" width="3.81640625" customWidth="1"/>
    <col min="12289" max="12289" width="2.81640625" customWidth="1"/>
    <col min="12290" max="12290" width="1.1796875" customWidth="1"/>
    <col min="12291" max="12291" width="3.26953125" customWidth="1"/>
    <col min="12292" max="12292" width="13.7265625" customWidth="1"/>
    <col min="12293" max="12293" width="11.81640625" customWidth="1"/>
    <col min="12294" max="12294" width="13.81640625" customWidth="1"/>
    <col min="12295" max="12295" width="16.7265625" customWidth="1"/>
    <col min="12296" max="12296" width="1.1796875" customWidth="1"/>
    <col min="12298" max="12298" width="26" customWidth="1"/>
    <col min="12300" max="12300" width="18.26953125" customWidth="1"/>
    <col min="12301" max="12301" width="3.81640625" customWidth="1"/>
    <col min="12545" max="12545" width="2.81640625" customWidth="1"/>
    <col min="12546" max="12546" width="1.1796875" customWidth="1"/>
    <col min="12547" max="12547" width="3.26953125" customWidth="1"/>
    <col min="12548" max="12548" width="13.7265625" customWidth="1"/>
    <col min="12549" max="12549" width="11.81640625" customWidth="1"/>
    <col min="12550" max="12550" width="13.81640625" customWidth="1"/>
    <col min="12551" max="12551" width="16.7265625" customWidth="1"/>
    <col min="12552" max="12552" width="1.1796875" customWidth="1"/>
    <col min="12554" max="12554" width="26" customWidth="1"/>
    <col min="12556" max="12556" width="18.26953125" customWidth="1"/>
    <col min="12557" max="12557" width="3.81640625" customWidth="1"/>
    <col min="12801" max="12801" width="2.81640625" customWidth="1"/>
    <col min="12802" max="12802" width="1.1796875" customWidth="1"/>
    <col min="12803" max="12803" width="3.26953125" customWidth="1"/>
    <col min="12804" max="12804" width="13.7265625" customWidth="1"/>
    <col min="12805" max="12805" width="11.81640625" customWidth="1"/>
    <col min="12806" max="12806" width="13.81640625" customWidth="1"/>
    <col min="12807" max="12807" width="16.7265625" customWidth="1"/>
    <col min="12808" max="12808" width="1.1796875" customWidth="1"/>
    <col min="12810" max="12810" width="26" customWidth="1"/>
    <col min="12812" max="12812" width="18.26953125" customWidth="1"/>
    <col min="12813" max="12813" width="3.81640625" customWidth="1"/>
    <col min="13057" max="13057" width="2.81640625" customWidth="1"/>
    <col min="13058" max="13058" width="1.1796875" customWidth="1"/>
    <col min="13059" max="13059" width="3.26953125" customWidth="1"/>
    <col min="13060" max="13060" width="13.7265625" customWidth="1"/>
    <col min="13061" max="13061" width="11.81640625" customWidth="1"/>
    <col min="13062" max="13062" width="13.81640625" customWidth="1"/>
    <col min="13063" max="13063" width="16.7265625" customWidth="1"/>
    <col min="13064" max="13064" width="1.1796875" customWidth="1"/>
    <col min="13066" max="13066" width="26" customWidth="1"/>
    <col min="13068" max="13068" width="18.26953125" customWidth="1"/>
    <col min="13069" max="13069" width="3.81640625" customWidth="1"/>
    <col min="13313" max="13313" width="2.81640625" customWidth="1"/>
    <col min="13314" max="13314" width="1.1796875" customWidth="1"/>
    <col min="13315" max="13315" width="3.26953125" customWidth="1"/>
    <col min="13316" max="13316" width="13.7265625" customWidth="1"/>
    <col min="13317" max="13317" width="11.81640625" customWidth="1"/>
    <col min="13318" max="13318" width="13.81640625" customWidth="1"/>
    <col min="13319" max="13319" width="16.7265625" customWidth="1"/>
    <col min="13320" max="13320" width="1.1796875" customWidth="1"/>
    <col min="13322" max="13322" width="26" customWidth="1"/>
    <col min="13324" max="13324" width="18.26953125" customWidth="1"/>
    <col min="13325" max="13325" width="3.81640625" customWidth="1"/>
    <col min="13569" max="13569" width="2.81640625" customWidth="1"/>
    <col min="13570" max="13570" width="1.1796875" customWidth="1"/>
    <col min="13571" max="13571" width="3.26953125" customWidth="1"/>
    <col min="13572" max="13572" width="13.7265625" customWidth="1"/>
    <col min="13573" max="13573" width="11.81640625" customWidth="1"/>
    <col min="13574" max="13574" width="13.81640625" customWidth="1"/>
    <col min="13575" max="13575" width="16.7265625" customWidth="1"/>
    <col min="13576" max="13576" width="1.1796875" customWidth="1"/>
    <col min="13578" max="13578" width="26" customWidth="1"/>
    <col min="13580" max="13580" width="18.26953125" customWidth="1"/>
    <col min="13581" max="13581" width="3.81640625" customWidth="1"/>
    <col min="13825" max="13825" width="2.81640625" customWidth="1"/>
    <col min="13826" max="13826" width="1.1796875" customWidth="1"/>
    <col min="13827" max="13827" width="3.26953125" customWidth="1"/>
    <col min="13828" max="13828" width="13.7265625" customWidth="1"/>
    <col min="13829" max="13829" width="11.81640625" customWidth="1"/>
    <col min="13830" max="13830" width="13.81640625" customWidth="1"/>
    <col min="13831" max="13831" width="16.7265625" customWidth="1"/>
    <col min="13832" max="13832" width="1.1796875" customWidth="1"/>
    <col min="13834" max="13834" width="26" customWidth="1"/>
    <col min="13836" max="13836" width="18.26953125" customWidth="1"/>
    <col min="13837" max="13837" width="3.81640625" customWidth="1"/>
    <col min="14081" max="14081" width="2.81640625" customWidth="1"/>
    <col min="14082" max="14082" width="1.1796875" customWidth="1"/>
    <col min="14083" max="14083" width="3.26953125" customWidth="1"/>
    <col min="14084" max="14084" width="13.7265625" customWidth="1"/>
    <col min="14085" max="14085" width="11.81640625" customWidth="1"/>
    <col min="14086" max="14086" width="13.81640625" customWidth="1"/>
    <col min="14087" max="14087" width="16.7265625" customWidth="1"/>
    <col min="14088" max="14088" width="1.1796875" customWidth="1"/>
    <col min="14090" max="14090" width="26" customWidth="1"/>
    <col min="14092" max="14092" width="18.26953125" customWidth="1"/>
    <col min="14093" max="14093" width="3.81640625" customWidth="1"/>
    <col min="14337" max="14337" width="2.81640625" customWidth="1"/>
    <col min="14338" max="14338" width="1.1796875" customWidth="1"/>
    <col min="14339" max="14339" width="3.26953125" customWidth="1"/>
    <col min="14340" max="14340" width="13.7265625" customWidth="1"/>
    <col min="14341" max="14341" width="11.81640625" customWidth="1"/>
    <col min="14342" max="14342" width="13.81640625" customWidth="1"/>
    <col min="14343" max="14343" width="16.7265625" customWidth="1"/>
    <col min="14344" max="14344" width="1.1796875" customWidth="1"/>
    <col min="14346" max="14346" width="26" customWidth="1"/>
    <col min="14348" max="14348" width="18.26953125" customWidth="1"/>
    <col min="14349" max="14349" width="3.81640625" customWidth="1"/>
    <col min="14593" max="14593" width="2.81640625" customWidth="1"/>
    <col min="14594" max="14594" width="1.1796875" customWidth="1"/>
    <col min="14595" max="14595" width="3.26953125" customWidth="1"/>
    <col min="14596" max="14596" width="13.7265625" customWidth="1"/>
    <col min="14597" max="14597" width="11.81640625" customWidth="1"/>
    <col min="14598" max="14598" width="13.81640625" customWidth="1"/>
    <col min="14599" max="14599" width="16.7265625" customWidth="1"/>
    <col min="14600" max="14600" width="1.1796875" customWidth="1"/>
    <col min="14602" max="14602" width="26" customWidth="1"/>
    <col min="14604" max="14604" width="18.26953125" customWidth="1"/>
    <col min="14605" max="14605" width="3.81640625" customWidth="1"/>
    <col min="14849" max="14849" width="2.81640625" customWidth="1"/>
    <col min="14850" max="14850" width="1.1796875" customWidth="1"/>
    <col min="14851" max="14851" width="3.26953125" customWidth="1"/>
    <col min="14852" max="14852" width="13.7265625" customWidth="1"/>
    <col min="14853" max="14853" width="11.81640625" customWidth="1"/>
    <col min="14854" max="14854" width="13.81640625" customWidth="1"/>
    <col min="14855" max="14855" width="16.7265625" customWidth="1"/>
    <col min="14856" max="14856" width="1.1796875" customWidth="1"/>
    <col min="14858" max="14858" width="26" customWidth="1"/>
    <col min="14860" max="14860" width="18.26953125" customWidth="1"/>
    <col min="14861" max="14861" width="3.81640625" customWidth="1"/>
    <col min="15105" max="15105" width="2.81640625" customWidth="1"/>
    <col min="15106" max="15106" width="1.1796875" customWidth="1"/>
    <col min="15107" max="15107" width="3.26953125" customWidth="1"/>
    <col min="15108" max="15108" width="13.7265625" customWidth="1"/>
    <col min="15109" max="15109" width="11.81640625" customWidth="1"/>
    <col min="15110" max="15110" width="13.81640625" customWidth="1"/>
    <col min="15111" max="15111" width="16.7265625" customWidth="1"/>
    <col min="15112" max="15112" width="1.1796875" customWidth="1"/>
    <col min="15114" max="15114" width="26" customWidth="1"/>
    <col min="15116" max="15116" width="18.26953125" customWidth="1"/>
    <col min="15117" max="15117" width="3.81640625" customWidth="1"/>
    <col min="15361" max="15361" width="2.81640625" customWidth="1"/>
    <col min="15362" max="15362" width="1.1796875" customWidth="1"/>
    <col min="15363" max="15363" width="3.26953125" customWidth="1"/>
    <col min="15364" max="15364" width="13.7265625" customWidth="1"/>
    <col min="15365" max="15365" width="11.81640625" customWidth="1"/>
    <col min="15366" max="15366" width="13.81640625" customWidth="1"/>
    <col min="15367" max="15367" width="16.7265625" customWidth="1"/>
    <col min="15368" max="15368" width="1.1796875" customWidth="1"/>
    <col min="15370" max="15370" width="26" customWidth="1"/>
    <col min="15372" max="15372" width="18.26953125" customWidth="1"/>
    <col min="15373" max="15373" width="3.81640625" customWidth="1"/>
    <col min="15617" max="15617" width="2.81640625" customWidth="1"/>
    <col min="15618" max="15618" width="1.1796875" customWidth="1"/>
    <col min="15619" max="15619" width="3.26953125" customWidth="1"/>
    <col min="15620" max="15620" width="13.7265625" customWidth="1"/>
    <col min="15621" max="15621" width="11.81640625" customWidth="1"/>
    <col min="15622" max="15622" width="13.81640625" customWidth="1"/>
    <col min="15623" max="15623" width="16.7265625" customWidth="1"/>
    <col min="15624" max="15624" width="1.1796875" customWidth="1"/>
    <col min="15626" max="15626" width="26" customWidth="1"/>
    <col min="15628" max="15628" width="18.26953125" customWidth="1"/>
    <col min="15629" max="15629" width="3.81640625" customWidth="1"/>
    <col min="15873" max="15873" width="2.81640625" customWidth="1"/>
    <col min="15874" max="15874" width="1.1796875" customWidth="1"/>
    <col min="15875" max="15875" width="3.26953125" customWidth="1"/>
    <col min="15876" max="15876" width="13.7265625" customWidth="1"/>
    <col min="15877" max="15877" width="11.81640625" customWidth="1"/>
    <col min="15878" max="15878" width="13.81640625" customWidth="1"/>
    <col min="15879" max="15879" width="16.7265625" customWidth="1"/>
    <col min="15880" max="15880" width="1.1796875" customWidth="1"/>
    <col min="15882" max="15882" width="26" customWidth="1"/>
    <col min="15884" max="15884" width="18.26953125" customWidth="1"/>
    <col min="15885" max="15885" width="3.81640625" customWidth="1"/>
    <col min="16129" max="16129" width="2.81640625" customWidth="1"/>
    <col min="16130" max="16130" width="1.1796875" customWidth="1"/>
    <col min="16131" max="16131" width="3.26953125" customWidth="1"/>
    <col min="16132" max="16132" width="13.7265625" customWidth="1"/>
    <col min="16133" max="16133" width="11.81640625" customWidth="1"/>
    <col min="16134" max="16134" width="13.81640625" customWidth="1"/>
    <col min="16135" max="16135" width="16.7265625" customWidth="1"/>
    <col min="16136" max="16136" width="1.1796875" customWidth="1"/>
    <col min="16138" max="16138" width="26" customWidth="1"/>
    <col min="16140" max="16140" width="18.26953125" customWidth="1"/>
    <col min="16141" max="16141" width="3.81640625" customWidth="1"/>
  </cols>
  <sheetData>
    <row r="2" spans="2:12" ht="6" customHeight="1" x14ac:dyDescent="0.35">
      <c r="B2" s="3"/>
      <c r="C2" s="4"/>
      <c r="D2" s="4"/>
      <c r="E2" s="4"/>
      <c r="F2" s="4"/>
      <c r="G2" s="4"/>
      <c r="H2" s="5"/>
    </row>
    <row r="3" spans="2:12" ht="18.5" x14ac:dyDescent="0.45">
      <c r="B3" s="6"/>
      <c r="C3" s="7"/>
      <c r="D3" s="8" t="s">
        <v>163</v>
      </c>
      <c r="E3" s="7"/>
      <c r="F3" s="7"/>
      <c r="G3" s="7"/>
      <c r="H3" s="9"/>
    </row>
    <row r="4" spans="2:12" ht="15" customHeight="1" x14ac:dyDescent="0.45">
      <c r="B4" s="6"/>
      <c r="C4" s="7"/>
      <c r="D4" s="8"/>
      <c r="E4" s="7"/>
      <c r="F4" s="7"/>
      <c r="G4" s="7"/>
      <c r="H4" s="9"/>
    </row>
    <row r="5" spans="2:12" x14ac:dyDescent="0.35">
      <c r="B5" s="6"/>
      <c r="C5" s="7"/>
      <c r="D5" s="7"/>
      <c r="E5" s="7"/>
      <c r="F5" s="7"/>
      <c r="G5" s="7"/>
      <c r="H5" s="9"/>
    </row>
    <row r="6" spans="2:12" x14ac:dyDescent="0.35">
      <c r="B6" s="6"/>
      <c r="C6" s="7"/>
      <c r="D6" s="7"/>
      <c r="E6" s="7"/>
      <c r="F6" s="7"/>
      <c r="G6" s="7"/>
      <c r="H6" s="9"/>
    </row>
    <row r="7" spans="2:12" x14ac:dyDescent="0.35">
      <c r="B7" s="6"/>
      <c r="C7" s="7"/>
      <c r="D7" s="7"/>
      <c r="E7" s="7"/>
      <c r="F7" s="7"/>
      <c r="G7" s="7"/>
      <c r="H7" s="9"/>
    </row>
    <row r="8" spans="2:12" x14ac:dyDescent="0.35">
      <c r="B8" s="6"/>
      <c r="C8" s="7"/>
      <c r="D8" s="7"/>
      <c r="E8" s="7"/>
      <c r="F8" s="7"/>
      <c r="G8" s="7"/>
      <c r="H8" s="9"/>
    </row>
    <row r="9" spans="2:12" x14ac:dyDescent="0.35">
      <c r="B9" s="6"/>
      <c r="C9" s="7"/>
      <c r="D9" s="7"/>
      <c r="E9" s="7"/>
      <c r="F9" s="7"/>
      <c r="G9" s="7"/>
      <c r="H9" s="9"/>
    </row>
    <row r="10" spans="2:12" x14ac:dyDescent="0.35">
      <c r="B10" s="6"/>
      <c r="C10" s="7"/>
      <c r="D10" s="7"/>
      <c r="E10" s="7"/>
      <c r="F10" s="7"/>
      <c r="G10" s="7"/>
      <c r="H10" s="9"/>
    </row>
    <row r="11" spans="2:12" x14ac:dyDescent="0.35">
      <c r="B11" s="6"/>
      <c r="C11" s="7"/>
      <c r="D11" s="7"/>
      <c r="E11" s="7"/>
      <c r="F11" s="7"/>
      <c r="G11" s="7"/>
      <c r="H11" s="9"/>
    </row>
    <row r="12" spans="2:12" ht="7.5" customHeight="1" x14ac:dyDescent="0.35">
      <c r="B12" s="6"/>
      <c r="C12" s="7"/>
      <c r="D12" s="7"/>
      <c r="E12" s="7"/>
      <c r="F12" s="7"/>
      <c r="G12" s="7"/>
      <c r="H12" s="9"/>
    </row>
    <row r="13" spans="2:12" ht="6" customHeight="1" x14ac:dyDescent="0.35">
      <c r="B13" s="10"/>
      <c r="C13" s="11"/>
      <c r="D13" s="11"/>
      <c r="E13" s="11"/>
      <c r="F13" s="11"/>
      <c r="G13" s="11"/>
      <c r="H13" s="12"/>
    </row>
    <row r="15" spans="2:12" x14ac:dyDescent="0.35">
      <c r="C15" s="7" t="s">
        <v>10</v>
      </c>
      <c r="D15" s="7"/>
      <c r="E15" s="7"/>
      <c r="F15" s="7"/>
      <c r="G15" s="7"/>
      <c r="H15" s="7"/>
      <c r="I15" s="7"/>
      <c r="J15" s="86"/>
      <c r="K15" s="86"/>
      <c r="L15" s="86"/>
    </row>
    <row r="16" spans="2:12" x14ac:dyDescent="0.35">
      <c r="C16" s="7"/>
      <c r="D16" s="7" t="s">
        <v>12</v>
      </c>
      <c r="E16" s="7"/>
      <c r="F16" s="7"/>
      <c r="G16" s="7"/>
      <c r="H16" s="7"/>
      <c r="I16" s="7"/>
      <c r="J16" s="14"/>
      <c r="K16" s="14"/>
      <c r="L16" s="14"/>
    </row>
    <row r="17" spans="1:13" x14ac:dyDescent="0.35">
      <c r="C17" s="7"/>
      <c r="D17" s="7" t="s">
        <v>11</v>
      </c>
      <c r="E17" s="7"/>
      <c r="F17" s="7"/>
      <c r="G17" s="7"/>
      <c r="H17" s="7"/>
      <c r="I17" s="7"/>
      <c r="J17" s="14"/>
      <c r="K17" s="14"/>
      <c r="L17" s="14"/>
    </row>
    <row r="18" spans="1:13" x14ac:dyDescent="0.35">
      <c r="C18" s="7" t="s">
        <v>8</v>
      </c>
      <c r="D18" s="7"/>
      <c r="E18" s="7"/>
      <c r="F18" s="87" t="s">
        <v>13</v>
      </c>
      <c r="G18" s="87"/>
      <c r="H18" s="13"/>
      <c r="I18" s="7"/>
      <c r="J18" s="86" t="s">
        <v>9</v>
      </c>
      <c r="K18" s="86"/>
      <c r="L18" s="86"/>
    </row>
    <row r="19" spans="1:13" x14ac:dyDescent="0.35">
      <c r="C19" s="7"/>
      <c r="D19" s="7"/>
      <c r="E19" s="7"/>
      <c r="F19" s="13"/>
      <c r="G19" s="13"/>
      <c r="H19" s="13"/>
      <c r="I19" s="7"/>
      <c r="J19" s="14"/>
      <c r="K19" s="14"/>
      <c r="L19" s="14"/>
    </row>
    <row r="21" spans="1:13" x14ac:dyDescent="0.35">
      <c r="C21" s="1" t="s">
        <v>39</v>
      </c>
    </row>
    <row r="23" spans="1:13" ht="7.5" customHeight="1" x14ac:dyDescent="0.3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</sheetData>
  <mergeCells count="3">
    <mergeCell ref="J15:L15"/>
    <mergeCell ref="F18:G18"/>
    <mergeCell ref="J18:L18"/>
  </mergeCells>
  <hyperlinks>
    <hyperlink ref="F18" r:id="rId1" xr:uid="{00000000-0004-0000-0000-000000000000}"/>
  </hyperlinks>
  <pageMargins left="0.7" right="0.7" top="0.75" bottom="0.75" header="0.3" footer="0.3"/>
  <pageSetup orientation="portrait" horizontalDpi="0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enu_TCD10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orientation="portrait" horizontalDpi="90" verticalDpi="90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Feuil133">
    <tabColor rgb="FF77B5FE"/>
  </sheetPr>
  <dimension ref="A1:AM9"/>
  <sheetViews>
    <sheetView workbookViewId="0">
      <selection activeCell="A2" sqref="A2:XFD4"/>
    </sheetView>
  </sheetViews>
  <sheetFormatPr defaultColWidth="11.453125" defaultRowHeight="14.5" x14ac:dyDescent="0.35"/>
  <cols>
    <col min="1" max="1" width="16.54296875" customWidth="1"/>
    <col min="16" max="16" width="8" bestFit="1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39" ht="35.25" customHeight="1" x14ac:dyDescent="0.35">
      <c r="A1" s="58" t="s">
        <v>138</v>
      </c>
      <c r="B1" s="58"/>
      <c r="C1" s="58"/>
      <c r="D1" s="58"/>
      <c r="E1" s="58"/>
    </row>
    <row r="3" spans="1:39" x14ac:dyDescent="0.35">
      <c r="A3" s="1"/>
      <c r="B3" s="48">
        <v>43374</v>
      </c>
      <c r="C3" s="48">
        <v>43405</v>
      </c>
      <c r="D3" s="48">
        <v>43435</v>
      </c>
      <c r="E3" s="48">
        <v>43466</v>
      </c>
      <c r="F3" s="48">
        <v>43497</v>
      </c>
      <c r="G3" s="48">
        <v>43525</v>
      </c>
      <c r="H3" s="48">
        <v>43556</v>
      </c>
      <c r="I3" s="48">
        <v>43586</v>
      </c>
      <c r="J3" s="48">
        <v>43617</v>
      </c>
      <c r="K3" s="48">
        <v>43647</v>
      </c>
      <c r="L3" s="48">
        <v>43678</v>
      </c>
      <c r="M3" s="48">
        <v>43709</v>
      </c>
      <c r="N3" s="48">
        <v>43770</v>
      </c>
      <c r="O3" s="48">
        <v>43831</v>
      </c>
      <c r="P3" s="48">
        <v>43891</v>
      </c>
      <c r="Q3" s="48">
        <v>43983</v>
      </c>
      <c r="R3" s="48">
        <v>44013</v>
      </c>
      <c r="S3" s="48">
        <v>44044</v>
      </c>
      <c r="T3" s="48">
        <v>44075</v>
      </c>
      <c r="U3" s="48" t="s">
        <v>201</v>
      </c>
      <c r="V3" s="48" t="s">
        <v>202</v>
      </c>
      <c r="W3" s="48" t="s">
        <v>203</v>
      </c>
      <c r="X3" s="48" t="s">
        <v>204</v>
      </c>
      <c r="Y3" s="48" t="s">
        <v>205</v>
      </c>
      <c r="Z3" s="48" t="s">
        <v>206</v>
      </c>
      <c r="AA3" s="48" t="s">
        <v>207</v>
      </c>
      <c r="AB3" s="48" t="s">
        <v>206</v>
      </c>
      <c r="AC3" s="48" t="s">
        <v>208</v>
      </c>
      <c r="AD3" s="48" t="s">
        <v>209</v>
      </c>
      <c r="AE3" s="48" t="s">
        <v>210</v>
      </c>
      <c r="AF3" s="48" t="s">
        <v>211</v>
      </c>
      <c r="AG3" s="48" t="s">
        <v>212</v>
      </c>
      <c r="AH3" s="48" t="s">
        <v>213</v>
      </c>
      <c r="AI3" s="48" t="s">
        <v>214</v>
      </c>
      <c r="AJ3" s="48" t="s">
        <v>215</v>
      </c>
      <c r="AK3" s="48" t="s">
        <v>216</v>
      </c>
      <c r="AL3" s="48" t="s">
        <v>217</v>
      </c>
      <c r="AM3" s="48" t="s">
        <v>218</v>
      </c>
    </row>
    <row r="4" spans="1:39" ht="15.5" x14ac:dyDescent="0.35">
      <c r="A4" s="83" t="s">
        <v>219</v>
      </c>
      <c r="B4" s="81">
        <v>7.208333333333333</v>
      </c>
      <c r="C4" s="81">
        <v>1.625</v>
      </c>
      <c r="D4" s="81">
        <v>0.20833333333333334</v>
      </c>
      <c r="E4" s="81">
        <v>1</v>
      </c>
      <c r="F4" s="81">
        <v>4.375</v>
      </c>
      <c r="G4" s="81">
        <v>21.833333333333332</v>
      </c>
      <c r="H4" s="81">
        <v>23.291666666666668</v>
      </c>
      <c r="I4" s="81">
        <v>0.29166666666666669</v>
      </c>
      <c r="J4" s="81">
        <v>41.791666666666664</v>
      </c>
      <c r="K4" s="81">
        <v>281.20833333333331</v>
      </c>
      <c r="L4" s="81">
        <v>174.58333333333334</v>
      </c>
      <c r="M4" s="81">
        <v>136.45833333333334</v>
      </c>
      <c r="N4" s="81">
        <v>4.25</v>
      </c>
      <c r="O4" s="81">
        <v>1.8333333333333333</v>
      </c>
      <c r="P4" s="81">
        <v>86.083333333333329</v>
      </c>
      <c r="Q4" s="81">
        <v>20.458333333333332</v>
      </c>
      <c r="R4" s="81">
        <v>327.16666666666669</v>
      </c>
      <c r="S4" s="81">
        <v>200.08333333333334</v>
      </c>
      <c r="T4" s="81">
        <v>70.541666666666671</v>
      </c>
      <c r="U4" s="82">
        <v>1.0053825551130295</v>
      </c>
      <c r="V4" s="82">
        <v>0.33950358048100215</v>
      </c>
      <c r="W4" s="82">
        <v>8.4681129655943793E-2</v>
      </c>
      <c r="X4" s="82">
        <v>0.26237488391640107</v>
      </c>
      <c r="Y4" s="82">
        <v>0.99602925427033462</v>
      </c>
      <c r="Z4" s="82">
        <v>3.2166159791756188</v>
      </c>
      <c r="AA4" s="82">
        <v>3.6833345629219543</v>
      </c>
      <c r="AB4" s="82">
        <v>0.12739256153441425</v>
      </c>
      <c r="AC4" s="82">
        <v>9.1947486522350239</v>
      </c>
      <c r="AD4" s="82">
        <v>36.35254008860619</v>
      </c>
      <c r="AE4" s="82">
        <v>18.54380992335259</v>
      </c>
      <c r="AF4" s="82">
        <v>9.7283723646216522</v>
      </c>
      <c r="AG4" s="82">
        <v>0.71791263446511222</v>
      </c>
      <c r="AH4" s="82">
        <v>0.41557828866491792</v>
      </c>
      <c r="AI4" s="82">
        <v>13.730047007248594</v>
      </c>
      <c r="AJ4" s="82">
        <v>4.4224309527002195</v>
      </c>
      <c r="AK4" s="82">
        <v>44.801400189471742</v>
      </c>
      <c r="AL4" s="82">
        <v>28.97499650915103</v>
      </c>
      <c r="AM4" s="82">
        <v>9.5047621867700158</v>
      </c>
    </row>
    <row r="5" spans="1:39" ht="15.5" x14ac:dyDescent="0.35">
      <c r="A5" s="83" t="s">
        <v>220</v>
      </c>
      <c r="B5" s="81">
        <v>1.375</v>
      </c>
      <c r="C5" s="81">
        <v>1.4166666666666667</v>
      </c>
      <c r="D5" s="81">
        <v>0.125</v>
      </c>
      <c r="E5" s="81">
        <v>4.1666666666666664E-2</v>
      </c>
      <c r="F5" s="81">
        <v>0.20833333333333334</v>
      </c>
      <c r="G5" s="81">
        <v>0.5</v>
      </c>
      <c r="H5" s="81">
        <v>0.16666666666666666</v>
      </c>
      <c r="I5" s="81">
        <v>4.1666666666666664E-2</v>
      </c>
      <c r="J5" s="81">
        <v>1.7916666666666667</v>
      </c>
      <c r="K5" s="81">
        <v>0</v>
      </c>
      <c r="L5" s="81">
        <v>0</v>
      </c>
      <c r="M5" s="81">
        <v>8.3333333333333329E-2</v>
      </c>
      <c r="N5" s="81">
        <v>1.875</v>
      </c>
      <c r="O5" s="81">
        <v>8.3333333333333329E-2</v>
      </c>
      <c r="P5" s="81">
        <v>0</v>
      </c>
      <c r="Q5" s="81">
        <v>0</v>
      </c>
      <c r="R5" s="81">
        <v>0</v>
      </c>
      <c r="S5" s="81">
        <v>0</v>
      </c>
      <c r="T5" s="81">
        <v>4.1666666666666664E-2</v>
      </c>
      <c r="U5" s="82">
        <v>0.24680934964555895</v>
      </c>
      <c r="V5" s="82">
        <v>0.37550288342293359</v>
      </c>
      <c r="W5" s="82">
        <v>6.8959660545921314E-2</v>
      </c>
      <c r="X5" s="82">
        <v>4.1666666666666671E-2</v>
      </c>
      <c r="Y5" s="82">
        <v>8.4681129655943793E-2</v>
      </c>
      <c r="Z5" s="82">
        <v>0.13459547551454137</v>
      </c>
      <c r="AA5" s="82">
        <v>9.8294637436598095E-2</v>
      </c>
      <c r="AB5" s="82">
        <v>4.1666666666666671E-2</v>
      </c>
      <c r="AC5" s="82">
        <v>0.51772623937482454</v>
      </c>
      <c r="AD5" s="82">
        <v>0</v>
      </c>
      <c r="AE5" s="82">
        <v>0</v>
      </c>
      <c r="AF5" s="82">
        <v>5.7630339567343723E-2</v>
      </c>
      <c r="AG5" s="82">
        <v>0.36272169632585705</v>
      </c>
      <c r="AH5" s="82">
        <v>8.3333333333333343E-2</v>
      </c>
      <c r="AI5" s="82">
        <v>0</v>
      </c>
      <c r="AJ5" s="82">
        <v>0</v>
      </c>
      <c r="AK5" s="82">
        <v>0</v>
      </c>
      <c r="AL5" s="82">
        <v>0</v>
      </c>
      <c r="AM5" s="82">
        <v>4.1666666666666671E-2</v>
      </c>
    </row>
    <row r="6" spans="1:39" ht="15.5" x14ac:dyDescent="0.35">
      <c r="A6" s="83" t="s">
        <v>221</v>
      </c>
      <c r="B6" s="81">
        <v>9.3333333333333339</v>
      </c>
      <c r="C6" s="81">
        <v>8.2916666666666661</v>
      </c>
      <c r="D6" s="81">
        <v>0.25</v>
      </c>
      <c r="E6" s="81">
        <v>0</v>
      </c>
      <c r="F6" s="81">
        <v>0</v>
      </c>
      <c r="G6" s="81">
        <v>0</v>
      </c>
      <c r="H6" s="81">
        <v>0.45833333333333331</v>
      </c>
      <c r="I6" s="81">
        <v>0.58333333333333337</v>
      </c>
      <c r="J6" s="81">
        <v>1.7083333333333333</v>
      </c>
      <c r="K6" s="81">
        <v>0.79166666666666663</v>
      </c>
      <c r="L6" s="81">
        <v>0.45833333333333331</v>
      </c>
      <c r="M6" s="81">
        <v>0.45833333333333331</v>
      </c>
      <c r="N6" s="81">
        <v>4.1666666666666664E-2</v>
      </c>
      <c r="O6" s="81">
        <v>0</v>
      </c>
      <c r="P6" s="81">
        <v>0.33333333333333331</v>
      </c>
      <c r="Q6" s="81">
        <v>0.25</v>
      </c>
      <c r="R6" s="81">
        <v>0.41666666666666669</v>
      </c>
      <c r="S6" s="81">
        <v>3.75</v>
      </c>
      <c r="T6" s="81">
        <v>16.25</v>
      </c>
      <c r="U6" s="82">
        <v>2.5971463343688597</v>
      </c>
      <c r="V6" s="82">
        <v>1.337149204527708</v>
      </c>
      <c r="W6" s="82">
        <v>0.10851434153530391</v>
      </c>
      <c r="X6" s="82">
        <v>0</v>
      </c>
      <c r="Y6" s="82">
        <v>0</v>
      </c>
      <c r="Z6" s="82">
        <v>0</v>
      </c>
      <c r="AA6" s="82">
        <v>0.18036965532036278</v>
      </c>
      <c r="AB6" s="82">
        <v>0.20778914433245899</v>
      </c>
      <c r="AC6" s="82">
        <v>0.31553478107434185</v>
      </c>
      <c r="AD6" s="82">
        <v>0.20833333333333337</v>
      </c>
      <c r="AE6" s="82">
        <v>0.26905071087836696</v>
      </c>
      <c r="AF6" s="82">
        <v>0.21685471215441662</v>
      </c>
      <c r="AG6" s="82">
        <v>4.1666666666666671E-2</v>
      </c>
      <c r="AH6" s="82">
        <v>0</v>
      </c>
      <c r="AI6" s="82">
        <v>0.19658927487319619</v>
      </c>
      <c r="AJ6" s="82">
        <v>0.15048231635721152</v>
      </c>
      <c r="AK6" s="82">
        <v>0.29437151589782029</v>
      </c>
      <c r="AL6" s="82">
        <v>1.0307764064044151</v>
      </c>
      <c r="AM6" s="82">
        <v>2.9453045412282428</v>
      </c>
    </row>
    <row r="7" spans="1:39" ht="15.5" x14ac:dyDescent="0.35">
      <c r="A7" s="83" t="s">
        <v>224</v>
      </c>
      <c r="B7" s="81">
        <v>4.1666666666666664E-2</v>
      </c>
      <c r="C7" s="81">
        <v>0</v>
      </c>
      <c r="D7" s="81">
        <v>0</v>
      </c>
      <c r="E7" s="81">
        <v>0</v>
      </c>
      <c r="F7" s="81">
        <v>0</v>
      </c>
      <c r="G7" s="81">
        <v>0</v>
      </c>
      <c r="H7" s="81">
        <v>0</v>
      </c>
      <c r="I7" s="81">
        <v>0</v>
      </c>
      <c r="J7" s="81">
        <v>0</v>
      </c>
      <c r="K7" s="81">
        <v>0</v>
      </c>
      <c r="L7" s="81">
        <v>0</v>
      </c>
      <c r="M7" s="81">
        <v>0</v>
      </c>
      <c r="N7" s="81">
        <v>0</v>
      </c>
      <c r="O7" s="81">
        <v>0</v>
      </c>
      <c r="P7" s="81">
        <v>0</v>
      </c>
      <c r="Q7" s="81">
        <v>0</v>
      </c>
      <c r="R7" s="81">
        <v>0</v>
      </c>
      <c r="S7" s="81">
        <v>0</v>
      </c>
      <c r="T7" s="81">
        <v>0</v>
      </c>
      <c r="U7" s="82">
        <v>4.1666666666666671E-2</v>
      </c>
      <c r="V7" s="82">
        <v>0</v>
      </c>
      <c r="W7" s="82">
        <v>0</v>
      </c>
      <c r="X7" s="82">
        <v>0</v>
      </c>
      <c r="Y7" s="82">
        <v>0</v>
      </c>
      <c r="Z7" s="82">
        <v>0</v>
      </c>
      <c r="AA7" s="82">
        <v>0</v>
      </c>
      <c r="AB7" s="82">
        <v>0</v>
      </c>
      <c r="AC7" s="82">
        <v>0</v>
      </c>
      <c r="AD7" s="82">
        <v>0</v>
      </c>
      <c r="AE7" s="82">
        <v>0</v>
      </c>
      <c r="AF7" s="82">
        <v>0</v>
      </c>
      <c r="AG7" s="82">
        <v>0</v>
      </c>
      <c r="AH7" s="82">
        <v>0</v>
      </c>
      <c r="AI7" s="82">
        <v>0</v>
      </c>
      <c r="AJ7" s="82">
        <v>0</v>
      </c>
      <c r="AK7" s="82">
        <v>0</v>
      </c>
      <c r="AL7" s="82">
        <v>0</v>
      </c>
      <c r="AM7" s="82">
        <v>0</v>
      </c>
    </row>
    <row r="8" spans="1:39" ht="15.5" x14ac:dyDescent="0.35">
      <c r="A8" s="83" t="s">
        <v>222</v>
      </c>
      <c r="B8" s="81">
        <v>0.20833333333333334</v>
      </c>
      <c r="C8" s="81">
        <v>0.375</v>
      </c>
      <c r="D8" s="81">
        <v>8.3333333333333329E-2</v>
      </c>
      <c r="E8" s="81">
        <v>0.20833333333333334</v>
      </c>
      <c r="F8" s="81">
        <v>4.1666666666666664E-2</v>
      </c>
      <c r="G8" s="81">
        <v>0.25</v>
      </c>
      <c r="H8" s="81">
        <v>4.1666666666666664E-2</v>
      </c>
      <c r="I8" s="81">
        <v>4.1666666666666664E-2</v>
      </c>
      <c r="J8" s="81">
        <v>0.125</v>
      </c>
      <c r="K8" s="81">
        <v>0</v>
      </c>
      <c r="L8" s="81">
        <v>0</v>
      </c>
      <c r="M8" s="81">
        <v>4.1666666666666664E-2</v>
      </c>
      <c r="N8" s="81">
        <v>8.3333333333333329E-2</v>
      </c>
      <c r="O8" s="81">
        <v>0</v>
      </c>
      <c r="P8" s="81">
        <v>4.1666666666666664E-2</v>
      </c>
      <c r="Q8" s="81">
        <v>0</v>
      </c>
      <c r="R8" s="81">
        <v>0</v>
      </c>
      <c r="S8" s="81">
        <v>0</v>
      </c>
      <c r="T8" s="81">
        <v>0.125</v>
      </c>
      <c r="U8" s="82">
        <v>0.17002948025148279</v>
      </c>
      <c r="V8" s="82">
        <v>0.15710815069401318</v>
      </c>
      <c r="W8" s="82">
        <v>5.7630339567343723E-2</v>
      </c>
      <c r="X8" s="82">
        <v>0.10389457216622948</v>
      </c>
      <c r="Y8" s="82">
        <v>4.1666666666666671E-2</v>
      </c>
      <c r="Z8" s="82">
        <v>9.0289389814326909E-2</v>
      </c>
      <c r="AA8" s="82">
        <v>4.1666666666666671E-2</v>
      </c>
      <c r="AB8" s="82">
        <v>4.1666666666666671E-2</v>
      </c>
      <c r="AC8" s="82">
        <v>6.8959660545921314E-2</v>
      </c>
      <c r="AD8" s="82">
        <v>0</v>
      </c>
      <c r="AE8" s="82">
        <v>0</v>
      </c>
      <c r="AF8" s="82">
        <v>4.1666666666666671E-2</v>
      </c>
      <c r="AG8" s="82">
        <v>5.7630339567343723E-2</v>
      </c>
      <c r="AH8" s="82">
        <v>0</v>
      </c>
      <c r="AI8" s="82">
        <v>4.1666666666666671E-2</v>
      </c>
      <c r="AJ8" s="82">
        <v>0</v>
      </c>
      <c r="AK8" s="82">
        <v>0</v>
      </c>
      <c r="AL8" s="82">
        <v>0</v>
      </c>
      <c r="AM8" s="82">
        <v>6.8959660545921314E-2</v>
      </c>
    </row>
    <row r="9" spans="1:39" ht="15.5" x14ac:dyDescent="0.35">
      <c r="A9" s="83" t="s">
        <v>223</v>
      </c>
      <c r="B9" s="81">
        <v>3.8333333333333335</v>
      </c>
      <c r="C9" s="81">
        <v>2.0416666666666665</v>
      </c>
      <c r="D9" s="81">
        <v>0.625</v>
      </c>
      <c r="E9" s="81">
        <v>12.375</v>
      </c>
      <c r="F9" s="81">
        <v>30.083333333333332</v>
      </c>
      <c r="G9" s="81">
        <v>19.958333333333332</v>
      </c>
      <c r="H9" s="81">
        <v>42.375</v>
      </c>
      <c r="I9" s="81">
        <v>41.25</v>
      </c>
      <c r="J9" s="81">
        <v>31.791666666666668</v>
      </c>
      <c r="K9" s="81">
        <v>34.583333333333336</v>
      </c>
      <c r="L9" s="81">
        <v>35.666666666666664</v>
      </c>
      <c r="M9" s="81">
        <v>21.333333333333332</v>
      </c>
      <c r="N9" s="81">
        <v>0.41666666666666669</v>
      </c>
      <c r="O9" s="81">
        <v>1.875</v>
      </c>
      <c r="P9" s="81">
        <v>38.375</v>
      </c>
      <c r="Q9" s="81">
        <v>4.666666666666667</v>
      </c>
      <c r="R9" s="81">
        <v>1.4166666666666667</v>
      </c>
      <c r="S9" s="81">
        <v>21.5</v>
      </c>
      <c r="T9" s="81">
        <v>9.25</v>
      </c>
      <c r="U9" s="82">
        <v>0.8223919396586149</v>
      </c>
      <c r="V9" s="82">
        <v>0.25875374860175249</v>
      </c>
      <c r="W9" s="82">
        <v>0.13204769669668062</v>
      </c>
      <c r="X9" s="82">
        <v>1.0914896415821633</v>
      </c>
      <c r="Y9" s="82">
        <v>3.5411231467002979</v>
      </c>
      <c r="Z9" s="82">
        <v>2.5405973041463596</v>
      </c>
      <c r="AA9" s="82">
        <v>6.3273653708500106</v>
      </c>
      <c r="AB9" s="82">
        <v>7.2978183160389145</v>
      </c>
      <c r="AC9" s="82">
        <v>5.8807531703210891</v>
      </c>
      <c r="AD9" s="82">
        <v>5.7571369276633275</v>
      </c>
      <c r="AE9" s="82">
        <v>5.0499916295908056</v>
      </c>
      <c r="AF9" s="82">
        <v>3.4759352128405294</v>
      </c>
      <c r="AG9" s="82">
        <v>0.14641447355925183</v>
      </c>
      <c r="AH9" s="82">
        <v>0.37740772938944772</v>
      </c>
      <c r="AI9" s="82">
        <v>5.7941163623360081</v>
      </c>
      <c r="AJ9" s="82">
        <v>0.83550441821108401</v>
      </c>
      <c r="AK9" s="82">
        <v>0.39889642451132945</v>
      </c>
      <c r="AL9" s="82">
        <v>3.3820712288627885</v>
      </c>
      <c r="AM9" s="82">
        <v>1.4685717206015936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Feuil148">
    <tabColor rgb="FF77B5FE"/>
  </sheetPr>
  <dimension ref="A1:AM10"/>
  <sheetViews>
    <sheetView workbookViewId="0">
      <selection activeCell="A4" sqref="A4:XFD4"/>
    </sheetView>
  </sheetViews>
  <sheetFormatPr defaultColWidth="11.453125" defaultRowHeight="14.5" x14ac:dyDescent="0.35"/>
  <cols>
    <col min="1" max="1" width="16.54296875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39" ht="35.25" customHeight="1" x14ac:dyDescent="0.35">
      <c r="A1" s="58" t="s">
        <v>138</v>
      </c>
      <c r="B1" s="58"/>
      <c r="C1" s="58"/>
      <c r="D1" s="58"/>
      <c r="E1" s="58"/>
    </row>
    <row r="4" spans="1:39" x14ac:dyDescent="0.35">
      <c r="A4" s="1"/>
      <c r="B4" s="48">
        <v>43374</v>
      </c>
      <c r="C4" s="48">
        <v>43405</v>
      </c>
      <c r="D4" s="48">
        <v>43435</v>
      </c>
      <c r="E4" s="48">
        <v>43466</v>
      </c>
      <c r="F4" s="48">
        <v>43497</v>
      </c>
      <c r="G4" s="48">
        <v>43525</v>
      </c>
      <c r="H4" s="48">
        <v>43556</v>
      </c>
      <c r="I4" s="48">
        <v>43586</v>
      </c>
      <c r="J4" s="48">
        <v>43617</v>
      </c>
      <c r="K4" s="48">
        <v>43647</v>
      </c>
      <c r="L4" s="48">
        <v>43678</v>
      </c>
      <c r="M4" s="48">
        <v>43709</v>
      </c>
      <c r="N4" s="48">
        <v>43770</v>
      </c>
      <c r="O4" s="48">
        <v>43831</v>
      </c>
      <c r="P4" s="48">
        <v>43891</v>
      </c>
      <c r="Q4" s="48">
        <v>43983</v>
      </c>
      <c r="R4" s="48">
        <v>44013</v>
      </c>
      <c r="S4" s="48">
        <v>44044</v>
      </c>
      <c r="T4" s="48">
        <v>44075</v>
      </c>
      <c r="U4" s="48" t="s">
        <v>201</v>
      </c>
      <c r="V4" s="48" t="s">
        <v>202</v>
      </c>
      <c r="W4" s="48" t="s">
        <v>203</v>
      </c>
      <c r="X4" s="48" t="s">
        <v>204</v>
      </c>
      <c r="Y4" s="48" t="s">
        <v>205</v>
      </c>
      <c r="Z4" s="48" t="s">
        <v>206</v>
      </c>
      <c r="AA4" s="48" t="s">
        <v>207</v>
      </c>
      <c r="AB4" s="48" t="s">
        <v>206</v>
      </c>
      <c r="AC4" s="48" t="s">
        <v>208</v>
      </c>
      <c r="AD4" s="48" t="s">
        <v>209</v>
      </c>
      <c r="AE4" s="48" t="s">
        <v>210</v>
      </c>
      <c r="AF4" s="48" t="s">
        <v>211</v>
      </c>
      <c r="AG4" s="48" t="s">
        <v>212</v>
      </c>
      <c r="AH4" s="48" t="s">
        <v>213</v>
      </c>
      <c r="AI4" s="48" t="s">
        <v>214</v>
      </c>
      <c r="AJ4" s="48" t="s">
        <v>215</v>
      </c>
      <c r="AK4" s="48" t="s">
        <v>216</v>
      </c>
      <c r="AL4" s="48" t="s">
        <v>217</v>
      </c>
      <c r="AM4" s="48" t="s">
        <v>218</v>
      </c>
    </row>
    <row r="5" spans="1:39" ht="15.5" x14ac:dyDescent="0.35">
      <c r="A5" s="83" t="s">
        <v>219</v>
      </c>
      <c r="B5" s="81">
        <v>6.916666666666667</v>
      </c>
      <c r="C5" s="81">
        <v>1.6666666666666667</v>
      </c>
      <c r="D5" s="81">
        <v>0.16666666666666666</v>
      </c>
      <c r="E5" s="81">
        <v>1.0833333333333333</v>
      </c>
      <c r="F5" s="81">
        <v>4.166666666666667</v>
      </c>
      <c r="G5" s="81">
        <v>19.75</v>
      </c>
      <c r="H5" s="81">
        <v>24.25</v>
      </c>
      <c r="I5" s="81">
        <v>0.33333333333333331</v>
      </c>
      <c r="J5" s="81">
        <v>39.916666666666664</v>
      </c>
      <c r="K5" s="81">
        <v>284.91666666666669</v>
      </c>
      <c r="L5" s="81">
        <v>180.25</v>
      </c>
      <c r="M5" s="81">
        <v>136.5</v>
      </c>
      <c r="N5" s="81">
        <v>3.5</v>
      </c>
      <c r="O5" s="81">
        <v>2.5</v>
      </c>
      <c r="P5" s="81">
        <v>87.916666666666671</v>
      </c>
      <c r="Q5" s="81">
        <v>25.666666666666668</v>
      </c>
      <c r="R5" s="81">
        <v>352.33333333333331</v>
      </c>
      <c r="S5" s="81">
        <v>192.91666666666666</v>
      </c>
      <c r="T5" s="81">
        <v>75</v>
      </c>
      <c r="U5" s="82">
        <v>1.7643710070461516</v>
      </c>
      <c r="V5" s="82">
        <v>0.61954691818972352</v>
      </c>
      <c r="W5" s="82">
        <v>0.11236664374387369</v>
      </c>
      <c r="X5" s="82">
        <v>0.3361622383686938</v>
      </c>
      <c r="Y5" s="82">
        <v>1.2482310715892344</v>
      </c>
      <c r="Z5" s="82">
        <v>4.1214975948364234</v>
      </c>
      <c r="AA5" s="82">
        <v>5.1450549957304554</v>
      </c>
      <c r="AB5" s="82">
        <v>0.18802535827258873</v>
      </c>
      <c r="AC5" s="82">
        <v>11.475572431310896</v>
      </c>
      <c r="AD5" s="82">
        <v>53.183851834552151</v>
      </c>
      <c r="AE5" s="82">
        <v>24.817248705957184</v>
      </c>
      <c r="AF5" s="82">
        <v>14.994696031961071</v>
      </c>
      <c r="AG5" s="82">
        <v>0.92523543277406228</v>
      </c>
      <c r="AH5" s="82">
        <v>0.63365223231292378</v>
      </c>
      <c r="AI5" s="82">
        <v>18.981034527052834</v>
      </c>
      <c r="AJ5" s="82">
        <v>7.6627130780926231</v>
      </c>
      <c r="AK5" s="82">
        <v>69.063358409126579</v>
      </c>
      <c r="AL5" s="82">
        <v>40.355889948498891</v>
      </c>
      <c r="AM5" s="82">
        <v>14.109957799047773</v>
      </c>
    </row>
    <row r="6" spans="1:39" ht="15.5" x14ac:dyDescent="0.35">
      <c r="A6" s="83" t="s">
        <v>220</v>
      </c>
      <c r="B6" s="81">
        <v>1.4166666666666667</v>
      </c>
      <c r="C6" s="81">
        <v>1.5</v>
      </c>
      <c r="D6" s="81">
        <v>8.3333333333333329E-2</v>
      </c>
      <c r="E6" s="81">
        <v>8.3333333333333329E-2</v>
      </c>
      <c r="F6" s="81">
        <v>0.16666666666666666</v>
      </c>
      <c r="G6" s="81">
        <v>0.5</v>
      </c>
      <c r="H6" s="81">
        <v>8.3333333333333329E-2</v>
      </c>
      <c r="I6" s="81">
        <v>0</v>
      </c>
      <c r="J6" s="81">
        <v>2.0833333333333335</v>
      </c>
      <c r="K6" s="81">
        <v>0</v>
      </c>
      <c r="L6" s="81">
        <v>0</v>
      </c>
      <c r="M6" s="81">
        <v>0.16666666666666666</v>
      </c>
      <c r="N6" s="81">
        <v>1.5833333333333333</v>
      </c>
      <c r="O6" s="81">
        <v>0</v>
      </c>
      <c r="P6" s="81">
        <v>0</v>
      </c>
      <c r="Q6" s="81">
        <v>0</v>
      </c>
      <c r="R6" s="81">
        <v>0</v>
      </c>
      <c r="S6" s="81">
        <v>0</v>
      </c>
      <c r="T6" s="81">
        <v>8.3333333333333329E-2</v>
      </c>
      <c r="U6" s="82">
        <v>0.3785605378378481</v>
      </c>
      <c r="V6" s="82">
        <v>0.65712874067277094</v>
      </c>
      <c r="W6" s="82">
        <v>8.3333333333333329E-2</v>
      </c>
      <c r="X6" s="82">
        <v>8.3333333333333329E-2</v>
      </c>
      <c r="Y6" s="82">
        <v>0.11236664374387369</v>
      </c>
      <c r="Z6" s="82">
        <v>0.19462473604038075</v>
      </c>
      <c r="AA6" s="82">
        <v>8.3333333333333329E-2</v>
      </c>
      <c r="AB6" s="82">
        <v>0</v>
      </c>
      <c r="AC6" s="82">
        <v>0.90836460885828363</v>
      </c>
      <c r="AD6" s="82">
        <v>0</v>
      </c>
      <c r="AE6" s="82">
        <v>0</v>
      </c>
      <c r="AF6" s="82">
        <v>0.11236664374387369</v>
      </c>
      <c r="AG6" s="82">
        <v>0.52883997312203745</v>
      </c>
      <c r="AH6" s="82">
        <v>0</v>
      </c>
      <c r="AI6" s="82">
        <v>0</v>
      </c>
      <c r="AJ6" s="82">
        <v>0</v>
      </c>
      <c r="AK6" s="82">
        <v>0</v>
      </c>
      <c r="AL6" s="82">
        <v>0</v>
      </c>
      <c r="AM6" s="82">
        <v>8.3333333333333329E-2</v>
      </c>
    </row>
    <row r="7" spans="1:39" ht="15.5" x14ac:dyDescent="0.35">
      <c r="A7" s="83" t="s">
        <v>221</v>
      </c>
      <c r="B7" s="81">
        <v>8.75</v>
      </c>
      <c r="C7" s="81">
        <v>6.416666666666667</v>
      </c>
      <c r="D7" s="81">
        <v>0.33333333333333331</v>
      </c>
      <c r="E7" s="81">
        <v>0</v>
      </c>
      <c r="F7" s="81">
        <v>0</v>
      </c>
      <c r="G7" s="81">
        <v>0</v>
      </c>
      <c r="H7" s="81">
        <v>0.41666666666666669</v>
      </c>
      <c r="I7" s="81">
        <v>0.5</v>
      </c>
      <c r="J7" s="81">
        <v>1.5833333333333333</v>
      </c>
      <c r="K7" s="81">
        <v>0.66666666666666663</v>
      </c>
      <c r="L7" s="81">
        <v>0.41666666666666669</v>
      </c>
      <c r="M7" s="81">
        <v>0.16666666666666666</v>
      </c>
      <c r="N7" s="81">
        <v>0</v>
      </c>
      <c r="O7" s="81">
        <v>0</v>
      </c>
      <c r="P7" s="81">
        <v>0.5</v>
      </c>
      <c r="Q7" s="81">
        <v>0.33333333333333331</v>
      </c>
      <c r="R7" s="81">
        <v>0.75</v>
      </c>
      <c r="S7" s="81">
        <v>4.25</v>
      </c>
      <c r="T7" s="81">
        <v>16.916666666666668</v>
      </c>
      <c r="U7" s="82">
        <v>3.5592921495798304</v>
      </c>
      <c r="V7" s="82">
        <v>1.1707180736969973</v>
      </c>
      <c r="W7" s="82">
        <v>0.18802535827258873</v>
      </c>
      <c r="X7" s="82">
        <v>0</v>
      </c>
      <c r="Y7" s="82">
        <v>0</v>
      </c>
      <c r="Z7" s="82">
        <v>0</v>
      </c>
      <c r="AA7" s="82">
        <v>0.28757958933488342</v>
      </c>
      <c r="AB7" s="82">
        <v>0.26111648393354681</v>
      </c>
      <c r="AC7" s="82">
        <v>0.43446821087695964</v>
      </c>
      <c r="AD7" s="82">
        <v>0.28426762180748061</v>
      </c>
      <c r="AE7" s="82">
        <v>0.22890825651118377</v>
      </c>
      <c r="AF7" s="82">
        <v>0.11236664374387369</v>
      </c>
      <c r="AG7" s="82">
        <v>0</v>
      </c>
      <c r="AH7" s="82">
        <v>0</v>
      </c>
      <c r="AI7" s="82">
        <v>0.35887028128263671</v>
      </c>
      <c r="AJ7" s="82">
        <v>0.25623537159526916</v>
      </c>
      <c r="AK7" s="82">
        <v>0.57898814558440892</v>
      </c>
      <c r="AL7" s="82">
        <v>1.7194299619174356</v>
      </c>
      <c r="AM7" s="82">
        <v>4.3735748039397437</v>
      </c>
    </row>
    <row r="8" spans="1:39" ht="15.5" x14ac:dyDescent="0.35">
      <c r="A8" s="83" t="s">
        <v>224</v>
      </c>
      <c r="B8" s="81">
        <v>8.3333333333333329E-2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  <c r="K8" s="81">
        <v>0</v>
      </c>
      <c r="L8" s="81">
        <v>0</v>
      </c>
      <c r="M8" s="81">
        <v>0</v>
      </c>
      <c r="N8" s="81">
        <v>0</v>
      </c>
      <c r="O8" s="81">
        <v>0</v>
      </c>
      <c r="P8" s="81">
        <v>0</v>
      </c>
      <c r="Q8" s="81">
        <v>0</v>
      </c>
      <c r="R8" s="81">
        <v>0</v>
      </c>
      <c r="S8" s="81">
        <v>0</v>
      </c>
      <c r="T8" s="81">
        <v>0</v>
      </c>
      <c r="U8" s="82">
        <v>8.3333333333333329E-2</v>
      </c>
      <c r="V8" s="82">
        <v>0</v>
      </c>
      <c r="W8" s="82">
        <v>0</v>
      </c>
      <c r="X8" s="82">
        <v>0</v>
      </c>
      <c r="Y8" s="82">
        <v>0</v>
      </c>
      <c r="Z8" s="82">
        <v>0</v>
      </c>
      <c r="AA8" s="82">
        <v>0</v>
      </c>
      <c r="AB8" s="82">
        <v>0</v>
      </c>
      <c r="AC8" s="82">
        <v>0</v>
      </c>
      <c r="AD8" s="82">
        <v>0</v>
      </c>
      <c r="AE8" s="82">
        <v>0</v>
      </c>
      <c r="AF8" s="82">
        <v>0</v>
      </c>
      <c r="AG8" s="82">
        <v>0</v>
      </c>
      <c r="AH8" s="82">
        <v>0</v>
      </c>
      <c r="AI8" s="82">
        <v>0</v>
      </c>
      <c r="AJ8" s="82">
        <v>0</v>
      </c>
      <c r="AK8" s="82">
        <v>0</v>
      </c>
      <c r="AL8" s="82">
        <v>0</v>
      </c>
      <c r="AM8" s="82">
        <v>0</v>
      </c>
    </row>
    <row r="9" spans="1:39" ht="15.5" x14ac:dyDescent="0.35">
      <c r="A9" s="83" t="s">
        <v>222</v>
      </c>
      <c r="B9" s="81">
        <v>0.41666666666666669</v>
      </c>
      <c r="C9" s="81">
        <v>8.3333333333333329E-2</v>
      </c>
      <c r="D9" s="81">
        <v>8.3333333333333329E-2</v>
      </c>
      <c r="E9" s="81">
        <v>0.25</v>
      </c>
      <c r="F9" s="81">
        <v>8.3333333333333329E-2</v>
      </c>
      <c r="G9" s="81">
        <v>0.25</v>
      </c>
      <c r="H9" s="81">
        <v>8.3333333333333329E-2</v>
      </c>
      <c r="I9" s="81">
        <v>8.3333333333333329E-2</v>
      </c>
      <c r="J9" s="81">
        <v>0.25</v>
      </c>
      <c r="K9" s="81">
        <v>0</v>
      </c>
      <c r="L9" s="81">
        <v>0</v>
      </c>
      <c r="M9" s="81">
        <v>0</v>
      </c>
      <c r="N9" s="81">
        <v>8.3333333333333329E-2</v>
      </c>
      <c r="O9" s="81">
        <v>0</v>
      </c>
      <c r="P9" s="81">
        <v>8.3333333333333329E-2</v>
      </c>
      <c r="Q9" s="81">
        <v>0</v>
      </c>
      <c r="R9" s="81">
        <v>0</v>
      </c>
      <c r="S9" s="81">
        <v>0</v>
      </c>
      <c r="T9" s="81">
        <v>8.3333333333333329E-2</v>
      </c>
      <c r="U9" s="82">
        <v>0.3361622383686938</v>
      </c>
      <c r="V9" s="82">
        <v>8.3333333333333329E-2</v>
      </c>
      <c r="W9" s="82">
        <v>8.3333333333333329E-2</v>
      </c>
      <c r="X9" s="82">
        <v>0.17943514064131835</v>
      </c>
      <c r="Y9" s="82">
        <v>8.3333333333333329E-2</v>
      </c>
      <c r="Z9" s="82">
        <v>0.1305582419667734</v>
      </c>
      <c r="AA9" s="82">
        <v>8.3333333333333329E-2</v>
      </c>
      <c r="AB9" s="82">
        <v>8.3333333333333329E-2</v>
      </c>
      <c r="AC9" s="82">
        <v>0.1305582419667734</v>
      </c>
      <c r="AD9" s="82">
        <v>0</v>
      </c>
      <c r="AE9" s="82">
        <v>0</v>
      </c>
      <c r="AF9" s="82">
        <v>0</v>
      </c>
      <c r="AG9" s="82">
        <v>8.3333333333333329E-2</v>
      </c>
      <c r="AH9" s="82">
        <v>0</v>
      </c>
      <c r="AI9" s="82">
        <v>8.3333333333333329E-2</v>
      </c>
      <c r="AJ9" s="82">
        <v>0</v>
      </c>
      <c r="AK9" s="82">
        <v>0</v>
      </c>
      <c r="AL9" s="82">
        <v>0</v>
      </c>
      <c r="AM9" s="82">
        <v>8.3333333333333329E-2</v>
      </c>
    </row>
    <row r="10" spans="1:39" ht="15.5" x14ac:dyDescent="0.35">
      <c r="A10" s="83" t="s">
        <v>223</v>
      </c>
      <c r="B10" s="81">
        <v>3.5833333333333335</v>
      </c>
      <c r="C10" s="81">
        <v>1.8333333333333333</v>
      </c>
      <c r="D10" s="81">
        <v>0.5</v>
      </c>
      <c r="E10" s="81">
        <v>12.833333333333334</v>
      </c>
      <c r="F10" s="81">
        <v>31.333333333333332</v>
      </c>
      <c r="G10" s="81">
        <v>18.916666666666668</v>
      </c>
      <c r="H10" s="81">
        <v>45.416666666666664</v>
      </c>
      <c r="I10" s="81">
        <v>41.5</v>
      </c>
      <c r="J10" s="81">
        <v>31.083333333333332</v>
      </c>
      <c r="K10" s="81">
        <v>35.5</v>
      </c>
      <c r="L10" s="81">
        <v>34.75</v>
      </c>
      <c r="M10" s="81">
        <v>20.5</v>
      </c>
      <c r="N10" s="81">
        <v>0.58333333333333337</v>
      </c>
      <c r="O10" s="81">
        <v>1.75</v>
      </c>
      <c r="P10" s="81">
        <v>38.916666666666664</v>
      </c>
      <c r="Q10" s="81">
        <v>4.833333333333333</v>
      </c>
      <c r="R10" s="81">
        <v>0.75</v>
      </c>
      <c r="S10" s="81">
        <v>24.333333333333332</v>
      </c>
      <c r="T10" s="81">
        <v>9.8333333333333339</v>
      </c>
      <c r="U10" s="82">
        <v>1.3732196922678919</v>
      </c>
      <c r="V10" s="82">
        <v>0.29729419500528154</v>
      </c>
      <c r="W10" s="82">
        <v>0.19462473604038075</v>
      </c>
      <c r="X10" s="82">
        <v>1.4240006242195888</v>
      </c>
      <c r="Y10" s="82">
        <v>5.0487522210838387</v>
      </c>
      <c r="Z10" s="82">
        <v>3.2391037231451745</v>
      </c>
      <c r="AA10" s="82">
        <v>10.765023563524251</v>
      </c>
      <c r="AB10" s="82">
        <v>10.908364874829969</v>
      </c>
      <c r="AC10" s="82">
        <v>8.5479559255444517</v>
      </c>
      <c r="AD10" s="82">
        <v>8.805559538602802</v>
      </c>
      <c r="AE10" s="82">
        <v>6.6732448606129369</v>
      </c>
      <c r="AF10" s="82">
        <v>4.7776309585146466</v>
      </c>
      <c r="AG10" s="82">
        <v>0.22890825651118377</v>
      </c>
      <c r="AH10" s="82">
        <v>0.52404313956125037</v>
      </c>
      <c r="AI10" s="82">
        <v>8.0748940637889586</v>
      </c>
      <c r="AJ10" s="82">
        <v>1.3075151852257625</v>
      </c>
      <c r="AK10" s="82">
        <v>0.25</v>
      </c>
      <c r="AL10" s="82">
        <v>4.9989897969388766</v>
      </c>
      <c r="AM10" s="82">
        <v>2.12429429755537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Feuil149">
    <tabColor rgb="FF77B5FE"/>
  </sheetPr>
  <dimension ref="A1:AM10"/>
  <sheetViews>
    <sheetView workbookViewId="0">
      <selection activeCell="A4" sqref="A4:XFD4"/>
    </sheetView>
  </sheetViews>
  <sheetFormatPr defaultColWidth="11.453125" defaultRowHeight="14.5" x14ac:dyDescent="0.35"/>
  <cols>
    <col min="1" max="1" width="16.54296875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39" ht="35.25" customHeight="1" x14ac:dyDescent="0.35">
      <c r="A1" s="58" t="s">
        <v>138</v>
      </c>
      <c r="B1" s="58"/>
      <c r="C1" s="58"/>
      <c r="D1" s="58"/>
      <c r="E1" s="58"/>
    </row>
    <row r="4" spans="1:39" x14ac:dyDescent="0.35">
      <c r="A4" s="1"/>
      <c r="B4" s="48">
        <v>43374</v>
      </c>
      <c r="C4" s="48">
        <v>43405</v>
      </c>
      <c r="D4" s="48">
        <v>43435</v>
      </c>
      <c r="E4" s="48">
        <v>43466</v>
      </c>
      <c r="F4" s="48">
        <v>43497</v>
      </c>
      <c r="G4" s="48">
        <v>43525</v>
      </c>
      <c r="H4" s="48">
        <v>43556</v>
      </c>
      <c r="I4" s="48">
        <v>43586</v>
      </c>
      <c r="J4" s="48">
        <v>43617</v>
      </c>
      <c r="K4" s="48">
        <v>43647</v>
      </c>
      <c r="L4" s="48">
        <v>43678</v>
      </c>
      <c r="M4" s="48">
        <v>43709</v>
      </c>
      <c r="N4" s="48">
        <v>43770</v>
      </c>
      <c r="O4" s="48">
        <v>43831</v>
      </c>
      <c r="P4" s="48">
        <v>43891</v>
      </c>
      <c r="Q4" s="48">
        <v>43983</v>
      </c>
      <c r="R4" s="48">
        <v>44013</v>
      </c>
      <c r="S4" s="48">
        <v>44044</v>
      </c>
      <c r="T4" s="48">
        <v>44075</v>
      </c>
      <c r="U4" s="48" t="s">
        <v>201</v>
      </c>
      <c r="V4" s="48" t="s">
        <v>202</v>
      </c>
      <c r="W4" s="48" t="s">
        <v>203</v>
      </c>
      <c r="X4" s="48" t="s">
        <v>204</v>
      </c>
      <c r="Y4" s="48" t="s">
        <v>205</v>
      </c>
      <c r="Z4" s="48" t="s">
        <v>206</v>
      </c>
      <c r="AA4" s="48" t="s">
        <v>207</v>
      </c>
      <c r="AB4" s="48" t="s">
        <v>206</v>
      </c>
      <c r="AC4" s="48" t="s">
        <v>208</v>
      </c>
      <c r="AD4" s="48" t="s">
        <v>209</v>
      </c>
      <c r="AE4" s="48" t="s">
        <v>210</v>
      </c>
      <c r="AF4" s="48" t="s">
        <v>211</v>
      </c>
      <c r="AG4" s="48" t="s">
        <v>212</v>
      </c>
      <c r="AH4" s="48" t="s">
        <v>213</v>
      </c>
      <c r="AI4" s="48" t="s">
        <v>214</v>
      </c>
      <c r="AJ4" s="48" t="s">
        <v>215</v>
      </c>
      <c r="AK4" s="48" t="s">
        <v>216</v>
      </c>
      <c r="AL4" s="48" t="s">
        <v>217</v>
      </c>
      <c r="AM4" s="48" t="s">
        <v>218</v>
      </c>
    </row>
    <row r="5" spans="1:39" ht="15.5" x14ac:dyDescent="0.35">
      <c r="A5" s="83" t="s">
        <v>219</v>
      </c>
      <c r="B5" s="81">
        <v>7.5</v>
      </c>
      <c r="C5" s="81">
        <v>1.5833333333333333</v>
      </c>
      <c r="D5" s="81">
        <v>0.25</v>
      </c>
      <c r="E5" s="81">
        <v>0.91666666666666663</v>
      </c>
      <c r="F5" s="81">
        <v>4.583333333333333</v>
      </c>
      <c r="G5" s="81">
        <v>23.916666666666668</v>
      </c>
      <c r="H5" s="81">
        <v>22.333333333333332</v>
      </c>
      <c r="I5" s="81">
        <v>0.25</v>
      </c>
      <c r="J5" s="81">
        <v>43.666666666666664</v>
      </c>
      <c r="K5" s="81">
        <v>277.5</v>
      </c>
      <c r="L5" s="81">
        <v>168.91666666666666</v>
      </c>
      <c r="M5" s="81">
        <v>136.41666666666666</v>
      </c>
      <c r="N5" s="81">
        <v>5</v>
      </c>
      <c r="O5" s="81">
        <v>1.1666666666666667</v>
      </c>
      <c r="P5" s="81">
        <v>84.25</v>
      </c>
      <c r="Q5" s="81">
        <v>15.25</v>
      </c>
      <c r="R5" s="81">
        <v>302</v>
      </c>
      <c r="S5" s="81">
        <v>207.25</v>
      </c>
      <c r="T5" s="81">
        <v>66.083333333333329</v>
      </c>
      <c r="U5" s="82">
        <v>1.0480862791225007</v>
      </c>
      <c r="V5" s="82">
        <v>0.31281549730397851</v>
      </c>
      <c r="W5" s="82">
        <v>0.1305582419667734</v>
      </c>
      <c r="X5" s="82">
        <v>0.41666666666666669</v>
      </c>
      <c r="Y5" s="82">
        <v>1.6070787224657106</v>
      </c>
      <c r="Z5" s="82">
        <v>5.048939782696257</v>
      </c>
      <c r="AA5" s="82">
        <v>5.4859784538366165</v>
      </c>
      <c r="AB5" s="82">
        <v>0.17943514064131835</v>
      </c>
      <c r="AC5" s="82">
        <v>14.873371229051324</v>
      </c>
      <c r="AD5" s="82">
        <v>51.916089057538827</v>
      </c>
      <c r="AE5" s="82">
        <v>28.570608528996576</v>
      </c>
      <c r="AF5" s="82">
        <v>13.074065430029284</v>
      </c>
      <c r="AG5" s="82">
        <v>1.0940611029415575</v>
      </c>
      <c r="AH5" s="82">
        <v>0.48979484470438228</v>
      </c>
      <c r="AI5" s="82">
        <v>20.674653271065708</v>
      </c>
      <c r="AJ5" s="82">
        <v>4.2589033301728714</v>
      </c>
      <c r="AK5" s="82">
        <v>59.234255036228575</v>
      </c>
      <c r="AL5" s="82">
        <v>43.277141597481751</v>
      </c>
      <c r="AM5" s="82">
        <v>13.231882028653446</v>
      </c>
    </row>
    <row r="6" spans="1:39" ht="15.5" x14ac:dyDescent="0.35">
      <c r="A6" s="83" t="s">
        <v>220</v>
      </c>
      <c r="B6" s="81">
        <v>1.3333333333333333</v>
      </c>
      <c r="C6" s="81">
        <v>1.3333333333333333</v>
      </c>
      <c r="D6" s="81">
        <v>0.16666666666666666</v>
      </c>
      <c r="E6" s="81">
        <v>0</v>
      </c>
      <c r="F6" s="81">
        <v>0.25</v>
      </c>
      <c r="G6" s="81">
        <v>0.5</v>
      </c>
      <c r="H6" s="81">
        <v>0.25</v>
      </c>
      <c r="I6" s="81">
        <v>8.3333333333333329E-2</v>
      </c>
      <c r="J6" s="81">
        <v>1.5</v>
      </c>
      <c r="K6" s="81">
        <v>0</v>
      </c>
      <c r="L6" s="81">
        <v>0</v>
      </c>
      <c r="M6" s="81">
        <v>0</v>
      </c>
      <c r="N6" s="81">
        <v>2.1666666666666665</v>
      </c>
      <c r="O6" s="81">
        <v>0.16666666666666666</v>
      </c>
      <c r="P6" s="81">
        <v>0</v>
      </c>
      <c r="Q6" s="81">
        <v>0</v>
      </c>
      <c r="R6" s="81">
        <v>0</v>
      </c>
      <c r="S6" s="81">
        <v>0</v>
      </c>
      <c r="T6" s="81">
        <v>0</v>
      </c>
      <c r="U6" s="82">
        <v>0.33333333333333337</v>
      </c>
      <c r="V6" s="82">
        <v>0.39568378355153322</v>
      </c>
      <c r="W6" s="82">
        <v>0.11236664374387369</v>
      </c>
      <c r="X6" s="82">
        <v>0</v>
      </c>
      <c r="Y6" s="82">
        <v>0.1305582419667734</v>
      </c>
      <c r="Z6" s="82">
        <v>0.19462473604038075</v>
      </c>
      <c r="AA6" s="82">
        <v>0.17943514064131835</v>
      </c>
      <c r="AB6" s="82">
        <v>8.3333333333333329E-2</v>
      </c>
      <c r="AC6" s="82">
        <v>0.52943652150473186</v>
      </c>
      <c r="AD6" s="82">
        <v>0</v>
      </c>
      <c r="AE6" s="82">
        <v>0</v>
      </c>
      <c r="AF6" s="82">
        <v>0</v>
      </c>
      <c r="AG6" s="82">
        <v>0.5050252518939079</v>
      </c>
      <c r="AH6" s="82">
        <v>0.16666666666666666</v>
      </c>
      <c r="AI6" s="82">
        <v>0</v>
      </c>
      <c r="AJ6" s="82">
        <v>0</v>
      </c>
      <c r="AK6" s="82">
        <v>0</v>
      </c>
      <c r="AL6" s="82">
        <v>0</v>
      </c>
      <c r="AM6" s="82">
        <v>0</v>
      </c>
    </row>
    <row r="7" spans="1:39" ht="15.5" x14ac:dyDescent="0.35">
      <c r="A7" s="83" t="s">
        <v>221</v>
      </c>
      <c r="B7" s="81">
        <v>9.9166666666666661</v>
      </c>
      <c r="C7" s="81">
        <v>10.166666666666666</v>
      </c>
      <c r="D7" s="81">
        <v>0.16666666666666666</v>
      </c>
      <c r="E7" s="81">
        <v>0</v>
      </c>
      <c r="F7" s="81">
        <v>0</v>
      </c>
      <c r="G7" s="81">
        <v>0</v>
      </c>
      <c r="H7" s="81">
        <v>0.5</v>
      </c>
      <c r="I7" s="81">
        <v>0.66666666666666663</v>
      </c>
      <c r="J7" s="81">
        <v>1.8333333333333333</v>
      </c>
      <c r="K7" s="81">
        <v>0.91666666666666663</v>
      </c>
      <c r="L7" s="81">
        <v>0.5</v>
      </c>
      <c r="M7" s="81">
        <v>0.75</v>
      </c>
      <c r="N7" s="81">
        <v>8.3333333333333329E-2</v>
      </c>
      <c r="O7" s="81">
        <v>0</v>
      </c>
      <c r="P7" s="81">
        <v>0.16666666666666666</v>
      </c>
      <c r="Q7" s="81">
        <v>0.16666666666666666</v>
      </c>
      <c r="R7" s="81">
        <v>8.3333333333333329E-2</v>
      </c>
      <c r="S7" s="81">
        <v>3.25</v>
      </c>
      <c r="T7" s="81">
        <v>15.583333333333334</v>
      </c>
      <c r="U7" s="82">
        <v>3.9340362751430518</v>
      </c>
      <c r="V7" s="82">
        <v>2.3381983913200601</v>
      </c>
      <c r="W7" s="82">
        <v>0.11236664374387369</v>
      </c>
      <c r="X7" s="82">
        <v>0</v>
      </c>
      <c r="Y7" s="82">
        <v>0</v>
      </c>
      <c r="Z7" s="82">
        <v>0</v>
      </c>
      <c r="AA7" s="82">
        <v>0.23028309323591914</v>
      </c>
      <c r="AB7" s="82">
        <v>0.33333333333333337</v>
      </c>
      <c r="AC7" s="82">
        <v>0.47407538930793991</v>
      </c>
      <c r="AD7" s="82">
        <v>0.31281549730397845</v>
      </c>
      <c r="AE7" s="82">
        <v>0.5</v>
      </c>
      <c r="AF7" s="82">
        <v>0.41056133044967363</v>
      </c>
      <c r="AG7" s="82">
        <v>8.3333333333333329E-2</v>
      </c>
      <c r="AH7" s="82">
        <v>0</v>
      </c>
      <c r="AI7" s="82">
        <v>0.16666666666666666</v>
      </c>
      <c r="AJ7" s="82">
        <v>0.16666666666666666</v>
      </c>
      <c r="AK7" s="82">
        <v>8.3333333333333329E-2</v>
      </c>
      <c r="AL7" s="82">
        <v>1.2005364962331961</v>
      </c>
      <c r="AM7" s="82">
        <v>4.1312892061740856</v>
      </c>
    </row>
    <row r="8" spans="1:39" ht="15.5" x14ac:dyDescent="0.35">
      <c r="A8" s="83" t="s">
        <v>224</v>
      </c>
      <c r="B8" s="81">
        <v>0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  <c r="K8" s="81">
        <v>0</v>
      </c>
      <c r="L8" s="81">
        <v>0</v>
      </c>
      <c r="M8" s="81">
        <v>0</v>
      </c>
      <c r="N8" s="81">
        <v>0</v>
      </c>
      <c r="O8" s="81">
        <v>0</v>
      </c>
      <c r="P8" s="81">
        <v>0</v>
      </c>
      <c r="Q8" s="81">
        <v>0</v>
      </c>
      <c r="R8" s="81">
        <v>0</v>
      </c>
      <c r="S8" s="81">
        <v>0</v>
      </c>
      <c r="T8" s="81">
        <v>0</v>
      </c>
      <c r="U8" s="82">
        <v>0</v>
      </c>
      <c r="V8" s="82">
        <v>0</v>
      </c>
      <c r="W8" s="82">
        <v>0</v>
      </c>
      <c r="X8" s="82">
        <v>0</v>
      </c>
      <c r="Y8" s="82">
        <v>0</v>
      </c>
      <c r="Z8" s="82">
        <v>0</v>
      </c>
      <c r="AA8" s="82">
        <v>0</v>
      </c>
      <c r="AB8" s="82">
        <v>0</v>
      </c>
      <c r="AC8" s="82">
        <v>0</v>
      </c>
      <c r="AD8" s="82">
        <v>0</v>
      </c>
      <c r="AE8" s="82">
        <v>0</v>
      </c>
      <c r="AF8" s="82">
        <v>0</v>
      </c>
      <c r="AG8" s="82">
        <v>0</v>
      </c>
      <c r="AH8" s="82">
        <v>0</v>
      </c>
      <c r="AI8" s="82">
        <v>0</v>
      </c>
      <c r="AJ8" s="82">
        <v>0</v>
      </c>
      <c r="AK8" s="82">
        <v>0</v>
      </c>
      <c r="AL8" s="82">
        <v>0</v>
      </c>
      <c r="AM8" s="82">
        <v>0</v>
      </c>
    </row>
    <row r="9" spans="1:39" ht="15.5" x14ac:dyDescent="0.35">
      <c r="A9" s="83" t="s">
        <v>222</v>
      </c>
      <c r="B9" s="81">
        <v>0</v>
      </c>
      <c r="C9" s="81">
        <v>0.66666666666666663</v>
      </c>
      <c r="D9" s="81">
        <v>8.3333333333333329E-2</v>
      </c>
      <c r="E9" s="81">
        <v>0.16666666666666666</v>
      </c>
      <c r="F9" s="81">
        <v>0</v>
      </c>
      <c r="G9" s="81">
        <v>0.25</v>
      </c>
      <c r="H9" s="81">
        <v>0</v>
      </c>
      <c r="I9" s="81">
        <v>0</v>
      </c>
      <c r="J9" s="81">
        <v>0</v>
      </c>
      <c r="K9" s="81">
        <v>0</v>
      </c>
      <c r="L9" s="81">
        <v>0</v>
      </c>
      <c r="M9" s="81">
        <v>8.3333333333333329E-2</v>
      </c>
      <c r="N9" s="81">
        <v>8.3333333333333329E-2</v>
      </c>
      <c r="O9" s="81">
        <v>0</v>
      </c>
      <c r="P9" s="81">
        <v>0</v>
      </c>
      <c r="Q9" s="81">
        <v>0</v>
      </c>
      <c r="R9" s="81">
        <v>0</v>
      </c>
      <c r="S9" s="81">
        <v>0</v>
      </c>
      <c r="T9" s="81">
        <v>0.16666666666666666</v>
      </c>
      <c r="U9" s="82">
        <v>0</v>
      </c>
      <c r="V9" s="82">
        <v>0.28426762180748061</v>
      </c>
      <c r="W9" s="82">
        <v>8.3333333333333329E-2</v>
      </c>
      <c r="X9" s="82">
        <v>0.11236664374387369</v>
      </c>
      <c r="Y9" s="82">
        <v>0</v>
      </c>
      <c r="Z9" s="82">
        <v>0.1305582419667734</v>
      </c>
      <c r="AA9" s="82">
        <v>0</v>
      </c>
      <c r="AB9" s="82">
        <v>0</v>
      </c>
      <c r="AC9" s="82">
        <v>0</v>
      </c>
      <c r="AD9" s="82">
        <v>0</v>
      </c>
      <c r="AE9" s="82">
        <v>0</v>
      </c>
      <c r="AF9" s="82">
        <v>8.3333333333333329E-2</v>
      </c>
      <c r="AG9" s="82">
        <v>8.3333333333333329E-2</v>
      </c>
      <c r="AH9" s="82">
        <v>0</v>
      </c>
      <c r="AI9" s="82">
        <v>0</v>
      </c>
      <c r="AJ9" s="82">
        <v>0</v>
      </c>
      <c r="AK9" s="82">
        <v>0</v>
      </c>
      <c r="AL9" s="82">
        <v>0</v>
      </c>
      <c r="AM9" s="82">
        <v>0.11236664374387369</v>
      </c>
    </row>
    <row r="10" spans="1:39" ht="15.5" x14ac:dyDescent="0.35">
      <c r="A10" s="83" t="s">
        <v>223</v>
      </c>
      <c r="B10" s="81">
        <v>4.083333333333333</v>
      </c>
      <c r="C10" s="81">
        <v>2.25</v>
      </c>
      <c r="D10" s="81">
        <v>0.75</v>
      </c>
      <c r="E10" s="81">
        <v>11.916666666666666</v>
      </c>
      <c r="F10" s="81">
        <v>28.833333333333332</v>
      </c>
      <c r="G10" s="81">
        <v>21</v>
      </c>
      <c r="H10" s="81">
        <v>39.333333333333336</v>
      </c>
      <c r="I10" s="81">
        <v>41</v>
      </c>
      <c r="J10" s="81">
        <v>32.5</v>
      </c>
      <c r="K10" s="81">
        <v>33.666666666666664</v>
      </c>
      <c r="L10" s="81">
        <v>36.583333333333336</v>
      </c>
      <c r="M10" s="81">
        <v>22.166666666666668</v>
      </c>
      <c r="N10" s="81">
        <v>0.25</v>
      </c>
      <c r="O10" s="81">
        <v>2</v>
      </c>
      <c r="P10" s="81">
        <v>37.833333333333336</v>
      </c>
      <c r="Q10" s="81">
        <v>4.5</v>
      </c>
      <c r="R10" s="81">
        <v>2.0833333333333335</v>
      </c>
      <c r="S10" s="81">
        <v>18.666666666666668</v>
      </c>
      <c r="T10" s="81">
        <v>8.6666666666666661</v>
      </c>
      <c r="U10" s="82">
        <v>0.96498024264068161</v>
      </c>
      <c r="V10" s="82">
        <v>0.42861651999441325</v>
      </c>
      <c r="W10" s="82">
        <v>0.17943514064131835</v>
      </c>
      <c r="X10" s="82">
        <v>1.7076402880979809</v>
      </c>
      <c r="Y10" s="82">
        <v>5.1637332826300604</v>
      </c>
      <c r="Z10" s="82">
        <v>4.0377011161093019</v>
      </c>
      <c r="AA10" s="82">
        <v>7.0607036018753382</v>
      </c>
      <c r="AB10" s="82">
        <v>10.183914827418835</v>
      </c>
      <c r="AC10" s="82">
        <v>8.4535271462343591</v>
      </c>
      <c r="AD10" s="82">
        <v>7.8047512077029992</v>
      </c>
      <c r="AE10" s="82">
        <v>7.8715621003070222</v>
      </c>
      <c r="AF10" s="82">
        <v>5.2510220265422936</v>
      </c>
      <c r="AG10" s="82">
        <v>0.17943514064131835</v>
      </c>
      <c r="AH10" s="82">
        <v>0.56407607481776623</v>
      </c>
      <c r="AI10" s="82">
        <v>8.6679777563073159</v>
      </c>
      <c r="AJ10" s="82">
        <v>1.0975178606954217</v>
      </c>
      <c r="AK10" s="82">
        <v>0.72256208009828449</v>
      </c>
      <c r="AL10" s="82">
        <v>4.6242662535626549</v>
      </c>
      <c r="AM10" s="82">
        <v>2.1081851067789197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Feuil134">
    <tabColor rgb="FF00B0F0"/>
  </sheetPr>
  <dimension ref="A1:AA5"/>
  <sheetViews>
    <sheetView workbookViewId="0">
      <selection activeCell="A3" sqref="A3:XFD3"/>
    </sheetView>
  </sheetViews>
  <sheetFormatPr defaultColWidth="11.453125" defaultRowHeight="14.5" x14ac:dyDescent="0.35"/>
  <cols>
    <col min="1" max="1" width="17.7265625" customWidth="1"/>
    <col min="11" max="11" width="12.7265625" bestFit="1" customWidth="1"/>
    <col min="12" max="12" width="13" bestFit="1" customWidth="1"/>
    <col min="13" max="13" width="12.81640625" bestFit="1" customWidth="1"/>
    <col min="14" max="14" width="13.81640625" bestFit="1" customWidth="1"/>
    <col min="15" max="15" width="13.26953125" bestFit="1" customWidth="1"/>
    <col min="16" max="16" width="14" bestFit="1" customWidth="1"/>
    <col min="17" max="17" width="12.7265625" bestFit="1" customWidth="1"/>
    <col min="18" max="18" width="13" bestFit="1" customWidth="1"/>
    <col min="19" max="19" width="12.81640625" bestFit="1" customWidth="1"/>
  </cols>
  <sheetData>
    <row r="1" spans="1:27" ht="38.25" customHeight="1" x14ac:dyDescent="0.35">
      <c r="A1" s="58" t="s">
        <v>139</v>
      </c>
      <c r="B1" s="58"/>
      <c r="C1" s="58"/>
      <c r="D1" s="58"/>
      <c r="E1" s="58"/>
    </row>
    <row r="3" spans="1:27" x14ac:dyDescent="0.35">
      <c r="A3" s="1"/>
      <c r="B3" s="48">
        <v>43374</v>
      </c>
      <c r="C3" s="48">
        <v>43435</v>
      </c>
      <c r="D3" s="48">
        <v>43497</v>
      </c>
      <c r="E3" s="48">
        <v>43556</v>
      </c>
      <c r="F3" s="48">
        <v>43617</v>
      </c>
      <c r="G3" s="48">
        <v>43678</v>
      </c>
      <c r="H3" s="48">
        <v>43739</v>
      </c>
      <c r="I3" s="48">
        <v>43800</v>
      </c>
      <c r="J3" s="48">
        <v>43862</v>
      </c>
      <c r="K3" s="48">
        <v>43983</v>
      </c>
      <c r="L3" s="48">
        <v>44013</v>
      </c>
      <c r="M3" s="48">
        <v>44044</v>
      </c>
      <c r="N3" s="48">
        <v>44075</v>
      </c>
      <c r="O3" s="48" t="s">
        <v>225</v>
      </c>
      <c r="P3" s="48" t="s">
        <v>226</v>
      </c>
      <c r="Q3" s="48" t="s">
        <v>227</v>
      </c>
      <c r="R3" s="48" t="s">
        <v>207</v>
      </c>
      <c r="S3" s="48" t="s">
        <v>208</v>
      </c>
      <c r="T3" s="48" t="s">
        <v>228</v>
      </c>
      <c r="U3" s="48" t="s">
        <v>229</v>
      </c>
      <c r="V3" s="48" t="s">
        <v>230</v>
      </c>
      <c r="W3" s="48" t="s">
        <v>231</v>
      </c>
      <c r="X3" s="48" t="s">
        <v>215</v>
      </c>
      <c r="Y3" s="48" t="s">
        <v>216</v>
      </c>
      <c r="Z3" s="48" t="s">
        <v>217</v>
      </c>
      <c r="AA3" s="48" t="s">
        <v>218</v>
      </c>
    </row>
    <row r="4" spans="1:27" ht="15.5" x14ac:dyDescent="0.35">
      <c r="A4" s="71" t="s">
        <v>219</v>
      </c>
      <c r="B4" s="81">
        <v>10</v>
      </c>
      <c r="C4" s="81">
        <v>9.4166666666666661</v>
      </c>
      <c r="D4" s="81">
        <v>27.041666666666668</v>
      </c>
      <c r="E4" s="81">
        <v>42.875</v>
      </c>
      <c r="F4" s="81">
        <v>33.333333333333336</v>
      </c>
      <c r="G4" s="81">
        <v>11.666666666666666</v>
      </c>
      <c r="H4" s="81">
        <v>15.791666666666666</v>
      </c>
      <c r="I4" s="81">
        <v>10.875</v>
      </c>
      <c r="J4" s="81">
        <v>11.458333333333334</v>
      </c>
      <c r="K4" s="81">
        <v>12.875</v>
      </c>
      <c r="L4" s="81">
        <v>8.7916666666666661</v>
      </c>
      <c r="M4" s="81">
        <v>3.2083333333333335</v>
      </c>
      <c r="N4" s="81">
        <v>5.125</v>
      </c>
      <c r="O4" s="82">
        <v>2.5316832917754688</v>
      </c>
      <c r="P4" s="82">
        <v>1.3685344253726146</v>
      </c>
      <c r="Q4" s="82">
        <v>3.3103259432028063</v>
      </c>
      <c r="R4" s="82">
        <v>5.5463503145396622</v>
      </c>
      <c r="S4" s="82">
        <v>3.9017214087746983</v>
      </c>
      <c r="T4" s="82">
        <v>1.692552598744544</v>
      </c>
      <c r="U4" s="82">
        <v>2.5086655372483952</v>
      </c>
      <c r="V4" s="82">
        <v>1.3409823621704255</v>
      </c>
      <c r="W4" s="82">
        <v>1.2867484674004817</v>
      </c>
      <c r="X4" s="82">
        <v>1.4919014469918019</v>
      </c>
      <c r="Y4" s="82">
        <v>1.3021431145696913</v>
      </c>
      <c r="Z4" s="82">
        <v>0.54166666666666663</v>
      </c>
      <c r="AA4" s="82">
        <v>1.0756065023167567</v>
      </c>
    </row>
    <row r="5" spans="1:27" ht="15.5" x14ac:dyDescent="0.35">
      <c r="A5" s="71" t="s">
        <v>221</v>
      </c>
      <c r="B5" s="81">
        <v>0.58333333333333337</v>
      </c>
      <c r="C5" s="81">
        <v>0</v>
      </c>
      <c r="D5" s="81">
        <v>8.3333333333333329E-2</v>
      </c>
      <c r="E5" s="81">
        <v>0.29166666666666669</v>
      </c>
      <c r="F5" s="81">
        <v>8.3333333333333329E-2</v>
      </c>
      <c r="G5" s="81">
        <v>0.45833333333333331</v>
      </c>
      <c r="H5" s="81">
        <v>1.0416666666666667</v>
      </c>
      <c r="I5" s="81">
        <v>4.1666666666666664E-2</v>
      </c>
      <c r="J5" s="81">
        <v>0</v>
      </c>
      <c r="K5" s="81">
        <v>4.1666666666666664E-2</v>
      </c>
      <c r="L5" s="81">
        <v>0.125</v>
      </c>
      <c r="M5" s="81">
        <v>0.16666666666666666</v>
      </c>
      <c r="N5" s="81">
        <v>1.6666666666666667</v>
      </c>
      <c r="O5" s="82">
        <v>0.16936225931188761</v>
      </c>
      <c r="P5" s="82">
        <v>0</v>
      </c>
      <c r="Q5" s="82">
        <v>5.7630339567343723E-2</v>
      </c>
      <c r="R5" s="82">
        <v>0.11227500313294325</v>
      </c>
      <c r="S5" s="82">
        <v>5.7630339567343723E-2</v>
      </c>
      <c r="T5" s="82">
        <v>0.12007193898409806</v>
      </c>
      <c r="U5" s="82">
        <v>0.27896786129023937</v>
      </c>
      <c r="V5" s="82">
        <v>4.1666666666666671E-2</v>
      </c>
      <c r="W5" s="82">
        <v>0</v>
      </c>
      <c r="X5" s="82">
        <v>4.1666666666666671E-2</v>
      </c>
      <c r="Y5" s="82">
        <v>6.8959660545921314E-2</v>
      </c>
      <c r="Z5" s="82">
        <v>7.7708734020026163E-2</v>
      </c>
      <c r="AA5" s="82">
        <v>0.4877732109433745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Feuil150">
    <tabColor rgb="FF00B0F0"/>
  </sheetPr>
  <dimension ref="A1:AA5"/>
  <sheetViews>
    <sheetView workbookViewId="0">
      <selection activeCell="A3" sqref="A3:XFD3"/>
    </sheetView>
  </sheetViews>
  <sheetFormatPr defaultColWidth="11.453125" defaultRowHeight="14.5" x14ac:dyDescent="0.35"/>
  <cols>
    <col min="1" max="1" width="17.7265625" customWidth="1"/>
    <col min="11" max="11" width="12.7265625" bestFit="1" customWidth="1"/>
    <col min="12" max="12" width="13" bestFit="1" customWidth="1"/>
    <col min="13" max="13" width="12.81640625" bestFit="1" customWidth="1"/>
    <col min="15" max="15" width="13.26953125" bestFit="1" customWidth="1"/>
  </cols>
  <sheetData>
    <row r="1" spans="1:27" ht="38.25" customHeight="1" x14ac:dyDescent="0.35">
      <c r="A1" s="58" t="s">
        <v>139</v>
      </c>
      <c r="B1" s="58"/>
      <c r="C1" s="58"/>
      <c r="D1" s="58"/>
      <c r="E1" s="58"/>
    </row>
    <row r="3" spans="1:27" x14ac:dyDescent="0.35">
      <c r="A3" s="1"/>
      <c r="B3" s="48">
        <v>43374</v>
      </c>
      <c r="C3" s="48">
        <v>43435</v>
      </c>
      <c r="D3" s="48">
        <v>43497</v>
      </c>
      <c r="E3" s="48">
        <v>43556</v>
      </c>
      <c r="F3" s="48">
        <v>43617</v>
      </c>
      <c r="G3" s="48">
        <v>43678</v>
      </c>
      <c r="H3" s="48">
        <v>43739</v>
      </c>
      <c r="I3" s="48">
        <v>43800</v>
      </c>
      <c r="J3" s="48">
        <v>43862</v>
      </c>
      <c r="K3" s="48">
        <v>43983</v>
      </c>
      <c r="L3" s="48">
        <v>44013</v>
      </c>
      <c r="M3" s="48">
        <v>44044</v>
      </c>
      <c r="N3" s="48">
        <v>44075</v>
      </c>
      <c r="O3" s="48" t="s">
        <v>225</v>
      </c>
      <c r="P3" s="48" t="s">
        <v>226</v>
      </c>
      <c r="Q3" s="48" t="s">
        <v>227</v>
      </c>
      <c r="R3" s="48" t="s">
        <v>207</v>
      </c>
      <c r="S3" s="48" t="s">
        <v>208</v>
      </c>
      <c r="T3" s="48" t="s">
        <v>228</v>
      </c>
      <c r="U3" s="48" t="s">
        <v>229</v>
      </c>
      <c r="V3" s="48" t="s">
        <v>230</v>
      </c>
      <c r="W3" s="48" t="s">
        <v>231</v>
      </c>
      <c r="X3" s="48" t="s">
        <v>215</v>
      </c>
      <c r="Y3" s="48" t="s">
        <v>216</v>
      </c>
      <c r="Z3" s="48" t="s">
        <v>217</v>
      </c>
      <c r="AA3" s="48" t="s">
        <v>218</v>
      </c>
    </row>
    <row r="4" spans="1:27" ht="15.5" x14ac:dyDescent="0.35">
      <c r="A4" s="71" t="s">
        <v>219</v>
      </c>
      <c r="B4" s="81">
        <v>10.416666666666666</v>
      </c>
      <c r="C4" s="81">
        <v>10.333333333333334</v>
      </c>
      <c r="D4" s="81">
        <v>27.083333333333332</v>
      </c>
      <c r="E4" s="81">
        <v>45.25</v>
      </c>
      <c r="F4" s="81">
        <v>37.916666666666664</v>
      </c>
      <c r="G4" s="81">
        <v>12.5</v>
      </c>
      <c r="H4" s="81">
        <v>13.5</v>
      </c>
      <c r="I4" s="81">
        <v>10.583333333333334</v>
      </c>
      <c r="J4" s="81">
        <v>9.8333333333333339</v>
      </c>
      <c r="K4" s="81">
        <v>11.5</v>
      </c>
      <c r="L4" s="81">
        <v>8.9166666666666661</v>
      </c>
      <c r="M4" s="81">
        <v>3</v>
      </c>
      <c r="N4" s="81">
        <v>6.666666666666667</v>
      </c>
      <c r="O4" s="82">
        <v>3.9894906132907941</v>
      </c>
      <c r="P4" s="82">
        <v>2.0461839328048415</v>
      </c>
      <c r="Q4" s="82">
        <v>4.8060226315898191</v>
      </c>
      <c r="R4" s="82">
        <v>8.5556334444834441</v>
      </c>
      <c r="S4" s="82">
        <v>6.3692660884163503</v>
      </c>
      <c r="T4" s="82">
        <v>2.5030284687057627</v>
      </c>
      <c r="U4" s="82">
        <v>3.1968260774863828</v>
      </c>
      <c r="V4" s="82">
        <v>1.8317830911244088</v>
      </c>
      <c r="W4" s="82">
        <v>1.8167292177165675</v>
      </c>
      <c r="X4" s="82">
        <v>1.9713862220183129</v>
      </c>
      <c r="Y4" s="82">
        <v>1.8067983290949219</v>
      </c>
      <c r="Z4" s="82">
        <v>0.60302268915552726</v>
      </c>
      <c r="AA4" s="82">
        <v>1.7681240415374218</v>
      </c>
    </row>
    <row r="5" spans="1:27" ht="15.5" x14ac:dyDescent="0.35">
      <c r="A5" s="71" t="s">
        <v>221</v>
      </c>
      <c r="B5" s="81">
        <v>0.16666666666666666</v>
      </c>
      <c r="C5" s="81">
        <v>0</v>
      </c>
      <c r="D5" s="81">
        <v>0.16666666666666666</v>
      </c>
      <c r="E5" s="81">
        <v>0.25</v>
      </c>
      <c r="F5" s="81">
        <v>8.3333333333333329E-2</v>
      </c>
      <c r="G5" s="81">
        <v>0.33333333333333331</v>
      </c>
      <c r="H5" s="81">
        <v>0.41666666666666669</v>
      </c>
      <c r="I5" s="81">
        <v>8.3333333333333329E-2</v>
      </c>
      <c r="J5" s="81">
        <v>0</v>
      </c>
      <c r="K5" s="81">
        <v>8.3333333333333329E-2</v>
      </c>
      <c r="L5" s="81">
        <v>0.16666666666666666</v>
      </c>
      <c r="M5" s="81">
        <v>0</v>
      </c>
      <c r="N5" s="81">
        <v>0.58333333333333337</v>
      </c>
      <c r="O5" s="82">
        <v>0.11236664374387369</v>
      </c>
      <c r="P5" s="82">
        <v>0</v>
      </c>
      <c r="Q5" s="82">
        <v>0.11236664374387369</v>
      </c>
      <c r="R5" s="82">
        <v>0.1305582419667734</v>
      </c>
      <c r="S5" s="82">
        <v>8.3333333333333329E-2</v>
      </c>
      <c r="T5" s="82">
        <v>0.1421338109037403</v>
      </c>
      <c r="U5" s="82">
        <v>0.1486470975026408</v>
      </c>
      <c r="V5" s="82">
        <v>8.3333333333333329E-2</v>
      </c>
      <c r="W5" s="82">
        <v>0</v>
      </c>
      <c r="X5" s="82">
        <v>8.3333333333333329E-2</v>
      </c>
      <c r="Y5" s="82">
        <v>0.11236664374387369</v>
      </c>
      <c r="Z5" s="82">
        <v>0</v>
      </c>
      <c r="AA5" s="82">
        <v>0.3361622383686938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Feuil151">
    <tabColor rgb="FF00B0F0"/>
  </sheetPr>
  <dimension ref="A1:AA5"/>
  <sheetViews>
    <sheetView workbookViewId="0">
      <selection activeCell="A3" sqref="A3:XFD3"/>
    </sheetView>
  </sheetViews>
  <sheetFormatPr defaultColWidth="11.453125" defaultRowHeight="14.5" x14ac:dyDescent="0.35"/>
  <cols>
    <col min="1" max="1" width="17.7265625" customWidth="1"/>
    <col min="11" max="11" width="12.7265625" bestFit="1" customWidth="1"/>
    <col min="12" max="12" width="13" bestFit="1" customWidth="1"/>
    <col min="13" max="13" width="12.81640625" bestFit="1" customWidth="1"/>
    <col min="14" max="14" width="13.81640625" bestFit="1" customWidth="1"/>
    <col min="15" max="15" width="13.26953125" bestFit="1" customWidth="1"/>
    <col min="16" max="16" width="14" bestFit="1" customWidth="1"/>
    <col min="18" max="18" width="13" bestFit="1" customWidth="1"/>
    <col min="19" max="19" width="12.81640625" bestFit="1" customWidth="1"/>
  </cols>
  <sheetData>
    <row r="1" spans="1:27" ht="38.25" customHeight="1" x14ac:dyDescent="0.35">
      <c r="A1" s="58" t="s">
        <v>139</v>
      </c>
      <c r="B1" s="58"/>
      <c r="C1" s="58"/>
      <c r="D1" s="58"/>
      <c r="E1" s="58"/>
    </row>
    <row r="3" spans="1:27" x14ac:dyDescent="0.35">
      <c r="A3" s="1"/>
      <c r="B3" s="48">
        <v>43374</v>
      </c>
      <c r="C3" s="48">
        <v>43435</v>
      </c>
      <c r="D3" s="48">
        <v>43497</v>
      </c>
      <c r="E3" s="48">
        <v>43556</v>
      </c>
      <c r="F3" s="48">
        <v>43617</v>
      </c>
      <c r="G3" s="48">
        <v>43678</v>
      </c>
      <c r="H3" s="48">
        <v>43739</v>
      </c>
      <c r="I3" s="48">
        <v>43800</v>
      </c>
      <c r="J3" s="48">
        <v>43862</v>
      </c>
      <c r="K3" s="48">
        <v>43983</v>
      </c>
      <c r="L3" s="48">
        <v>44013</v>
      </c>
      <c r="M3" s="48">
        <v>44044</v>
      </c>
      <c r="N3" s="48">
        <v>44075</v>
      </c>
      <c r="O3" s="48" t="s">
        <v>225</v>
      </c>
      <c r="P3" s="48" t="s">
        <v>226</v>
      </c>
      <c r="Q3" s="48" t="s">
        <v>227</v>
      </c>
      <c r="R3" s="48" t="s">
        <v>207</v>
      </c>
      <c r="S3" s="48" t="s">
        <v>208</v>
      </c>
      <c r="T3" s="48" t="s">
        <v>228</v>
      </c>
      <c r="U3" s="48" t="s">
        <v>229</v>
      </c>
      <c r="V3" s="48" t="s">
        <v>230</v>
      </c>
      <c r="W3" s="48" t="s">
        <v>231</v>
      </c>
      <c r="X3" s="48" t="s">
        <v>215</v>
      </c>
      <c r="Y3" s="48" t="s">
        <v>216</v>
      </c>
      <c r="Z3" s="48" t="s">
        <v>217</v>
      </c>
      <c r="AA3" s="48" t="s">
        <v>218</v>
      </c>
    </row>
    <row r="4" spans="1:27" ht="15.5" x14ac:dyDescent="0.35">
      <c r="A4" s="71" t="s">
        <v>219</v>
      </c>
      <c r="B4" s="81">
        <v>9.5833333333333339</v>
      </c>
      <c r="C4" s="81">
        <v>8.5</v>
      </c>
      <c r="D4" s="81">
        <v>27</v>
      </c>
      <c r="E4" s="81">
        <v>40.5</v>
      </c>
      <c r="F4" s="81">
        <v>28.75</v>
      </c>
      <c r="G4" s="81">
        <v>10.833333333333334</v>
      </c>
      <c r="H4" s="81">
        <v>18.083333333333332</v>
      </c>
      <c r="I4" s="81">
        <v>11.166666666666666</v>
      </c>
      <c r="J4" s="81">
        <v>13.083333333333334</v>
      </c>
      <c r="K4" s="81">
        <v>14.25</v>
      </c>
      <c r="L4" s="81">
        <v>8.6666666666666661</v>
      </c>
      <c r="M4" s="81">
        <v>3.4166666666666665</v>
      </c>
      <c r="N4" s="81">
        <v>3.5833333333333335</v>
      </c>
      <c r="O4" s="82">
        <v>3.2947578504238058</v>
      </c>
      <c r="P4" s="82">
        <v>1.8688028902011691</v>
      </c>
      <c r="Q4" s="82">
        <v>4.7673129462279622</v>
      </c>
      <c r="R4" s="82">
        <v>7.3767653254435768</v>
      </c>
      <c r="S4" s="82">
        <v>4.3902871446092462</v>
      </c>
      <c r="T4" s="82">
        <v>2.3639762770349115</v>
      </c>
      <c r="U4" s="82">
        <v>3.8914403606901242</v>
      </c>
      <c r="V4" s="82">
        <v>2.0369069441164709</v>
      </c>
      <c r="W4" s="82">
        <v>1.7729376979488254</v>
      </c>
      <c r="X4" s="82">
        <v>2.2533644878606558</v>
      </c>
      <c r="Y4" s="82">
        <v>1.9553087539394702</v>
      </c>
      <c r="Z4" s="82">
        <v>0.92489420634432173</v>
      </c>
      <c r="AA4" s="82">
        <v>1.1312257587111945</v>
      </c>
    </row>
    <row r="5" spans="1:27" ht="15.5" x14ac:dyDescent="0.35">
      <c r="A5" s="71" t="s">
        <v>221</v>
      </c>
      <c r="B5" s="81">
        <v>1</v>
      </c>
      <c r="C5" s="81">
        <v>0</v>
      </c>
      <c r="D5" s="81">
        <v>0</v>
      </c>
      <c r="E5" s="81">
        <v>0.33333333333333331</v>
      </c>
      <c r="F5" s="81">
        <v>8.3333333333333329E-2</v>
      </c>
      <c r="G5" s="81">
        <v>0.58333333333333337</v>
      </c>
      <c r="H5" s="81">
        <v>1.6666666666666667</v>
      </c>
      <c r="I5" s="81">
        <v>0</v>
      </c>
      <c r="J5" s="81">
        <v>0</v>
      </c>
      <c r="K5" s="81">
        <v>0</v>
      </c>
      <c r="L5" s="81">
        <v>8.3333333333333329E-2</v>
      </c>
      <c r="M5" s="81">
        <v>0.33333333333333331</v>
      </c>
      <c r="N5" s="81">
        <v>2.75</v>
      </c>
      <c r="O5" s="82">
        <v>0.27524094128159016</v>
      </c>
      <c r="P5" s="82">
        <v>0</v>
      </c>
      <c r="Q5" s="82">
        <v>0</v>
      </c>
      <c r="R5" s="82">
        <v>0.18802535827258873</v>
      </c>
      <c r="S5" s="82">
        <v>8.3333333333333329E-2</v>
      </c>
      <c r="T5" s="82">
        <v>0.19299604852813634</v>
      </c>
      <c r="U5" s="82">
        <v>0.4819992036541475</v>
      </c>
      <c r="V5" s="82">
        <v>0</v>
      </c>
      <c r="W5" s="82">
        <v>0</v>
      </c>
      <c r="X5" s="82">
        <v>0</v>
      </c>
      <c r="Y5" s="82">
        <v>8.3333333333333329E-2</v>
      </c>
      <c r="Z5" s="82">
        <v>0.1421338109037403</v>
      </c>
      <c r="AA5" s="82">
        <v>0.81765555465648632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Feuil135">
    <tabColor rgb="FF74D0F1"/>
  </sheetPr>
  <dimension ref="A1:AA7"/>
  <sheetViews>
    <sheetView workbookViewId="0">
      <selection activeCell="A2" sqref="A2:XFD3"/>
    </sheetView>
  </sheetViews>
  <sheetFormatPr defaultColWidth="11.453125" defaultRowHeight="14.5" x14ac:dyDescent="0.35"/>
  <cols>
    <col min="1" max="1" width="19.453125" customWidth="1"/>
    <col min="11" max="11" width="12.7265625" bestFit="1" customWidth="1"/>
    <col min="12" max="12" width="13" bestFit="1" customWidth="1"/>
    <col min="13" max="13" width="12.81640625" bestFit="1" customWidth="1"/>
    <col min="14" max="14" width="13.81640625" bestFit="1" customWidth="1"/>
    <col min="15" max="15" width="13.26953125" bestFit="1" customWidth="1"/>
    <col min="16" max="16" width="14" bestFit="1" customWidth="1"/>
    <col min="17" max="17" width="12.7265625" bestFit="1" customWidth="1"/>
    <col min="18" max="18" width="13" bestFit="1" customWidth="1"/>
    <col min="19" max="19" width="12.81640625" bestFit="1" customWidth="1"/>
  </cols>
  <sheetData>
    <row r="1" spans="1:27" ht="27.75" customHeight="1" x14ac:dyDescent="0.35">
      <c r="A1" s="65" t="s">
        <v>140</v>
      </c>
      <c r="B1" s="65"/>
      <c r="C1" s="65"/>
      <c r="D1" s="65"/>
      <c r="E1" s="65"/>
      <c r="F1" s="65"/>
    </row>
    <row r="3" spans="1:27" x14ac:dyDescent="0.35">
      <c r="A3" s="1"/>
      <c r="B3" s="48">
        <v>43374</v>
      </c>
      <c r="C3" s="48">
        <v>43435</v>
      </c>
      <c r="D3" s="48">
        <v>43497</v>
      </c>
      <c r="E3" s="48">
        <v>43556</v>
      </c>
      <c r="F3" s="48">
        <v>43617</v>
      </c>
      <c r="G3" s="48">
        <v>43678</v>
      </c>
      <c r="H3" s="48">
        <v>43739</v>
      </c>
      <c r="I3" s="48">
        <v>43800</v>
      </c>
      <c r="J3" s="48">
        <v>43862</v>
      </c>
      <c r="K3" s="48">
        <v>43983</v>
      </c>
      <c r="L3" s="48">
        <v>44013</v>
      </c>
      <c r="M3" s="48">
        <v>44044</v>
      </c>
      <c r="N3" s="48">
        <v>44075</v>
      </c>
      <c r="O3" s="48" t="s">
        <v>225</v>
      </c>
      <c r="P3" s="48" t="s">
        <v>226</v>
      </c>
      <c r="Q3" s="48" t="s">
        <v>227</v>
      </c>
      <c r="R3" s="48" t="s">
        <v>207</v>
      </c>
      <c r="S3" s="48" t="s">
        <v>208</v>
      </c>
      <c r="T3" s="48" t="s">
        <v>228</v>
      </c>
      <c r="U3" s="48" t="s">
        <v>229</v>
      </c>
      <c r="V3" s="48" t="s">
        <v>230</v>
      </c>
      <c r="W3" s="48" t="s">
        <v>231</v>
      </c>
      <c r="X3" s="48" t="s">
        <v>215</v>
      </c>
      <c r="Y3" s="48" t="s">
        <v>216</v>
      </c>
      <c r="Z3" s="48" t="s">
        <v>217</v>
      </c>
      <c r="AA3" s="48" t="s">
        <v>218</v>
      </c>
    </row>
    <row r="4" spans="1:27" ht="15.5" x14ac:dyDescent="0.35">
      <c r="A4" s="71" t="s">
        <v>219</v>
      </c>
      <c r="B4" s="81">
        <v>8.9166666666666661</v>
      </c>
      <c r="C4" s="81">
        <v>13.958333333333334</v>
      </c>
      <c r="D4" s="81">
        <v>4.541666666666667</v>
      </c>
      <c r="E4" s="81">
        <v>4.208333333333333</v>
      </c>
      <c r="F4" s="81">
        <v>4.791666666666667</v>
      </c>
      <c r="G4" s="81">
        <v>1.75</v>
      </c>
      <c r="H4" s="81">
        <v>3.5416666666666665</v>
      </c>
      <c r="I4" s="81">
        <v>1.0416666666666667</v>
      </c>
      <c r="J4" s="81">
        <v>4.1666666666666664E-2</v>
      </c>
      <c r="K4" s="81">
        <v>1.7916666666666667</v>
      </c>
      <c r="L4" s="81">
        <v>0</v>
      </c>
      <c r="M4" s="81">
        <v>0.16666666666666666</v>
      </c>
      <c r="N4" s="81">
        <v>1.4166666666666667</v>
      </c>
      <c r="O4" s="82">
        <v>1.5544660608387399</v>
      </c>
      <c r="P4" s="82">
        <v>2.0976860670149842</v>
      </c>
      <c r="Q4" s="82">
        <v>1.1420474346519802</v>
      </c>
      <c r="R4" s="82">
        <v>0.87844387831152604</v>
      </c>
      <c r="S4" s="82">
        <v>1.0867768571321659</v>
      </c>
      <c r="T4" s="82">
        <v>0.62915286960589578</v>
      </c>
      <c r="U4" s="82">
        <v>0.81422846619918798</v>
      </c>
      <c r="V4" s="82">
        <v>0.32122482231831023</v>
      </c>
      <c r="W4" s="82">
        <v>4.1666666666666671E-2</v>
      </c>
      <c r="X4" s="82">
        <v>0.62257985538282745</v>
      </c>
      <c r="Y4" s="82">
        <v>0</v>
      </c>
      <c r="Z4" s="82">
        <v>7.7708734020026163E-2</v>
      </c>
      <c r="AA4" s="82">
        <v>0.43370942430883325</v>
      </c>
    </row>
    <row r="5" spans="1:27" ht="15.5" x14ac:dyDescent="0.35">
      <c r="A5" s="71" t="s">
        <v>224</v>
      </c>
      <c r="B5" s="81">
        <v>0.45833333333333331</v>
      </c>
      <c r="C5" s="81">
        <v>1.2916666666666667</v>
      </c>
      <c r="D5" s="81">
        <v>34.458333333333336</v>
      </c>
      <c r="E5" s="81">
        <v>25.666666666666668</v>
      </c>
      <c r="F5" s="81">
        <v>4.166666666666667</v>
      </c>
      <c r="G5" s="81">
        <v>10.083333333333334</v>
      </c>
      <c r="H5" s="81">
        <v>6.208333333333333</v>
      </c>
      <c r="I5" s="81">
        <v>15.208333333333334</v>
      </c>
      <c r="J5" s="81">
        <v>16.708333333333332</v>
      </c>
      <c r="K5" s="81">
        <v>19.291666666666668</v>
      </c>
      <c r="L5" s="81">
        <v>9.9166666666666661</v>
      </c>
      <c r="M5" s="81">
        <v>16.375</v>
      </c>
      <c r="N5" s="81">
        <v>11.875</v>
      </c>
      <c r="O5" s="82">
        <v>0.17002948025148279</v>
      </c>
      <c r="P5" s="82">
        <v>0.50173310744967903</v>
      </c>
      <c r="Q5" s="82">
        <v>8.5104324654386545</v>
      </c>
      <c r="R5" s="82">
        <v>6.7691399777702443</v>
      </c>
      <c r="S5" s="82">
        <v>1.0506496724881786</v>
      </c>
      <c r="T5" s="82">
        <v>3.366456802183297</v>
      </c>
      <c r="U5" s="82">
        <v>1.311845650090679</v>
      </c>
      <c r="V5" s="82">
        <v>3.3589482301101916</v>
      </c>
      <c r="W5" s="82">
        <v>3.4063448719226055</v>
      </c>
      <c r="X5" s="82">
        <v>4.4078648281220207</v>
      </c>
      <c r="Y5" s="82">
        <v>1.5970042909504065</v>
      </c>
      <c r="Z5" s="82">
        <v>3.0305285448036234</v>
      </c>
      <c r="AA5" s="82">
        <v>1.9701692894229947</v>
      </c>
    </row>
    <row r="6" spans="1:27" ht="15.5" x14ac:dyDescent="0.35">
      <c r="A6" s="71" t="s">
        <v>232</v>
      </c>
      <c r="B6" s="81">
        <v>18.125</v>
      </c>
      <c r="C6" s="81">
        <v>7.375</v>
      </c>
      <c r="D6" s="81">
        <v>34.25</v>
      </c>
      <c r="E6" s="81">
        <v>7.541666666666667</v>
      </c>
      <c r="F6" s="81">
        <v>8.8333333333333339</v>
      </c>
      <c r="G6" s="81">
        <v>6.25</v>
      </c>
      <c r="H6" s="81">
        <v>12.166666666666666</v>
      </c>
      <c r="I6" s="81">
        <v>4.125</v>
      </c>
      <c r="J6" s="81">
        <v>6.833333333333333</v>
      </c>
      <c r="K6" s="81">
        <v>8.0416666666666661</v>
      </c>
      <c r="L6" s="81">
        <v>8.6666666666666661</v>
      </c>
      <c r="M6" s="81">
        <v>10.25</v>
      </c>
      <c r="N6" s="81">
        <v>3.8333333333333335</v>
      </c>
      <c r="O6" s="82">
        <v>2.4497208507045887</v>
      </c>
      <c r="P6" s="82">
        <v>0.82929274039711831</v>
      </c>
      <c r="Q6" s="82">
        <v>3.8524648612604344</v>
      </c>
      <c r="R6" s="82">
        <v>1.3173578721384043</v>
      </c>
      <c r="S6" s="82">
        <v>1.5271298582192461</v>
      </c>
      <c r="T6" s="82">
        <v>1.1503780097069796</v>
      </c>
      <c r="U6" s="82">
        <v>2.378699762556526</v>
      </c>
      <c r="V6" s="82">
        <v>0.97488851090555595</v>
      </c>
      <c r="W6" s="82">
        <v>1.7586913228540495</v>
      </c>
      <c r="X6" s="82">
        <v>1.6033018090245068</v>
      </c>
      <c r="Y6" s="82">
        <v>1.8362953673983122</v>
      </c>
      <c r="Z6" s="82">
        <v>2.1410836346193447</v>
      </c>
      <c r="AA6" s="82">
        <v>0.7189632901340558</v>
      </c>
    </row>
    <row r="7" spans="1:27" ht="15.5" x14ac:dyDescent="0.35">
      <c r="A7" s="71" t="s">
        <v>233</v>
      </c>
      <c r="B7" s="81">
        <v>1.25</v>
      </c>
      <c r="C7" s="81">
        <v>0.29166666666666669</v>
      </c>
      <c r="D7" s="81">
        <v>8.3333333333333329E-2</v>
      </c>
      <c r="E7" s="81">
        <v>0</v>
      </c>
      <c r="F7" s="81">
        <v>0.70833333333333337</v>
      </c>
      <c r="G7" s="81">
        <v>0</v>
      </c>
      <c r="H7" s="81">
        <v>2.9583333333333335</v>
      </c>
      <c r="I7" s="81">
        <v>1.625</v>
      </c>
      <c r="J7" s="81">
        <v>0.375</v>
      </c>
      <c r="K7" s="81">
        <v>0</v>
      </c>
      <c r="L7" s="81">
        <v>0.25</v>
      </c>
      <c r="M7" s="81">
        <v>0.41666666666666669</v>
      </c>
      <c r="N7" s="81">
        <v>2.5</v>
      </c>
      <c r="O7" s="82">
        <v>0.43091577575797979</v>
      </c>
      <c r="P7" s="82">
        <v>0.11227500313294325</v>
      </c>
      <c r="Q7" s="82">
        <v>5.7630339567343723E-2</v>
      </c>
      <c r="R7" s="82">
        <v>0</v>
      </c>
      <c r="S7" s="82">
        <v>0.27239654775171651</v>
      </c>
      <c r="T7" s="82">
        <v>0</v>
      </c>
      <c r="U7" s="82">
        <v>0.79509175176190006</v>
      </c>
      <c r="V7" s="82">
        <v>0.64215584590875041</v>
      </c>
      <c r="W7" s="82">
        <v>0.18855380195552693</v>
      </c>
      <c r="X7" s="82">
        <v>0</v>
      </c>
      <c r="Y7" s="82">
        <v>0.10851434153530391</v>
      </c>
      <c r="Z7" s="82">
        <v>0.18955197622504827</v>
      </c>
      <c r="AA7" s="82">
        <v>0.52819078678672249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Feuil152">
    <tabColor rgb="FF74D0F1"/>
  </sheetPr>
  <dimension ref="A1:AA7"/>
  <sheetViews>
    <sheetView workbookViewId="0">
      <selection activeCell="A2" sqref="A2:XFD3"/>
    </sheetView>
  </sheetViews>
  <sheetFormatPr defaultColWidth="11.453125" defaultRowHeight="14.5" x14ac:dyDescent="0.35"/>
  <cols>
    <col min="1" max="1" width="19.453125" customWidth="1"/>
  </cols>
  <sheetData>
    <row r="1" spans="1:27" ht="27.75" customHeight="1" x14ac:dyDescent="0.35">
      <c r="A1" s="65" t="s">
        <v>140</v>
      </c>
      <c r="B1" s="65"/>
      <c r="C1" s="65"/>
      <c r="D1" s="65"/>
      <c r="E1" s="65"/>
      <c r="F1" s="65"/>
    </row>
    <row r="3" spans="1:27" x14ac:dyDescent="0.35">
      <c r="A3" s="1"/>
      <c r="B3" s="48">
        <v>43374</v>
      </c>
      <c r="C3" s="48">
        <v>43435</v>
      </c>
      <c r="D3" s="48">
        <v>43497</v>
      </c>
      <c r="E3" s="48">
        <v>43556</v>
      </c>
      <c r="F3" s="48">
        <v>43617</v>
      </c>
      <c r="G3" s="48">
        <v>43678</v>
      </c>
      <c r="H3" s="48">
        <v>43739</v>
      </c>
      <c r="I3" s="48">
        <v>43800</v>
      </c>
      <c r="J3" s="48">
        <v>43862</v>
      </c>
      <c r="K3" s="48">
        <v>43983</v>
      </c>
      <c r="L3" s="48">
        <v>44013</v>
      </c>
      <c r="M3" s="48">
        <v>44044</v>
      </c>
      <c r="N3" s="48">
        <v>44075</v>
      </c>
      <c r="O3" s="48" t="s">
        <v>225</v>
      </c>
      <c r="P3" s="48" t="s">
        <v>226</v>
      </c>
      <c r="Q3" s="48" t="s">
        <v>227</v>
      </c>
      <c r="R3" s="48" t="s">
        <v>207</v>
      </c>
      <c r="S3" s="48" t="s">
        <v>208</v>
      </c>
      <c r="T3" s="48" t="s">
        <v>228</v>
      </c>
      <c r="U3" s="48" t="s">
        <v>229</v>
      </c>
      <c r="V3" s="48" t="s">
        <v>230</v>
      </c>
      <c r="W3" s="48" t="s">
        <v>231</v>
      </c>
      <c r="X3" s="48" t="s">
        <v>215</v>
      </c>
      <c r="Y3" s="48" t="s">
        <v>216</v>
      </c>
      <c r="Z3" s="48" t="s">
        <v>217</v>
      </c>
      <c r="AA3" s="48" t="s">
        <v>218</v>
      </c>
    </row>
    <row r="4" spans="1:27" ht="15.5" x14ac:dyDescent="0.35">
      <c r="A4" s="71" t="s">
        <v>219</v>
      </c>
      <c r="B4" s="81">
        <v>8.25</v>
      </c>
      <c r="C4" s="81">
        <v>13.666666666666666</v>
      </c>
      <c r="D4" s="81">
        <v>4.5</v>
      </c>
      <c r="E4" s="81">
        <v>4.5</v>
      </c>
      <c r="F4" s="81">
        <v>5.583333333333333</v>
      </c>
      <c r="G4" s="81">
        <v>0.83333333333333337</v>
      </c>
      <c r="H4" s="81">
        <v>2.25</v>
      </c>
      <c r="I4" s="81">
        <v>1</v>
      </c>
      <c r="J4" s="81">
        <v>8.3333333333333329E-2</v>
      </c>
      <c r="K4" s="81">
        <v>2.6666666666666665</v>
      </c>
      <c r="L4" s="81">
        <v>0</v>
      </c>
      <c r="M4" s="81">
        <v>0.16666666666666666</v>
      </c>
      <c r="N4" s="81">
        <v>0.83333333333333337</v>
      </c>
      <c r="O4" s="82">
        <v>2.0930078399714174</v>
      </c>
      <c r="P4" s="82">
        <v>2.7256729314598496</v>
      </c>
      <c r="Q4" s="82">
        <v>1.6854996561581053</v>
      </c>
      <c r="R4" s="82">
        <v>1.4433756729740645</v>
      </c>
      <c r="S4" s="82">
        <v>1.7164901350833288</v>
      </c>
      <c r="T4" s="82">
        <v>0.38599209705627263</v>
      </c>
      <c r="U4" s="82">
        <v>0.70844473277309317</v>
      </c>
      <c r="V4" s="82">
        <v>0.52223296786709361</v>
      </c>
      <c r="W4" s="82">
        <v>8.3333333333333329E-2</v>
      </c>
      <c r="X4" s="82">
        <v>1.1370704872299224</v>
      </c>
      <c r="Y4" s="82">
        <v>0</v>
      </c>
      <c r="Z4" s="82">
        <v>0.11236664374387369</v>
      </c>
      <c r="AA4" s="82">
        <v>0.34450960608794162</v>
      </c>
    </row>
    <row r="5" spans="1:27" ht="15.5" x14ac:dyDescent="0.35">
      <c r="A5" s="71" t="s">
        <v>224</v>
      </c>
      <c r="B5" s="81">
        <v>0.33333333333333331</v>
      </c>
      <c r="C5" s="81">
        <v>0.75</v>
      </c>
      <c r="D5" s="81">
        <v>31.666666666666668</v>
      </c>
      <c r="E5" s="81">
        <v>21.166666666666668</v>
      </c>
      <c r="F5" s="81">
        <v>2.0833333333333335</v>
      </c>
      <c r="G5" s="81">
        <v>7.75</v>
      </c>
      <c r="H5" s="81">
        <v>5.833333333333333</v>
      </c>
      <c r="I5" s="81">
        <v>10.5</v>
      </c>
      <c r="J5" s="81">
        <v>15</v>
      </c>
      <c r="K5" s="81">
        <v>19.666666666666668</v>
      </c>
      <c r="L5" s="81">
        <v>11</v>
      </c>
      <c r="M5" s="81">
        <v>15.833333333333334</v>
      </c>
      <c r="N5" s="81">
        <v>10.75</v>
      </c>
      <c r="O5" s="82">
        <v>0.18802535827258873</v>
      </c>
      <c r="P5" s="82">
        <v>0.49428552661208064</v>
      </c>
      <c r="Q5" s="82">
        <v>11.995790507465104</v>
      </c>
      <c r="R5" s="82">
        <v>6.1691231798433739</v>
      </c>
      <c r="S5" s="82">
        <v>0.78294639056901627</v>
      </c>
      <c r="T5" s="82">
        <v>3.1457643480294792</v>
      </c>
      <c r="U5" s="82">
        <v>1.8333333333333335</v>
      </c>
      <c r="V5" s="82">
        <v>3.8720051965905529</v>
      </c>
      <c r="W5" s="82">
        <v>4.5941332812686886</v>
      </c>
      <c r="X5" s="82">
        <v>6.9077617009543495</v>
      </c>
      <c r="Y5" s="82">
        <v>2.3994948963429281</v>
      </c>
      <c r="Z5" s="82">
        <v>4.3932340081658579</v>
      </c>
      <c r="AA5" s="82">
        <v>1.8954690792263087</v>
      </c>
    </row>
    <row r="6" spans="1:27" ht="15.5" x14ac:dyDescent="0.35">
      <c r="A6" s="71" t="s">
        <v>232</v>
      </c>
      <c r="B6" s="81">
        <v>15.583333333333334</v>
      </c>
      <c r="C6" s="81">
        <v>5.916666666666667</v>
      </c>
      <c r="D6" s="81">
        <v>37.083333333333336</v>
      </c>
      <c r="E6" s="81">
        <v>8.25</v>
      </c>
      <c r="F6" s="81">
        <v>11</v>
      </c>
      <c r="G6" s="81">
        <v>6.916666666666667</v>
      </c>
      <c r="H6" s="81">
        <v>14.833333333333334</v>
      </c>
      <c r="I6" s="81">
        <v>4.583333333333333</v>
      </c>
      <c r="J6" s="81">
        <v>8.5</v>
      </c>
      <c r="K6" s="81">
        <v>9.25</v>
      </c>
      <c r="L6" s="81">
        <v>7.5</v>
      </c>
      <c r="M6" s="81">
        <v>9.8333333333333339</v>
      </c>
      <c r="N6" s="81">
        <v>3.9166666666666665</v>
      </c>
      <c r="O6" s="82">
        <v>3.2577607417526919</v>
      </c>
      <c r="P6" s="82">
        <v>1.2759923846389389</v>
      </c>
      <c r="Q6" s="82">
        <v>6.013190467294347</v>
      </c>
      <c r="R6" s="82">
        <v>2.3423796498950429</v>
      </c>
      <c r="S6" s="82">
        <v>2.5995337577295969</v>
      </c>
      <c r="T6" s="82">
        <v>1.6397446832548737</v>
      </c>
      <c r="U6" s="82">
        <v>3.6156925094969465</v>
      </c>
      <c r="V6" s="82">
        <v>1.4896528644505258</v>
      </c>
      <c r="W6" s="82">
        <v>3.134606446710269</v>
      </c>
      <c r="X6" s="82">
        <v>2.498863377981714</v>
      </c>
      <c r="Y6" s="82">
        <v>2.5361029517387856</v>
      </c>
      <c r="Z6" s="82">
        <v>3.0496729415635788</v>
      </c>
      <c r="AA6" s="82">
        <v>1.097230213498581</v>
      </c>
    </row>
    <row r="7" spans="1:27" ht="15.5" x14ac:dyDescent="0.35">
      <c r="A7" s="71" t="s">
        <v>233</v>
      </c>
      <c r="B7" s="81">
        <v>0.5</v>
      </c>
      <c r="C7" s="81">
        <v>0.33333333333333331</v>
      </c>
      <c r="D7" s="81">
        <v>0</v>
      </c>
      <c r="E7" s="81">
        <v>0</v>
      </c>
      <c r="F7" s="81">
        <v>8.3333333333333329E-2</v>
      </c>
      <c r="G7" s="81">
        <v>0</v>
      </c>
      <c r="H7" s="81">
        <v>3.5</v>
      </c>
      <c r="I7" s="81">
        <v>2.6666666666666665</v>
      </c>
      <c r="J7" s="81">
        <v>0.41666666666666669</v>
      </c>
      <c r="K7" s="81">
        <v>0</v>
      </c>
      <c r="L7" s="81">
        <v>0.33333333333333331</v>
      </c>
      <c r="M7" s="81">
        <v>0.25</v>
      </c>
      <c r="N7" s="81">
        <v>2.6666666666666665</v>
      </c>
      <c r="O7" s="82">
        <v>0.19462473604038075</v>
      </c>
      <c r="P7" s="82">
        <v>0.18802535827258873</v>
      </c>
      <c r="Q7" s="82">
        <v>0</v>
      </c>
      <c r="R7" s="82">
        <v>0</v>
      </c>
      <c r="S7" s="82">
        <v>8.3333333333333329E-2</v>
      </c>
      <c r="T7" s="82">
        <v>0</v>
      </c>
      <c r="U7" s="82">
        <v>1.2029005349444721</v>
      </c>
      <c r="V7" s="82">
        <v>1.2018504251546633</v>
      </c>
      <c r="W7" s="82">
        <v>0.3361622383686938</v>
      </c>
      <c r="X7" s="82">
        <v>0</v>
      </c>
      <c r="Y7" s="82">
        <v>0.18802535827258873</v>
      </c>
      <c r="Z7" s="82">
        <v>0.17943514064131835</v>
      </c>
      <c r="AA7" s="82">
        <v>0.91563302604473507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Feuil153">
    <tabColor rgb="FF74D0F1"/>
  </sheetPr>
  <dimension ref="A1:AA8"/>
  <sheetViews>
    <sheetView workbookViewId="0">
      <selection activeCell="A4" sqref="A4:XFD4"/>
    </sheetView>
  </sheetViews>
  <sheetFormatPr defaultColWidth="11.453125" defaultRowHeight="14.5" x14ac:dyDescent="0.35"/>
  <cols>
    <col min="1" max="1" width="19.453125" customWidth="1"/>
    <col min="11" max="11" width="12.7265625" bestFit="1" customWidth="1"/>
  </cols>
  <sheetData>
    <row r="1" spans="1:27" ht="27.75" customHeight="1" x14ac:dyDescent="0.35">
      <c r="A1" s="65" t="s">
        <v>140</v>
      </c>
      <c r="B1" s="65"/>
      <c r="C1" s="65"/>
      <c r="D1" s="65"/>
      <c r="E1" s="65"/>
      <c r="F1" s="65"/>
    </row>
    <row r="4" spans="1:27" x14ac:dyDescent="0.35">
      <c r="A4" s="1"/>
      <c r="B4" s="48">
        <v>43374</v>
      </c>
      <c r="C4" s="48">
        <v>43435</v>
      </c>
      <c r="D4" s="48">
        <v>43497</v>
      </c>
      <c r="E4" s="48">
        <v>43556</v>
      </c>
      <c r="F4" s="48">
        <v>43617</v>
      </c>
      <c r="G4" s="48">
        <v>43678</v>
      </c>
      <c r="H4" s="48">
        <v>43739</v>
      </c>
      <c r="I4" s="48">
        <v>43800</v>
      </c>
      <c r="J4" s="48">
        <v>43862</v>
      </c>
      <c r="K4" s="48">
        <v>43983</v>
      </c>
      <c r="L4" s="48">
        <v>44013</v>
      </c>
      <c r="M4" s="48">
        <v>44044</v>
      </c>
      <c r="N4" s="48">
        <v>44075</v>
      </c>
      <c r="O4" s="48" t="s">
        <v>225</v>
      </c>
      <c r="P4" s="48" t="s">
        <v>226</v>
      </c>
      <c r="Q4" s="48" t="s">
        <v>227</v>
      </c>
      <c r="R4" s="48" t="s">
        <v>207</v>
      </c>
      <c r="S4" s="48" t="s">
        <v>208</v>
      </c>
      <c r="T4" s="48" t="s">
        <v>228</v>
      </c>
      <c r="U4" s="48" t="s">
        <v>229</v>
      </c>
      <c r="V4" s="48" t="s">
        <v>230</v>
      </c>
      <c r="W4" s="48" t="s">
        <v>231</v>
      </c>
      <c r="X4" s="48" t="s">
        <v>215</v>
      </c>
      <c r="Y4" s="48" t="s">
        <v>216</v>
      </c>
      <c r="Z4" s="48" t="s">
        <v>217</v>
      </c>
      <c r="AA4" s="48" t="s">
        <v>218</v>
      </c>
    </row>
    <row r="5" spans="1:27" ht="15.5" x14ac:dyDescent="0.35">
      <c r="A5" s="71" t="s">
        <v>219</v>
      </c>
      <c r="B5" s="81">
        <v>9.5833333333333339</v>
      </c>
      <c r="C5" s="81">
        <v>14.25</v>
      </c>
      <c r="D5" s="81">
        <v>4.583333333333333</v>
      </c>
      <c r="E5" s="81">
        <v>3.9166666666666665</v>
      </c>
      <c r="F5" s="81">
        <v>4</v>
      </c>
      <c r="G5" s="81">
        <v>2.6666666666666665</v>
      </c>
      <c r="H5" s="81">
        <v>4.833333333333333</v>
      </c>
      <c r="I5" s="81">
        <v>1.0833333333333333</v>
      </c>
      <c r="J5" s="81">
        <v>0</v>
      </c>
      <c r="K5" s="81">
        <v>0.91666666666666663</v>
      </c>
      <c r="L5" s="81">
        <v>0</v>
      </c>
      <c r="M5" s="81">
        <v>0.16666666666666666</v>
      </c>
      <c r="N5" s="81">
        <v>2</v>
      </c>
      <c r="O5" s="82">
        <v>2.3755647919617102</v>
      </c>
      <c r="P5" s="82">
        <v>3.3100512675696421</v>
      </c>
      <c r="Q5" s="82">
        <v>1.6164792143745772</v>
      </c>
      <c r="R5" s="82">
        <v>1.062147148777685</v>
      </c>
      <c r="S5" s="82">
        <v>1.3706888336846841</v>
      </c>
      <c r="T5" s="82">
        <v>1.1634153830577256</v>
      </c>
      <c r="U5" s="82">
        <v>1.402558988838515</v>
      </c>
      <c r="V5" s="82">
        <v>0.39806983804301976</v>
      </c>
      <c r="W5" s="82">
        <v>0</v>
      </c>
      <c r="X5" s="82">
        <v>0.43446821087695964</v>
      </c>
      <c r="Y5" s="82">
        <v>0</v>
      </c>
      <c r="Z5" s="82">
        <v>0.11236664374387369</v>
      </c>
      <c r="AA5" s="82">
        <v>0.77849894416152299</v>
      </c>
    </row>
    <row r="6" spans="1:27" ht="15.5" x14ac:dyDescent="0.35">
      <c r="A6" s="71" t="s">
        <v>224</v>
      </c>
      <c r="B6" s="81">
        <v>0.58333333333333337</v>
      </c>
      <c r="C6" s="81">
        <v>1.8333333333333333</v>
      </c>
      <c r="D6" s="81">
        <v>37.25</v>
      </c>
      <c r="E6" s="81">
        <v>30.166666666666668</v>
      </c>
      <c r="F6" s="81">
        <v>6.25</v>
      </c>
      <c r="G6" s="81">
        <v>12.416666666666666</v>
      </c>
      <c r="H6" s="81">
        <v>6.583333333333333</v>
      </c>
      <c r="I6" s="81">
        <v>19.916666666666668</v>
      </c>
      <c r="J6" s="81">
        <v>18.416666666666668</v>
      </c>
      <c r="K6" s="81">
        <v>18.916666666666668</v>
      </c>
      <c r="L6" s="81">
        <v>8.8333333333333339</v>
      </c>
      <c r="M6" s="81">
        <v>16.916666666666668</v>
      </c>
      <c r="N6" s="81">
        <v>13</v>
      </c>
      <c r="O6" s="82">
        <v>0.28757958933488348</v>
      </c>
      <c r="P6" s="82">
        <v>0.86893642175391927</v>
      </c>
      <c r="Q6" s="82">
        <v>12.552390210633193</v>
      </c>
      <c r="R6" s="82">
        <v>12.242396114579147</v>
      </c>
      <c r="S6" s="82">
        <v>1.7927674560620381</v>
      </c>
      <c r="T6" s="82">
        <v>6.0420976857747384</v>
      </c>
      <c r="U6" s="82">
        <v>1.9519156609532973</v>
      </c>
      <c r="V6" s="82">
        <v>5.3064545221795321</v>
      </c>
      <c r="W6" s="82">
        <v>5.1851453521798527</v>
      </c>
      <c r="X6" s="82">
        <v>5.7885183289374194</v>
      </c>
      <c r="Y6" s="82">
        <v>2.166666666666667</v>
      </c>
      <c r="Z6" s="82">
        <v>4.3649053815516998</v>
      </c>
      <c r="AA6" s="82">
        <v>3.5226539581813752</v>
      </c>
    </row>
    <row r="7" spans="1:27" ht="15.5" x14ac:dyDescent="0.35">
      <c r="A7" s="71" t="s">
        <v>232</v>
      </c>
      <c r="B7" s="81">
        <v>20.666666666666668</v>
      </c>
      <c r="C7" s="81">
        <v>8.8333333333333339</v>
      </c>
      <c r="D7" s="81">
        <v>31.416666666666668</v>
      </c>
      <c r="E7" s="81">
        <v>6.833333333333333</v>
      </c>
      <c r="F7" s="81">
        <v>6.666666666666667</v>
      </c>
      <c r="G7" s="81">
        <v>5.583333333333333</v>
      </c>
      <c r="H7" s="81">
        <v>9.5</v>
      </c>
      <c r="I7" s="81">
        <v>3.6666666666666665</v>
      </c>
      <c r="J7" s="81">
        <v>5.166666666666667</v>
      </c>
      <c r="K7" s="81">
        <v>6.833333333333333</v>
      </c>
      <c r="L7" s="81">
        <v>9.8333333333333339</v>
      </c>
      <c r="M7" s="81">
        <v>10.666666666666666</v>
      </c>
      <c r="N7" s="81">
        <v>3.75</v>
      </c>
      <c r="O7" s="82">
        <v>3.6480242334832167</v>
      </c>
      <c r="P7" s="82">
        <v>0.92796072713833699</v>
      </c>
      <c r="Q7" s="82">
        <v>4.9443238550724393</v>
      </c>
      <c r="R7" s="82">
        <v>1.2958753525292968</v>
      </c>
      <c r="S7" s="82">
        <v>1.4633571475938951</v>
      </c>
      <c r="T7" s="82">
        <v>1.6626846369712456</v>
      </c>
      <c r="U7" s="82">
        <v>3.0488447886789101</v>
      </c>
      <c r="V7" s="82">
        <v>1.3104089885114942</v>
      </c>
      <c r="W7" s="82">
        <v>1.613547443843953</v>
      </c>
      <c r="X7" s="82">
        <v>2.0591015006305518</v>
      </c>
      <c r="Y7" s="82">
        <v>2.7242828729258588</v>
      </c>
      <c r="Z7" s="82">
        <v>3.1366198109404078</v>
      </c>
      <c r="AA7" s="82">
        <v>0.9779771949996553</v>
      </c>
    </row>
    <row r="8" spans="1:27" ht="15.5" x14ac:dyDescent="0.35">
      <c r="A8" s="71" t="s">
        <v>233</v>
      </c>
      <c r="B8" s="81">
        <v>2</v>
      </c>
      <c r="C8" s="81">
        <v>0.25</v>
      </c>
      <c r="D8" s="81">
        <v>0.16666666666666666</v>
      </c>
      <c r="E8" s="81">
        <v>0</v>
      </c>
      <c r="F8" s="81">
        <v>1.3333333333333333</v>
      </c>
      <c r="G8" s="81">
        <v>0</v>
      </c>
      <c r="H8" s="81">
        <v>2.4166666666666665</v>
      </c>
      <c r="I8" s="81">
        <v>0.58333333333333337</v>
      </c>
      <c r="J8" s="81">
        <v>0.33333333333333331</v>
      </c>
      <c r="K8" s="81">
        <v>0</v>
      </c>
      <c r="L8" s="81">
        <v>0.16666666666666666</v>
      </c>
      <c r="M8" s="81">
        <v>0.58333333333333337</v>
      </c>
      <c r="N8" s="81">
        <v>2.3333333333333335</v>
      </c>
      <c r="O8" s="82">
        <v>0.79772403521746571</v>
      </c>
      <c r="P8" s="82">
        <v>0.1305582419667734</v>
      </c>
      <c r="Q8" s="82">
        <v>0.11236664374387369</v>
      </c>
      <c r="R8" s="82">
        <v>0</v>
      </c>
      <c r="S8" s="82">
        <v>0.4819992036541475</v>
      </c>
      <c r="T8" s="82">
        <v>0</v>
      </c>
      <c r="U8" s="82">
        <v>1.0692558537637664</v>
      </c>
      <c r="V8" s="82">
        <v>0.28757958933488348</v>
      </c>
      <c r="W8" s="82">
        <v>0.18802535827258873</v>
      </c>
      <c r="X8" s="82">
        <v>0</v>
      </c>
      <c r="Y8" s="82">
        <v>0.11236664374387369</v>
      </c>
      <c r="Z8" s="82">
        <v>0.3361622383686938</v>
      </c>
      <c r="AA8" s="82">
        <v>0.56853524361496122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Feuil136">
    <tabColor rgb="FF77B5FE"/>
  </sheetPr>
  <dimension ref="A1:Y4"/>
  <sheetViews>
    <sheetView workbookViewId="0">
      <selection activeCell="A2" sqref="A2:XFD3"/>
    </sheetView>
  </sheetViews>
  <sheetFormatPr defaultColWidth="11.453125" defaultRowHeight="14.5" x14ac:dyDescent="0.35"/>
  <cols>
    <col min="1" max="1" width="14.26953125" customWidth="1"/>
    <col min="10" max="11" width="12.81640625" bestFit="1" customWidth="1"/>
    <col min="12" max="12" width="12.7265625" bestFit="1" customWidth="1"/>
    <col min="13" max="13" width="13.1796875" bestFit="1" customWidth="1"/>
    <col min="14" max="14" width="14" bestFit="1" customWidth="1"/>
    <col min="15" max="15" width="12.7265625" bestFit="1" customWidth="1"/>
    <col min="16" max="16" width="13" bestFit="1" customWidth="1"/>
    <col min="17" max="17" width="12.81640625" bestFit="1" customWidth="1"/>
  </cols>
  <sheetData>
    <row r="1" spans="1:25" ht="34.5" customHeight="1" x14ac:dyDescent="0.35">
      <c r="A1" s="58" t="s">
        <v>141</v>
      </c>
      <c r="B1" s="58"/>
      <c r="C1" s="58"/>
      <c r="D1" s="58"/>
      <c r="E1" s="58"/>
      <c r="F1" s="58"/>
    </row>
    <row r="3" spans="1:25" x14ac:dyDescent="0.35">
      <c r="A3" s="1"/>
      <c r="B3" s="48">
        <v>43435</v>
      </c>
      <c r="C3" s="48">
        <v>43497</v>
      </c>
      <c r="D3" s="48">
        <v>43556</v>
      </c>
      <c r="E3" s="48">
        <v>43617</v>
      </c>
      <c r="F3" s="48">
        <v>43678</v>
      </c>
      <c r="G3" s="48">
        <v>43739</v>
      </c>
      <c r="H3" s="48">
        <v>43800</v>
      </c>
      <c r="I3" s="48">
        <v>43862</v>
      </c>
      <c r="J3" s="48">
        <v>43983</v>
      </c>
      <c r="K3" s="48">
        <v>44013</v>
      </c>
      <c r="L3" s="48">
        <v>44044</v>
      </c>
      <c r="M3" s="48">
        <v>44075</v>
      </c>
      <c r="N3" s="48" t="s">
        <v>203</v>
      </c>
      <c r="O3" s="48" t="s">
        <v>227</v>
      </c>
      <c r="P3" s="48" t="s">
        <v>234</v>
      </c>
      <c r="Q3" s="48" t="s">
        <v>235</v>
      </c>
      <c r="R3" s="48" t="s">
        <v>228</v>
      </c>
      <c r="S3" s="48" t="s">
        <v>229</v>
      </c>
      <c r="T3" s="48" t="s">
        <v>230</v>
      </c>
      <c r="U3" s="48" t="s">
        <v>231</v>
      </c>
      <c r="V3" s="48" t="s">
        <v>215</v>
      </c>
      <c r="W3" s="48" t="s">
        <v>216</v>
      </c>
      <c r="X3" s="48" t="s">
        <v>217</v>
      </c>
      <c r="Y3" s="48" t="s">
        <v>218</v>
      </c>
    </row>
    <row r="4" spans="1:25" ht="15.5" x14ac:dyDescent="0.35">
      <c r="A4" s="71" t="s">
        <v>219</v>
      </c>
      <c r="B4" s="81">
        <v>6.375</v>
      </c>
      <c r="C4" s="81">
        <v>32.708333333333336</v>
      </c>
      <c r="D4" s="81">
        <v>15.541666666666666</v>
      </c>
      <c r="E4" s="81">
        <v>27.458333333333332</v>
      </c>
      <c r="F4" s="81">
        <v>38.958333333333336</v>
      </c>
      <c r="G4" s="81">
        <v>10.375</v>
      </c>
      <c r="H4" s="81">
        <v>1.6666666666666667</v>
      </c>
      <c r="I4" s="81">
        <v>1.9166666666666667</v>
      </c>
      <c r="J4" s="81">
        <v>27.416666666666668</v>
      </c>
      <c r="K4" s="81">
        <v>34.875</v>
      </c>
      <c r="L4" s="81">
        <v>7.625</v>
      </c>
      <c r="M4" s="81">
        <v>4.708333333333333</v>
      </c>
      <c r="N4" s="82">
        <v>0.97209712790798664</v>
      </c>
      <c r="O4" s="82">
        <v>5.9134699978488889</v>
      </c>
      <c r="P4" s="82">
        <v>2.2206044080830938</v>
      </c>
      <c r="Q4" s="82">
        <v>4.8756193091076128</v>
      </c>
      <c r="R4" s="82">
        <v>6.6172477658894628</v>
      </c>
      <c r="S4" s="82">
        <v>1.243552210986445</v>
      </c>
      <c r="T4" s="82">
        <v>0.3108349360801046</v>
      </c>
      <c r="U4" s="82">
        <v>0.48497970473996316</v>
      </c>
      <c r="V4" s="82">
        <v>3.6524345001351874</v>
      </c>
      <c r="W4" s="82">
        <v>4.7316818791838804</v>
      </c>
      <c r="X4" s="82">
        <v>1.1144838605212366</v>
      </c>
      <c r="Y4" s="82">
        <v>0.72351588893810326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enu_TCD13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paperSize="9" orientation="portrait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Feuil154">
    <tabColor rgb="FF77B5FE"/>
  </sheetPr>
  <dimension ref="A1:Y5"/>
  <sheetViews>
    <sheetView workbookViewId="0">
      <selection activeCell="N11" sqref="N11"/>
    </sheetView>
  </sheetViews>
  <sheetFormatPr defaultColWidth="11.453125" defaultRowHeight="14.5" x14ac:dyDescent="0.35"/>
  <cols>
    <col min="1" max="1" width="14.26953125" customWidth="1"/>
    <col min="2" max="2" width="6.54296875" bestFit="1" customWidth="1"/>
    <col min="3" max="4" width="6.453125" bestFit="1" customWidth="1"/>
    <col min="5" max="5" width="6.26953125" bestFit="1" customWidth="1"/>
    <col min="6" max="6" width="6.6328125" bestFit="1" customWidth="1"/>
    <col min="7" max="7" width="6.36328125" bestFit="1" customWidth="1"/>
    <col min="8" max="8" width="6.54296875" bestFit="1" customWidth="1"/>
    <col min="9" max="9" width="6.453125" bestFit="1" customWidth="1"/>
    <col min="10" max="10" width="6.26953125" bestFit="1" customWidth="1"/>
    <col min="11" max="11" width="5.6328125" bestFit="1" customWidth="1"/>
    <col min="12" max="12" width="6.6328125" bestFit="1" customWidth="1"/>
    <col min="13" max="13" width="6.453125" bestFit="1" customWidth="1"/>
    <col min="14" max="14" width="12.26953125" bestFit="1" customWidth="1"/>
    <col min="15" max="15" width="12.1796875" bestFit="1" customWidth="1"/>
    <col min="16" max="16" width="13" bestFit="1" customWidth="1"/>
    <col min="17" max="17" width="12.81640625" bestFit="1" customWidth="1"/>
  </cols>
  <sheetData>
    <row r="1" spans="1:25" ht="34.5" customHeight="1" x14ac:dyDescent="0.35">
      <c r="A1" s="58" t="s">
        <v>141</v>
      </c>
      <c r="B1" s="58"/>
      <c r="C1" s="58"/>
      <c r="D1" s="58"/>
      <c r="E1" s="58"/>
      <c r="F1" s="58"/>
    </row>
    <row r="4" spans="1:25" x14ac:dyDescent="0.35">
      <c r="A4" s="1"/>
      <c r="B4" s="48">
        <v>43435</v>
      </c>
      <c r="C4" s="48">
        <v>43497</v>
      </c>
      <c r="D4" s="48">
        <v>43556</v>
      </c>
      <c r="E4" s="48">
        <v>43617</v>
      </c>
      <c r="F4" s="48">
        <v>43678</v>
      </c>
      <c r="G4" s="48">
        <v>43739</v>
      </c>
      <c r="H4" s="48">
        <v>43800</v>
      </c>
      <c r="I4" s="48">
        <v>43862</v>
      </c>
      <c r="J4" s="48">
        <v>43983</v>
      </c>
      <c r="K4" s="48">
        <v>44013</v>
      </c>
      <c r="L4" s="48">
        <v>44044</v>
      </c>
      <c r="M4" s="48">
        <v>44075</v>
      </c>
      <c r="N4" s="48" t="s">
        <v>203</v>
      </c>
      <c r="O4" s="48" t="s">
        <v>227</v>
      </c>
      <c r="P4" s="48" t="s">
        <v>234</v>
      </c>
      <c r="Q4" s="48" t="s">
        <v>235</v>
      </c>
      <c r="R4" s="48" t="s">
        <v>228</v>
      </c>
      <c r="S4" s="48" t="s">
        <v>229</v>
      </c>
      <c r="T4" s="48" t="s">
        <v>230</v>
      </c>
      <c r="U4" s="48" t="s">
        <v>231</v>
      </c>
      <c r="V4" s="48" t="s">
        <v>215</v>
      </c>
      <c r="W4" s="48" t="s">
        <v>216</v>
      </c>
      <c r="X4" s="48" t="s">
        <v>217</v>
      </c>
      <c r="Y4" s="48" t="s">
        <v>218</v>
      </c>
    </row>
    <row r="5" spans="1:25" ht="15.5" x14ac:dyDescent="0.35">
      <c r="A5" s="71" t="s">
        <v>219</v>
      </c>
      <c r="B5" s="81">
        <v>3.0833333333333335</v>
      </c>
      <c r="C5" s="81">
        <v>16.916666666666668</v>
      </c>
      <c r="D5" s="81">
        <v>7.5</v>
      </c>
      <c r="E5" s="81">
        <v>16.583333333333332</v>
      </c>
      <c r="F5" s="81">
        <v>22.5</v>
      </c>
      <c r="G5" s="81">
        <v>7.25</v>
      </c>
      <c r="H5" s="81">
        <v>1.3333333333333333</v>
      </c>
      <c r="I5" s="81">
        <v>0.83333333333333337</v>
      </c>
      <c r="J5" s="81">
        <v>21.416666666666668</v>
      </c>
      <c r="K5" s="81">
        <v>23.083333333333332</v>
      </c>
      <c r="L5" s="81">
        <v>5.416666666666667</v>
      </c>
      <c r="M5" s="81">
        <v>3.0833333333333335</v>
      </c>
      <c r="N5" s="82">
        <v>0.58333333333333337</v>
      </c>
      <c r="O5" s="82">
        <v>3.3630305897322357</v>
      </c>
      <c r="P5" s="82">
        <v>0.84834955631329811</v>
      </c>
      <c r="Q5" s="82">
        <v>2.3109041039770077</v>
      </c>
      <c r="R5" s="82">
        <v>4.5268558892927269</v>
      </c>
      <c r="S5" s="82">
        <v>0.75000000000000011</v>
      </c>
      <c r="T5" s="82">
        <v>0.18802535827258879</v>
      </c>
      <c r="U5" s="82">
        <v>0.24099960182707375</v>
      </c>
      <c r="V5" s="82">
        <v>4.9397250772066092</v>
      </c>
      <c r="W5" s="82">
        <v>3.726356440711533</v>
      </c>
      <c r="X5" s="82">
        <v>1.0903039146323499</v>
      </c>
      <c r="Y5" s="82">
        <v>0.70127949441925752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Feuil155">
    <tabColor rgb="FF77B5FE"/>
  </sheetPr>
  <dimension ref="A1:Y4"/>
  <sheetViews>
    <sheetView workbookViewId="0">
      <selection activeCell="A2" sqref="A2:XFD3"/>
    </sheetView>
  </sheetViews>
  <sheetFormatPr defaultColWidth="11.453125" defaultRowHeight="14.5" x14ac:dyDescent="0.35"/>
  <cols>
    <col min="1" max="1" width="14.26953125" customWidth="1"/>
    <col min="10" max="11" width="12.81640625" bestFit="1" customWidth="1"/>
    <col min="12" max="12" width="12.7265625" bestFit="1" customWidth="1"/>
    <col min="13" max="13" width="13.1796875" bestFit="1" customWidth="1"/>
    <col min="14" max="14" width="14" bestFit="1" customWidth="1"/>
    <col min="15" max="15" width="12.7265625" bestFit="1" customWidth="1"/>
    <col min="16" max="16" width="13" bestFit="1" customWidth="1"/>
    <col min="17" max="17" width="12.81640625" bestFit="1" customWidth="1"/>
  </cols>
  <sheetData>
    <row r="1" spans="1:25" ht="34.5" customHeight="1" x14ac:dyDescent="0.35">
      <c r="A1" s="58" t="s">
        <v>141</v>
      </c>
      <c r="B1" s="58"/>
      <c r="C1" s="58"/>
      <c r="D1" s="58"/>
      <c r="E1" s="58"/>
      <c r="F1" s="58"/>
    </row>
    <row r="3" spans="1:25" x14ac:dyDescent="0.35">
      <c r="A3" s="1"/>
      <c r="B3" s="48">
        <v>43435</v>
      </c>
      <c r="C3" s="48">
        <v>43497</v>
      </c>
      <c r="D3" s="48">
        <v>43556</v>
      </c>
      <c r="E3" s="48">
        <v>43617</v>
      </c>
      <c r="F3" s="48">
        <v>43678</v>
      </c>
      <c r="G3" s="48">
        <v>43739</v>
      </c>
      <c r="H3" s="48">
        <v>43800</v>
      </c>
      <c r="I3" s="48">
        <v>43862</v>
      </c>
      <c r="J3" s="48">
        <v>43983</v>
      </c>
      <c r="K3" s="48">
        <v>44013</v>
      </c>
      <c r="L3" s="48">
        <v>44044</v>
      </c>
      <c r="M3" s="48">
        <v>44075</v>
      </c>
      <c r="N3" s="48" t="s">
        <v>203</v>
      </c>
      <c r="O3" s="48" t="s">
        <v>227</v>
      </c>
      <c r="P3" s="48" t="s">
        <v>234</v>
      </c>
      <c r="Q3" s="48" t="s">
        <v>235</v>
      </c>
      <c r="R3" s="48" t="s">
        <v>228</v>
      </c>
      <c r="S3" s="48" t="s">
        <v>229</v>
      </c>
      <c r="T3" s="48" t="s">
        <v>230</v>
      </c>
      <c r="U3" s="48" t="s">
        <v>231</v>
      </c>
      <c r="V3" s="48" t="s">
        <v>215</v>
      </c>
      <c r="W3" s="48" t="s">
        <v>216</v>
      </c>
      <c r="X3" s="48" t="s">
        <v>217</v>
      </c>
      <c r="Y3" s="48" t="s">
        <v>218</v>
      </c>
    </row>
    <row r="4" spans="1:25" ht="15.5" x14ac:dyDescent="0.35">
      <c r="A4" s="71" t="s">
        <v>219</v>
      </c>
      <c r="B4" s="81">
        <v>9.6666666666666661</v>
      </c>
      <c r="C4" s="81">
        <v>48.5</v>
      </c>
      <c r="D4" s="81">
        <v>23.583333333333332</v>
      </c>
      <c r="E4" s="81">
        <v>38.333333333333336</v>
      </c>
      <c r="F4" s="81">
        <v>55.416666666666664</v>
      </c>
      <c r="G4" s="81">
        <v>13.5</v>
      </c>
      <c r="H4" s="81">
        <v>2</v>
      </c>
      <c r="I4" s="81">
        <v>3</v>
      </c>
      <c r="J4" s="81">
        <v>33.416666666666664</v>
      </c>
      <c r="K4" s="81">
        <v>46.666666666666664</v>
      </c>
      <c r="L4" s="81">
        <v>9.8333333333333339</v>
      </c>
      <c r="M4" s="81">
        <v>6.333333333333333</v>
      </c>
      <c r="N4" s="82">
        <v>1.2811768579763458</v>
      </c>
      <c r="O4" s="82">
        <v>9.464847243000456</v>
      </c>
      <c r="P4" s="82">
        <v>2.8536482055095869</v>
      </c>
      <c r="Q4" s="82">
        <v>8.5185477967583516</v>
      </c>
      <c r="R4" s="82">
        <v>10.647562200244749</v>
      </c>
      <c r="S4" s="82">
        <v>2.0319418984773847</v>
      </c>
      <c r="T4" s="82">
        <v>0.59032605269024718</v>
      </c>
      <c r="U4" s="82">
        <v>0.84387274640268606</v>
      </c>
      <c r="V4" s="82">
        <v>4.9840021847685598</v>
      </c>
      <c r="W4" s="82">
        <v>7.3796745158303541</v>
      </c>
      <c r="X4" s="82">
        <v>1.765980427039572</v>
      </c>
      <c r="Y4" s="82">
        <v>1.1032550553574261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Feuil11">
    <tabColor rgb="FF92D050"/>
  </sheetPr>
  <dimension ref="A2:AM4"/>
  <sheetViews>
    <sheetView workbookViewId="0">
      <selection activeCell="K11" sqref="K11"/>
    </sheetView>
  </sheetViews>
  <sheetFormatPr defaultColWidth="11.453125" defaultRowHeight="14.5" x14ac:dyDescent="0.35"/>
  <cols>
    <col min="1" max="1" width="26.7265625" bestFit="1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2" spans="1:39" x14ac:dyDescent="0.35">
      <c r="A2" s="1"/>
      <c r="B2" s="48">
        <v>43374</v>
      </c>
      <c r="C2" s="48">
        <v>43405</v>
      </c>
      <c r="D2" s="48">
        <v>43435</v>
      </c>
      <c r="E2" s="48">
        <v>43466</v>
      </c>
      <c r="F2" s="48">
        <v>43497</v>
      </c>
      <c r="G2" s="48">
        <v>43525</v>
      </c>
      <c r="H2" s="48">
        <v>43556</v>
      </c>
      <c r="I2" s="48">
        <v>43586</v>
      </c>
      <c r="J2" s="48">
        <v>43617</v>
      </c>
      <c r="K2" s="48">
        <v>43647</v>
      </c>
      <c r="L2" s="48">
        <v>43678</v>
      </c>
      <c r="M2" s="48">
        <v>43709</v>
      </c>
      <c r="N2" s="48">
        <v>43770</v>
      </c>
      <c r="O2" s="48">
        <v>43831</v>
      </c>
      <c r="P2" s="48">
        <v>43891</v>
      </c>
      <c r="Q2" s="48">
        <v>43983</v>
      </c>
      <c r="R2" s="48">
        <v>44013</v>
      </c>
      <c r="S2" s="48">
        <v>44044</v>
      </c>
      <c r="T2" s="48">
        <v>44075</v>
      </c>
      <c r="U2" s="48" t="s">
        <v>201</v>
      </c>
      <c r="V2" s="48" t="s">
        <v>202</v>
      </c>
      <c r="W2" s="48" t="s">
        <v>203</v>
      </c>
      <c r="X2" s="48" t="s">
        <v>204</v>
      </c>
      <c r="Y2" s="48" t="s">
        <v>205</v>
      </c>
      <c r="Z2" s="48" t="s">
        <v>206</v>
      </c>
      <c r="AA2" s="48" t="s">
        <v>207</v>
      </c>
      <c r="AB2" s="48" t="s">
        <v>236</v>
      </c>
      <c r="AC2" s="48" t="s">
        <v>208</v>
      </c>
      <c r="AD2" s="48" t="s">
        <v>209</v>
      </c>
      <c r="AE2" s="48" t="s">
        <v>210</v>
      </c>
      <c r="AF2" s="48" t="s">
        <v>211</v>
      </c>
      <c r="AG2" s="48" t="s">
        <v>212</v>
      </c>
      <c r="AH2" s="48" t="s">
        <v>213</v>
      </c>
      <c r="AI2" s="48" t="s">
        <v>214</v>
      </c>
      <c r="AJ2" s="48" t="s">
        <v>215</v>
      </c>
      <c r="AK2" s="48" t="s">
        <v>216</v>
      </c>
      <c r="AL2" s="48" t="s">
        <v>217</v>
      </c>
      <c r="AM2" s="48" t="s">
        <v>218</v>
      </c>
    </row>
    <row r="3" spans="1:39" ht="15.5" x14ac:dyDescent="0.35">
      <c r="A3" s="71" t="s">
        <v>237</v>
      </c>
      <c r="B3" s="81">
        <v>20</v>
      </c>
      <c r="C3" s="81">
        <v>13.4166666666667</v>
      </c>
      <c r="D3" s="81">
        <v>6.166666666666667</v>
      </c>
      <c r="E3" s="81">
        <v>10.333333333333334</v>
      </c>
      <c r="F3" s="81">
        <v>51.416666666666664</v>
      </c>
      <c r="G3" s="81">
        <v>23.666666666666668</v>
      </c>
      <c r="H3" s="81">
        <v>1.6666666666666667</v>
      </c>
      <c r="I3" s="81">
        <v>2</v>
      </c>
      <c r="J3" s="81">
        <v>34.916666666666664</v>
      </c>
      <c r="K3" s="81">
        <v>73.583333333333329</v>
      </c>
      <c r="L3" s="81">
        <v>99.416666666666671</v>
      </c>
      <c r="M3" s="81">
        <v>49.333333333333336</v>
      </c>
      <c r="N3" s="81">
        <v>21.416666666666668</v>
      </c>
      <c r="O3" s="81">
        <v>14.666666666666666</v>
      </c>
      <c r="P3" s="81">
        <v>36.916666666666664</v>
      </c>
      <c r="Q3" s="81">
        <v>23.916666666666668</v>
      </c>
      <c r="R3" s="81">
        <v>63.583333333333336</v>
      </c>
      <c r="S3" s="81">
        <v>45.5</v>
      </c>
      <c r="T3" s="81">
        <v>59.333333333333336</v>
      </c>
      <c r="U3" s="82">
        <v>1.8381479480139458</v>
      </c>
      <c r="V3" s="82">
        <v>2.6641797115347785</v>
      </c>
      <c r="W3" s="82">
        <v>1.5167415898909911</v>
      </c>
      <c r="X3" s="82">
        <v>1.9936768732037486</v>
      </c>
      <c r="Y3" s="82">
        <v>8.6920882985562802</v>
      </c>
      <c r="Z3" s="82">
        <v>5.1099032389186307</v>
      </c>
      <c r="AA3" s="82">
        <v>0.55505027527315765</v>
      </c>
      <c r="AB3" s="82">
        <v>0.9847319278346619</v>
      </c>
      <c r="AC3" s="82">
        <v>8.0165154650895687</v>
      </c>
      <c r="AD3" s="82">
        <v>12.589352363378069</v>
      </c>
      <c r="AE3" s="82">
        <v>17.330328265147717</v>
      </c>
      <c r="AF3" s="82">
        <v>6.0981036959753894</v>
      </c>
      <c r="AG3" s="82">
        <v>3.2947578504238058</v>
      </c>
      <c r="AH3" s="82">
        <v>3.780599065350529</v>
      </c>
      <c r="AI3" s="82">
        <v>6.1907290574395404</v>
      </c>
      <c r="AJ3" s="82">
        <v>4.142277102749115</v>
      </c>
      <c r="AK3" s="82">
        <v>10.749530175309943</v>
      </c>
      <c r="AL3" s="82">
        <v>6.8881760791206332</v>
      </c>
      <c r="AM3" s="82">
        <v>12.352973714695567</v>
      </c>
    </row>
    <row r="4" spans="1:39" ht="15.5" x14ac:dyDescent="0.35">
      <c r="A4" s="84" t="s">
        <v>238</v>
      </c>
      <c r="B4" s="81">
        <v>6.916666666666667</v>
      </c>
      <c r="C4" s="81">
        <v>1.6666666666666667</v>
      </c>
      <c r="D4" s="81">
        <v>0.16666666666666666</v>
      </c>
      <c r="E4" s="81">
        <v>1.0833333333333333</v>
      </c>
      <c r="F4" s="81">
        <v>4.166666666666667</v>
      </c>
      <c r="G4" s="81">
        <v>19.75</v>
      </c>
      <c r="H4" s="81">
        <v>24.25</v>
      </c>
      <c r="I4" s="81">
        <v>0.33333333333333331</v>
      </c>
      <c r="J4" s="81">
        <v>39.916666666666664</v>
      </c>
      <c r="K4" s="81">
        <v>284.91666666666669</v>
      </c>
      <c r="L4" s="81">
        <v>180.25</v>
      </c>
      <c r="M4" s="81">
        <v>136.5</v>
      </c>
      <c r="N4" s="81">
        <v>3.5</v>
      </c>
      <c r="O4" s="81">
        <v>2.5</v>
      </c>
      <c r="P4" s="81">
        <v>87.916666666666671</v>
      </c>
      <c r="Q4" s="81">
        <v>25.666666666666668</v>
      </c>
      <c r="R4" s="81">
        <v>352.33333333333331</v>
      </c>
      <c r="S4" s="81">
        <v>192.91666666666666</v>
      </c>
      <c r="T4" s="81">
        <v>75</v>
      </c>
      <c r="U4" s="82">
        <v>1.7643710070461516</v>
      </c>
      <c r="V4" s="82">
        <v>0.61954691818972352</v>
      </c>
      <c r="W4" s="82">
        <v>0.11236664374387369</v>
      </c>
      <c r="X4" s="82">
        <v>0.3361622383686938</v>
      </c>
      <c r="Y4" s="82">
        <v>1.2482310715892344</v>
      </c>
      <c r="Z4" s="82">
        <v>4.1214975948364234</v>
      </c>
      <c r="AA4" s="82">
        <v>5.1450549957304554</v>
      </c>
      <c r="AB4" s="82">
        <v>0.18802535827258873</v>
      </c>
      <c r="AC4" s="82">
        <v>11.475572431310896</v>
      </c>
      <c r="AD4" s="82">
        <v>53.183851834552151</v>
      </c>
      <c r="AE4" s="82">
        <v>24.817248705957184</v>
      </c>
      <c r="AF4" s="82">
        <v>14.994696031961071</v>
      </c>
      <c r="AG4" s="82">
        <v>0.92523543277406228</v>
      </c>
      <c r="AH4" s="82">
        <v>0.63365223231292378</v>
      </c>
      <c r="AI4" s="82">
        <v>18.981034527052834</v>
      </c>
      <c r="AJ4" s="82">
        <v>7.6627130780926231</v>
      </c>
      <c r="AK4" s="82">
        <v>69.063358409126579</v>
      </c>
      <c r="AL4" s="82">
        <v>40.355889948498891</v>
      </c>
      <c r="AM4" s="82">
        <v>14.109957799047773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Feuil10">
    <tabColor rgb="FF92D050"/>
  </sheetPr>
  <dimension ref="A2:AA5"/>
  <sheetViews>
    <sheetView workbookViewId="0">
      <selection activeCell="J10" sqref="J10"/>
    </sheetView>
  </sheetViews>
  <sheetFormatPr defaultColWidth="11.453125" defaultRowHeight="14.5" x14ac:dyDescent="0.35"/>
  <cols>
    <col min="1" max="1" width="32.54296875" customWidth="1"/>
    <col min="11" max="11" width="12.7265625" bestFit="1" customWidth="1"/>
    <col min="12" max="12" width="13" bestFit="1" customWidth="1"/>
    <col min="13" max="13" width="12.81640625" bestFit="1" customWidth="1"/>
    <col min="14" max="14" width="13.81640625" bestFit="1" customWidth="1"/>
    <col min="15" max="15" width="13.26953125" bestFit="1" customWidth="1"/>
    <col min="16" max="16" width="14" bestFit="1" customWidth="1"/>
    <col min="17" max="17" width="12.7265625" bestFit="1" customWidth="1"/>
    <col min="18" max="18" width="13" bestFit="1" customWidth="1"/>
    <col min="19" max="19" width="12.81640625" bestFit="1" customWidth="1"/>
    <col min="27" max="27" width="13.7265625" bestFit="1" customWidth="1"/>
  </cols>
  <sheetData>
    <row r="2" spans="1:27" x14ac:dyDescent="0.35">
      <c r="A2" s="1"/>
      <c r="B2" s="48">
        <v>43374</v>
      </c>
      <c r="C2" s="48">
        <v>43435</v>
      </c>
      <c r="D2" s="48">
        <v>43497</v>
      </c>
      <c r="E2" s="48">
        <v>43556</v>
      </c>
      <c r="F2" s="48">
        <v>43617</v>
      </c>
      <c r="G2" s="48">
        <v>43678</v>
      </c>
      <c r="H2" s="48">
        <v>43739</v>
      </c>
      <c r="I2" s="48">
        <v>43800</v>
      </c>
      <c r="J2" s="48">
        <v>43862</v>
      </c>
      <c r="K2" s="48">
        <v>43983</v>
      </c>
      <c r="L2" s="48">
        <v>44013</v>
      </c>
      <c r="M2" s="48">
        <v>44044</v>
      </c>
      <c r="N2" s="48">
        <v>44075</v>
      </c>
      <c r="O2" s="48" t="s">
        <v>225</v>
      </c>
      <c r="P2" s="48" t="s">
        <v>226</v>
      </c>
      <c r="Q2" s="48" t="s">
        <v>227</v>
      </c>
      <c r="R2" s="48" t="s">
        <v>207</v>
      </c>
      <c r="S2" s="48" t="s">
        <v>208</v>
      </c>
      <c r="T2" s="48" t="s">
        <v>228</v>
      </c>
      <c r="U2" s="48" t="s">
        <v>229</v>
      </c>
      <c r="V2" s="48" t="s">
        <v>230</v>
      </c>
      <c r="W2" s="48" t="s">
        <v>231</v>
      </c>
      <c r="X2" s="48" t="s">
        <v>215</v>
      </c>
      <c r="Y2" s="48" t="s">
        <v>216</v>
      </c>
      <c r="Z2" s="48" t="s">
        <v>217</v>
      </c>
      <c r="AA2" s="48" t="s">
        <v>218</v>
      </c>
    </row>
    <row r="3" spans="1:27" ht="15.5" x14ac:dyDescent="0.35">
      <c r="A3" s="85" t="s">
        <v>239</v>
      </c>
      <c r="B3" s="81">
        <v>10</v>
      </c>
      <c r="C3" s="81">
        <v>9.4166666666666661</v>
      </c>
      <c r="D3" s="81">
        <v>27.041666666666668</v>
      </c>
      <c r="E3" s="81">
        <v>42.875</v>
      </c>
      <c r="F3" s="81">
        <v>33.333333333333336</v>
      </c>
      <c r="G3" s="81">
        <v>11.666666666666666</v>
      </c>
      <c r="H3" s="81">
        <v>15.791666666666666</v>
      </c>
      <c r="I3" s="81">
        <v>10.875</v>
      </c>
      <c r="J3" s="81">
        <v>11.458333333333334</v>
      </c>
      <c r="K3" s="81">
        <v>12.875</v>
      </c>
      <c r="L3" s="81">
        <v>8.7916666666666661</v>
      </c>
      <c r="M3" s="81">
        <v>3.2083333333333335</v>
      </c>
      <c r="N3" s="81">
        <v>5.125</v>
      </c>
      <c r="O3" s="82">
        <v>2.5316832917754688</v>
      </c>
      <c r="P3" s="82">
        <v>1.3685344253726146</v>
      </c>
      <c r="Q3" s="82">
        <v>3.3103259432028063</v>
      </c>
      <c r="R3" s="82">
        <v>5.5463503145396622</v>
      </c>
      <c r="S3" s="82">
        <v>3.9017214087746983</v>
      </c>
      <c r="T3" s="82">
        <v>1.692552598744544</v>
      </c>
      <c r="U3" s="82">
        <v>2.5086655372483952</v>
      </c>
      <c r="V3" s="82">
        <v>1.3409823621704255</v>
      </c>
      <c r="W3" s="82">
        <v>1.2867484674004817</v>
      </c>
      <c r="X3" s="82">
        <v>1.4919014469918019</v>
      </c>
      <c r="Y3" s="82">
        <v>1.3021431145696913</v>
      </c>
      <c r="Z3" s="82">
        <v>0.54166666666666663</v>
      </c>
      <c r="AA3" s="82">
        <v>1.0756065023167567</v>
      </c>
    </row>
    <row r="4" spans="1:27" ht="15.5" x14ac:dyDescent="0.35">
      <c r="A4" s="85" t="s">
        <v>240</v>
      </c>
      <c r="B4" s="81">
        <v>8.9166666666666661</v>
      </c>
      <c r="C4" s="81">
        <v>13.958333333333334</v>
      </c>
      <c r="D4" s="81">
        <v>4.541666666666667</v>
      </c>
      <c r="E4" s="81">
        <v>4.208333333333333</v>
      </c>
      <c r="F4" s="81">
        <v>4.791666666666667</v>
      </c>
      <c r="G4" s="81">
        <v>1.75</v>
      </c>
      <c r="H4" s="81">
        <v>3.5416666666666665</v>
      </c>
      <c r="I4" s="81">
        <v>1.0416666666666667</v>
      </c>
      <c r="J4" s="81">
        <v>4.1666666666666664E-2</v>
      </c>
      <c r="K4" s="81">
        <v>1.7916666666666667</v>
      </c>
      <c r="L4" s="81">
        <v>0</v>
      </c>
      <c r="M4" s="81">
        <v>0.16666666666666666</v>
      </c>
      <c r="N4" s="81">
        <v>1.4166666666666667</v>
      </c>
      <c r="O4" s="82">
        <v>1.5544660608387424</v>
      </c>
      <c r="P4" s="82">
        <v>2.0976860670149842</v>
      </c>
      <c r="Q4" s="82">
        <v>1.1420474346519802</v>
      </c>
      <c r="R4" s="82">
        <v>0.87844387831152604</v>
      </c>
      <c r="S4" s="82">
        <v>1.0867768571321659</v>
      </c>
      <c r="T4" s="82">
        <v>0.62915286960589578</v>
      </c>
      <c r="U4" s="82">
        <v>0.81422846619918798</v>
      </c>
      <c r="V4" s="82">
        <v>0.32122482231831023</v>
      </c>
      <c r="W4" s="82">
        <v>4.1666666666666671E-2</v>
      </c>
      <c r="X4" s="82">
        <v>0.62257985538282745</v>
      </c>
      <c r="Y4" s="82">
        <v>0</v>
      </c>
      <c r="Z4" s="82">
        <v>7.7708734020026163E-2</v>
      </c>
      <c r="AA4" s="82">
        <v>0.43370942430883325</v>
      </c>
    </row>
    <row r="5" spans="1:27" ht="15.5" x14ac:dyDescent="0.35">
      <c r="A5" s="85" t="s">
        <v>241</v>
      </c>
      <c r="B5" s="81"/>
      <c r="C5" s="81">
        <v>6.375</v>
      </c>
      <c r="D5" s="81">
        <v>32.708333333333336</v>
      </c>
      <c r="E5" s="81">
        <v>15.541666666666666</v>
      </c>
      <c r="F5" s="81">
        <v>27.458333333333332</v>
      </c>
      <c r="G5" s="81">
        <v>38.958333333333336</v>
      </c>
      <c r="H5" s="81">
        <v>10.375</v>
      </c>
      <c r="I5" s="81">
        <v>1.6666666666666667</v>
      </c>
      <c r="J5" s="81">
        <v>1.9166666666666667</v>
      </c>
      <c r="K5" s="81">
        <v>27.416666666666668</v>
      </c>
      <c r="L5" s="81">
        <v>34.875</v>
      </c>
      <c r="M5" s="81">
        <v>7.625</v>
      </c>
      <c r="N5" s="81">
        <v>4.708333333333333</v>
      </c>
      <c r="O5" s="82"/>
      <c r="P5" s="82">
        <v>0.97209712790798664</v>
      </c>
      <c r="Q5" s="82">
        <v>5.9134699978488889</v>
      </c>
      <c r="R5" s="82">
        <v>2.2206044080830938</v>
      </c>
      <c r="S5" s="82">
        <v>4.8756193091076128</v>
      </c>
      <c r="T5" s="82">
        <v>6.6172477658894628</v>
      </c>
      <c r="U5" s="82">
        <v>1.243552210986445</v>
      </c>
      <c r="V5" s="82">
        <v>0.3108349360801046</v>
      </c>
      <c r="W5" s="82">
        <v>0.48497970473996316</v>
      </c>
      <c r="X5" s="82">
        <v>3.6524345001351874</v>
      </c>
      <c r="Y5" s="82">
        <v>4.7316818791838804</v>
      </c>
      <c r="Z5" s="82">
        <v>1.1144838605212366</v>
      </c>
      <c r="AA5" s="82">
        <v>0.72351588893810326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Feuil101">
    <tabColor rgb="FFFFC00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27.26953125" customWidth="1"/>
    <col min="2" max="2" width="23.1796875" bestFit="1" customWidth="1"/>
    <col min="3" max="3" width="19.26953125" bestFit="1" customWidth="1"/>
    <col min="4" max="4" width="12.7265625" bestFit="1" customWidth="1"/>
  </cols>
  <sheetData>
    <row r="1" spans="1:1" ht="38.25" customHeight="1" x14ac:dyDescent="0.35">
      <c r="A1" s="52" t="s">
        <v>112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Feuil102">
    <tabColor rgb="FFFFC00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33.26953125" customWidth="1"/>
    <col min="2" max="2" width="23.1796875" bestFit="1" customWidth="1"/>
    <col min="3" max="3" width="19.26953125" bestFit="1" customWidth="1"/>
    <col min="4" max="4" width="12.7265625" bestFit="1" customWidth="1"/>
  </cols>
  <sheetData>
    <row r="1" spans="1:1" ht="35.25" customHeight="1" x14ac:dyDescent="0.35">
      <c r="A1" s="52" t="s">
        <v>114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Feuil103">
    <tabColor rgb="FFFFC00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28.81640625" customWidth="1"/>
    <col min="2" max="2" width="23.1796875" bestFit="1" customWidth="1"/>
    <col min="3" max="3" width="19.26953125" bestFit="1" customWidth="1"/>
    <col min="4" max="4" width="15.453125" bestFit="1" customWidth="1"/>
  </cols>
  <sheetData>
    <row r="1" spans="1:1" ht="35.25" customHeight="1" x14ac:dyDescent="0.35">
      <c r="A1" s="52" t="s">
        <v>113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Feuil104">
    <tabColor rgb="FFFFC00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28.453125" customWidth="1"/>
    <col min="2" max="2" width="23.1796875" bestFit="1" customWidth="1"/>
    <col min="3" max="3" width="19.26953125" bestFit="1" customWidth="1"/>
    <col min="4" max="4" width="12.7265625" bestFit="1" customWidth="1"/>
  </cols>
  <sheetData>
    <row r="1" spans="1:1" ht="34.5" customHeight="1" x14ac:dyDescent="0.35">
      <c r="A1" s="52" t="s">
        <v>115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Feuil105">
    <tabColor rgb="FFFFC000"/>
  </sheetPr>
  <dimension ref="A1:D2"/>
  <sheetViews>
    <sheetView workbookViewId="0">
      <selection activeCell="A4" sqref="A4:XFD16"/>
    </sheetView>
  </sheetViews>
  <sheetFormatPr defaultColWidth="11.453125" defaultRowHeight="14.5" x14ac:dyDescent="0.35"/>
  <cols>
    <col min="1" max="1" width="25.1796875" style="1" customWidth="1"/>
    <col min="2" max="2" width="23.1796875" style="1" bestFit="1" customWidth="1"/>
    <col min="3" max="3" width="19.26953125" style="1" bestFit="1" customWidth="1"/>
    <col min="4" max="4" width="12.7265625" style="1" bestFit="1" customWidth="1"/>
  </cols>
  <sheetData>
    <row r="1" spans="1:1" ht="40.5" customHeight="1" x14ac:dyDescent="0.35">
      <c r="A1" s="53" t="s">
        <v>161</v>
      </c>
    </row>
    <row r="2" spans="1:1" x14ac:dyDescent="0.35">
      <c r="A2" s="1" t="str">
        <f>Parametrage!B7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Feuil106">
    <tabColor rgb="FFFFC00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29.54296875" customWidth="1"/>
    <col min="2" max="2" width="23.1796875" bestFit="1" customWidth="1"/>
    <col min="3" max="3" width="19.26953125" bestFit="1" customWidth="1"/>
    <col min="4" max="4" width="15.453125" bestFit="1" customWidth="1"/>
  </cols>
  <sheetData>
    <row r="1" spans="1:1" ht="35.25" customHeight="1" x14ac:dyDescent="0.35">
      <c r="A1" s="52" t="s">
        <v>116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enu_TCD12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orientation="portrait" horizontalDpi="90" verticalDpi="90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Feuil137">
    <tabColor rgb="FFFFC000"/>
  </sheetPr>
  <dimension ref="A1"/>
  <sheetViews>
    <sheetView workbookViewId="0">
      <selection activeCell="A4" sqref="A4:XFD16"/>
    </sheetView>
  </sheetViews>
  <sheetFormatPr defaultColWidth="11.453125" defaultRowHeight="14.5" x14ac:dyDescent="0.35"/>
  <cols>
    <col min="1" max="1" width="31.54296875" customWidth="1"/>
    <col min="2" max="2" width="14.26953125" customWidth="1"/>
  </cols>
  <sheetData>
    <row r="1" spans="1:1" ht="42" customHeight="1" x14ac:dyDescent="0.35">
      <c r="A1" s="52" t="s">
        <v>189</v>
      </c>
    </row>
  </sheetData>
  <pageMargins left="0.7" right="0.7" top="0.75" bottom="0.75" header="0.3" footer="0.3"/>
  <pageSetup orientation="portrait" horizontalDpi="90" verticalDpi="90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Feuil25">
    <tabColor rgb="FFC00000"/>
  </sheetPr>
  <dimension ref="A1:T3"/>
  <sheetViews>
    <sheetView workbookViewId="0">
      <selection activeCell="A4" sqref="A4:XFD16"/>
    </sheetView>
  </sheetViews>
  <sheetFormatPr defaultColWidth="11.453125" defaultRowHeight="14.5" x14ac:dyDescent="0.35"/>
  <cols>
    <col min="1" max="1" width="27.7265625" customWidth="1"/>
    <col min="10" max="10" width="15.453125" bestFit="1" customWidth="1"/>
    <col min="11" max="11" width="13.81640625" bestFit="1" customWidth="1"/>
  </cols>
  <sheetData>
    <row r="1" spans="1:20" ht="42" customHeight="1" x14ac:dyDescent="0.35">
      <c r="A1" s="59" t="s">
        <v>150</v>
      </c>
    </row>
    <row r="2" spans="1:20" ht="19.5" customHeight="1" x14ac:dyDescent="0.35">
      <c r="A2" t="str">
        <f>Parametrage!B3</f>
        <v>d'octobre  2018  à  Septembre  2020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x14ac:dyDescent="0.35"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</sheetData>
  <pageMargins left="0.7" right="0.7" top="0.75" bottom="0.75" header="0.3" footer="0.3"/>
  <pageSetup orientation="portrait" horizontalDpi="90" verticalDpi="90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Feuil138">
    <tabColor rgb="FFC00000"/>
  </sheetPr>
  <dimension ref="A1:N5"/>
  <sheetViews>
    <sheetView workbookViewId="0">
      <selection activeCell="A4" sqref="A4:XFD16"/>
    </sheetView>
  </sheetViews>
  <sheetFormatPr defaultColWidth="11.453125" defaultRowHeight="14.5" x14ac:dyDescent="0.35"/>
  <cols>
    <col min="1" max="1" width="24.54296875" customWidth="1"/>
    <col min="3" max="3" width="16.453125" customWidth="1"/>
  </cols>
  <sheetData>
    <row r="1" spans="1:14" ht="36.75" customHeight="1" x14ac:dyDescent="0.35">
      <c r="A1" s="60" t="s">
        <v>151</v>
      </c>
    </row>
    <row r="2" spans="1:14" x14ac:dyDescent="0.35">
      <c r="A2" t="str">
        <f>Parametrage!B3</f>
        <v>d'octobre  2018  à  Septembre  2020</v>
      </c>
      <c r="J2" s="71"/>
      <c r="K2" s="71"/>
      <c r="L2" s="71"/>
      <c r="M2" s="71"/>
      <c r="N2" s="71"/>
    </row>
    <row r="4" spans="1:14" x14ac:dyDescent="0.35">
      <c r="A4" s="71"/>
      <c r="C4" s="75"/>
    </row>
    <row r="5" spans="1:14" x14ac:dyDescent="0.35">
      <c r="A5" s="76"/>
      <c r="B5" s="80"/>
      <c r="C5" s="78"/>
    </row>
  </sheetData>
  <pageMargins left="0.7" right="0.7" top="0.75" bottom="0.75" header="0.3" footer="0.3"/>
  <pageSetup orientation="portrait" horizontalDpi="90" verticalDpi="90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Feuil45">
    <tabColor rgb="FFC00000"/>
  </sheetPr>
  <dimension ref="A1:M5"/>
  <sheetViews>
    <sheetView workbookViewId="0">
      <selection activeCell="A4" sqref="A4:XFD16"/>
    </sheetView>
  </sheetViews>
  <sheetFormatPr defaultColWidth="11.453125" defaultRowHeight="14.5" x14ac:dyDescent="0.35"/>
  <cols>
    <col min="1" max="1" width="32.1796875" customWidth="1"/>
    <col min="10" max="10" width="13.81640625" bestFit="1" customWidth="1"/>
    <col min="11" max="11" width="11" bestFit="1" customWidth="1"/>
    <col min="12" max="12" width="15.453125" bestFit="1" customWidth="1"/>
    <col min="13" max="13" width="12.7265625" bestFit="1" customWidth="1"/>
  </cols>
  <sheetData>
    <row r="1" spans="1:13" ht="42" customHeight="1" x14ac:dyDescent="0.35">
      <c r="A1" s="60" t="s">
        <v>152</v>
      </c>
    </row>
    <row r="2" spans="1:13" x14ac:dyDescent="0.35">
      <c r="A2" t="str">
        <f>Parametrage!B3</f>
        <v>d'octobre  2018  à  Septembre  2020</v>
      </c>
      <c r="J2" s="72"/>
      <c r="K2" s="72"/>
      <c r="L2" s="72"/>
      <c r="M2" s="72"/>
    </row>
    <row r="3" spans="1:13" x14ac:dyDescent="0.35">
      <c r="J3" s="73"/>
      <c r="K3" s="73"/>
      <c r="L3" s="73"/>
      <c r="M3" s="73"/>
    </row>
    <row r="4" spans="1:13" x14ac:dyDescent="0.35">
      <c r="J4" s="74"/>
      <c r="K4" s="74"/>
      <c r="L4" s="74"/>
      <c r="M4" s="74"/>
    </row>
    <row r="5" spans="1:13" x14ac:dyDescent="0.35">
      <c r="A5" s="76"/>
      <c r="B5" s="77"/>
      <c r="C5" s="78"/>
    </row>
  </sheetData>
  <pageMargins left="0.7" right="0.7" top="0.75" bottom="0.75" header="0.3" footer="0.3"/>
  <pageSetup orientation="portrait" horizontalDpi="90" verticalDpi="90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Feuil46">
    <tabColor rgb="FFC0000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34.26953125" customWidth="1"/>
    <col min="3" max="3" width="17" customWidth="1"/>
  </cols>
  <sheetData>
    <row r="1" spans="1:1" ht="39.75" customHeight="1" x14ac:dyDescent="0.35">
      <c r="A1" s="60" t="s">
        <v>153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Feuil47">
    <tabColor rgb="FFC00000"/>
  </sheetPr>
  <dimension ref="A1:L4"/>
  <sheetViews>
    <sheetView workbookViewId="0">
      <selection activeCell="A4" sqref="A4:XFD16"/>
    </sheetView>
  </sheetViews>
  <sheetFormatPr defaultColWidth="11.453125" defaultRowHeight="14.5" x14ac:dyDescent="0.35"/>
  <cols>
    <col min="1" max="1" width="34.54296875" customWidth="1"/>
    <col min="11" max="11" width="13.453125" bestFit="1" customWidth="1"/>
    <col min="12" max="12" width="12.54296875" bestFit="1" customWidth="1"/>
  </cols>
  <sheetData>
    <row r="1" spans="1:12" ht="36" customHeight="1" x14ac:dyDescent="0.35">
      <c r="A1" s="59" t="s">
        <v>154</v>
      </c>
    </row>
    <row r="2" spans="1:12" x14ac:dyDescent="0.35">
      <c r="J2" s="72"/>
      <c r="K2" s="72"/>
      <c r="L2" s="79"/>
    </row>
    <row r="3" spans="1:12" x14ac:dyDescent="0.35">
      <c r="A3" t="str">
        <f>Parametrage!B5</f>
        <v>d'octobre  2018  à  Septembre  2020</v>
      </c>
      <c r="J3" s="73"/>
      <c r="K3" s="73"/>
      <c r="L3" s="73"/>
    </row>
    <row r="4" spans="1:12" x14ac:dyDescent="0.35">
      <c r="J4" s="74"/>
      <c r="K4" s="74"/>
      <c r="L4" s="74"/>
    </row>
  </sheetData>
  <pageMargins left="0.7" right="0.7" top="0.75" bottom="0.75" header="0.3" footer="0.3"/>
  <pageSetup orientation="portrait" horizontalDpi="90" verticalDpi="90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Feuil48">
    <tabColor rgb="FFC0000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37.26953125" customWidth="1"/>
    <col min="3" max="3" width="15.453125" customWidth="1"/>
  </cols>
  <sheetData>
    <row r="1" spans="1:1" ht="38.25" customHeight="1" x14ac:dyDescent="0.35">
      <c r="A1" s="52" t="s">
        <v>117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Feuil49">
    <tabColor rgb="FFC0000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40.1796875" customWidth="1"/>
    <col min="2" max="2" width="14.453125" customWidth="1"/>
    <col min="3" max="3" width="11.453125" bestFit="1" customWidth="1"/>
    <col min="4" max="4" width="12.54296875" customWidth="1"/>
    <col min="5" max="5" width="12.54296875" bestFit="1" customWidth="1"/>
    <col min="7" max="7" width="14.7265625" customWidth="1"/>
  </cols>
  <sheetData>
    <row r="1" spans="1:1" ht="36.75" customHeight="1" x14ac:dyDescent="0.35">
      <c r="A1" s="52" t="s">
        <v>118</v>
      </c>
    </row>
    <row r="2" spans="1:1" ht="17.25" customHeight="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Feuil32">
    <tabColor rgb="FF00B0F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36.453125" customWidth="1"/>
    <col min="2" max="2" width="14.81640625" bestFit="1" customWidth="1"/>
    <col min="3" max="3" width="15.54296875" customWidth="1"/>
    <col min="4" max="4" width="11.26953125" bestFit="1" customWidth="1"/>
    <col min="5" max="5" width="9.26953125" bestFit="1" customWidth="1"/>
    <col min="6" max="6" width="13" bestFit="1" customWidth="1"/>
    <col min="7" max="7" width="11.26953125" bestFit="1" customWidth="1"/>
    <col min="8" max="8" width="9.26953125" bestFit="1" customWidth="1"/>
    <col min="9" max="9" width="13" bestFit="1" customWidth="1"/>
    <col min="10" max="10" width="11.26953125" bestFit="1" customWidth="1"/>
    <col min="11" max="11" width="9.26953125" bestFit="1" customWidth="1"/>
    <col min="12" max="12" width="13" bestFit="1" customWidth="1"/>
    <col min="13" max="13" width="11.26953125" bestFit="1" customWidth="1"/>
    <col min="14" max="14" width="9.26953125" bestFit="1" customWidth="1"/>
    <col min="15" max="15" width="13" bestFit="1" customWidth="1"/>
    <col min="16" max="16" width="11.26953125" bestFit="1" customWidth="1"/>
    <col min="17" max="17" width="9.26953125" bestFit="1" customWidth="1"/>
    <col min="18" max="18" width="13" bestFit="1" customWidth="1"/>
    <col min="19" max="19" width="11.26953125" bestFit="1" customWidth="1"/>
    <col min="20" max="20" width="9.26953125" bestFit="1" customWidth="1"/>
    <col min="21" max="21" width="13" bestFit="1" customWidth="1"/>
    <col min="22" max="22" width="11.26953125" bestFit="1" customWidth="1"/>
    <col min="23" max="23" width="9.26953125" bestFit="1" customWidth="1"/>
    <col min="24" max="24" width="13" bestFit="1" customWidth="1"/>
    <col min="25" max="25" width="11.26953125" bestFit="1" customWidth="1"/>
    <col min="26" max="26" width="9.26953125" bestFit="1" customWidth="1"/>
    <col min="27" max="27" width="13" bestFit="1" customWidth="1"/>
    <col min="28" max="28" width="11.26953125" bestFit="1" customWidth="1"/>
    <col min="29" max="29" width="9.26953125" bestFit="1" customWidth="1"/>
    <col min="30" max="30" width="13" bestFit="1" customWidth="1"/>
    <col min="31" max="31" width="11.26953125" bestFit="1" customWidth="1"/>
    <col min="32" max="32" width="9.26953125" bestFit="1" customWidth="1"/>
    <col min="33" max="33" width="13" bestFit="1" customWidth="1"/>
    <col min="34" max="34" width="11.26953125" bestFit="1" customWidth="1"/>
    <col min="35" max="35" width="10.54296875" customWidth="1"/>
    <col min="36" max="36" width="22.7265625" customWidth="1"/>
    <col min="37" max="37" width="25.26953125" bestFit="1" customWidth="1"/>
    <col min="38" max="38" width="18.81640625" customWidth="1"/>
    <col min="39" max="39" width="27.26953125" customWidth="1"/>
    <col min="40" max="40" width="29.81640625" bestFit="1" customWidth="1"/>
    <col min="41" max="41" width="23.453125" customWidth="1"/>
    <col min="42" max="42" width="30.26953125" bestFit="1" customWidth="1"/>
    <col min="43" max="43" width="23.81640625" bestFit="1" customWidth="1"/>
    <col min="48" max="48" width="13" bestFit="1" customWidth="1"/>
  </cols>
  <sheetData>
    <row r="1" spans="1:1" ht="34.5" customHeight="1" x14ac:dyDescent="0.35">
      <c r="A1" s="52" t="s">
        <v>119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Feuil107">
    <tabColor rgb="FF00B0F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39.54296875" customWidth="1"/>
    <col min="48" max="48" width="13" bestFit="1" customWidth="1"/>
    <col min="51" max="51" width="13" bestFit="1" customWidth="1"/>
  </cols>
  <sheetData>
    <row r="1" spans="1:1" ht="32.25" customHeight="1" x14ac:dyDescent="0.35">
      <c r="A1" s="52" t="s">
        <v>120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enu_TCD19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paperSize="9" orientation="portrait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Feuil109">
    <tabColor rgb="FF00B0F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40.7265625" customWidth="1"/>
    <col min="30" max="30" width="13" bestFit="1" customWidth="1"/>
    <col min="31" max="31" width="13.453125" bestFit="1" customWidth="1"/>
    <col min="33" max="33" width="12.7265625" customWidth="1"/>
    <col min="34" max="34" width="13.453125" bestFit="1" customWidth="1"/>
  </cols>
  <sheetData>
    <row r="1" spans="1:1" ht="33" customHeight="1" x14ac:dyDescent="0.35">
      <c r="A1" s="52" t="s">
        <v>121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Feuil111">
    <tabColor rgb="FF00B0F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41.1796875" customWidth="1"/>
    <col min="30" max="30" width="13" bestFit="1" customWidth="1"/>
    <col min="31" max="31" width="11.26953125" bestFit="1" customWidth="1"/>
    <col min="33" max="33" width="13" bestFit="1" customWidth="1"/>
    <col min="34" max="34" width="11.26953125" bestFit="1" customWidth="1"/>
  </cols>
  <sheetData>
    <row r="1" spans="1:1" ht="32.25" customHeight="1" x14ac:dyDescent="0.35">
      <c r="A1" s="52" t="s">
        <v>122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Feuil113">
    <tabColor rgb="FF00B0F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47.1796875" customWidth="1"/>
    <col min="3" max="3" width="13" bestFit="1" customWidth="1"/>
    <col min="4" max="4" width="15" bestFit="1" customWidth="1"/>
    <col min="6" max="6" width="13" bestFit="1" customWidth="1"/>
    <col min="7" max="7" width="13.453125" bestFit="1" customWidth="1"/>
    <col min="9" max="9" width="13" bestFit="1" customWidth="1"/>
    <col min="10" max="10" width="13.453125" bestFit="1" customWidth="1"/>
  </cols>
  <sheetData>
    <row r="1" spans="1:1" ht="31.5" customHeight="1" x14ac:dyDescent="0.35">
      <c r="A1" s="52" t="s">
        <v>123</v>
      </c>
    </row>
    <row r="2" spans="1:1" x14ac:dyDescent="0.35">
      <c r="A2" t="str">
        <f>Parametrage!B7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Feuil123">
    <tabColor rgb="FF7030A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39.54296875" customWidth="1"/>
    <col min="2" max="2" width="11" customWidth="1"/>
    <col min="3" max="3" width="13.81640625" bestFit="1" customWidth="1"/>
    <col min="10" max="10" width="14.54296875" bestFit="1" customWidth="1"/>
    <col min="11" max="11" width="12.81640625" bestFit="1" customWidth="1"/>
  </cols>
  <sheetData>
    <row r="1" spans="1:1" ht="29.25" customHeight="1" x14ac:dyDescent="0.35">
      <c r="A1" s="52" t="s">
        <v>124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Feuil36">
    <tabColor rgb="FF7030A0"/>
  </sheetPr>
  <dimension ref="A1:L4"/>
  <sheetViews>
    <sheetView workbookViewId="0">
      <selection activeCell="A4" sqref="A4:XFD16"/>
    </sheetView>
  </sheetViews>
  <sheetFormatPr defaultColWidth="11.453125" defaultRowHeight="14.5" x14ac:dyDescent="0.35"/>
  <cols>
    <col min="1" max="1" width="36.81640625" customWidth="1"/>
    <col min="12" max="12" width="13.7265625" customWidth="1"/>
  </cols>
  <sheetData>
    <row r="1" spans="1:12" ht="33" customHeight="1" x14ac:dyDescent="0.35">
      <c r="A1" s="52" t="s">
        <v>125</v>
      </c>
    </row>
    <row r="2" spans="1:12" ht="24" customHeight="1" x14ac:dyDescent="0.35">
      <c r="A2" t="str">
        <f>Parametrage!B3</f>
        <v>d'octobre  2018  à  Septembre  2020</v>
      </c>
      <c r="I2" s="72"/>
      <c r="J2" s="72"/>
      <c r="K2" s="72"/>
      <c r="L2" s="72"/>
    </row>
    <row r="3" spans="1:12" x14ac:dyDescent="0.35">
      <c r="I3" s="73"/>
      <c r="J3" s="73"/>
      <c r="K3" s="73"/>
      <c r="L3" s="73"/>
    </row>
    <row r="4" spans="1:12" x14ac:dyDescent="0.35">
      <c r="A4" s="76"/>
      <c r="B4" s="77"/>
      <c r="C4" s="78"/>
    </row>
  </sheetData>
  <pageMargins left="0.7" right="0.7" top="0.75" bottom="0.75" header="0.3" footer="0.3"/>
  <pageSetup orientation="portrait" horizontalDpi="90" verticalDpi="90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Feuil50">
    <tabColor rgb="FF7030A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38" customWidth="1"/>
    <col min="9" max="9" width="15.453125" bestFit="1" customWidth="1"/>
    <col min="11" max="11" width="12.7265625" bestFit="1" customWidth="1"/>
  </cols>
  <sheetData>
    <row r="1" spans="1:1" ht="33" customHeight="1" x14ac:dyDescent="0.35">
      <c r="A1" s="52" t="s">
        <v>126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Feuil51">
    <tabColor rgb="FF7030A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35.1796875" customWidth="1"/>
  </cols>
  <sheetData>
    <row r="1" spans="1:1" ht="33" customHeight="1" x14ac:dyDescent="0.35">
      <c r="A1" s="52" t="s">
        <v>127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Feuil52">
    <tabColor rgb="FF7030A0"/>
  </sheetPr>
  <dimension ref="A1:L3"/>
  <sheetViews>
    <sheetView workbookViewId="0">
      <selection activeCell="A4" sqref="A4:XFD16"/>
    </sheetView>
  </sheetViews>
  <sheetFormatPr defaultColWidth="11.453125" defaultRowHeight="14.5" x14ac:dyDescent="0.35"/>
  <cols>
    <col min="1" max="1" width="35.7265625" customWidth="1"/>
    <col min="11" max="11" width="15.7265625" customWidth="1"/>
    <col min="12" max="12" width="13.7265625" customWidth="1"/>
  </cols>
  <sheetData>
    <row r="1" spans="1:12" ht="36.75" customHeight="1" x14ac:dyDescent="0.35">
      <c r="A1" s="52" t="s">
        <v>128</v>
      </c>
    </row>
    <row r="2" spans="1:12" x14ac:dyDescent="0.35">
      <c r="A2" t="str">
        <f>Parametrage!B5</f>
        <v>d'octobre  2018  à  Septembre  2020</v>
      </c>
      <c r="K2" s="72"/>
      <c r="L2" s="72"/>
    </row>
    <row r="3" spans="1:12" x14ac:dyDescent="0.35">
      <c r="K3" s="73"/>
      <c r="L3" s="73"/>
    </row>
  </sheetData>
  <pageMargins left="0.7" right="0.7" top="0.75" bottom="0.75" header="0.3" footer="0.3"/>
  <pageSetup orientation="portrait" horizontalDpi="90" verticalDpi="90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Feuil53">
    <tabColor rgb="FF7030A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35.81640625" customWidth="1"/>
  </cols>
  <sheetData>
    <row r="1" spans="1:1" ht="36.75" customHeight="1" x14ac:dyDescent="0.35">
      <c r="A1" s="52" t="s">
        <v>162</v>
      </c>
    </row>
    <row r="2" spans="1:1" x14ac:dyDescent="0.35">
      <c r="A2" t="str">
        <f>Parametrage!B7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Feuil54">
    <tabColor rgb="FF7030A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35.54296875" customWidth="1"/>
    <col min="3" max="3" width="10.7265625" customWidth="1"/>
    <col min="4" max="4" width="12.54296875" bestFit="1" customWidth="1"/>
    <col min="7" max="7" width="14.453125" customWidth="1"/>
  </cols>
  <sheetData>
    <row r="1" spans="1:1" ht="32.25" customHeight="1" x14ac:dyDescent="0.35">
      <c r="A1" s="52" t="s">
        <v>129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enu_TCD14">
    <tabColor rgb="FF00B0F0"/>
  </sheetPr>
  <dimension ref="E4"/>
  <sheetViews>
    <sheetView showGridLines="0" showRowColHeaders="0" zoomScale="83" zoomScaleNormal="83" workbookViewId="0"/>
  </sheetViews>
  <sheetFormatPr defaultColWidth="11.453125" defaultRowHeight="14.5" x14ac:dyDescent="0.35"/>
  <sheetData>
    <row r="4" spans="5:5" ht="21" x14ac:dyDescent="0.5">
      <c r="E4" s="36" t="s">
        <v>40</v>
      </c>
    </row>
  </sheetData>
  <pageMargins left="0.7" right="0.7" top="0.75" bottom="0.75" header="0.3" footer="0.3"/>
  <pageSetup paperSize="9" orientation="portrait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Feuil37">
    <tabColor rgb="FF92D05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37.453125" customWidth="1"/>
    <col min="2" max="2" width="14" bestFit="1" customWidth="1"/>
    <col min="3" max="3" width="10.26953125" bestFit="1" customWidth="1"/>
    <col min="4" max="4" width="22.7265625" bestFit="1" customWidth="1"/>
    <col min="5" max="5" width="14" bestFit="1" customWidth="1"/>
    <col min="6" max="6" width="10.26953125" bestFit="1" customWidth="1"/>
    <col min="7" max="7" width="13" bestFit="1" customWidth="1"/>
    <col min="8" max="8" width="14" customWidth="1"/>
    <col min="9" max="9" width="10.26953125" customWidth="1"/>
    <col min="10" max="10" width="13" bestFit="1" customWidth="1"/>
    <col min="11" max="11" width="14" bestFit="1" customWidth="1"/>
    <col min="12" max="12" width="10.26953125" bestFit="1" customWidth="1"/>
    <col min="13" max="13" width="13" bestFit="1" customWidth="1"/>
    <col min="14" max="14" width="14" bestFit="1" customWidth="1"/>
    <col min="15" max="15" width="10.26953125" bestFit="1" customWidth="1"/>
    <col min="16" max="16" width="13" bestFit="1" customWidth="1"/>
    <col min="17" max="17" width="14" bestFit="1" customWidth="1"/>
    <col min="18" max="18" width="10.26953125" bestFit="1" customWidth="1"/>
    <col min="19" max="19" width="13" bestFit="1" customWidth="1"/>
    <col min="20" max="20" width="14" bestFit="1" customWidth="1"/>
    <col min="21" max="21" width="10.26953125" bestFit="1" customWidth="1"/>
    <col min="22" max="22" width="13" bestFit="1" customWidth="1"/>
    <col min="23" max="23" width="14" bestFit="1" customWidth="1"/>
    <col min="24" max="24" width="10.26953125" bestFit="1" customWidth="1"/>
    <col min="25" max="25" width="13" bestFit="1" customWidth="1"/>
    <col min="26" max="26" width="14" bestFit="1" customWidth="1"/>
    <col min="27" max="27" width="10.26953125" bestFit="1" customWidth="1"/>
    <col min="28" max="28" width="13" bestFit="1" customWidth="1"/>
    <col min="29" max="29" width="14" bestFit="1" customWidth="1"/>
    <col min="30" max="30" width="10.26953125" bestFit="1" customWidth="1"/>
    <col min="31" max="31" width="13" bestFit="1" customWidth="1"/>
    <col min="32" max="32" width="14" bestFit="1" customWidth="1"/>
    <col min="33" max="33" width="10.26953125" bestFit="1" customWidth="1"/>
    <col min="34" max="34" width="7.7265625" bestFit="1" customWidth="1"/>
    <col min="35" max="35" width="14" bestFit="1" customWidth="1"/>
    <col min="36" max="36" width="10.26953125" bestFit="1" customWidth="1"/>
    <col min="37" max="37" width="12.1796875" bestFit="1" customWidth="1"/>
    <col min="38" max="38" width="18.54296875" bestFit="1" customWidth="1"/>
    <col min="39" max="39" width="14.7265625" bestFit="1" customWidth="1"/>
    <col min="40" max="40" width="17.54296875" bestFit="1" customWidth="1"/>
    <col min="41" max="41" width="18.54296875" bestFit="1" customWidth="1"/>
    <col min="42" max="42" width="14.7265625" bestFit="1" customWidth="1"/>
    <col min="43" max="43" width="13" bestFit="1" customWidth="1"/>
    <col min="44" max="44" width="14" bestFit="1" customWidth="1"/>
    <col min="45" max="45" width="10.26953125" bestFit="1" customWidth="1"/>
    <col min="46" max="46" width="17.54296875" bestFit="1" customWidth="1"/>
    <col min="47" max="47" width="18.54296875" bestFit="1" customWidth="1"/>
    <col min="48" max="48" width="14.7265625" bestFit="1" customWidth="1"/>
    <col min="49" max="49" width="13" bestFit="1" customWidth="1"/>
    <col min="50" max="50" width="10.26953125" bestFit="1" customWidth="1"/>
    <col min="51" max="51" width="13" bestFit="1" customWidth="1"/>
    <col min="52" max="52" width="14" bestFit="1" customWidth="1"/>
    <col min="53" max="53" width="10.26953125" bestFit="1" customWidth="1"/>
    <col min="54" max="54" width="17.54296875" bestFit="1" customWidth="1"/>
    <col min="55" max="55" width="18.54296875" bestFit="1" customWidth="1"/>
    <col min="56" max="56" width="14.7265625" bestFit="1" customWidth="1"/>
    <col min="57" max="57" width="27.7265625" bestFit="1" customWidth="1"/>
    <col min="58" max="58" width="29.26953125" bestFit="1" customWidth="1"/>
    <col min="59" max="59" width="24.81640625" bestFit="1" customWidth="1"/>
  </cols>
  <sheetData>
    <row r="1" spans="1:1" ht="41.25" customHeight="1" x14ac:dyDescent="0.35">
      <c r="A1" s="52" t="s">
        <v>130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Feuil115">
    <tabColor rgb="FF92D05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37.81640625" customWidth="1"/>
    <col min="2" max="2" width="14" bestFit="1" customWidth="1"/>
    <col min="3" max="3" width="10.26953125" bestFit="1" customWidth="1"/>
    <col min="4" max="4" width="13" bestFit="1" customWidth="1"/>
    <col min="5" max="5" width="14" bestFit="1" customWidth="1"/>
    <col min="6" max="6" width="10.26953125" bestFit="1" customWidth="1"/>
    <col min="7" max="7" width="13" bestFit="1" customWidth="1"/>
    <col min="8" max="8" width="14" bestFit="1" customWidth="1"/>
    <col min="9" max="9" width="10.26953125" bestFit="1" customWidth="1"/>
    <col min="10" max="10" width="13" bestFit="1" customWidth="1"/>
    <col min="11" max="11" width="14" bestFit="1" customWidth="1"/>
    <col min="12" max="12" width="10.26953125" bestFit="1" customWidth="1"/>
    <col min="13" max="13" width="13" bestFit="1" customWidth="1"/>
    <col min="14" max="14" width="14" bestFit="1" customWidth="1"/>
    <col min="15" max="15" width="10.26953125" bestFit="1" customWidth="1"/>
    <col min="16" max="16" width="13" bestFit="1" customWidth="1"/>
    <col min="17" max="17" width="14" bestFit="1" customWidth="1"/>
    <col min="18" max="18" width="10.26953125" bestFit="1" customWidth="1"/>
    <col min="19" max="19" width="13" bestFit="1" customWidth="1"/>
    <col min="20" max="20" width="14" bestFit="1" customWidth="1"/>
    <col min="21" max="21" width="10.26953125" bestFit="1" customWidth="1"/>
    <col min="22" max="22" width="13" bestFit="1" customWidth="1"/>
    <col min="23" max="23" width="14" bestFit="1" customWidth="1"/>
    <col min="24" max="24" width="10.26953125" bestFit="1" customWidth="1"/>
    <col min="25" max="25" width="13" bestFit="1" customWidth="1"/>
    <col min="26" max="26" width="14" bestFit="1" customWidth="1"/>
    <col min="27" max="27" width="10.26953125" bestFit="1" customWidth="1"/>
    <col min="28" max="28" width="13" bestFit="1" customWidth="1"/>
    <col min="29" max="29" width="14" bestFit="1" customWidth="1"/>
    <col min="30" max="30" width="10.26953125" bestFit="1" customWidth="1"/>
    <col min="31" max="31" width="13" bestFit="1" customWidth="1"/>
    <col min="32" max="32" width="14" bestFit="1" customWidth="1"/>
    <col min="33" max="33" width="10.26953125" bestFit="1" customWidth="1"/>
    <col min="34" max="34" width="18" bestFit="1" customWidth="1"/>
    <col min="35" max="35" width="19" bestFit="1" customWidth="1"/>
    <col min="36" max="36" width="15.1796875" bestFit="1" customWidth="1"/>
    <col min="37" max="37" width="13" bestFit="1" customWidth="1"/>
    <col min="38" max="38" width="14" bestFit="1" customWidth="1"/>
    <col min="39" max="39" width="10.26953125" bestFit="1" customWidth="1"/>
    <col min="40" max="40" width="13" bestFit="1" customWidth="1"/>
    <col min="41" max="41" width="14" bestFit="1" customWidth="1"/>
    <col min="42" max="42" width="10.26953125" bestFit="1" customWidth="1"/>
    <col min="43" max="43" width="18" bestFit="1" customWidth="1"/>
    <col min="44" max="44" width="19" bestFit="1" customWidth="1"/>
    <col min="45" max="45" width="15.1796875" bestFit="1" customWidth="1"/>
    <col min="46" max="46" width="22.7265625" bestFit="1" customWidth="1"/>
    <col min="47" max="47" width="24.26953125" bestFit="1" customWidth="1"/>
    <col min="48" max="48" width="19.81640625" bestFit="1" customWidth="1"/>
    <col min="49" max="49" width="22.7265625" bestFit="1" customWidth="1"/>
    <col min="50" max="50" width="24.26953125" bestFit="1" customWidth="1"/>
    <col min="51" max="51" width="19.81640625" bestFit="1" customWidth="1"/>
    <col min="52" max="52" width="27.7265625" bestFit="1" customWidth="1"/>
    <col min="53" max="53" width="29.26953125" bestFit="1" customWidth="1"/>
    <col min="54" max="54" width="24.81640625" bestFit="1" customWidth="1"/>
  </cols>
  <sheetData>
    <row r="1" spans="1:1" ht="41.25" customHeight="1" x14ac:dyDescent="0.35">
      <c r="A1" s="52" t="s">
        <v>131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Feuil117">
    <tabColor rgb="FF92D05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38.1796875" customWidth="1"/>
    <col min="2" max="2" width="14" bestFit="1" customWidth="1"/>
    <col min="3" max="3" width="10.26953125" bestFit="1" customWidth="1"/>
    <col min="4" max="4" width="17.54296875" customWidth="1"/>
    <col min="5" max="5" width="14" bestFit="1" customWidth="1"/>
    <col min="6" max="6" width="10.26953125" bestFit="1" customWidth="1"/>
    <col min="7" max="7" width="13" customWidth="1"/>
    <col min="8" max="8" width="14" bestFit="1" customWidth="1"/>
    <col min="9" max="9" width="10.26953125" bestFit="1" customWidth="1"/>
    <col min="10" max="10" width="13" customWidth="1"/>
    <col min="11" max="11" width="14" bestFit="1" customWidth="1"/>
    <col min="12" max="12" width="10.26953125" bestFit="1" customWidth="1"/>
    <col min="13" max="13" width="13" customWidth="1"/>
    <col min="14" max="14" width="14" bestFit="1" customWidth="1"/>
    <col min="15" max="15" width="10.26953125" bestFit="1" customWidth="1"/>
    <col min="16" max="16" width="13" customWidth="1"/>
    <col min="17" max="17" width="24.26953125" bestFit="1" customWidth="1"/>
    <col min="18" max="18" width="19.81640625" bestFit="1" customWidth="1"/>
    <col min="19" max="19" width="17.54296875" customWidth="1"/>
    <col min="20" max="20" width="28.81640625" bestFit="1" customWidth="1"/>
    <col min="21" max="21" width="24.453125" bestFit="1" customWidth="1"/>
    <col min="22" max="22" width="18" customWidth="1"/>
    <col min="23" max="23" width="29.26953125" bestFit="1" customWidth="1"/>
    <col min="24" max="24" width="24.81640625" bestFit="1" customWidth="1"/>
    <col min="25" max="25" width="17.54296875" customWidth="1"/>
    <col min="26" max="26" width="28.81640625" bestFit="1" customWidth="1"/>
    <col min="27" max="27" width="24.453125" bestFit="1" customWidth="1"/>
    <col min="28" max="28" width="13" customWidth="1"/>
    <col min="29" max="29" width="13" bestFit="1" customWidth="1"/>
    <col min="30" max="30" width="14" bestFit="1" customWidth="1"/>
    <col min="31" max="31" width="17.54296875" customWidth="1"/>
    <col min="32" max="32" width="28.81640625" bestFit="1" customWidth="1"/>
    <col min="33" max="33" width="24.453125" bestFit="1" customWidth="1"/>
    <col min="34" max="34" width="18" customWidth="1"/>
    <col min="35" max="35" width="29.26953125" bestFit="1" customWidth="1"/>
    <col min="36" max="36" width="24.81640625" bestFit="1" customWidth="1"/>
    <col min="37" max="37" width="22.7265625" bestFit="1" customWidth="1"/>
    <col min="38" max="38" width="24.26953125" bestFit="1" customWidth="1"/>
    <col min="39" max="39" width="19.81640625" bestFit="1" customWidth="1"/>
    <col min="40" max="40" width="22.7265625" bestFit="1" customWidth="1"/>
    <col min="41" max="41" width="24.26953125" bestFit="1" customWidth="1"/>
    <col min="42" max="42" width="19.81640625" bestFit="1" customWidth="1"/>
    <col min="43" max="43" width="22.7265625" bestFit="1" customWidth="1"/>
    <col min="44" max="44" width="24.26953125" bestFit="1" customWidth="1"/>
    <col min="45" max="45" width="19.81640625" bestFit="1" customWidth="1"/>
    <col min="46" max="46" width="27.26953125" bestFit="1" customWidth="1"/>
    <col min="47" max="47" width="28.81640625" bestFit="1" customWidth="1"/>
    <col min="48" max="48" width="24.453125" bestFit="1" customWidth="1"/>
    <col min="49" max="49" width="22.7265625" bestFit="1" customWidth="1"/>
    <col min="50" max="50" width="24.26953125" bestFit="1" customWidth="1"/>
    <col min="51" max="51" width="19.81640625" bestFit="1" customWidth="1"/>
    <col min="52" max="52" width="22.7265625" bestFit="1" customWidth="1"/>
    <col min="53" max="53" width="24.26953125" bestFit="1" customWidth="1"/>
    <col min="54" max="54" width="19.81640625" bestFit="1" customWidth="1"/>
    <col min="55" max="55" width="22.7265625" bestFit="1" customWidth="1"/>
    <col min="56" max="56" width="24.26953125" bestFit="1" customWidth="1"/>
    <col min="57" max="57" width="19.81640625" bestFit="1" customWidth="1"/>
    <col min="58" max="58" width="27.26953125" bestFit="1" customWidth="1"/>
    <col min="59" max="59" width="28.81640625" bestFit="1" customWidth="1"/>
    <col min="60" max="60" width="24.453125" bestFit="1" customWidth="1"/>
    <col min="61" max="61" width="27.7265625" bestFit="1" customWidth="1"/>
    <col min="62" max="62" width="29.26953125" bestFit="1" customWidth="1"/>
    <col min="63" max="63" width="24.81640625" bestFit="1" customWidth="1"/>
  </cols>
  <sheetData>
    <row r="1" spans="1:1" ht="40.5" customHeight="1" x14ac:dyDescent="0.35">
      <c r="A1" s="52" t="s">
        <v>132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Feuil119">
    <tabColor rgb="FF92D05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39" customWidth="1"/>
    <col min="2" max="2" width="14" bestFit="1" customWidth="1"/>
    <col min="3" max="3" width="10.26953125" bestFit="1" customWidth="1"/>
    <col min="4" max="4" width="13" bestFit="1" customWidth="1"/>
    <col min="5" max="5" width="14" bestFit="1" customWidth="1"/>
    <col min="6" max="6" width="10.26953125" bestFit="1" customWidth="1"/>
    <col min="7" max="7" width="13" bestFit="1" customWidth="1"/>
    <col min="8" max="8" width="14" bestFit="1" customWidth="1"/>
    <col min="9" max="9" width="10.26953125" bestFit="1" customWidth="1"/>
    <col min="10" max="10" width="13" bestFit="1" customWidth="1"/>
    <col min="11" max="11" width="14" bestFit="1" customWidth="1"/>
    <col min="12" max="12" width="10.26953125" bestFit="1" customWidth="1"/>
    <col min="13" max="13" width="13" bestFit="1" customWidth="1"/>
    <col min="14" max="14" width="14" bestFit="1" customWidth="1"/>
    <col min="15" max="15" width="10.26953125" bestFit="1" customWidth="1"/>
    <col min="16" max="16" width="13" bestFit="1" customWidth="1"/>
    <col min="17" max="17" width="14" bestFit="1" customWidth="1"/>
    <col min="18" max="18" width="10.26953125" bestFit="1" customWidth="1"/>
    <col min="19" max="19" width="13" bestFit="1" customWidth="1"/>
    <col min="20" max="20" width="14" bestFit="1" customWidth="1"/>
    <col min="21" max="21" width="10.26953125" bestFit="1" customWidth="1"/>
    <col min="22" max="22" width="13" bestFit="1" customWidth="1"/>
    <col min="23" max="23" width="14" bestFit="1" customWidth="1"/>
    <col min="24" max="24" width="10.26953125" bestFit="1" customWidth="1"/>
    <col min="25" max="25" width="13" bestFit="1" customWidth="1"/>
    <col min="26" max="27" width="14" bestFit="1" customWidth="1"/>
    <col min="28" max="28" width="13" bestFit="1" customWidth="1"/>
    <col min="29" max="29" width="14" bestFit="1" customWidth="1"/>
    <col min="30" max="30" width="10.26953125" bestFit="1" customWidth="1"/>
    <col min="31" max="31" width="13" bestFit="1" customWidth="1"/>
    <col min="32" max="32" width="14" bestFit="1" customWidth="1"/>
    <col min="33" max="33" width="10.26953125" bestFit="1" customWidth="1"/>
    <col min="34" max="34" width="13" bestFit="1" customWidth="1"/>
    <col min="35" max="35" width="14" bestFit="1" customWidth="1"/>
    <col min="36" max="36" width="10.26953125" bestFit="1" customWidth="1"/>
    <col min="37" max="37" width="13" bestFit="1" customWidth="1"/>
    <col min="38" max="38" width="14" bestFit="1" customWidth="1"/>
    <col min="39" max="39" width="10.26953125" bestFit="1" customWidth="1"/>
    <col min="40" max="40" width="13" bestFit="1" customWidth="1"/>
    <col min="41" max="41" width="14" bestFit="1" customWidth="1"/>
    <col min="42" max="42" width="10.26953125" bestFit="1" customWidth="1"/>
    <col min="43" max="43" width="13" bestFit="1" customWidth="1"/>
    <col min="44" max="44" width="14" bestFit="1" customWidth="1"/>
    <col min="45" max="45" width="10.26953125" bestFit="1" customWidth="1"/>
    <col min="46" max="46" width="13" bestFit="1" customWidth="1"/>
    <col min="47" max="47" width="14" bestFit="1" customWidth="1"/>
    <col min="48" max="48" width="10.26953125" bestFit="1" customWidth="1"/>
    <col min="49" max="49" width="13" bestFit="1" customWidth="1"/>
    <col min="50" max="50" width="14" bestFit="1" customWidth="1"/>
    <col min="51" max="51" width="10.26953125" bestFit="1" customWidth="1"/>
    <col min="52" max="52" width="18" bestFit="1" customWidth="1"/>
    <col min="53" max="53" width="19" bestFit="1" customWidth="1"/>
    <col min="54" max="54" width="15.1796875" bestFit="1" customWidth="1"/>
  </cols>
  <sheetData>
    <row r="1" spans="1:1" ht="35.25" customHeight="1" x14ac:dyDescent="0.35">
      <c r="A1" s="52" t="s">
        <v>133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Feuil121">
    <tabColor rgb="FF92D05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36.26953125" customWidth="1"/>
    <col min="2" max="2" width="14" bestFit="1" customWidth="1"/>
    <col min="3" max="3" width="10.26953125" bestFit="1" customWidth="1"/>
    <col min="4" max="4" width="13" bestFit="1" customWidth="1"/>
    <col min="5" max="5" width="14" bestFit="1" customWidth="1"/>
    <col min="6" max="6" width="10.26953125" bestFit="1" customWidth="1"/>
    <col min="7" max="7" width="13" bestFit="1" customWidth="1"/>
    <col min="8" max="8" width="14" bestFit="1" customWidth="1"/>
    <col min="9" max="9" width="10.26953125" bestFit="1" customWidth="1"/>
    <col min="10" max="10" width="13" bestFit="1" customWidth="1"/>
    <col min="11" max="11" width="14" bestFit="1" customWidth="1"/>
    <col min="12" max="12" width="10.26953125" bestFit="1" customWidth="1"/>
    <col min="13" max="13" width="13" bestFit="1" customWidth="1"/>
    <col min="14" max="14" width="14" bestFit="1" customWidth="1"/>
    <col min="15" max="15" width="10.26953125" bestFit="1" customWidth="1"/>
    <col min="16" max="16" width="13" bestFit="1" customWidth="1"/>
    <col min="17" max="17" width="14" bestFit="1" customWidth="1"/>
    <col min="18" max="18" width="10.26953125" bestFit="1" customWidth="1"/>
    <col min="19" max="19" width="13" bestFit="1" customWidth="1"/>
    <col min="20" max="20" width="14" bestFit="1" customWidth="1"/>
    <col min="21" max="21" width="10.26953125" bestFit="1" customWidth="1"/>
    <col min="22" max="22" width="13" bestFit="1" customWidth="1"/>
    <col min="23" max="23" width="14" bestFit="1" customWidth="1"/>
    <col min="24" max="24" width="10.26953125" bestFit="1" customWidth="1"/>
    <col min="25" max="25" width="13" bestFit="1" customWidth="1"/>
    <col min="26" max="26" width="14" bestFit="1" customWidth="1"/>
    <col min="27" max="27" width="10.26953125" bestFit="1" customWidth="1"/>
    <col min="28" max="28" width="13" bestFit="1" customWidth="1"/>
    <col min="29" max="29" width="14" bestFit="1" customWidth="1"/>
    <col min="30" max="30" width="10.26953125" bestFit="1" customWidth="1"/>
    <col min="31" max="31" width="13" bestFit="1" customWidth="1"/>
    <col min="32" max="32" width="14" bestFit="1" customWidth="1"/>
    <col min="33" max="33" width="10.26953125" bestFit="1" customWidth="1"/>
    <col min="34" max="34" width="13" bestFit="1" customWidth="1"/>
    <col min="35" max="35" width="14" bestFit="1" customWidth="1"/>
    <col min="36" max="36" width="10.26953125" bestFit="1" customWidth="1"/>
    <col min="37" max="37" width="13" bestFit="1" customWidth="1"/>
    <col min="38" max="38" width="14" bestFit="1" customWidth="1"/>
    <col min="39" max="39" width="10.26953125" bestFit="1" customWidth="1"/>
    <col min="40" max="40" width="13" bestFit="1" customWidth="1"/>
    <col min="41" max="41" width="14" bestFit="1" customWidth="1"/>
    <col min="42" max="42" width="10.26953125" bestFit="1" customWidth="1"/>
    <col min="43" max="43" width="13" bestFit="1" customWidth="1"/>
    <col min="44" max="44" width="14" bestFit="1" customWidth="1"/>
    <col min="45" max="45" width="10.26953125" bestFit="1" customWidth="1"/>
    <col min="46" max="46" width="13" bestFit="1" customWidth="1"/>
    <col min="47" max="47" width="14" bestFit="1" customWidth="1"/>
    <col min="48" max="48" width="10.26953125" bestFit="1" customWidth="1"/>
    <col min="49" max="49" width="13" bestFit="1" customWidth="1"/>
    <col min="50" max="50" width="14" bestFit="1" customWidth="1"/>
    <col min="51" max="51" width="10.26953125" bestFit="1" customWidth="1"/>
    <col min="52" max="52" width="18" bestFit="1" customWidth="1"/>
    <col min="53" max="53" width="19" bestFit="1" customWidth="1"/>
    <col min="54" max="54" width="15.1796875" bestFit="1" customWidth="1"/>
  </cols>
  <sheetData>
    <row r="1" spans="1:1" ht="35.25" customHeight="1" x14ac:dyDescent="0.35">
      <c r="A1" s="52" t="s">
        <v>134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Feuil139">
    <tabColor rgb="FFFFC000"/>
  </sheetPr>
  <dimension ref="A1:P6"/>
  <sheetViews>
    <sheetView workbookViewId="0">
      <selection activeCell="A4" sqref="A4:XFD16"/>
    </sheetView>
  </sheetViews>
  <sheetFormatPr defaultColWidth="11.453125" defaultRowHeight="14.5" x14ac:dyDescent="0.35"/>
  <cols>
    <col min="1" max="1" width="10.453125" customWidth="1"/>
    <col min="2" max="2" width="6.81640625" customWidth="1"/>
    <col min="3" max="3" width="7.54296875" bestFit="1" customWidth="1"/>
    <col min="4" max="4" width="7.81640625" bestFit="1" customWidth="1"/>
    <col min="5" max="5" width="8" bestFit="1" customWidth="1"/>
    <col min="6" max="6" width="7.81640625" bestFit="1" customWidth="1"/>
    <col min="7" max="7" width="8" bestFit="1" customWidth="1"/>
    <col min="8" max="8" width="13.1796875" bestFit="1" customWidth="1"/>
    <col min="9" max="10" width="7" customWidth="1"/>
    <col min="11" max="11" width="9.81640625" customWidth="1"/>
    <col min="12" max="12" width="7.7265625" bestFit="1" customWidth="1"/>
    <col min="13" max="13" width="8.1796875" bestFit="1" customWidth="1"/>
    <col min="14" max="14" width="7.54296875" bestFit="1" customWidth="1"/>
    <col min="15" max="15" width="8" bestFit="1" customWidth="1"/>
    <col min="16" max="16" width="7.81640625" bestFit="1" customWidth="1"/>
    <col min="17" max="17" width="12.54296875" customWidth="1"/>
    <col min="18" max="18" width="6" customWidth="1"/>
    <col min="19" max="19" width="9.81640625" customWidth="1"/>
    <col min="20" max="20" width="12.54296875" bestFit="1" customWidth="1"/>
  </cols>
  <sheetData>
    <row r="1" spans="1:16" ht="42.75" customHeight="1" x14ac:dyDescent="0.35">
      <c r="A1" s="58"/>
    </row>
    <row r="5" spans="1:16" x14ac:dyDescent="0.35">
      <c r="A5" s="71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6" x14ac:dyDescent="0.35">
      <c r="A6" s="71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</sheetData>
  <pageMargins left="0.7" right="0.7" top="0.75" bottom="0.75" header="0.3" footer="0.3"/>
  <pageSetup orientation="portrait" horizontalDpi="90" verticalDpi="90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Feuil140">
    <tabColor rgb="FFFFC000"/>
  </sheetPr>
  <dimension ref="A1:A2"/>
  <sheetViews>
    <sheetView workbookViewId="0">
      <selection activeCell="A4" sqref="A4:XFD16"/>
    </sheetView>
  </sheetViews>
  <sheetFormatPr defaultColWidth="11.453125" defaultRowHeight="14.5" x14ac:dyDescent="0.35"/>
  <cols>
    <col min="1" max="1" width="15" bestFit="1" customWidth="1"/>
    <col min="2" max="2" width="12.1796875" bestFit="1" customWidth="1"/>
    <col min="3" max="3" width="12.81640625" bestFit="1" customWidth="1"/>
    <col min="4" max="4" width="15.26953125" bestFit="1" customWidth="1"/>
    <col min="5" max="5" width="7.26953125" bestFit="1" customWidth="1"/>
    <col min="6" max="6" width="14.1796875" bestFit="1" customWidth="1"/>
    <col min="7" max="7" width="10.7265625" bestFit="1" customWidth="1"/>
    <col min="8" max="9" width="12.54296875" bestFit="1" customWidth="1"/>
  </cols>
  <sheetData>
    <row r="1" spans="1:1" ht="36" customHeight="1" x14ac:dyDescent="0.35">
      <c r="A1" s="60" t="s">
        <v>147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Feuil141">
    <tabColor rgb="FFFFC000"/>
  </sheetPr>
  <dimension ref="A1:J5"/>
  <sheetViews>
    <sheetView workbookViewId="0">
      <selection activeCell="A4" sqref="A4:XFD16"/>
    </sheetView>
  </sheetViews>
  <sheetFormatPr defaultColWidth="11.453125" defaultRowHeight="14.5" x14ac:dyDescent="0.35"/>
  <sheetData>
    <row r="1" spans="1:10" ht="34.5" customHeight="1" x14ac:dyDescent="0.35">
      <c r="A1" s="60" t="s">
        <v>146</v>
      </c>
    </row>
    <row r="2" spans="1:10" x14ac:dyDescent="0.35">
      <c r="A2" t="str">
        <f>Parametrage!B5</f>
        <v>d'octobre  2018  à  Septembre  2020</v>
      </c>
    </row>
    <row r="4" spans="1:10" x14ac:dyDescent="0.35">
      <c r="A4" s="69"/>
      <c r="B4" s="70"/>
      <c r="C4" s="70"/>
      <c r="D4" s="70"/>
      <c r="E4" s="70"/>
      <c r="F4" s="70"/>
      <c r="G4" s="70"/>
      <c r="H4" s="70"/>
      <c r="I4" s="70"/>
      <c r="J4" s="70"/>
    </row>
    <row r="5" spans="1:10" x14ac:dyDescent="0.35">
      <c r="A5" s="69"/>
      <c r="B5" s="70"/>
      <c r="C5" s="70"/>
      <c r="D5" s="70"/>
      <c r="E5" s="70"/>
      <c r="F5" s="70"/>
      <c r="G5" s="70"/>
      <c r="H5" s="70"/>
      <c r="I5" s="70"/>
      <c r="J5" s="70"/>
    </row>
  </sheetData>
  <pageMargins left="0.7" right="0.7" top="0.75" bottom="0.75" header="0.3" footer="0.3"/>
  <pageSetup orientation="portrait" horizontalDpi="90" verticalDpi="90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Feuil142">
    <tabColor rgb="FFFFC000"/>
  </sheetPr>
  <dimension ref="A1:K6"/>
  <sheetViews>
    <sheetView workbookViewId="0">
      <selection activeCell="A4" sqref="A4:XFD16"/>
    </sheetView>
  </sheetViews>
  <sheetFormatPr defaultColWidth="11.453125" defaultRowHeight="14.5" x14ac:dyDescent="0.35"/>
  <sheetData>
    <row r="1" spans="1:11" ht="29.25" customHeight="1" x14ac:dyDescent="0.35">
      <c r="A1" s="60" t="s">
        <v>148</v>
      </c>
    </row>
    <row r="2" spans="1:11" x14ac:dyDescent="0.35">
      <c r="A2" t="str">
        <f>Parametrage!B5</f>
        <v>d'octobre  2018  à  Septembre  2020</v>
      </c>
    </row>
    <row r="4" spans="1:11" x14ac:dyDescent="0.35">
      <c r="A4" s="71"/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1" x14ac:dyDescent="0.35">
      <c r="A5" s="71"/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1" x14ac:dyDescent="0.35">
      <c r="A6" s="71"/>
      <c r="B6" s="70"/>
      <c r="C6" s="70"/>
      <c r="D6" s="70"/>
      <c r="E6" s="70"/>
      <c r="F6" s="70"/>
      <c r="G6" s="70"/>
      <c r="H6" s="70"/>
      <c r="I6" s="70"/>
      <c r="J6" s="70"/>
      <c r="K6" s="70"/>
    </row>
  </sheetData>
  <pageMargins left="0.7" right="0.7" top="0.75" bottom="0.75" header="0.3" footer="0.3"/>
  <pageSetup orientation="portrait" horizontalDpi="90" verticalDpi="90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Feuil143">
    <tabColor rgb="FFFFC000"/>
  </sheetPr>
  <dimension ref="A1:I5"/>
  <sheetViews>
    <sheetView workbookViewId="0">
      <selection activeCell="A4" sqref="A4:XFD16"/>
    </sheetView>
  </sheetViews>
  <sheetFormatPr defaultColWidth="11.453125" defaultRowHeight="14.5" x14ac:dyDescent="0.35"/>
  <cols>
    <col min="8" max="8" width="12.54296875" bestFit="1" customWidth="1"/>
  </cols>
  <sheetData>
    <row r="1" spans="1:9" ht="32.25" customHeight="1" x14ac:dyDescent="0.35">
      <c r="A1" s="58" t="s">
        <v>149</v>
      </c>
    </row>
    <row r="2" spans="1:9" x14ac:dyDescent="0.35">
      <c r="A2" t="str">
        <f>Parametrage!B7</f>
        <v>d'octobre  2018  à  Septembre  2020</v>
      </c>
    </row>
    <row r="5" spans="1:9" x14ac:dyDescent="0.35">
      <c r="A5" s="69"/>
      <c r="B5" s="70"/>
      <c r="C5" s="70"/>
      <c r="D5" s="70"/>
      <c r="E5" s="70"/>
      <c r="F5" s="70"/>
      <c r="G5" s="70"/>
      <c r="H5" s="70"/>
      <c r="I5" s="70"/>
    </row>
  </sheetData>
  <pageMargins left="0.7" right="0.7" top="0.75" bottom="0.75" header="0.3" footer="0.3"/>
  <pageSetup orientation="portrait" horizontalDpi="90" verticalDpi="9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enu_TCD16">
    <tabColor rgb="FF00B0F0"/>
  </sheetPr>
  <dimension ref="E4"/>
  <sheetViews>
    <sheetView showGridLines="0" showRowColHeaders="0" zoomScale="83" zoomScaleNormal="83" workbookViewId="0"/>
  </sheetViews>
  <sheetFormatPr defaultColWidth="11.453125" defaultRowHeight="14.5" x14ac:dyDescent="0.35"/>
  <sheetData>
    <row r="4" spans="5:5" ht="23.5" x14ac:dyDescent="0.55000000000000004">
      <c r="E4" s="37" t="s">
        <v>41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Feuil39">
    <tabColor rgb="FF00B050"/>
  </sheetPr>
  <dimension ref="A1:B6"/>
  <sheetViews>
    <sheetView workbookViewId="0">
      <selection activeCell="A4" sqref="A4:XFD16"/>
    </sheetView>
  </sheetViews>
  <sheetFormatPr defaultColWidth="11.453125" defaultRowHeight="14.5" x14ac:dyDescent="0.35"/>
  <cols>
    <col min="1" max="1" width="7.1796875" customWidth="1"/>
    <col min="2" max="2" width="87.81640625" customWidth="1"/>
  </cols>
  <sheetData>
    <row r="1" spans="1:2" x14ac:dyDescent="0.35">
      <c r="A1" t="s">
        <v>3</v>
      </c>
      <c r="B1" t="s">
        <v>46</v>
      </c>
    </row>
    <row r="2" spans="1:2" ht="15.5" x14ac:dyDescent="0.35">
      <c r="A2">
        <v>1</v>
      </c>
      <c r="B2" s="16" t="s">
        <v>38</v>
      </c>
    </row>
    <row r="3" spans="1:2" ht="15.5" x14ac:dyDescent="0.35">
      <c r="A3">
        <v>2</v>
      </c>
      <c r="B3" s="16" t="s">
        <v>45</v>
      </c>
    </row>
    <row r="4" spans="1:2" ht="15.5" x14ac:dyDescent="0.35">
      <c r="A4">
        <v>3</v>
      </c>
      <c r="B4" s="16" t="s">
        <v>137</v>
      </c>
    </row>
    <row r="5" spans="1:2" ht="15.5" x14ac:dyDescent="0.35">
      <c r="A5">
        <v>4</v>
      </c>
      <c r="B5" s="16" t="s">
        <v>198</v>
      </c>
    </row>
    <row r="6" spans="1:2" ht="15.5" x14ac:dyDescent="0.35">
      <c r="A6">
        <v>5</v>
      </c>
      <c r="B6" s="16" t="s">
        <v>200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Feuil124">
    <tabColor rgb="FFC00000"/>
  </sheetPr>
  <dimension ref="A1:T23"/>
  <sheetViews>
    <sheetView topLeftCell="A2" workbookViewId="0">
      <selection activeCell="A4" sqref="A4:XFD16"/>
    </sheetView>
  </sheetViews>
  <sheetFormatPr defaultColWidth="11.453125" defaultRowHeight="14.5" x14ac:dyDescent="0.35"/>
  <cols>
    <col min="1" max="1" width="16.81640625" customWidth="1"/>
  </cols>
  <sheetData>
    <row r="1" spans="1:14" x14ac:dyDescent="0.35"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6</v>
      </c>
      <c r="K1" t="s">
        <v>59</v>
      </c>
      <c r="L1" t="s">
        <v>7</v>
      </c>
      <c r="M1" t="s">
        <v>60</v>
      </c>
      <c r="N1" s="2" t="s">
        <v>47</v>
      </c>
    </row>
    <row r="2" spans="1:14" x14ac:dyDescent="0.35">
      <c r="A2" t="s">
        <v>2</v>
      </c>
      <c r="B2">
        <v>20</v>
      </c>
      <c r="C2">
        <v>20</v>
      </c>
      <c r="D2">
        <v>20</v>
      </c>
      <c r="E2">
        <v>20</v>
      </c>
      <c r="F2">
        <v>20</v>
      </c>
      <c r="G2">
        <v>20</v>
      </c>
      <c r="H2">
        <v>20</v>
      </c>
      <c r="I2">
        <v>20</v>
      </c>
      <c r="J2">
        <v>20</v>
      </c>
      <c r="K2">
        <v>20</v>
      </c>
      <c r="L2">
        <v>20</v>
      </c>
      <c r="M2">
        <v>20</v>
      </c>
      <c r="N2" s="2">
        <f>SUM(B2:M2)</f>
        <v>240</v>
      </c>
    </row>
    <row r="3" spans="1:14" x14ac:dyDescent="0.35">
      <c r="A3" t="s">
        <v>31</v>
      </c>
      <c r="B3">
        <v>20</v>
      </c>
      <c r="C3">
        <v>20</v>
      </c>
      <c r="D3">
        <v>20</v>
      </c>
      <c r="E3">
        <v>20</v>
      </c>
      <c r="F3">
        <v>20</v>
      </c>
      <c r="G3">
        <v>20</v>
      </c>
      <c r="H3">
        <v>20</v>
      </c>
      <c r="I3">
        <v>20</v>
      </c>
      <c r="J3">
        <v>20</v>
      </c>
      <c r="K3">
        <v>20</v>
      </c>
      <c r="L3">
        <v>20</v>
      </c>
      <c r="M3">
        <v>20</v>
      </c>
      <c r="N3" s="2">
        <f t="shared" ref="N3:N4" si="0">SUM(B3:M3)</f>
        <v>240</v>
      </c>
    </row>
    <row r="4" spans="1:14" x14ac:dyDescent="0.35">
      <c r="A4" t="s">
        <v>0</v>
      </c>
      <c r="B4">
        <v>20</v>
      </c>
      <c r="C4">
        <v>0</v>
      </c>
      <c r="D4">
        <v>20</v>
      </c>
      <c r="E4">
        <v>0</v>
      </c>
      <c r="F4">
        <v>20</v>
      </c>
      <c r="G4">
        <v>0</v>
      </c>
      <c r="H4">
        <v>20</v>
      </c>
      <c r="I4">
        <v>0</v>
      </c>
      <c r="J4">
        <v>20</v>
      </c>
      <c r="K4">
        <v>0</v>
      </c>
      <c r="L4">
        <v>20</v>
      </c>
      <c r="M4">
        <v>0</v>
      </c>
      <c r="N4" s="2">
        <f t="shared" si="0"/>
        <v>120</v>
      </c>
    </row>
    <row r="5" spans="1:14" x14ac:dyDescent="0.35">
      <c r="A5" t="s">
        <v>1</v>
      </c>
      <c r="B5">
        <v>20</v>
      </c>
      <c r="C5">
        <v>0</v>
      </c>
      <c r="D5">
        <v>20</v>
      </c>
      <c r="E5">
        <v>0</v>
      </c>
      <c r="F5">
        <v>20</v>
      </c>
      <c r="G5">
        <v>0</v>
      </c>
      <c r="H5">
        <v>20</v>
      </c>
      <c r="I5">
        <v>0</v>
      </c>
      <c r="J5">
        <v>20</v>
      </c>
      <c r="K5">
        <v>0</v>
      </c>
      <c r="L5">
        <v>20</v>
      </c>
      <c r="M5">
        <v>0</v>
      </c>
      <c r="N5" s="2">
        <f>SUM(B5:M5)</f>
        <v>120</v>
      </c>
    </row>
    <row r="6" spans="1:14" x14ac:dyDescent="0.35">
      <c r="A6" t="s">
        <v>32</v>
      </c>
      <c r="B6">
        <v>0</v>
      </c>
      <c r="C6">
        <v>0</v>
      </c>
      <c r="D6">
        <v>20</v>
      </c>
      <c r="E6">
        <v>0</v>
      </c>
      <c r="F6">
        <v>20</v>
      </c>
      <c r="G6">
        <v>0</v>
      </c>
      <c r="H6">
        <v>20</v>
      </c>
      <c r="I6">
        <v>0</v>
      </c>
      <c r="J6">
        <v>20</v>
      </c>
      <c r="K6">
        <v>0</v>
      </c>
      <c r="L6">
        <v>20</v>
      </c>
      <c r="M6">
        <v>0</v>
      </c>
      <c r="N6" s="2">
        <f>SUM(B6:M6)</f>
        <v>100</v>
      </c>
    </row>
    <row r="9" spans="1:14" x14ac:dyDescent="0.35">
      <c r="B9" s="47">
        <v>43739</v>
      </c>
      <c r="C9" s="47">
        <v>43770</v>
      </c>
      <c r="D9" s="47">
        <v>43800</v>
      </c>
      <c r="E9" s="47">
        <v>43831</v>
      </c>
      <c r="F9" s="47">
        <v>43862</v>
      </c>
      <c r="G9" s="47">
        <v>43891</v>
      </c>
      <c r="H9" s="2" t="s">
        <v>47</v>
      </c>
    </row>
    <row r="10" spans="1:14" x14ac:dyDescent="0.35">
      <c r="A10" t="s">
        <v>2</v>
      </c>
      <c r="B10">
        <v>0</v>
      </c>
      <c r="C10">
        <v>20</v>
      </c>
      <c r="D10">
        <v>0</v>
      </c>
      <c r="E10">
        <v>20</v>
      </c>
      <c r="F10">
        <v>0</v>
      </c>
      <c r="G10">
        <v>20</v>
      </c>
      <c r="H10" s="2">
        <f>SUM(B10:G10)</f>
        <v>60</v>
      </c>
    </row>
    <row r="11" spans="1:14" x14ac:dyDescent="0.35">
      <c r="A11" t="s">
        <v>31</v>
      </c>
      <c r="B11">
        <v>0</v>
      </c>
      <c r="C11">
        <v>20</v>
      </c>
      <c r="D11">
        <v>0</v>
      </c>
      <c r="E11">
        <v>20</v>
      </c>
      <c r="F11">
        <v>0</v>
      </c>
      <c r="G11">
        <v>20</v>
      </c>
      <c r="H11" s="2">
        <f t="shared" ref="H11:H14" si="1">SUM(B11:G11)</f>
        <v>60</v>
      </c>
    </row>
    <row r="12" spans="1:14" x14ac:dyDescent="0.35">
      <c r="A12" t="s">
        <v>0</v>
      </c>
      <c r="B12">
        <v>20</v>
      </c>
      <c r="C12">
        <v>0</v>
      </c>
      <c r="D12">
        <v>20</v>
      </c>
      <c r="E12">
        <v>0</v>
      </c>
      <c r="F12">
        <v>20</v>
      </c>
      <c r="G12">
        <v>0</v>
      </c>
      <c r="H12" s="2">
        <f t="shared" si="1"/>
        <v>60</v>
      </c>
    </row>
    <row r="13" spans="1:14" x14ac:dyDescent="0.35">
      <c r="A13" t="s">
        <v>1</v>
      </c>
      <c r="B13">
        <v>20</v>
      </c>
      <c r="C13">
        <v>0</v>
      </c>
      <c r="D13">
        <v>20</v>
      </c>
      <c r="E13">
        <v>0</v>
      </c>
      <c r="F13">
        <v>20</v>
      </c>
      <c r="G13">
        <v>0</v>
      </c>
      <c r="H13" s="2">
        <f t="shared" si="1"/>
        <v>60</v>
      </c>
    </row>
    <row r="14" spans="1:14" x14ac:dyDescent="0.35">
      <c r="A14" t="s">
        <v>32</v>
      </c>
      <c r="B14">
        <v>20</v>
      </c>
      <c r="C14">
        <v>0</v>
      </c>
      <c r="D14">
        <v>20</v>
      </c>
      <c r="E14">
        <v>0</v>
      </c>
      <c r="F14">
        <v>20</v>
      </c>
      <c r="G14">
        <v>0</v>
      </c>
      <c r="H14" s="2">
        <f t="shared" si="1"/>
        <v>60</v>
      </c>
    </row>
    <row r="16" spans="1:14" s="56" customFormat="1" x14ac:dyDescent="0.35"/>
    <row r="18" spans="1:20" x14ac:dyDescent="0.35">
      <c r="B18" s="47">
        <v>43374</v>
      </c>
      <c r="C18" s="47">
        <v>43405</v>
      </c>
      <c r="D18" s="47">
        <v>43435</v>
      </c>
      <c r="E18" s="47">
        <v>43466</v>
      </c>
      <c r="F18" s="47">
        <v>43497</v>
      </c>
      <c r="G18" s="47">
        <v>43525</v>
      </c>
      <c r="H18" s="47">
        <v>43556</v>
      </c>
      <c r="I18" s="47">
        <v>43586</v>
      </c>
      <c r="J18" s="47">
        <v>43617</v>
      </c>
      <c r="K18" s="47">
        <v>43647</v>
      </c>
      <c r="L18" s="47">
        <v>43678</v>
      </c>
      <c r="M18" s="47">
        <v>43709</v>
      </c>
      <c r="N18" s="47">
        <v>43739</v>
      </c>
      <c r="O18" s="47">
        <v>43770</v>
      </c>
      <c r="P18" s="47">
        <v>43800</v>
      </c>
      <c r="Q18" s="47">
        <v>43831</v>
      </c>
      <c r="R18" s="47">
        <v>43862</v>
      </c>
      <c r="S18" s="47">
        <v>43891</v>
      </c>
      <c r="T18" s="2" t="s">
        <v>47</v>
      </c>
    </row>
    <row r="19" spans="1:20" x14ac:dyDescent="0.35">
      <c r="A19" t="s">
        <v>2</v>
      </c>
      <c r="B19">
        <v>20</v>
      </c>
      <c r="C19">
        <v>20</v>
      </c>
      <c r="D19">
        <v>20</v>
      </c>
      <c r="E19">
        <v>20</v>
      </c>
      <c r="F19">
        <v>20</v>
      </c>
      <c r="G19">
        <v>20</v>
      </c>
      <c r="H19">
        <v>20</v>
      </c>
      <c r="I19">
        <v>20</v>
      </c>
      <c r="J19">
        <v>20</v>
      </c>
      <c r="K19">
        <v>20</v>
      </c>
      <c r="L19">
        <v>20</v>
      </c>
      <c r="M19">
        <v>20</v>
      </c>
      <c r="N19">
        <v>0</v>
      </c>
      <c r="O19">
        <v>20</v>
      </c>
      <c r="P19">
        <v>0</v>
      </c>
      <c r="Q19">
        <v>20</v>
      </c>
      <c r="R19">
        <v>0</v>
      </c>
      <c r="S19">
        <v>20</v>
      </c>
      <c r="T19" s="2">
        <f>SUM(B19:S19)</f>
        <v>300</v>
      </c>
    </row>
    <row r="20" spans="1:20" x14ac:dyDescent="0.35">
      <c r="A20" t="s">
        <v>31</v>
      </c>
      <c r="B20">
        <v>20</v>
      </c>
      <c r="C20">
        <v>20</v>
      </c>
      <c r="D20">
        <v>20</v>
      </c>
      <c r="E20">
        <v>20</v>
      </c>
      <c r="F20">
        <v>20</v>
      </c>
      <c r="G20">
        <v>20</v>
      </c>
      <c r="H20">
        <v>20</v>
      </c>
      <c r="I20">
        <v>20</v>
      </c>
      <c r="J20">
        <v>20</v>
      </c>
      <c r="K20">
        <v>20</v>
      </c>
      <c r="L20">
        <v>20</v>
      </c>
      <c r="M20">
        <v>20</v>
      </c>
      <c r="N20">
        <v>0</v>
      </c>
      <c r="O20">
        <v>20</v>
      </c>
      <c r="P20">
        <v>0</v>
      </c>
      <c r="Q20">
        <v>20</v>
      </c>
      <c r="R20">
        <v>0</v>
      </c>
      <c r="S20">
        <v>20</v>
      </c>
      <c r="T20" s="2">
        <f t="shared" ref="T20:T23" si="2">SUM(B20:S20)</f>
        <v>300</v>
      </c>
    </row>
    <row r="21" spans="1:20" x14ac:dyDescent="0.35">
      <c r="A21" t="s">
        <v>0</v>
      </c>
      <c r="B21">
        <v>20</v>
      </c>
      <c r="C21">
        <v>0</v>
      </c>
      <c r="D21">
        <v>20</v>
      </c>
      <c r="E21">
        <v>0</v>
      </c>
      <c r="F21">
        <v>20</v>
      </c>
      <c r="G21">
        <v>0</v>
      </c>
      <c r="H21">
        <v>20</v>
      </c>
      <c r="I21">
        <v>0</v>
      </c>
      <c r="J21">
        <v>20</v>
      </c>
      <c r="K21">
        <v>0</v>
      </c>
      <c r="L21">
        <v>20</v>
      </c>
      <c r="M21">
        <v>0</v>
      </c>
      <c r="N21">
        <v>20</v>
      </c>
      <c r="O21">
        <v>0</v>
      </c>
      <c r="P21">
        <v>20</v>
      </c>
      <c r="Q21">
        <v>0</v>
      </c>
      <c r="R21">
        <v>20</v>
      </c>
      <c r="S21">
        <v>0</v>
      </c>
      <c r="T21" s="2">
        <f t="shared" si="2"/>
        <v>180</v>
      </c>
    </row>
    <row r="22" spans="1:20" x14ac:dyDescent="0.35">
      <c r="A22" t="s">
        <v>1</v>
      </c>
      <c r="B22">
        <v>20</v>
      </c>
      <c r="C22">
        <v>0</v>
      </c>
      <c r="D22">
        <v>20</v>
      </c>
      <c r="E22">
        <v>0</v>
      </c>
      <c r="F22">
        <v>20</v>
      </c>
      <c r="G22">
        <v>0</v>
      </c>
      <c r="H22">
        <v>20</v>
      </c>
      <c r="I22">
        <v>0</v>
      </c>
      <c r="J22">
        <v>20</v>
      </c>
      <c r="K22">
        <v>0</v>
      </c>
      <c r="L22">
        <v>20</v>
      </c>
      <c r="M22">
        <v>0</v>
      </c>
      <c r="N22">
        <v>20</v>
      </c>
      <c r="O22">
        <v>0</v>
      </c>
      <c r="P22">
        <v>20</v>
      </c>
      <c r="Q22">
        <v>0</v>
      </c>
      <c r="R22">
        <v>20</v>
      </c>
      <c r="S22">
        <v>0</v>
      </c>
      <c r="T22" s="2">
        <f t="shared" si="2"/>
        <v>180</v>
      </c>
    </row>
    <row r="23" spans="1:20" x14ac:dyDescent="0.35">
      <c r="A23" t="s">
        <v>32</v>
      </c>
      <c r="B23">
        <v>0</v>
      </c>
      <c r="C23">
        <v>0</v>
      </c>
      <c r="D23">
        <v>20</v>
      </c>
      <c r="E23">
        <v>0</v>
      </c>
      <c r="F23">
        <v>20</v>
      </c>
      <c r="G23">
        <v>0</v>
      </c>
      <c r="H23">
        <v>20</v>
      </c>
      <c r="I23">
        <v>0</v>
      </c>
      <c r="J23">
        <v>20</v>
      </c>
      <c r="K23">
        <v>0</v>
      </c>
      <c r="L23">
        <v>20</v>
      </c>
      <c r="M23">
        <v>0</v>
      </c>
      <c r="N23">
        <v>20</v>
      </c>
      <c r="O23">
        <v>0</v>
      </c>
      <c r="P23">
        <v>20</v>
      </c>
      <c r="Q23">
        <v>0</v>
      </c>
      <c r="R23">
        <v>20</v>
      </c>
      <c r="S23">
        <v>0</v>
      </c>
      <c r="T23" s="2">
        <f t="shared" si="2"/>
        <v>160</v>
      </c>
    </row>
  </sheetData>
  <pageMargins left="0.7" right="0.7" top="0.75" bottom="0.75" header="0.3" footer="0.3"/>
  <pageSetup orientation="portrait" horizontalDpi="90" verticalDpi="90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 codeName="Feuil125">
    <tabColor rgb="FFFFC000"/>
  </sheetPr>
  <dimension ref="A1:AN26"/>
  <sheetViews>
    <sheetView workbookViewId="0">
      <selection activeCell="A4" sqref="A4:XFD16"/>
    </sheetView>
  </sheetViews>
  <sheetFormatPr defaultColWidth="11.453125" defaultRowHeight="14.5" x14ac:dyDescent="0.35"/>
  <cols>
    <col min="1" max="1" width="15.7265625" customWidth="1"/>
    <col min="6" max="6" width="16.81640625" customWidth="1"/>
  </cols>
  <sheetData>
    <row r="1" spans="1:28" x14ac:dyDescent="0.35">
      <c r="A1" s="1"/>
      <c r="B1" s="1" t="s">
        <v>61</v>
      </c>
      <c r="C1" s="1"/>
      <c r="D1" s="1" t="s">
        <v>52</v>
      </c>
      <c r="E1" s="1"/>
      <c r="F1" s="1" t="s">
        <v>53</v>
      </c>
      <c r="G1" s="1"/>
      <c r="H1" s="1" t="s">
        <v>54</v>
      </c>
      <c r="I1" s="1"/>
      <c r="J1" s="1" t="s">
        <v>55</v>
      </c>
      <c r="K1" s="1"/>
      <c r="L1" s="1" t="s">
        <v>56</v>
      </c>
      <c r="M1" s="1"/>
      <c r="N1" s="1" t="s">
        <v>57</v>
      </c>
      <c r="O1" s="1"/>
      <c r="P1" s="1" t="s">
        <v>58</v>
      </c>
      <c r="Q1" s="1"/>
      <c r="R1" s="1" t="s">
        <v>6</v>
      </c>
      <c r="S1" s="1"/>
      <c r="T1" s="1" t="s">
        <v>62</v>
      </c>
      <c r="U1" s="1"/>
      <c r="V1" s="1" t="s">
        <v>7</v>
      </c>
      <c r="W1" s="1"/>
      <c r="X1" s="1" t="s">
        <v>60</v>
      </c>
      <c r="Y1" s="1"/>
      <c r="Z1" s="1"/>
      <c r="AA1" s="1"/>
      <c r="AB1" s="1"/>
    </row>
    <row r="2" spans="1:28" x14ac:dyDescent="0.35">
      <c r="A2" s="1"/>
      <c r="B2" s="1" t="s">
        <v>5</v>
      </c>
      <c r="C2" s="1" t="s">
        <v>4</v>
      </c>
      <c r="D2" s="1" t="s">
        <v>5</v>
      </c>
      <c r="E2" s="1" t="s">
        <v>4</v>
      </c>
      <c r="F2" s="1" t="s">
        <v>5</v>
      </c>
      <c r="G2" s="1" t="s">
        <v>4</v>
      </c>
      <c r="H2" s="1" t="s">
        <v>5</v>
      </c>
      <c r="I2" s="1" t="s">
        <v>4</v>
      </c>
      <c r="J2" s="1" t="s">
        <v>5</v>
      </c>
      <c r="K2" s="1" t="s">
        <v>4</v>
      </c>
      <c r="L2" s="1" t="s">
        <v>5</v>
      </c>
      <c r="M2" s="1" t="s">
        <v>4</v>
      </c>
      <c r="N2" s="1" t="s">
        <v>5</v>
      </c>
      <c r="O2" s="1" t="s">
        <v>4</v>
      </c>
      <c r="P2" s="1" t="s">
        <v>5</v>
      </c>
      <c r="Q2" s="1" t="s">
        <v>4</v>
      </c>
      <c r="R2" s="1" t="s">
        <v>5</v>
      </c>
      <c r="S2" s="1" t="s">
        <v>4</v>
      </c>
      <c r="T2" s="1" t="s">
        <v>5</v>
      </c>
      <c r="U2" s="1" t="s">
        <v>4</v>
      </c>
      <c r="V2" s="1" t="s">
        <v>5</v>
      </c>
      <c r="W2" s="1" t="s">
        <v>4</v>
      </c>
      <c r="X2" s="1" t="s">
        <v>5</v>
      </c>
      <c r="Y2" s="1" t="s">
        <v>4</v>
      </c>
      <c r="Z2" s="49" t="s">
        <v>47</v>
      </c>
      <c r="AA2" s="49" t="s">
        <v>5</v>
      </c>
      <c r="AB2" s="49" t="s">
        <v>4</v>
      </c>
    </row>
    <row r="3" spans="1:28" x14ac:dyDescent="0.35">
      <c r="A3" t="s">
        <v>2</v>
      </c>
      <c r="B3" s="2">
        <v>16</v>
      </c>
      <c r="C3" s="2">
        <v>16</v>
      </c>
      <c r="D3">
        <v>8</v>
      </c>
      <c r="E3">
        <v>8</v>
      </c>
      <c r="F3">
        <v>8</v>
      </c>
      <c r="G3">
        <v>8</v>
      </c>
      <c r="H3">
        <v>8</v>
      </c>
      <c r="I3">
        <v>8</v>
      </c>
      <c r="J3">
        <v>8</v>
      </c>
      <c r="K3">
        <v>8</v>
      </c>
      <c r="L3">
        <v>8</v>
      </c>
      <c r="M3">
        <v>8</v>
      </c>
      <c r="N3">
        <v>8</v>
      </c>
      <c r="O3">
        <v>8</v>
      </c>
      <c r="P3">
        <v>8</v>
      </c>
      <c r="Q3">
        <v>8</v>
      </c>
      <c r="R3">
        <v>8</v>
      </c>
      <c r="S3">
        <v>8</v>
      </c>
      <c r="T3">
        <v>8</v>
      </c>
      <c r="U3">
        <v>8</v>
      </c>
      <c r="V3">
        <v>8</v>
      </c>
      <c r="W3">
        <v>8</v>
      </c>
      <c r="X3">
        <v>8</v>
      </c>
      <c r="Y3">
        <v>8</v>
      </c>
      <c r="Z3" s="2">
        <f>SUM(B3:Y3)</f>
        <v>208</v>
      </c>
      <c r="AA3" s="49">
        <f>Z3/2</f>
        <v>104</v>
      </c>
      <c r="AB3" s="49">
        <f>Z3/2</f>
        <v>104</v>
      </c>
    </row>
    <row r="4" spans="1:28" x14ac:dyDescent="0.35">
      <c r="A4" t="s">
        <v>31</v>
      </c>
      <c r="B4" s="2">
        <v>16</v>
      </c>
      <c r="C4" s="2">
        <v>16</v>
      </c>
      <c r="D4">
        <v>8</v>
      </c>
      <c r="E4">
        <v>8</v>
      </c>
      <c r="F4">
        <v>8</v>
      </c>
      <c r="G4">
        <v>8</v>
      </c>
      <c r="H4">
        <v>8</v>
      </c>
      <c r="I4">
        <v>8</v>
      </c>
      <c r="J4">
        <v>8</v>
      </c>
      <c r="K4">
        <v>8</v>
      </c>
      <c r="L4">
        <v>8</v>
      </c>
      <c r="M4">
        <v>8</v>
      </c>
      <c r="N4">
        <v>8</v>
      </c>
      <c r="O4">
        <v>8</v>
      </c>
      <c r="P4">
        <v>8</v>
      </c>
      <c r="Q4">
        <v>8</v>
      </c>
      <c r="R4">
        <v>8</v>
      </c>
      <c r="S4">
        <v>8</v>
      </c>
      <c r="T4">
        <v>8</v>
      </c>
      <c r="U4">
        <v>8</v>
      </c>
      <c r="V4">
        <v>8</v>
      </c>
      <c r="W4">
        <v>8</v>
      </c>
      <c r="X4">
        <v>8</v>
      </c>
      <c r="Y4">
        <v>8</v>
      </c>
      <c r="Z4" s="2">
        <f t="shared" ref="Z4:Z7" si="0">SUM(B4:Y4)</f>
        <v>208</v>
      </c>
      <c r="AA4" s="49">
        <f>Z4/2</f>
        <v>104</v>
      </c>
      <c r="AB4" s="49">
        <f t="shared" ref="AB4:AB7" si="1">Z4/2</f>
        <v>104</v>
      </c>
    </row>
    <row r="5" spans="1:28" x14ac:dyDescent="0.35">
      <c r="A5" t="s">
        <v>0</v>
      </c>
      <c r="B5" s="2">
        <v>16</v>
      </c>
      <c r="C5" s="2">
        <v>16</v>
      </c>
      <c r="D5">
        <v>0</v>
      </c>
      <c r="E5">
        <v>0</v>
      </c>
      <c r="F5">
        <v>8</v>
      </c>
      <c r="G5">
        <v>8</v>
      </c>
      <c r="H5">
        <v>0</v>
      </c>
      <c r="I5">
        <v>0</v>
      </c>
      <c r="J5">
        <v>8</v>
      </c>
      <c r="K5">
        <v>8</v>
      </c>
      <c r="L5">
        <v>0</v>
      </c>
      <c r="M5">
        <v>0</v>
      </c>
      <c r="N5">
        <v>8</v>
      </c>
      <c r="O5">
        <v>8</v>
      </c>
      <c r="P5">
        <v>0</v>
      </c>
      <c r="Q5">
        <v>0</v>
      </c>
      <c r="R5">
        <v>8</v>
      </c>
      <c r="S5">
        <v>8</v>
      </c>
      <c r="T5">
        <v>0</v>
      </c>
      <c r="U5">
        <v>0</v>
      </c>
      <c r="V5">
        <v>8</v>
      </c>
      <c r="W5">
        <v>8</v>
      </c>
      <c r="X5">
        <v>0</v>
      </c>
      <c r="Y5">
        <v>0</v>
      </c>
      <c r="Z5" s="2">
        <f t="shared" si="0"/>
        <v>112</v>
      </c>
      <c r="AA5" s="49">
        <f t="shared" ref="AA5:AA7" si="2">Z5/2</f>
        <v>56</v>
      </c>
      <c r="AB5" s="49">
        <f t="shared" si="1"/>
        <v>56</v>
      </c>
    </row>
    <row r="6" spans="1:28" x14ac:dyDescent="0.35">
      <c r="A6" t="s">
        <v>1</v>
      </c>
      <c r="B6" s="2">
        <v>16</v>
      </c>
      <c r="C6" s="2">
        <v>16</v>
      </c>
      <c r="D6">
        <v>0</v>
      </c>
      <c r="E6">
        <v>0</v>
      </c>
      <c r="F6">
        <v>8</v>
      </c>
      <c r="G6">
        <v>8</v>
      </c>
      <c r="H6">
        <v>0</v>
      </c>
      <c r="I6">
        <v>0</v>
      </c>
      <c r="J6">
        <v>8</v>
      </c>
      <c r="K6">
        <v>8</v>
      </c>
      <c r="L6">
        <v>0</v>
      </c>
      <c r="M6">
        <v>0</v>
      </c>
      <c r="N6">
        <v>8</v>
      </c>
      <c r="O6">
        <v>8</v>
      </c>
      <c r="P6">
        <v>0</v>
      </c>
      <c r="Q6">
        <v>0</v>
      </c>
      <c r="R6">
        <v>8</v>
      </c>
      <c r="S6">
        <v>8</v>
      </c>
      <c r="T6">
        <v>0</v>
      </c>
      <c r="U6">
        <v>0</v>
      </c>
      <c r="V6">
        <v>8</v>
      </c>
      <c r="W6">
        <v>8</v>
      </c>
      <c r="X6">
        <v>0</v>
      </c>
      <c r="Y6">
        <v>0</v>
      </c>
      <c r="Z6" s="2">
        <f t="shared" si="0"/>
        <v>112</v>
      </c>
      <c r="AA6" s="49">
        <f t="shared" si="2"/>
        <v>56</v>
      </c>
      <c r="AB6" s="49">
        <f t="shared" si="1"/>
        <v>56</v>
      </c>
    </row>
    <row r="7" spans="1:28" x14ac:dyDescent="0.35">
      <c r="A7" t="s">
        <v>32</v>
      </c>
      <c r="B7">
        <v>0</v>
      </c>
      <c r="C7">
        <v>0</v>
      </c>
      <c r="D7">
        <v>0</v>
      </c>
      <c r="E7">
        <v>0</v>
      </c>
      <c r="F7" s="2">
        <v>16</v>
      </c>
      <c r="G7" s="2">
        <v>16</v>
      </c>
      <c r="H7">
        <v>0</v>
      </c>
      <c r="I7">
        <v>0</v>
      </c>
      <c r="J7">
        <v>8</v>
      </c>
      <c r="K7">
        <v>8</v>
      </c>
      <c r="L7">
        <v>0</v>
      </c>
      <c r="M7">
        <v>0</v>
      </c>
      <c r="N7">
        <v>8</v>
      </c>
      <c r="O7">
        <v>8</v>
      </c>
      <c r="P7">
        <v>0</v>
      </c>
      <c r="Q7">
        <v>0</v>
      </c>
      <c r="R7">
        <v>8</v>
      </c>
      <c r="S7">
        <v>8</v>
      </c>
      <c r="T7">
        <v>0</v>
      </c>
      <c r="U7">
        <v>0</v>
      </c>
      <c r="V7">
        <v>8</v>
      </c>
      <c r="W7">
        <v>8</v>
      </c>
      <c r="X7">
        <v>0</v>
      </c>
      <c r="Y7">
        <v>0</v>
      </c>
      <c r="Z7" s="2">
        <f t="shared" si="0"/>
        <v>96</v>
      </c>
      <c r="AA7" s="49">
        <f t="shared" si="2"/>
        <v>48</v>
      </c>
      <c r="AB7" s="49">
        <f t="shared" si="1"/>
        <v>48</v>
      </c>
    </row>
    <row r="10" spans="1:28" x14ac:dyDescent="0.35">
      <c r="B10" s="48">
        <v>43739</v>
      </c>
      <c r="C10" s="1"/>
      <c r="D10" s="48">
        <v>43770</v>
      </c>
      <c r="E10" s="1"/>
      <c r="F10" s="48">
        <v>43800</v>
      </c>
      <c r="G10" s="1"/>
      <c r="H10" s="48">
        <v>43831</v>
      </c>
      <c r="I10" s="1"/>
      <c r="J10" s="48">
        <v>43862</v>
      </c>
      <c r="K10" s="1"/>
      <c r="L10" s="48">
        <v>43891</v>
      </c>
      <c r="M10" s="1"/>
    </row>
    <row r="11" spans="1:28" x14ac:dyDescent="0.35">
      <c r="B11" s="1" t="s">
        <v>5</v>
      </c>
      <c r="C11" s="1" t="s">
        <v>4</v>
      </c>
      <c r="D11" s="1" t="s">
        <v>5</v>
      </c>
      <c r="E11" s="1" t="s">
        <v>4</v>
      </c>
      <c r="F11" s="1" t="s">
        <v>5</v>
      </c>
      <c r="G11" s="1" t="s">
        <v>4</v>
      </c>
      <c r="H11" s="1" t="s">
        <v>5</v>
      </c>
      <c r="I11" s="1" t="s">
        <v>4</v>
      </c>
      <c r="J11" s="1" t="s">
        <v>5</v>
      </c>
      <c r="K11" s="1" t="s">
        <v>4</v>
      </c>
      <c r="L11" s="1" t="s">
        <v>5</v>
      </c>
      <c r="M11" s="1" t="s">
        <v>4</v>
      </c>
      <c r="N11" s="49" t="s">
        <v>47</v>
      </c>
      <c r="O11" s="49" t="s">
        <v>5</v>
      </c>
      <c r="P11" s="49" t="s">
        <v>4</v>
      </c>
    </row>
    <row r="12" spans="1:28" x14ac:dyDescent="0.35">
      <c r="A12" t="s">
        <v>2</v>
      </c>
      <c r="B12">
        <v>0</v>
      </c>
      <c r="C12">
        <v>0</v>
      </c>
      <c r="D12">
        <v>8</v>
      </c>
      <c r="E12">
        <v>8</v>
      </c>
      <c r="F12">
        <v>0</v>
      </c>
      <c r="G12">
        <v>0</v>
      </c>
      <c r="H12">
        <v>8</v>
      </c>
      <c r="I12">
        <v>8</v>
      </c>
      <c r="J12">
        <v>0</v>
      </c>
      <c r="K12">
        <v>0</v>
      </c>
      <c r="L12">
        <v>8</v>
      </c>
      <c r="M12">
        <v>8</v>
      </c>
      <c r="N12" s="2">
        <f>SUM(B12:M12)</f>
        <v>48</v>
      </c>
      <c r="O12" s="2">
        <f>N12/2</f>
        <v>24</v>
      </c>
      <c r="P12" s="2">
        <f>N12/2</f>
        <v>24</v>
      </c>
    </row>
    <row r="13" spans="1:28" x14ac:dyDescent="0.35">
      <c r="A13" t="s">
        <v>31</v>
      </c>
      <c r="B13">
        <v>0</v>
      </c>
      <c r="C13">
        <v>0</v>
      </c>
      <c r="D13">
        <v>8</v>
      </c>
      <c r="E13">
        <v>8</v>
      </c>
      <c r="F13">
        <v>0</v>
      </c>
      <c r="G13">
        <v>0</v>
      </c>
      <c r="H13">
        <v>8</v>
      </c>
      <c r="I13">
        <v>8</v>
      </c>
      <c r="J13">
        <v>0</v>
      </c>
      <c r="K13">
        <v>0</v>
      </c>
      <c r="L13">
        <v>8</v>
      </c>
      <c r="M13">
        <v>8</v>
      </c>
      <c r="N13" s="2">
        <f t="shared" ref="N13:N16" si="3">SUM(B13:M13)</f>
        <v>48</v>
      </c>
      <c r="O13" s="2">
        <f t="shared" ref="O13:O16" si="4">N13/2</f>
        <v>24</v>
      </c>
      <c r="P13" s="2">
        <f t="shared" ref="P13:P16" si="5">N13/2</f>
        <v>24</v>
      </c>
    </row>
    <row r="14" spans="1:28" x14ac:dyDescent="0.35">
      <c r="A14" t="s">
        <v>0</v>
      </c>
      <c r="B14">
        <v>8</v>
      </c>
      <c r="C14">
        <v>8</v>
      </c>
      <c r="D14">
        <v>0</v>
      </c>
      <c r="E14">
        <v>0</v>
      </c>
      <c r="F14">
        <v>8</v>
      </c>
      <c r="G14">
        <v>8</v>
      </c>
      <c r="H14">
        <v>0</v>
      </c>
      <c r="I14">
        <v>0</v>
      </c>
      <c r="J14">
        <v>8</v>
      </c>
      <c r="K14">
        <v>8</v>
      </c>
      <c r="L14">
        <v>0</v>
      </c>
      <c r="M14">
        <v>0</v>
      </c>
      <c r="N14" s="2">
        <f t="shared" si="3"/>
        <v>48</v>
      </c>
      <c r="O14" s="2">
        <f t="shared" si="4"/>
        <v>24</v>
      </c>
      <c r="P14" s="2">
        <f t="shared" si="5"/>
        <v>24</v>
      </c>
    </row>
    <row r="15" spans="1:28" x14ac:dyDescent="0.35">
      <c r="A15" t="s">
        <v>1</v>
      </c>
      <c r="B15">
        <v>8</v>
      </c>
      <c r="C15">
        <v>8</v>
      </c>
      <c r="D15">
        <v>0</v>
      </c>
      <c r="E15">
        <v>0</v>
      </c>
      <c r="F15">
        <v>8</v>
      </c>
      <c r="G15">
        <v>8</v>
      </c>
      <c r="H15">
        <v>0</v>
      </c>
      <c r="I15">
        <v>0</v>
      </c>
      <c r="J15">
        <v>8</v>
      </c>
      <c r="K15">
        <v>8</v>
      </c>
      <c r="L15">
        <v>0</v>
      </c>
      <c r="M15">
        <v>0</v>
      </c>
      <c r="N15" s="2">
        <f t="shared" si="3"/>
        <v>48</v>
      </c>
      <c r="O15" s="2">
        <f t="shared" si="4"/>
        <v>24</v>
      </c>
      <c r="P15" s="2">
        <f t="shared" si="5"/>
        <v>24</v>
      </c>
    </row>
    <row r="16" spans="1:28" x14ac:dyDescent="0.35">
      <c r="A16" t="s">
        <v>32</v>
      </c>
      <c r="B16">
        <v>8</v>
      </c>
      <c r="C16">
        <v>8</v>
      </c>
      <c r="D16">
        <v>0</v>
      </c>
      <c r="E16">
        <v>0</v>
      </c>
      <c r="F16">
        <v>8</v>
      </c>
      <c r="G16">
        <v>8</v>
      </c>
      <c r="H16">
        <v>0</v>
      </c>
      <c r="I16">
        <v>0</v>
      </c>
      <c r="J16">
        <v>8</v>
      </c>
      <c r="K16">
        <v>8</v>
      </c>
      <c r="L16">
        <v>0</v>
      </c>
      <c r="M16">
        <v>0</v>
      </c>
      <c r="N16" s="2">
        <f t="shared" si="3"/>
        <v>48</v>
      </c>
      <c r="O16" s="2">
        <f t="shared" si="4"/>
        <v>24</v>
      </c>
      <c r="P16" s="2">
        <f t="shared" si="5"/>
        <v>24</v>
      </c>
    </row>
    <row r="17" spans="1:40" x14ac:dyDescent="0.35">
      <c r="N17" s="2"/>
      <c r="O17" s="2"/>
      <c r="P17" s="2"/>
    </row>
    <row r="18" spans="1:40" s="56" customFormat="1" x14ac:dyDescent="0.35"/>
    <row r="20" spans="1:40" x14ac:dyDescent="0.35">
      <c r="A20" s="1"/>
      <c r="B20" s="48">
        <v>43374</v>
      </c>
      <c r="C20" s="1"/>
      <c r="D20" s="48">
        <v>43405</v>
      </c>
      <c r="E20" s="1"/>
      <c r="F20" s="48">
        <v>43435</v>
      </c>
      <c r="G20" s="1"/>
      <c r="H20" s="48">
        <v>43466</v>
      </c>
      <c r="I20" s="1"/>
      <c r="J20" s="48">
        <v>43497</v>
      </c>
      <c r="K20" s="1"/>
      <c r="L20" s="48">
        <v>43525</v>
      </c>
      <c r="M20" s="1"/>
      <c r="N20" s="48">
        <v>43556</v>
      </c>
      <c r="O20" s="1"/>
      <c r="P20" s="48">
        <v>43586</v>
      </c>
      <c r="Q20" s="1"/>
      <c r="R20" s="48">
        <v>43617</v>
      </c>
      <c r="S20" s="1"/>
      <c r="T20" s="48">
        <v>43647</v>
      </c>
      <c r="U20" s="1"/>
      <c r="V20" s="48">
        <v>43678</v>
      </c>
      <c r="W20" s="1"/>
      <c r="X20" s="48">
        <v>43709</v>
      </c>
      <c r="Y20" s="1"/>
      <c r="Z20" s="48">
        <v>43739</v>
      </c>
      <c r="AA20" s="1"/>
      <c r="AB20" s="48">
        <v>43770</v>
      </c>
      <c r="AC20" s="1"/>
      <c r="AD20" s="48">
        <v>43800</v>
      </c>
      <c r="AE20" s="1"/>
      <c r="AF20" s="48">
        <v>43831</v>
      </c>
      <c r="AG20" s="1"/>
      <c r="AH20" s="48">
        <v>43862</v>
      </c>
      <c r="AI20" s="1"/>
      <c r="AJ20" s="48">
        <v>43891</v>
      </c>
      <c r="AK20" s="1"/>
    </row>
    <row r="21" spans="1:40" x14ac:dyDescent="0.35">
      <c r="A21" s="1"/>
      <c r="B21" s="1" t="s">
        <v>5</v>
      </c>
      <c r="C21" s="1" t="s">
        <v>4</v>
      </c>
      <c r="D21" s="1" t="s">
        <v>5</v>
      </c>
      <c r="E21" s="1" t="s">
        <v>4</v>
      </c>
      <c r="F21" s="1" t="s">
        <v>5</v>
      </c>
      <c r="G21" s="1" t="s">
        <v>4</v>
      </c>
      <c r="H21" s="1" t="s">
        <v>5</v>
      </c>
      <c r="I21" s="1" t="s">
        <v>4</v>
      </c>
      <c r="J21" s="1" t="s">
        <v>5</v>
      </c>
      <c r="K21" s="1" t="s">
        <v>4</v>
      </c>
      <c r="L21" s="1" t="s">
        <v>5</v>
      </c>
      <c r="M21" s="1" t="s">
        <v>4</v>
      </c>
      <c r="N21" s="1" t="s">
        <v>5</v>
      </c>
      <c r="O21" s="1" t="s">
        <v>4</v>
      </c>
      <c r="P21" s="1" t="s">
        <v>5</v>
      </c>
      <c r="Q21" s="1" t="s">
        <v>4</v>
      </c>
      <c r="R21" s="1" t="s">
        <v>5</v>
      </c>
      <c r="S21" s="1" t="s">
        <v>4</v>
      </c>
      <c r="T21" s="1" t="s">
        <v>5</v>
      </c>
      <c r="U21" s="1" t="s">
        <v>4</v>
      </c>
      <c r="V21" s="1" t="s">
        <v>5</v>
      </c>
      <c r="W21" s="1" t="s">
        <v>4</v>
      </c>
      <c r="X21" s="1" t="s">
        <v>5</v>
      </c>
      <c r="Y21" s="1" t="s">
        <v>4</v>
      </c>
      <c r="Z21" s="1" t="s">
        <v>5</v>
      </c>
      <c r="AA21" s="1" t="s">
        <v>4</v>
      </c>
      <c r="AB21" s="1" t="s">
        <v>5</v>
      </c>
      <c r="AC21" s="1" t="s">
        <v>4</v>
      </c>
      <c r="AD21" s="1" t="s">
        <v>5</v>
      </c>
      <c r="AE21" s="1" t="s">
        <v>4</v>
      </c>
      <c r="AF21" s="1" t="s">
        <v>5</v>
      </c>
      <c r="AG21" s="1" t="s">
        <v>4</v>
      </c>
      <c r="AH21" s="1" t="s">
        <v>5</v>
      </c>
      <c r="AI21" s="1" t="s">
        <v>4</v>
      </c>
      <c r="AJ21" s="1" t="s">
        <v>5</v>
      </c>
      <c r="AK21" s="1" t="s">
        <v>4</v>
      </c>
      <c r="AL21" s="49" t="s">
        <v>47</v>
      </c>
      <c r="AM21" s="49" t="s">
        <v>5</v>
      </c>
      <c r="AN21" s="49" t="s">
        <v>4</v>
      </c>
    </row>
    <row r="22" spans="1:40" x14ac:dyDescent="0.35">
      <c r="A22" t="s">
        <v>2</v>
      </c>
      <c r="B22" s="2">
        <v>16</v>
      </c>
      <c r="C22" s="2">
        <v>16</v>
      </c>
      <c r="D22">
        <v>8</v>
      </c>
      <c r="E22">
        <v>8</v>
      </c>
      <c r="F22">
        <v>8</v>
      </c>
      <c r="G22">
        <v>8</v>
      </c>
      <c r="H22">
        <v>8</v>
      </c>
      <c r="I22">
        <v>8</v>
      </c>
      <c r="J22">
        <v>8</v>
      </c>
      <c r="K22">
        <v>8</v>
      </c>
      <c r="L22">
        <v>8</v>
      </c>
      <c r="M22">
        <v>8</v>
      </c>
      <c r="N22">
        <v>8</v>
      </c>
      <c r="O22">
        <v>8</v>
      </c>
      <c r="P22">
        <v>8</v>
      </c>
      <c r="Q22">
        <v>8</v>
      </c>
      <c r="R22">
        <v>8</v>
      </c>
      <c r="S22">
        <v>8</v>
      </c>
      <c r="T22">
        <v>8</v>
      </c>
      <c r="U22">
        <v>8</v>
      </c>
      <c r="V22">
        <v>8</v>
      </c>
      <c r="W22">
        <v>8</v>
      </c>
      <c r="X22">
        <v>8</v>
      </c>
      <c r="Y22">
        <v>8</v>
      </c>
      <c r="Z22">
        <v>0</v>
      </c>
      <c r="AA22">
        <v>0</v>
      </c>
      <c r="AB22">
        <v>8</v>
      </c>
      <c r="AC22">
        <v>8</v>
      </c>
      <c r="AD22">
        <v>0</v>
      </c>
      <c r="AE22">
        <v>0</v>
      </c>
      <c r="AF22">
        <v>8</v>
      </c>
      <c r="AG22">
        <v>8</v>
      </c>
      <c r="AH22">
        <v>0</v>
      </c>
      <c r="AI22">
        <v>0</v>
      </c>
      <c r="AJ22">
        <v>8</v>
      </c>
      <c r="AK22">
        <v>8</v>
      </c>
      <c r="AL22" s="2">
        <f>SUM(B22:AK22)</f>
        <v>256</v>
      </c>
      <c r="AM22" s="2">
        <f>AL22/2</f>
        <v>128</v>
      </c>
      <c r="AN22" s="2">
        <f>AL22/2</f>
        <v>128</v>
      </c>
    </row>
    <row r="23" spans="1:40" x14ac:dyDescent="0.35">
      <c r="A23" t="s">
        <v>31</v>
      </c>
      <c r="B23" s="2">
        <v>16</v>
      </c>
      <c r="C23" s="2">
        <v>16</v>
      </c>
      <c r="D23">
        <v>8</v>
      </c>
      <c r="E23">
        <v>8</v>
      </c>
      <c r="F23">
        <v>8</v>
      </c>
      <c r="G23">
        <v>8</v>
      </c>
      <c r="H23">
        <v>8</v>
      </c>
      <c r="I23">
        <v>8</v>
      </c>
      <c r="J23">
        <v>8</v>
      </c>
      <c r="K23">
        <v>8</v>
      </c>
      <c r="L23">
        <v>8</v>
      </c>
      <c r="M23">
        <v>8</v>
      </c>
      <c r="N23">
        <v>8</v>
      </c>
      <c r="O23">
        <v>8</v>
      </c>
      <c r="P23">
        <v>8</v>
      </c>
      <c r="Q23">
        <v>8</v>
      </c>
      <c r="R23">
        <v>8</v>
      </c>
      <c r="S23">
        <v>8</v>
      </c>
      <c r="T23">
        <v>8</v>
      </c>
      <c r="U23">
        <v>8</v>
      </c>
      <c r="V23">
        <v>8</v>
      </c>
      <c r="W23">
        <v>8</v>
      </c>
      <c r="X23">
        <v>8</v>
      </c>
      <c r="Y23">
        <v>8</v>
      </c>
      <c r="Z23">
        <v>0</v>
      </c>
      <c r="AA23">
        <v>0</v>
      </c>
      <c r="AB23">
        <v>8</v>
      </c>
      <c r="AC23">
        <v>8</v>
      </c>
      <c r="AD23">
        <v>0</v>
      </c>
      <c r="AE23">
        <v>0</v>
      </c>
      <c r="AF23">
        <v>8</v>
      </c>
      <c r="AG23">
        <v>8</v>
      </c>
      <c r="AH23">
        <v>0</v>
      </c>
      <c r="AI23">
        <v>0</v>
      </c>
      <c r="AJ23">
        <v>8</v>
      </c>
      <c r="AK23">
        <v>8</v>
      </c>
      <c r="AL23" s="2">
        <f t="shared" ref="AL23:AL26" si="6">SUM(B23:AK23)</f>
        <v>256</v>
      </c>
      <c r="AM23" s="2">
        <f t="shared" ref="AM23:AM26" si="7">AL23/2</f>
        <v>128</v>
      </c>
      <c r="AN23" s="2">
        <f t="shared" ref="AN23:AN26" si="8">AL23/2</f>
        <v>128</v>
      </c>
    </row>
    <row r="24" spans="1:40" x14ac:dyDescent="0.35">
      <c r="A24" t="s">
        <v>0</v>
      </c>
      <c r="B24" s="2">
        <v>16</v>
      </c>
      <c r="C24" s="2">
        <v>16</v>
      </c>
      <c r="D24">
        <v>0</v>
      </c>
      <c r="E24">
        <v>0</v>
      </c>
      <c r="F24">
        <v>8</v>
      </c>
      <c r="G24">
        <v>8</v>
      </c>
      <c r="H24">
        <v>0</v>
      </c>
      <c r="I24">
        <v>0</v>
      </c>
      <c r="J24">
        <v>8</v>
      </c>
      <c r="K24">
        <v>8</v>
      </c>
      <c r="L24">
        <v>0</v>
      </c>
      <c r="M24">
        <v>0</v>
      </c>
      <c r="N24">
        <v>8</v>
      </c>
      <c r="O24">
        <v>8</v>
      </c>
      <c r="P24">
        <v>0</v>
      </c>
      <c r="Q24">
        <v>0</v>
      </c>
      <c r="R24">
        <v>8</v>
      </c>
      <c r="S24">
        <v>8</v>
      </c>
      <c r="T24">
        <v>0</v>
      </c>
      <c r="U24">
        <v>0</v>
      </c>
      <c r="V24">
        <v>8</v>
      </c>
      <c r="W24">
        <v>8</v>
      </c>
      <c r="X24">
        <v>0</v>
      </c>
      <c r="Y24">
        <v>0</v>
      </c>
      <c r="Z24">
        <v>8</v>
      </c>
      <c r="AA24">
        <v>8</v>
      </c>
      <c r="AB24">
        <v>0</v>
      </c>
      <c r="AC24">
        <v>0</v>
      </c>
      <c r="AD24">
        <v>8</v>
      </c>
      <c r="AE24">
        <v>8</v>
      </c>
      <c r="AF24">
        <v>0</v>
      </c>
      <c r="AG24">
        <v>0</v>
      </c>
      <c r="AH24">
        <v>8</v>
      </c>
      <c r="AI24">
        <v>8</v>
      </c>
      <c r="AJ24">
        <v>0</v>
      </c>
      <c r="AK24">
        <v>0</v>
      </c>
      <c r="AL24" s="2">
        <f t="shared" si="6"/>
        <v>160</v>
      </c>
      <c r="AM24" s="2">
        <f t="shared" si="7"/>
        <v>80</v>
      </c>
      <c r="AN24" s="2">
        <f t="shared" si="8"/>
        <v>80</v>
      </c>
    </row>
    <row r="25" spans="1:40" x14ac:dyDescent="0.35">
      <c r="A25" t="s">
        <v>1</v>
      </c>
      <c r="B25" s="2">
        <v>16</v>
      </c>
      <c r="C25" s="2">
        <v>16</v>
      </c>
      <c r="D25">
        <v>0</v>
      </c>
      <c r="E25">
        <v>0</v>
      </c>
      <c r="F25">
        <v>8</v>
      </c>
      <c r="G25">
        <v>8</v>
      </c>
      <c r="H25">
        <v>0</v>
      </c>
      <c r="I25">
        <v>0</v>
      </c>
      <c r="J25">
        <v>8</v>
      </c>
      <c r="K25">
        <v>8</v>
      </c>
      <c r="L25">
        <v>0</v>
      </c>
      <c r="M25">
        <v>0</v>
      </c>
      <c r="N25">
        <v>8</v>
      </c>
      <c r="O25">
        <v>8</v>
      </c>
      <c r="P25">
        <v>0</v>
      </c>
      <c r="Q25">
        <v>0</v>
      </c>
      <c r="R25">
        <v>8</v>
      </c>
      <c r="S25">
        <v>8</v>
      </c>
      <c r="T25">
        <v>0</v>
      </c>
      <c r="U25">
        <v>0</v>
      </c>
      <c r="V25">
        <v>8</v>
      </c>
      <c r="W25">
        <v>8</v>
      </c>
      <c r="X25">
        <v>0</v>
      </c>
      <c r="Y25">
        <v>0</v>
      </c>
      <c r="Z25">
        <v>8</v>
      </c>
      <c r="AA25">
        <v>8</v>
      </c>
      <c r="AB25">
        <v>0</v>
      </c>
      <c r="AC25">
        <v>0</v>
      </c>
      <c r="AD25">
        <v>8</v>
      </c>
      <c r="AE25">
        <v>8</v>
      </c>
      <c r="AF25">
        <v>0</v>
      </c>
      <c r="AG25">
        <v>0</v>
      </c>
      <c r="AH25">
        <v>8</v>
      </c>
      <c r="AI25">
        <v>8</v>
      </c>
      <c r="AJ25">
        <v>0</v>
      </c>
      <c r="AK25">
        <v>0</v>
      </c>
      <c r="AL25" s="2">
        <f t="shared" si="6"/>
        <v>160</v>
      </c>
      <c r="AM25" s="2">
        <f t="shared" si="7"/>
        <v>80</v>
      </c>
      <c r="AN25" s="2">
        <f t="shared" si="8"/>
        <v>80</v>
      </c>
    </row>
    <row r="26" spans="1:40" x14ac:dyDescent="0.35">
      <c r="A26" t="s">
        <v>32</v>
      </c>
      <c r="B26">
        <v>0</v>
      </c>
      <c r="C26">
        <v>0</v>
      </c>
      <c r="D26">
        <v>0</v>
      </c>
      <c r="E26">
        <v>0</v>
      </c>
      <c r="F26" s="2">
        <v>16</v>
      </c>
      <c r="G26" s="2">
        <v>16</v>
      </c>
      <c r="H26">
        <v>0</v>
      </c>
      <c r="I26">
        <v>0</v>
      </c>
      <c r="J26">
        <v>8</v>
      </c>
      <c r="K26">
        <v>8</v>
      </c>
      <c r="L26">
        <v>0</v>
      </c>
      <c r="M26">
        <v>0</v>
      </c>
      <c r="N26">
        <v>8</v>
      </c>
      <c r="O26">
        <v>8</v>
      </c>
      <c r="P26">
        <v>0</v>
      </c>
      <c r="Q26">
        <v>0</v>
      </c>
      <c r="R26">
        <v>8</v>
      </c>
      <c r="S26">
        <v>8</v>
      </c>
      <c r="T26">
        <v>0</v>
      </c>
      <c r="U26">
        <v>0</v>
      </c>
      <c r="V26">
        <v>8</v>
      </c>
      <c r="W26">
        <v>8</v>
      </c>
      <c r="X26">
        <v>0</v>
      </c>
      <c r="Y26">
        <v>0</v>
      </c>
      <c r="Z26">
        <v>8</v>
      </c>
      <c r="AA26">
        <v>8</v>
      </c>
      <c r="AB26">
        <v>0</v>
      </c>
      <c r="AC26">
        <v>0</v>
      </c>
      <c r="AD26">
        <v>8</v>
      </c>
      <c r="AE26">
        <v>8</v>
      </c>
      <c r="AF26">
        <v>0</v>
      </c>
      <c r="AG26">
        <v>0</v>
      </c>
      <c r="AH26">
        <v>8</v>
      </c>
      <c r="AI26">
        <v>8</v>
      </c>
      <c r="AJ26">
        <v>0</v>
      </c>
      <c r="AK26">
        <v>0</v>
      </c>
      <c r="AL26" s="2">
        <f t="shared" si="6"/>
        <v>144</v>
      </c>
      <c r="AM26" s="2">
        <f t="shared" si="7"/>
        <v>72</v>
      </c>
      <c r="AN26" s="2">
        <f t="shared" si="8"/>
        <v>72</v>
      </c>
    </row>
  </sheetData>
  <pageMargins left="0.7" right="0.7" top="0.75" bottom="0.75" header="0.3" footer="0.3"/>
  <pageSetup orientation="portrait" horizontalDpi="90" verticalDpi="90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Feuil127">
    <tabColor rgb="FF92D050"/>
  </sheetPr>
  <dimension ref="A1:H57"/>
  <sheetViews>
    <sheetView topLeftCell="A23" workbookViewId="0">
      <selection activeCell="A4" sqref="A4:XFD16"/>
    </sheetView>
  </sheetViews>
  <sheetFormatPr defaultColWidth="11.453125" defaultRowHeight="14.5" x14ac:dyDescent="0.35"/>
  <sheetData>
    <row r="1" spans="1:8" x14ac:dyDescent="0.35">
      <c r="A1" s="2" t="s">
        <v>63</v>
      </c>
      <c r="B1" s="2"/>
      <c r="C1" s="2"/>
    </row>
    <row r="2" spans="1:8" x14ac:dyDescent="0.35">
      <c r="B2" s="50" t="s">
        <v>66</v>
      </c>
      <c r="C2" s="50"/>
      <c r="D2" s="50"/>
      <c r="E2" s="50" t="s">
        <v>64</v>
      </c>
      <c r="F2" s="50"/>
      <c r="G2" s="50"/>
      <c r="H2" s="50" t="s">
        <v>32</v>
      </c>
    </row>
    <row r="3" spans="1:8" x14ac:dyDescent="0.35">
      <c r="A3">
        <v>1</v>
      </c>
      <c r="B3" t="s">
        <v>51</v>
      </c>
      <c r="D3">
        <v>1</v>
      </c>
      <c r="E3" t="s">
        <v>51</v>
      </c>
      <c r="G3">
        <v>1</v>
      </c>
      <c r="H3" t="s">
        <v>53</v>
      </c>
    </row>
    <row r="4" spans="1:8" x14ac:dyDescent="0.35">
      <c r="A4">
        <v>2</v>
      </c>
      <c r="B4" t="s">
        <v>52</v>
      </c>
      <c r="D4">
        <v>2</v>
      </c>
      <c r="E4" t="s">
        <v>53</v>
      </c>
      <c r="G4">
        <v>2</v>
      </c>
      <c r="H4" t="s">
        <v>55</v>
      </c>
    </row>
    <row r="5" spans="1:8" x14ac:dyDescent="0.35">
      <c r="A5">
        <v>3</v>
      </c>
      <c r="B5" t="s">
        <v>53</v>
      </c>
      <c r="D5">
        <v>3</v>
      </c>
      <c r="E5" t="s">
        <v>55</v>
      </c>
      <c r="G5">
        <v>3</v>
      </c>
      <c r="H5" t="s">
        <v>57</v>
      </c>
    </row>
    <row r="6" spans="1:8" x14ac:dyDescent="0.35">
      <c r="A6">
        <v>4</v>
      </c>
      <c r="B6" t="s">
        <v>54</v>
      </c>
      <c r="D6">
        <v>4</v>
      </c>
      <c r="E6" t="s">
        <v>57</v>
      </c>
      <c r="G6">
        <v>4</v>
      </c>
      <c r="H6" t="s">
        <v>6</v>
      </c>
    </row>
    <row r="7" spans="1:8" x14ac:dyDescent="0.35">
      <c r="A7">
        <v>5</v>
      </c>
      <c r="B7" t="s">
        <v>55</v>
      </c>
      <c r="D7">
        <v>5</v>
      </c>
      <c r="E7" t="s">
        <v>6</v>
      </c>
      <c r="G7">
        <v>5</v>
      </c>
      <c r="H7" t="s">
        <v>7</v>
      </c>
    </row>
    <row r="8" spans="1:8" x14ac:dyDescent="0.35">
      <c r="A8">
        <v>6</v>
      </c>
      <c r="B8" t="s">
        <v>56</v>
      </c>
      <c r="D8">
        <v>6</v>
      </c>
      <c r="E8" t="s">
        <v>7</v>
      </c>
    </row>
    <row r="9" spans="1:8" x14ac:dyDescent="0.35">
      <c r="A9">
        <v>7</v>
      </c>
      <c r="B9" t="s">
        <v>57</v>
      </c>
    </row>
    <row r="10" spans="1:8" x14ac:dyDescent="0.35">
      <c r="A10">
        <v>8</v>
      </c>
      <c r="B10" t="s">
        <v>58</v>
      </c>
      <c r="D10" s="2">
        <f>24*6</f>
        <v>144</v>
      </c>
      <c r="G10" s="2">
        <f>24*5</f>
        <v>120</v>
      </c>
    </row>
    <row r="11" spans="1:8" x14ac:dyDescent="0.35">
      <c r="A11">
        <v>9</v>
      </c>
      <c r="B11" t="s">
        <v>6</v>
      </c>
    </row>
    <row r="12" spans="1:8" x14ac:dyDescent="0.35">
      <c r="A12">
        <v>10</v>
      </c>
      <c r="B12" t="s">
        <v>62</v>
      </c>
      <c r="D12" s="51">
        <f>D10/2</f>
        <v>72</v>
      </c>
      <c r="G12" s="51">
        <f>G10/2</f>
        <v>60</v>
      </c>
    </row>
    <row r="13" spans="1:8" x14ac:dyDescent="0.35">
      <c r="A13">
        <v>11</v>
      </c>
      <c r="B13" t="s">
        <v>7</v>
      </c>
    </row>
    <row r="14" spans="1:8" x14ac:dyDescent="0.35">
      <c r="A14">
        <v>12</v>
      </c>
      <c r="B14" t="s">
        <v>60</v>
      </c>
    </row>
    <row r="16" spans="1:8" x14ac:dyDescent="0.35">
      <c r="A16" t="s">
        <v>47</v>
      </c>
      <c r="B16" s="2">
        <f>12*24</f>
        <v>288</v>
      </c>
    </row>
    <row r="18" spans="1:6" x14ac:dyDescent="0.35">
      <c r="B18" s="51">
        <f>B16/2</f>
        <v>144</v>
      </c>
    </row>
    <row r="20" spans="1:6" s="56" customFormat="1" x14ac:dyDescent="0.35"/>
    <row r="22" spans="1:6" x14ac:dyDescent="0.35">
      <c r="A22" s="2" t="s">
        <v>65</v>
      </c>
      <c r="B22" s="2"/>
      <c r="C22" s="2"/>
    </row>
    <row r="23" spans="1:6" x14ac:dyDescent="0.35">
      <c r="A23" s="50" t="s">
        <v>66</v>
      </c>
      <c r="B23" s="50"/>
      <c r="E23" s="50" t="s">
        <v>136</v>
      </c>
      <c r="F23" s="50"/>
    </row>
    <row r="24" spans="1:6" x14ac:dyDescent="0.35">
      <c r="B24" t="s">
        <v>52</v>
      </c>
      <c r="E24" t="s">
        <v>51</v>
      </c>
    </row>
    <row r="25" spans="1:6" x14ac:dyDescent="0.35">
      <c r="B25" t="s">
        <v>54</v>
      </c>
      <c r="E25" t="s">
        <v>53</v>
      </c>
    </row>
    <row r="26" spans="1:6" x14ac:dyDescent="0.35">
      <c r="B26" t="s">
        <v>56</v>
      </c>
      <c r="E26" t="s">
        <v>55</v>
      </c>
    </row>
    <row r="28" spans="1:6" x14ac:dyDescent="0.35">
      <c r="A28" t="s">
        <v>47</v>
      </c>
      <c r="B28" s="2">
        <f>24*3</f>
        <v>72</v>
      </c>
      <c r="E28" s="2">
        <f>24*3</f>
        <v>72</v>
      </c>
    </row>
    <row r="30" spans="1:6" x14ac:dyDescent="0.35">
      <c r="A30" t="s">
        <v>67</v>
      </c>
      <c r="B30" s="51">
        <f>B28/2</f>
        <v>36</v>
      </c>
      <c r="E30" s="51">
        <f>E28/2</f>
        <v>36</v>
      </c>
    </row>
    <row r="32" spans="1:6" s="56" customFormat="1" x14ac:dyDescent="0.35"/>
    <row r="35" spans="1:8" x14ac:dyDescent="0.35">
      <c r="A35" s="2" t="s">
        <v>135</v>
      </c>
      <c r="B35" s="2"/>
      <c r="C35" s="2"/>
    </row>
    <row r="36" spans="1:8" x14ac:dyDescent="0.35">
      <c r="B36" s="50" t="s">
        <v>66</v>
      </c>
      <c r="C36" s="50"/>
      <c r="D36" s="50"/>
      <c r="E36" s="50" t="s">
        <v>64</v>
      </c>
      <c r="F36" s="50"/>
      <c r="G36" s="50"/>
      <c r="H36" s="50" t="s">
        <v>32</v>
      </c>
    </row>
    <row r="37" spans="1:8" x14ac:dyDescent="0.35">
      <c r="A37">
        <v>1</v>
      </c>
      <c r="B37" t="s">
        <v>51</v>
      </c>
      <c r="D37">
        <v>1</v>
      </c>
      <c r="E37" t="s">
        <v>51</v>
      </c>
      <c r="G37">
        <v>1</v>
      </c>
      <c r="H37" t="s">
        <v>53</v>
      </c>
    </row>
    <row r="38" spans="1:8" x14ac:dyDescent="0.35">
      <c r="A38">
        <v>2</v>
      </c>
      <c r="B38" t="s">
        <v>52</v>
      </c>
      <c r="D38">
        <v>2</v>
      </c>
      <c r="E38" t="s">
        <v>53</v>
      </c>
      <c r="G38">
        <v>2</v>
      </c>
      <c r="H38" t="s">
        <v>55</v>
      </c>
    </row>
    <row r="39" spans="1:8" x14ac:dyDescent="0.35">
      <c r="A39">
        <v>3</v>
      </c>
      <c r="B39" t="s">
        <v>53</v>
      </c>
      <c r="D39">
        <v>3</v>
      </c>
      <c r="E39" t="s">
        <v>55</v>
      </c>
      <c r="G39">
        <v>3</v>
      </c>
      <c r="H39" t="s">
        <v>57</v>
      </c>
    </row>
    <row r="40" spans="1:8" x14ac:dyDescent="0.35">
      <c r="A40">
        <v>4</v>
      </c>
      <c r="B40" t="s">
        <v>54</v>
      </c>
      <c r="D40">
        <v>4</v>
      </c>
      <c r="E40" t="s">
        <v>57</v>
      </c>
      <c r="G40">
        <v>4</v>
      </c>
      <c r="H40" t="s">
        <v>6</v>
      </c>
    </row>
    <row r="41" spans="1:8" x14ac:dyDescent="0.35">
      <c r="A41">
        <v>5</v>
      </c>
      <c r="B41" t="s">
        <v>55</v>
      </c>
      <c r="D41">
        <v>5</v>
      </c>
      <c r="E41" t="s">
        <v>6</v>
      </c>
      <c r="G41">
        <v>5</v>
      </c>
      <c r="H41" t="s">
        <v>7</v>
      </c>
    </row>
    <row r="42" spans="1:8" x14ac:dyDescent="0.35">
      <c r="A42">
        <v>6</v>
      </c>
      <c r="B42" t="s">
        <v>56</v>
      </c>
      <c r="D42">
        <v>6</v>
      </c>
      <c r="E42" t="s">
        <v>7</v>
      </c>
      <c r="G42">
        <v>6</v>
      </c>
      <c r="H42" t="s">
        <v>51</v>
      </c>
    </row>
    <row r="43" spans="1:8" x14ac:dyDescent="0.35">
      <c r="A43">
        <v>7</v>
      </c>
      <c r="B43" t="s">
        <v>57</v>
      </c>
      <c r="D43">
        <v>7</v>
      </c>
      <c r="E43" t="s">
        <v>51</v>
      </c>
      <c r="G43">
        <v>7</v>
      </c>
      <c r="H43" t="s">
        <v>53</v>
      </c>
    </row>
    <row r="44" spans="1:8" x14ac:dyDescent="0.35">
      <c r="A44">
        <v>8</v>
      </c>
      <c r="B44" t="s">
        <v>58</v>
      </c>
      <c r="D44">
        <v>8</v>
      </c>
      <c r="E44" t="s">
        <v>53</v>
      </c>
      <c r="G44">
        <v>8</v>
      </c>
      <c r="H44" t="s">
        <v>55</v>
      </c>
    </row>
    <row r="45" spans="1:8" x14ac:dyDescent="0.35">
      <c r="A45">
        <v>9</v>
      </c>
      <c r="B45" t="s">
        <v>6</v>
      </c>
      <c r="D45">
        <v>9</v>
      </c>
      <c r="E45" t="s">
        <v>55</v>
      </c>
    </row>
    <row r="46" spans="1:8" x14ac:dyDescent="0.35">
      <c r="A46">
        <v>10</v>
      </c>
      <c r="B46" t="s">
        <v>62</v>
      </c>
    </row>
    <row r="47" spans="1:8" x14ac:dyDescent="0.35">
      <c r="A47">
        <v>11</v>
      </c>
      <c r="B47" t="s">
        <v>7</v>
      </c>
    </row>
    <row r="48" spans="1:8" x14ac:dyDescent="0.35">
      <c r="A48">
        <v>12</v>
      </c>
      <c r="B48" t="s">
        <v>60</v>
      </c>
      <c r="D48" s="2">
        <f>24*9</f>
        <v>216</v>
      </c>
      <c r="G48" s="2">
        <f>24*8</f>
        <v>192</v>
      </c>
    </row>
    <row r="49" spans="1:7" x14ac:dyDescent="0.35">
      <c r="A49">
        <v>13</v>
      </c>
      <c r="B49" t="s">
        <v>52</v>
      </c>
    </row>
    <row r="50" spans="1:7" x14ac:dyDescent="0.35">
      <c r="A50">
        <v>14</v>
      </c>
      <c r="B50" t="s">
        <v>54</v>
      </c>
      <c r="D50" s="51">
        <f>D48/2</f>
        <v>108</v>
      </c>
      <c r="G50" s="51">
        <f>G48/2</f>
        <v>96</v>
      </c>
    </row>
    <row r="51" spans="1:7" x14ac:dyDescent="0.35">
      <c r="A51">
        <v>15</v>
      </c>
      <c r="B51" t="s">
        <v>56</v>
      </c>
    </row>
    <row r="55" spans="1:7" x14ac:dyDescent="0.35">
      <c r="A55" t="s">
        <v>47</v>
      </c>
      <c r="B55" s="2">
        <f>15*24</f>
        <v>360</v>
      </c>
    </row>
    <row r="57" spans="1:7" x14ac:dyDescent="0.35">
      <c r="B57" s="51">
        <f>B55/2</f>
        <v>180</v>
      </c>
    </row>
  </sheetData>
  <pageMargins left="0.7" right="0.7" top="0.75" bottom="0.75" header="0.3" footer="0.3"/>
  <pageSetup orientation="portrait" horizontalDpi="90" verticalDpi="90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Feuil145">
    <tabColor rgb="FFC00000"/>
  </sheetPr>
  <dimension ref="A1:B2"/>
  <sheetViews>
    <sheetView workbookViewId="0">
      <selection activeCell="A4" sqref="A4:XFD16"/>
    </sheetView>
  </sheetViews>
  <sheetFormatPr defaultColWidth="11.453125" defaultRowHeight="14.5" x14ac:dyDescent="0.35"/>
  <cols>
    <col min="1" max="1" width="12.7265625" bestFit="1" customWidth="1"/>
  </cols>
  <sheetData>
    <row r="1" spans="1:2" x14ac:dyDescent="0.35">
      <c r="A1" t="s">
        <v>155</v>
      </c>
      <c r="B1" t="s">
        <v>156</v>
      </c>
    </row>
    <row r="2" spans="1:2" x14ac:dyDescent="0.35">
      <c r="A2" t="s">
        <v>157</v>
      </c>
      <c r="B2" t="s">
        <v>158</v>
      </c>
    </row>
  </sheetData>
  <pageMargins left="0.7" right="0.7" top="0.75" bottom="0.75" header="0.3" footer="0.3"/>
  <pageSetup orientation="portrait" horizontalDpi="90" verticalDpi="9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enu_TCD15">
    <tabColor rgb="FF00B0F0"/>
  </sheetPr>
  <dimension ref="E2"/>
  <sheetViews>
    <sheetView showGridLines="0" showRowColHeaders="0" zoomScale="83" zoomScaleNormal="83" workbookViewId="0"/>
  </sheetViews>
  <sheetFormatPr defaultColWidth="11.453125" defaultRowHeight="14.5" x14ac:dyDescent="0.35"/>
  <sheetData>
    <row r="2" spans="5:5" ht="23.5" x14ac:dyDescent="0.55000000000000004">
      <c r="E2" s="37" t="s">
        <v>42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enu_TCD17">
    <tabColor rgb="FF00B0F0"/>
  </sheetPr>
  <dimension ref="E4"/>
  <sheetViews>
    <sheetView showGridLines="0" showRowColHeaders="0" zoomScale="83" zoomScaleNormal="83" workbookViewId="0"/>
  </sheetViews>
  <sheetFormatPr defaultColWidth="11.453125" defaultRowHeight="14.5" x14ac:dyDescent="0.35"/>
  <sheetData>
    <row r="4" spans="5:5" ht="23.5" x14ac:dyDescent="0.35">
      <c r="E4" s="38" t="s">
        <v>43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enu_TCD18">
    <tabColor rgb="FF00B0F0"/>
  </sheetPr>
  <dimension ref="E3"/>
  <sheetViews>
    <sheetView showGridLines="0" showRowColHeaders="0" zoomScale="83" zoomScaleNormal="83" workbookViewId="0"/>
  </sheetViews>
  <sheetFormatPr defaultColWidth="11.453125" defaultRowHeight="14.5" x14ac:dyDescent="0.35"/>
  <sheetData>
    <row r="3" spans="5:5" ht="23.5" x14ac:dyDescent="0.35">
      <c r="E3" s="38" t="s">
        <v>44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enu_TCD2">
    <tabColor theme="9" tint="-0.249977111117893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44">
    <tabColor theme="9" tint="-0.249977111117893"/>
  </sheetPr>
  <dimension ref="A1"/>
  <sheetViews>
    <sheetView workbookViewId="0">
      <selection activeCell="E10" sqref="E10"/>
    </sheetView>
  </sheetViews>
  <sheetFormatPr defaultColWidth="11.453125" defaultRowHeight="14.5" x14ac:dyDescent="0.35"/>
  <cols>
    <col min="1" max="16384" width="11.453125" style="61"/>
  </cols>
  <sheetData/>
  <pageMargins left="0.7" right="0.7" top="0.75" bottom="0.75" header="0.3" footer="0.3"/>
  <pageSetup orientation="portrait" horizontalDpi="90" verticalDpi="9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Menu_TCD4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orientation="portrait" horizontalDpi="90" verticalDpi="9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Menu_TCD9">
    <tabColor rgb="FF7030A0"/>
  </sheetPr>
  <dimension ref="D8:Q28"/>
  <sheetViews>
    <sheetView showGridLines="0" showRowColHeaders="0"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8" spans="4:17" ht="10.5" customHeight="1" x14ac:dyDescent="0.35">
      <c r="D8" s="3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</row>
    <row r="9" spans="4:17" x14ac:dyDescent="0.35">
      <c r="D9" s="6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9"/>
    </row>
    <row r="10" spans="4:17" x14ac:dyDescent="0.35">
      <c r="D10" s="6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9"/>
    </row>
    <row r="11" spans="4:17" x14ac:dyDescent="0.35">
      <c r="D11" s="6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9"/>
    </row>
    <row r="12" spans="4:17" x14ac:dyDescent="0.35">
      <c r="D12" s="6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9"/>
    </row>
    <row r="13" spans="4:17" x14ac:dyDescent="0.35">
      <c r="D13" s="6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9"/>
    </row>
    <row r="14" spans="4:17" x14ac:dyDescent="0.35">
      <c r="D14" s="6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9"/>
    </row>
    <row r="15" spans="4:17" x14ac:dyDescent="0.35">
      <c r="D15" s="6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9"/>
    </row>
    <row r="16" spans="4:17" x14ac:dyDescent="0.35">
      <c r="D16" s="6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9"/>
    </row>
    <row r="17" spans="4:17" x14ac:dyDescent="0.35">
      <c r="D17" s="6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9"/>
    </row>
    <row r="18" spans="4:17" x14ac:dyDescent="0.35">
      <c r="D18" s="6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9"/>
    </row>
    <row r="19" spans="4:17" x14ac:dyDescent="0.35">
      <c r="D19" s="6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9"/>
    </row>
    <row r="20" spans="4:17" x14ac:dyDescent="0.35">
      <c r="D20" s="6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9"/>
    </row>
    <row r="21" spans="4:17" x14ac:dyDescent="0.35">
      <c r="D21" s="6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9"/>
    </row>
    <row r="22" spans="4:17" x14ac:dyDescent="0.35">
      <c r="D22" s="6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9"/>
    </row>
    <row r="23" spans="4:17" ht="9.75" customHeight="1" x14ac:dyDescent="0.35">
      <c r="D23" s="6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9"/>
    </row>
    <row r="24" spans="4:17" ht="15" customHeight="1" x14ac:dyDescent="0.35">
      <c r="D24" s="6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9"/>
    </row>
    <row r="25" spans="4:17" x14ac:dyDescent="0.35">
      <c r="D25" s="6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9"/>
    </row>
    <row r="26" spans="4:17" x14ac:dyDescent="0.35">
      <c r="D26" s="6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9"/>
    </row>
    <row r="27" spans="4:17" x14ac:dyDescent="0.35">
      <c r="D27" s="6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9"/>
    </row>
    <row r="28" spans="4:17" ht="12" customHeight="1" x14ac:dyDescent="0.35">
      <c r="D28" s="10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Menu_TCD6">
    <tabColor rgb="FF7030A0"/>
  </sheetPr>
  <dimension ref="D4:Q19"/>
  <sheetViews>
    <sheetView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4" spans="4:17" ht="15" customHeight="1" x14ac:dyDescent="0.35"/>
    <row r="5" spans="4:17" ht="9.75" customHeight="1" x14ac:dyDescent="0.35"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/>
    </row>
    <row r="6" spans="4:17" x14ac:dyDescent="0.35">
      <c r="D6" s="6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9"/>
    </row>
    <row r="7" spans="4:17" x14ac:dyDescent="0.35">
      <c r="D7" s="6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9"/>
    </row>
    <row r="8" spans="4:17" x14ac:dyDescent="0.35">
      <c r="D8" s="6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9"/>
    </row>
    <row r="9" spans="4:17" x14ac:dyDescent="0.35">
      <c r="D9" s="6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9"/>
    </row>
    <row r="10" spans="4:17" x14ac:dyDescent="0.35">
      <c r="D10" s="6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9"/>
    </row>
    <row r="11" spans="4:17" x14ac:dyDescent="0.35">
      <c r="D11" s="6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9"/>
    </row>
    <row r="12" spans="4:17" x14ac:dyDescent="0.35">
      <c r="D12" s="6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9"/>
    </row>
    <row r="13" spans="4:17" x14ac:dyDescent="0.35">
      <c r="D13" s="6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9"/>
    </row>
    <row r="14" spans="4:17" x14ac:dyDescent="0.35">
      <c r="D14" s="6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9"/>
    </row>
    <row r="15" spans="4:17" x14ac:dyDescent="0.35">
      <c r="D15" s="6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9"/>
    </row>
    <row r="16" spans="4:17" x14ac:dyDescent="0.35">
      <c r="D16" s="6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9"/>
    </row>
    <row r="17" spans="4:17" x14ac:dyDescent="0.35">
      <c r="D17" s="6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9"/>
    </row>
    <row r="18" spans="4:17" x14ac:dyDescent="0.35">
      <c r="D18" s="6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9"/>
    </row>
    <row r="19" spans="4:17" ht="11.25" customHeight="1" x14ac:dyDescent="0.35">
      <c r="D19" s="10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Menu_TCD8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orientation="portrait" horizontalDpi="90" verticalDpi="9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Menu_TCD3">
    <tabColor rgb="FF7030A0"/>
  </sheetPr>
  <dimension ref="D8:Q28"/>
  <sheetViews>
    <sheetView showGridLines="0" showRowColHeaders="0"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8" spans="4:17" ht="10.5" customHeight="1" x14ac:dyDescent="0.35">
      <c r="D8" s="3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</row>
    <row r="9" spans="4:17" x14ac:dyDescent="0.35">
      <c r="D9" s="6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9"/>
    </row>
    <row r="10" spans="4:17" x14ac:dyDescent="0.35">
      <c r="D10" s="6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9"/>
    </row>
    <row r="11" spans="4:17" x14ac:dyDescent="0.35">
      <c r="D11" s="6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9"/>
    </row>
    <row r="12" spans="4:17" x14ac:dyDescent="0.35">
      <c r="D12" s="6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9"/>
    </row>
    <row r="13" spans="4:17" x14ac:dyDescent="0.35">
      <c r="D13" s="6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9"/>
    </row>
    <row r="14" spans="4:17" x14ac:dyDescent="0.35">
      <c r="D14" s="6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9"/>
    </row>
    <row r="15" spans="4:17" x14ac:dyDescent="0.35">
      <c r="D15" s="6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9"/>
    </row>
    <row r="16" spans="4:17" x14ac:dyDescent="0.35">
      <c r="D16" s="6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9"/>
    </row>
    <row r="17" spans="4:17" x14ac:dyDescent="0.35">
      <c r="D17" s="6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9"/>
    </row>
    <row r="18" spans="4:17" x14ac:dyDescent="0.35">
      <c r="D18" s="6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9"/>
    </row>
    <row r="19" spans="4:17" x14ac:dyDescent="0.35">
      <c r="D19" s="6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9"/>
    </row>
    <row r="20" spans="4:17" x14ac:dyDescent="0.35">
      <c r="D20" s="6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9"/>
    </row>
    <row r="21" spans="4:17" x14ac:dyDescent="0.35">
      <c r="D21" s="6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9"/>
    </row>
    <row r="22" spans="4:17" x14ac:dyDescent="0.35">
      <c r="D22" s="6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9"/>
    </row>
    <row r="23" spans="4:17" ht="9.75" customHeight="1" x14ac:dyDescent="0.35">
      <c r="D23" s="6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9"/>
    </row>
    <row r="24" spans="4:17" ht="15" customHeight="1" x14ac:dyDescent="0.35">
      <c r="D24" s="6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9"/>
    </row>
    <row r="25" spans="4:17" x14ac:dyDescent="0.35">
      <c r="D25" s="6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9"/>
    </row>
    <row r="26" spans="4:17" x14ac:dyDescent="0.35">
      <c r="D26" s="6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9"/>
    </row>
    <row r="27" spans="4:17" x14ac:dyDescent="0.35">
      <c r="D27" s="6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9"/>
    </row>
    <row r="28" spans="4:17" x14ac:dyDescent="0.35">
      <c r="D28" s="10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2"/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Menu_TCD11">
    <tabColor rgb="FF7030A0"/>
  </sheetPr>
  <dimension ref="D7:Q27"/>
  <sheetViews>
    <sheetView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7" spans="4:17" ht="15" customHeight="1" x14ac:dyDescent="0.35"/>
    <row r="8" spans="4:17" ht="9.75" customHeight="1" x14ac:dyDescent="0.35">
      <c r="D8" s="3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</row>
    <row r="9" spans="4:17" x14ac:dyDescent="0.35">
      <c r="D9" s="6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9"/>
    </row>
    <row r="10" spans="4:17" x14ac:dyDescent="0.35">
      <c r="D10" s="6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9"/>
    </row>
    <row r="11" spans="4:17" x14ac:dyDescent="0.35">
      <c r="D11" s="6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9"/>
    </row>
    <row r="12" spans="4:17" x14ac:dyDescent="0.35">
      <c r="D12" s="6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9"/>
    </row>
    <row r="13" spans="4:17" x14ac:dyDescent="0.35">
      <c r="D13" s="6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9"/>
    </row>
    <row r="14" spans="4:17" x14ac:dyDescent="0.35">
      <c r="D14" s="6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9"/>
    </row>
    <row r="15" spans="4:17" x14ac:dyDescent="0.35">
      <c r="D15" s="6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9"/>
    </row>
    <row r="16" spans="4:17" x14ac:dyDescent="0.35">
      <c r="D16" s="6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9"/>
    </row>
    <row r="17" spans="4:17" x14ac:dyDescent="0.35">
      <c r="D17" s="6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9"/>
    </row>
    <row r="18" spans="4:17" x14ac:dyDescent="0.35">
      <c r="D18" s="6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9"/>
    </row>
    <row r="19" spans="4:17" x14ac:dyDescent="0.35">
      <c r="D19" s="6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9"/>
    </row>
    <row r="20" spans="4:17" x14ac:dyDescent="0.35">
      <c r="D20" s="6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9"/>
    </row>
    <row r="21" spans="4:17" x14ac:dyDescent="0.35">
      <c r="D21" s="6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9"/>
    </row>
    <row r="22" spans="4:17" ht="11.25" customHeight="1" x14ac:dyDescent="0.35">
      <c r="D22" s="6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9"/>
    </row>
    <row r="23" spans="4:17" x14ac:dyDescent="0.35">
      <c r="D23" s="6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9"/>
    </row>
    <row r="24" spans="4:17" x14ac:dyDescent="0.35">
      <c r="D24" s="6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9"/>
    </row>
    <row r="25" spans="4:17" x14ac:dyDescent="0.35">
      <c r="D25" s="6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9"/>
    </row>
    <row r="26" spans="4:17" x14ac:dyDescent="0.35">
      <c r="D26" s="6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9"/>
    </row>
    <row r="27" spans="4:17" x14ac:dyDescent="0.35">
      <c r="D27" s="10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2"/>
    </row>
  </sheetData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Menu_TCD20">
    <tabColor rgb="FF7030A0"/>
  </sheetPr>
  <dimension ref="D7:Q27"/>
  <sheetViews>
    <sheetView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7" spans="4:17" ht="15" customHeight="1" x14ac:dyDescent="0.35"/>
    <row r="8" spans="4:17" ht="9.75" customHeight="1" x14ac:dyDescent="0.35">
      <c r="D8" s="3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</row>
    <row r="9" spans="4:17" x14ac:dyDescent="0.35">
      <c r="D9" s="6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9"/>
    </row>
    <row r="10" spans="4:17" x14ac:dyDescent="0.35">
      <c r="D10" s="6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9"/>
    </row>
    <row r="11" spans="4:17" x14ac:dyDescent="0.35">
      <c r="D11" s="6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9"/>
    </row>
    <row r="12" spans="4:17" x14ac:dyDescent="0.35">
      <c r="D12" s="6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9"/>
    </row>
    <row r="13" spans="4:17" x14ac:dyDescent="0.35">
      <c r="D13" s="6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9"/>
    </row>
    <row r="14" spans="4:17" x14ac:dyDescent="0.35">
      <c r="D14" s="6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9"/>
    </row>
    <row r="15" spans="4:17" x14ac:dyDescent="0.35">
      <c r="D15" s="6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9"/>
    </row>
    <row r="16" spans="4:17" x14ac:dyDescent="0.35">
      <c r="D16" s="6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9"/>
    </row>
    <row r="17" spans="4:17" x14ac:dyDescent="0.35">
      <c r="D17" s="6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9"/>
    </row>
    <row r="18" spans="4:17" x14ac:dyDescent="0.35">
      <c r="D18" s="6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9"/>
    </row>
    <row r="19" spans="4:17" x14ac:dyDescent="0.35">
      <c r="D19" s="6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9"/>
    </row>
    <row r="20" spans="4:17" x14ac:dyDescent="0.35">
      <c r="D20" s="6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9"/>
    </row>
    <row r="21" spans="4:17" x14ac:dyDescent="0.35">
      <c r="D21" s="6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9"/>
    </row>
    <row r="22" spans="4:17" ht="11.25" customHeight="1" x14ac:dyDescent="0.35">
      <c r="D22" s="6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9"/>
    </row>
    <row r="23" spans="4:17" x14ac:dyDescent="0.35">
      <c r="D23" s="6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9"/>
    </row>
    <row r="24" spans="4:17" x14ac:dyDescent="0.35">
      <c r="D24" s="6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9"/>
    </row>
    <row r="25" spans="4:17" x14ac:dyDescent="0.35">
      <c r="D25" s="6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9"/>
    </row>
    <row r="26" spans="4:17" x14ac:dyDescent="0.35">
      <c r="D26" s="6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9"/>
    </row>
    <row r="27" spans="4:17" x14ac:dyDescent="0.35">
      <c r="D27" s="10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2"/>
    </row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3">
    <tabColor rgb="FF00B0F0"/>
  </sheetPr>
  <dimension ref="A1:T12"/>
  <sheetViews>
    <sheetView workbookViewId="0"/>
  </sheetViews>
  <sheetFormatPr defaultColWidth="11.453125" defaultRowHeight="14.5" x14ac:dyDescent="0.35"/>
  <cols>
    <col min="1" max="1" width="36.7265625" customWidth="1"/>
    <col min="2" max="2" width="13" bestFit="1" customWidth="1"/>
    <col min="3" max="3" width="18" customWidth="1"/>
    <col min="4" max="4" width="13.453125" bestFit="1" customWidth="1"/>
    <col min="5" max="5" width="15.453125" bestFit="1" customWidth="1"/>
  </cols>
  <sheetData>
    <row r="1" spans="1:20" ht="41.25" customHeight="1" x14ac:dyDescent="0.35">
      <c r="A1" s="60" t="s">
        <v>166</v>
      </c>
    </row>
    <row r="2" spans="1:20" ht="19.5" customHeight="1" x14ac:dyDescent="0.35">
      <c r="A2" t="str">
        <f>Parametrage!B3</f>
        <v>d'octobre  2018  à  Septembre  2020</v>
      </c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x14ac:dyDescent="0.35">
      <c r="A3" s="71"/>
      <c r="B3" s="68"/>
      <c r="C3" s="75"/>
    </row>
    <row r="4" spans="1:20" x14ac:dyDescent="0.35">
      <c r="A4" s="71"/>
      <c r="B4" s="68"/>
      <c r="C4" s="75"/>
    </row>
    <row r="5" spans="1:20" x14ac:dyDescent="0.35">
      <c r="A5" s="71"/>
      <c r="B5" s="68"/>
      <c r="C5" s="75"/>
    </row>
    <row r="6" spans="1:20" x14ac:dyDescent="0.35">
      <c r="A6" s="71"/>
      <c r="B6" s="68"/>
      <c r="C6" s="75"/>
    </row>
    <row r="7" spans="1:20" x14ac:dyDescent="0.35">
      <c r="A7" s="71"/>
      <c r="B7" s="68"/>
      <c r="C7" s="75"/>
    </row>
    <row r="8" spans="1:20" x14ac:dyDescent="0.35">
      <c r="A8" s="71"/>
      <c r="B8" s="68"/>
      <c r="C8" s="75"/>
    </row>
    <row r="9" spans="1:20" x14ac:dyDescent="0.35">
      <c r="A9" s="71"/>
      <c r="B9" s="68"/>
      <c r="C9" s="75"/>
    </row>
    <row r="10" spans="1:20" x14ac:dyDescent="0.35">
      <c r="A10" s="71"/>
      <c r="B10" s="68"/>
      <c r="C10" s="75"/>
    </row>
    <row r="11" spans="1:20" x14ac:dyDescent="0.35">
      <c r="A11" s="71"/>
      <c r="B11" s="68"/>
      <c r="C11" s="75"/>
    </row>
    <row r="12" spans="1:20" x14ac:dyDescent="0.35">
      <c r="A12" s="76"/>
      <c r="B12" s="77"/>
      <c r="C12" s="78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Espace_AnoTrans_Gounougou">
    <tabColor rgb="FF00B0F0"/>
  </sheetPr>
  <dimension ref="A1:M2"/>
  <sheetViews>
    <sheetView workbookViewId="0"/>
  </sheetViews>
  <sheetFormatPr defaultColWidth="11.453125" defaultRowHeight="14.5" x14ac:dyDescent="0.35"/>
  <cols>
    <col min="1" max="1" width="41.54296875" customWidth="1"/>
    <col min="2" max="2" width="17.26953125" customWidth="1"/>
    <col min="3" max="3" width="14.7265625" bestFit="1" customWidth="1"/>
    <col min="6" max="6" width="14.54296875" bestFit="1" customWidth="1"/>
  </cols>
  <sheetData>
    <row r="1" spans="1:13" ht="49.5" customHeight="1" x14ac:dyDescent="0.35">
      <c r="A1" s="59" t="s">
        <v>177</v>
      </c>
    </row>
    <row r="2" spans="1:13" x14ac:dyDescent="0.35">
      <c r="A2" t="str">
        <f>Parametrage!B3</f>
        <v>d'octobre  2018  à  Septembre  2020</v>
      </c>
      <c r="F2" s="72"/>
      <c r="G2" s="72"/>
      <c r="H2" s="72"/>
      <c r="I2" s="72"/>
      <c r="J2" s="72"/>
      <c r="K2" s="72"/>
      <c r="L2" s="72"/>
      <c r="M2" s="72"/>
    </row>
  </sheetData>
  <pageMargins left="0.7" right="0.7" top="0.75" bottom="0.75" header="0.3" footer="0.3"/>
  <pageSetup orientation="portrait" horizontalDpi="90" verticalDpi="9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euil40">
    <tabColor rgb="FF00B0F0"/>
  </sheetPr>
  <dimension ref="A1:L3"/>
  <sheetViews>
    <sheetView workbookViewId="0"/>
  </sheetViews>
  <sheetFormatPr defaultColWidth="11.453125" defaultRowHeight="14.5" x14ac:dyDescent="0.35"/>
  <cols>
    <col min="1" max="1" width="37.1796875" customWidth="1"/>
    <col min="3" max="3" width="15.26953125" customWidth="1"/>
    <col min="4" max="4" width="14.81640625" customWidth="1"/>
    <col min="5" max="5" width="12.453125" bestFit="1" customWidth="1"/>
  </cols>
  <sheetData>
    <row r="1" spans="1:12" ht="37.5" customHeight="1" x14ac:dyDescent="0.35">
      <c r="A1" s="59" t="s">
        <v>167</v>
      </c>
    </row>
    <row r="2" spans="1:12" ht="21.75" customHeight="1" x14ac:dyDescent="0.35">
      <c r="A2" t="str">
        <f>Parametrage!B3</f>
        <v>d'octobre  2018  à  Septembre  2020</v>
      </c>
      <c r="G2" s="72"/>
      <c r="H2" s="72"/>
      <c r="I2" s="72"/>
      <c r="J2" s="72"/>
      <c r="K2" s="72"/>
      <c r="L2" s="72"/>
    </row>
    <row r="3" spans="1:12" x14ac:dyDescent="0.35">
      <c r="A3" s="76"/>
      <c r="B3" s="77"/>
      <c r="C3" s="7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tabColor rgb="FF00B050"/>
  </sheetPr>
  <dimension ref="A1:B11"/>
  <sheetViews>
    <sheetView workbookViewId="0">
      <selection activeCell="B7" sqref="B7"/>
    </sheetView>
  </sheetViews>
  <sheetFormatPr defaultColWidth="11.453125" defaultRowHeight="14.5" x14ac:dyDescent="0.35"/>
  <cols>
    <col min="1" max="1" width="36.1796875" customWidth="1"/>
    <col min="2" max="2" width="46" customWidth="1"/>
  </cols>
  <sheetData>
    <row r="1" spans="1:2" ht="45.75" customHeight="1" x14ac:dyDescent="0.35"/>
    <row r="2" spans="1:2" ht="16.5" customHeight="1" x14ac:dyDescent="0.55000000000000004">
      <c r="A2" s="45" t="s">
        <v>48</v>
      </c>
    </row>
    <row r="3" spans="1:2" ht="24" customHeight="1" x14ac:dyDescent="0.35">
      <c r="A3" t="s">
        <v>49</v>
      </c>
      <c r="B3" s="39" t="s">
        <v>200</v>
      </c>
    </row>
    <row r="4" spans="1:2" ht="8.25" customHeight="1" x14ac:dyDescent="0.35"/>
    <row r="5" spans="1:2" ht="24" customHeight="1" x14ac:dyDescent="0.35">
      <c r="A5" t="s">
        <v>50</v>
      </c>
      <c r="B5" s="39" t="s">
        <v>200</v>
      </c>
    </row>
    <row r="6" spans="1:2" ht="6.75" customHeight="1" x14ac:dyDescent="0.35"/>
    <row r="7" spans="1:2" ht="24" customHeight="1" x14ac:dyDescent="0.35">
      <c r="A7" t="s">
        <v>199</v>
      </c>
      <c r="B7" s="39" t="s">
        <v>200</v>
      </c>
    </row>
    <row r="8" spans="1:2" ht="11.25" customHeight="1" x14ac:dyDescent="0.35"/>
    <row r="9" spans="1:2" ht="30.75" customHeight="1" x14ac:dyDescent="0.35"/>
    <row r="11" spans="1:2" ht="23.5" x14ac:dyDescent="0.55000000000000004">
      <c r="A11" s="45"/>
      <c r="B11" s="46"/>
    </row>
  </sheetData>
  <dataValidations count="1">
    <dataValidation type="list" allowBlank="1" showInputMessage="1" showErrorMessage="1" sqref="B3 B5 B7" xr:uid="{00000000-0002-0000-0200-000000000000}">
      <formula1>Periode_Colonne_Periode</formula1>
    </dataValidation>
  </dataValidations>
  <pageMargins left="0.7" right="0.7" top="0.75" bottom="0.75" header="0.3" footer="0.3"/>
  <pageSetup orientation="portrait" horizontalDpi="90" verticalDpi="9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euil41">
    <tabColor rgb="FF00B0F0"/>
  </sheetPr>
  <dimension ref="A1:M2"/>
  <sheetViews>
    <sheetView workbookViewId="0"/>
  </sheetViews>
  <sheetFormatPr defaultColWidth="11.453125" defaultRowHeight="14.5" x14ac:dyDescent="0.35"/>
  <cols>
    <col min="1" max="1" width="15.81640625" customWidth="1"/>
  </cols>
  <sheetData>
    <row r="1" spans="1:13" ht="57" customHeight="1" x14ac:dyDescent="0.35">
      <c r="A1" s="59" t="s">
        <v>168</v>
      </c>
    </row>
    <row r="2" spans="1:13" x14ac:dyDescent="0.35">
      <c r="A2" t="str">
        <f>Parametrage!B5</f>
        <v>d'octobre  2018  à  Septembre  2020</v>
      </c>
      <c r="K2" s="72"/>
      <c r="L2" s="72"/>
      <c r="M2" s="72"/>
    </row>
  </sheetData>
  <pageMargins left="0.7" right="0.7" top="0.75" bottom="0.75" header="0.3" footer="0.3"/>
  <pageSetup orientation="portrait" horizontalDpi="90" verticalDpi="9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euil42">
    <tabColor rgb="FF00B0F0"/>
  </sheetPr>
  <dimension ref="A1:L5"/>
  <sheetViews>
    <sheetView workbookViewId="0"/>
  </sheetViews>
  <sheetFormatPr defaultColWidth="11.453125" defaultRowHeight="14.5" x14ac:dyDescent="0.35"/>
  <cols>
    <col min="1" max="1" width="32.7265625" customWidth="1"/>
  </cols>
  <sheetData>
    <row r="1" spans="1:12" ht="36" customHeight="1" x14ac:dyDescent="0.35">
      <c r="A1" s="60" t="s">
        <v>169</v>
      </c>
    </row>
    <row r="2" spans="1:12" ht="15" customHeight="1" x14ac:dyDescent="0.35">
      <c r="A2" t="str">
        <f>Parametrage!B5</f>
        <v>d'octobre  2018  à  Septembre  2020</v>
      </c>
    </row>
    <row r="3" spans="1:12" x14ac:dyDescent="0.35">
      <c r="K3" s="72"/>
      <c r="L3" s="72"/>
    </row>
    <row r="4" spans="1:12" x14ac:dyDescent="0.35">
      <c r="K4" s="73"/>
      <c r="L4" s="73"/>
    </row>
    <row r="5" spans="1:12" x14ac:dyDescent="0.35">
      <c r="A5" s="76"/>
      <c r="B5" s="77"/>
      <c r="C5" s="78"/>
    </row>
  </sheetData>
  <pageMargins left="0.7" right="0.7" top="0.75" bottom="0.75" header="0.3" footer="0.3"/>
  <pageSetup orientation="portrait" horizontalDpi="90" verticalDpi="9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euil43">
    <tabColor rgb="FF00B0F0"/>
  </sheetPr>
  <dimension ref="A1:A2"/>
  <sheetViews>
    <sheetView workbookViewId="0"/>
  </sheetViews>
  <sheetFormatPr defaultColWidth="11.453125" defaultRowHeight="14.5" x14ac:dyDescent="0.35"/>
  <cols>
    <col min="1" max="1" width="35.26953125" customWidth="1"/>
    <col min="2" max="2" width="13.453125" bestFit="1" customWidth="1"/>
  </cols>
  <sheetData>
    <row r="1" spans="1:1" ht="48.75" customHeight="1" x14ac:dyDescent="0.35">
      <c r="A1" s="59" t="s">
        <v>170</v>
      </c>
    </row>
    <row r="2" spans="1:1" ht="27" customHeight="1" x14ac:dyDescent="0.35">
      <c r="A2" t="str">
        <f>Parametrage!B7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euil44">
    <tabColor rgb="FF00B0F0"/>
  </sheetPr>
  <dimension ref="A1:A2"/>
  <sheetViews>
    <sheetView workbookViewId="0"/>
  </sheetViews>
  <sheetFormatPr defaultColWidth="11.453125" defaultRowHeight="14.5" x14ac:dyDescent="0.35"/>
  <cols>
    <col min="1" max="1" width="25.26953125" customWidth="1"/>
    <col min="2" max="2" width="13.81640625" customWidth="1"/>
    <col min="3" max="3" width="11.1796875" customWidth="1"/>
    <col min="4" max="4" width="12.54296875" bestFit="1" customWidth="1"/>
    <col min="5" max="5" width="15.26953125" customWidth="1"/>
    <col min="7" max="7" width="16.453125" customWidth="1"/>
  </cols>
  <sheetData>
    <row r="1" spans="1:1" ht="31.5" customHeight="1" x14ac:dyDescent="0.35">
      <c r="A1" s="52" t="s">
        <v>68</v>
      </c>
    </row>
    <row r="2" spans="1:1" ht="18.75" customHeight="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euil19">
    <tabColor rgb="FF92D050"/>
  </sheetPr>
  <dimension ref="A1:D2"/>
  <sheetViews>
    <sheetView workbookViewId="0"/>
  </sheetViews>
  <sheetFormatPr defaultColWidth="11.453125" defaultRowHeight="14.5" x14ac:dyDescent="0.35"/>
  <cols>
    <col min="1" max="1" width="32.54296875" customWidth="1"/>
    <col min="2" max="2" width="15.54296875" bestFit="1" customWidth="1"/>
    <col min="3" max="3" width="16" customWidth="1"/>
    <col min="4" max="4" width="15.54296875" customWidth="1"/>
    <col min="5" max="5" width="16.54296875" customWidth="1"/>
    <col min="6" max="6" width="13.81640625" customWidth="1"/>
    <col min="7" max="7" width="22.7265625" bestFit="1" customWidth="1"/>
    <col min="8" max="8" width="15.54296875" bestFit="1" customWidth="1"/>
    <col min="9" max="9" width="18.26953125" customWidth="1"/>
    <col min="10" max="10" width="15.54296875" bestFit="1" customWidth="1"/>
    <col min="11" max="11" width="16.26953125" customWidth="1"/>
    <col min="12" max="12" width="15.54296875" bestFit="1" customWidth="1"/>
    <col min="13" max="13" width="18.54296875" customWidth="1"/>
    <col min="14" max="14" width="15.54296875" bestFit="1" customWidth="1"/>
    <col min="15" max="15" width="22.7265625" bestFit="1" customWidth="1"/>
    <col min="16" max="16" width="15.54296875" bestFit="1" customWidth="1"/>
    <col min="17" max="17" width="22.7265625" bestFit="1" customWidth="1"/>
    <col min="18" max="18" width="15.54296875" bestFit="1" customWidth="1"/>
    <col min="19" max="19" width="22.7265625" bestFit="1" customWidth="1"/>
    <col min="20" max="20" width="15.54296875" bestFit="1" customWidth="1"/>
    <col min="21" max="21" width="22.7265625" bestFit="1" customWidth="1"/>
    <col min="22" max="22" width="15.54296875" bestFit="1" customWidth="1"/>
    <col min="23" max="23" width="22.7265625" bestFit="1" customWidth="1"/>
    <col min="24" max="24" width="20.54296875" bestFit="1" customWidth="1"/>
    <col min="25" max="25" width="27.26953125" bestFit="1" customWidth="1"/>
    <col min="26" max="26" width="20.1796875" bestFit="1" customWidth="1"/>
    <col min="27" max="27" width="27.7265625" bestFit="1" customWidth="1"/>
    <col min="28" max="28" width="20.54296875" bestFit="1" customWidth="1"/>
    <col min="29" max="29" width="22.7265625" bestFit="1" customWidth="1"/>
    <col min="30" max="30" width="15.54296875" bestFit="1" customWidth="1"/>
    <col min="31" max="31" width="27.26953125" bestFit="1" customWidth="1"/>
  </cols>
  <sheetData>
    <row r="1" spans="1:4" ht="42" customHeight="1" x14ac:dyDescent="0.35">
      <c r="A1" s="62" t="s">
        <v>69</v>
      </c>
      <c r="C1" s="62"/>
      <c r="D1" s="62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euil4">
    <tabColor rgb="FF92D050"/>
  </sheetPr>
  <dimension ref="A1:D2"/>
  <sheetViews>
    <sheetView workbookViewId="0"/>
  </sheetViews>
  <sheetFormatPr defaultColWidth="11.453125" defaultRowHeight="14.5" x14ac:dyDescent="0.35"/>
  <cols>
    <col min="1" max="1" width="32.26953125" customWidth="1"/>
    <col min="2" max="2" width="6.1796875" customWidth="1"/>
    <col min="3" max="3" width="13" customWidth="1"/>
    <col min="4" max="4" width="6.1796875" customWidth="1"/>
    <col min="5" max="5" width="17.54296875" customWidth="1"/>
    <col min="6" max="6" width="10.54296875" customWidth="1"/>
    <col min="7" max="7" width="13" customWidth="1"/>
    <col min="8" max="8" width="6.1796875" customWidth="1"/>
    <col min="9" max="9" width="13" customWidth="1"/>
    <col min="10" max="10" width="6.1796875" customWidth="1"/>
    <col min="11" max="11" width="13" customWidth="1"/>
    <col min="12" max="12" width="6.1796875" customWidth="1"/>
    <col min="13" max="13" width="13" customWidth="1"/>
    <col min="14" max="14" width="6.1796875" customWidth="1"/>
    <col min="15" max="15" width="13" customWidth="1"/>
    <col min="16" max="16" width="6.1796875" customWidth="1"/>
    <col min="17" max="17" width="13" customWidth="1"/>
    <col min="18" max="18" width="6.54296875" customWidth="1"/>
    <col min="19" max="19" width="13" customWidth="1"/>
    <col min="20" max="20" width="6.54296875" customWidth="1"/>
    <col min="21" max="21" width="13" customWidth="1"/>
    <col min="22" max="22" width="9.54296875" customWidth="1"/>
    <col min="23" max="23" width="13" customWidth="1"/>
    <col min="24" max="24" width="6.54296875" customWidth="1"/>
    <col min="25" max="25" width="13" customWidth="1"/>
    <col min="26" max="26" width="6.1796875" customWidth="1"/>
    <col min="27" max="27" width="17.54296875" customWidth="1"/>
    <col min="28" max="28" width="10.54296875" customWidth="1"/>
    <col min="29" max="29" width="13" customWidth="1"/>
    <col min="30" max="30" width="6.1796875" customWidth="1"/>
    <col min="31" max="31" width="17.54296875" customWidth="1"/>
    <col min="32" max="32" width="13" bestFit="1" customWidth="1"/>
    <col min="33" max="33" width="18" customWidth="1"/>
    <col min="34" max="34" width="11" customWidth="1"/>
  </cols>
  <sheetData>
    <row r="1" spans="1:4" ht="29.25" customHeight="1" x14ac:dyDescent="0.35">
      <c r="A1" s="62" t="s">
        <v>70</v>
      </c>
      <c r="B1" s="62"/>
      <c r="C1" s="62"/>
      <c r="D1" s="62"/>
    </row>
    <row r="2" spans="1:4" ht="21.75" customHeight="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euil6">
    <tabColor rgb="FF92D050"/>
  </sheetPr>
  <dimension ref="A1:C2"/>
  <sheetViews>
    <sheetView workbookViewId="0"/>
  </sheetViews>
  <sheetFormatPr defaultColWidth="11.453125" defaultRowHeight="14.5" x14ac:dyDescent="0.35"/>
  <cols>
    <col min="1" max="1" width="24.453125" customWidth="1"/>
    <col min="2" max="2" width="15.54296875" bestFit="1" customWidth="1"/>
    <col min="3" max="3" width="22.7265625" customWidth="1"/>
    <col min="4" max="4" width="15.54296875" customWidth="1"/>
    <col min="5" max="5" width="22.7265625" bestFit="1" customWidth="1"/>
    <col min="6" max="6" width="15.54296875" bestFit="1" customWidth="1"/>
    <col min="7" max="7" width="22.7265625" bestFit="1" customWidth="1"/>
    <col min="8" max="8" width="15.54296875" bestFit="1" customWidth="1"/>
    <col min="9" max="9" width="22.7265625" bestFit="1" customWidth="1"/>
    <col min="10" max="10" width="15.54296875" bestFit="1" customWidth="1"/>
    <col min="11" max="11" width="22.7265625" customWidth="1"/>
    <col min="12" max="12" width="15.54296875" bestFit="1" customWidth="1"/>
    <col min="13" max="13" width="22.7265625" bestFit="1" customWidth="1"/>
    <col min="14" max="14" width="15.54296875" customWidth="1"/>
    <col min="15" max="15" width="22.7265625" bestFit="1" customWidth="1"/>
    <col min="16" max="16" width="15.54296875" bestFit="1" customWidth="1"/>
    <col min="17" max="17" width="27.7265625" bestFit="1" customWidth="1"/>
    <col min="18" max="18" width="20.54296875" customWidth="1"/>
    <col min="19" max="19" width="22.7265625" bestFit="1" customWidth="1"/>
    <col min="20" max="20" width="15.54296875" bestFit="1" customWidth="1"/>
    <col min="21" max="21" width="27.26953125" customWidth="1"/>
    <col min="22" max="22" width="20.1796875" customWidth="1"/>
    <col min="23" max="23" width="27.7265625" bestFit="1" customWidth="1"/>
    <col min="24" max="24" width="20.54296875" customWidth="1"/>
    <col min="25" max="28" width="12" bestFit="1" customWidth="1"/>
    <col min="29" max="29" width="12" customWidth="1"/>
    <col min="30" max="30" width="4" customWidth="1"/>
    <col min="31" max="31" width="12" bestFit="1" customWidth="1"/>
    <col min="32" max="32" width="12" customWidth="1"/>
    <col min="33" max="33" width="5" customWidth="1"/>
    <col min="34" max="34" width="6" customWidth="1"/>
    <col min="35" max="35" width="12" bestFit="1" customWidth="1"/>
    <col min="36" max="36" width="6" customWidth="1"/>
    <col min="37" max="38" width="12" bestFit="1" customWidth="1"/>
    <col min="39" max="39" width="4" customWidth="1"/>
    <col min="40" max="41" width="12" bestFit="1" customWidth="1"/>
    <col min="42" max="42" width="5" customWidth="1"/>
    <col min="43" max="43" width="12" customWidth="1"/>
    <col min="44" max="45" width="5" customWidth="1"/>
    <col min="46" max="46" width="12" bestFit="1" customWidth="1"/>
    <col min="47" max="47" width="3" customWidth="1"/>
    <col min="48" max="48" width="12" bestFit="1" customWidth="1"/>
    <col min="49" max="49" width="6" customWidth="1"/>
    <col min="50" max="50" width="12" bestFit="1" customWidth="1"/>
    <col min="51" max="51" width="12" customWidth="1"/>
    <col min="52" max="53" width="12" bestFit="1" customWidth="1"/>
    <col min="54" max="54" width="5" customWidth="1"/>
    <col min="55" max="55" width="12" bestFit="1" customWidth="1"/>
    <col min="56" max="56" width="6" customWidth="1"/>
    <col min="57" max="57" width="5" customWidth="1"/>
    <col min="58" max="58" width="12" bestFit="1" customWidth="1"/>
    <col min="59" max="59" width="12" customWidth="1"/>
    <col min="60" max="60" width="5" customWidth="1"/>
    <col min="61" max="61" width="4" customWidth="1"/>
    <col min="62" max="62" width="12" customWidth="1"/>
    <col min="63" max="63" width="3" customWidth="1"/>
    <col min="64" max="64" width="12" bestFit="1" customWidth="1"/>
    <col min="65" max="65" width="5" customWidth="1"/>
    <col min="66" max="66" width="6" customWidth="1"/>
    <col min="67" max="67" width="3" customWidth="1"/>
    <col min="68" max="68" width="12" bestFit="1" customWidth="1"/>
    <col min="69" max="69" width="5" customWidth="1"/>
    <col min="70" max="72" width="12" bestFit="1" customWidth="1"/>
    <col min="73" max="73" width="6" customWidth="1"/>
    <col min="74" max="74" width="3" customWidth="1"/>
    <col min="75" max="75" width="12" bestFit="1" customWidth="1"/>
    <col min="76" max="76" width="6" customWidth="1"/>
    <col min="77" max="77" width="12" customWidth="1"/>
    <col min="78" max="78" width="12" bestFit="1" customWidth="1"/>
    <col min="79" max="79" width="4" customWidth="1"/>
    <col min="80" max="80" width="12" customWidth="1"/>
    <col min="81" max="82" width="12" bestFit="1" customWidth="1"/>
    <col min="83" max="83" width="12" customWidth="1"/>
    <col min="84" max="84" width="12" bestFit="1" customWidth="1"/>
    <col min="85" max="85" width="6" customWidth="1"/>
    <col min="86" max="87" width="12" bestFit="1" customWidth="1"/>
    <col min="88" max="89" width="5" customWidth="1"/>
    <col min="90" max="90" width="12" bestFit="1" customWidth="1"/>
    <col min="91" max="91" width="5" customWidth="1"/>
    <col min="92" max="92" width="12" customWidth="1"/>
    <col min="93" max="93" width="6" customWidth="1"/>
    <col min="94" max="94" width="3" customWidth="1"/>
    <col min="95" max="95" width="12" customWidth="1"/>
    <col min="96" max="96" width="4" customWidth="1"/>
    <col min="97" max="97" width="6" customWidth="1"/>
    <col min="98" max="98" width="12" customWidth="1"/>
    <col min="99" max="99" width="12" bestFit="1" customWidth="1"/>
    <col min="100" max="100" width="5" customWidth="1"/>
    <col min="101" max="101" width="12" customWidth="1"/>
    <col min="102" max="102" width="5" customWidth="1"/>
    <col min="103" max="107" width="12" bestFit="1" customWidth="1"/>
    <col min="108" max="108" width="12" customWidth="1"/>
    <col min="109" max="110" width="12" bestFit="1" customWidth="1"/>
    <col min="111" max="111" width="12" customWidth="1"/>
    <col min="112" max="112" width="6" customWidth="1"/>
    <col min="113" max="113" width="2" customWidth="1"/>
    <col min="114" max="114" width="12" customWidth="1"/>
    <col min="115" max="115" width="5" customWidth="1"/>
    <col min="116" max="116" width="12" bestFit="1" customWidth="1"/>
    <col min="117" max="117" width="6" customWidth="1"/>
    <col min="118" max="118" width="5" customWidth="1"/>
    <col min="119" max="119" width="6" customWidth="1"/>
    <col min="120" max="122" width="12" bestFit="1" customWidth="1"/>
    <col min="123" max="123" width="12" customWidth="1"/>
    <col min="124" max="124" width="6" customWidth="1"/>
    <col min="125" max="125" width="12" bestFit="1" customWidth="1"/>
    <col min="126" max="128" width="5" customWidth="1"/>
    <col min="129" max="129" width="2" customWidth="1"/>
    <col min="130" max="130" width="6" customWidth="1"/>
    <col min="131" max="131" width="5" customWidth="1"/>
    <col min="132" max="132" width="6" customWidth="1"/>
    <col min="133" max="133" width="4" customWidth="1"/>
    <col min="134" max="134" width="12" bestFit="1" customWidth="1"/>
    <col min="135" max="135" width="12" customWidth="1"/>
    <col min="136" max="137" width="12" bestFit="1" customWidth="1"/>
    <col min="138" max="138" width="12" customWidth="1"/>
    <col min="139" max="139" width="6" customWidth="1"/>
    <col min="140" max="140" width="12" bestFit="1" customWidth="1"/>
    <col min="141" max="141" width="5" customWidth="1"/>
    <col min="142" max="142" width="2" customWidth="1"/>
    <col min="143" max="143" width="12" customWidth="1"/>
    <col min="144" max="144" width="12" bestFit="1" customWidth="1"/>
    <col min="145" max="145" width="5" customWidth="1"/>
    <col min="146" max="149" width="12" bestFit="1" customWidth="1"/>
    <col min="150" max="150" width="6.81640625" customWidth="1"/>
    <col min="151" max="151" width="12" bestFit="1" customWidth="1"/>
    <col min="152" max="152" width="6" bestFit="1" customWidth="1"/>
    <col min="153" max="154" width="12" bestFit="1" customWidth="1"/>
    <col min="155" max="155" width="2" customWidth="1"/>
    <col min="156" max="156" width="12" bestFit="1" customWidth="1"/>
    <col min="157" max="157" width="2" customWidth="1"/>
    <col min="158" max="158" width="6" customWidth="1"/>
    <col min="159" max="159" width="12" bestFit="1" customWidth="1"/>
    <col min="160" max="160" width="4" customWidth="1"/>
    <col min="161" max="161" width="12" customWidth="1"/>
    <col min="162" max="162" width="12" bestFit="1" customWidth="1"/>
    <col min="163" max="163" width="12.54296875" bestFit="1" customWidth="1"/>
    <col min="164" max="164" width="5" customWidth="1"/>
    <col min="165" max="166" width="12" bestFit="1" customWidth="1"/>
    <col min="167" max="167" width="6" bestFit="1" customWidth="1"/>
    <col min="168" max="169" width="12" bestFit="1" customWidth="1"/>
    <col min="170" max="170" width="3" customWidth="1"/>
    <col min="171" max="171" width="12" bestFit="1" customWidth="1"/>
    <col min="172" max="172" width="6" customWidth="1"/>
    <col min="173" max="176" width="12" bestFit="1" customWidth="1"/>
    <col min="177" max="177" width="4" customWidth="1"/>
    <col min="178" max="183" width="12" bestFit="1" customWidth="1"/>
    <col min="184" max="184" width="6" customWidth="1"/>
    <col min="185" max="185" width="6" bestFit="1" customWidth="1"/>
    <col min="186" max="188" width="12" bestFit="1" customWidth="1"/>
    <col min="189" max="189" width="6" customWidth="1"/>
    <col min="190" max="191" width="12" bestFit="1" customWidth="1"/>
    <col min="192" max="192" width="5" bestFit="1" customWidth="1"/>
    <col min="193" max="194" width="12" bestFit="1" customWidth="1"/>
    <col min="195" max="195" width="6" customWidth="1"/>
    <col min="196" max="197" width="12" bestFit="1" customWidth="1"/>
    <col min="198" max="198" width="4" customWidth="1"/>
    <col min="199" max="199" width="12" bestFit="1" customWidth="1"/>
    <col min="200" max="200" width="5" customWidth="1"/>
    <col min="201" max="201" width="6" customWidth="1"/>
    <col min="202" max="203" width="12" bestFit="1" customWidth="1"/>
    <col min="204" max="204" width="5" customWidth="1"/>
    <col min="205" max="206" width="12" bestFit="1" customWidth="1"/>
    <col min="207" max="207" width="6" customWidth="1"/>
    <col min="208" max="208" width="12" bestFit="1" customWidth="1"/>
    <col min="209" max="209" width="3" customWidth="1"/>
    <col min="210" max="211" width="12" bestFit="1" customWidth="1"/>
    <col min="212" max="212" width="6" customWidth="1"/>
    <col min="213" max="214" width="12" bestFit="1" customWidth="1"/>
    <col min="215" max="215" width="5" customWidth="1"/>
    <col min="216" max="225" width="12" bestFit="1" customWidth="1"/>
    <col min="226" max="226" width="6" bestFit="1" customWidth="1"/>
    <col min="227" max="228" width="12" bestFit="1" customWidth="1"/>
    <col min="229" max="229" width="5" bestFit="1" customWidth="1"/>
    <col min="230" max="231" width="12" bestFit="1" customWidth="1"/>
    <col min="232" max="232" width="6" bestFit="1" customWidth="1"/>
    <col min="233" max="233" width="12" bestFit="1" customWidth="1"/>
    <col min="234" max="234" width="6" customWidth="1"/>
    <col min="235" max="235" width="4" customWidth="1"/>
    <col min="236" max="237" width="12" bestFit="1" customWidth="1"/>
    <col min="238" max="238" width="5" bestFit="1" customWidth="1"/>
    <col min="239" max="240" width="12" bestFit="1" customWidth="1"/>
    <col min="241" max="241" width="5" customWidth="1"/>
    <col min="242" max="243" width="12" bestFit="1" customWidth="1"/>
    <col min="244" max="244" width="6" customWidth="1"/>
    <col min="245" max="248" width="12" bestFit="1" customWidth="1"/>
    <col min="249" max="249" width="6" customWidth="1"/>
    <col min="250" max="251" width="12" bestFit="1" customWidth="1"/>
    <col min="252" max="252" width="5" customWidth="1"/>
    <col min="253" max="254" width="12" bestFit="1" customWidth="1"/>
    <col min="255" max="255" width="5" customWidth="1"/>
    <col min="256" max="257" width="12" bestFit="1" customWidth="1"/>
    <col min="258" max="258" width="4" customWidth="1"/>
    <col min="259" max="260" width="12" bestFit="1" customWidth="1"/>
    <col min="261" max="261" width="6" bestFit="1" customWidth="1"/>
    <col min="262" max="262" width="5" bestFit="1" customWidth="1"/>
    <col min="263" max="263" width="12" bestFit="1" customWidth="1"/>
    <col min="264" max="264" width="6" customWidth="1"/>
    <col min="265" max="265" width="12" bestFit="1" customWidth="1"/>
    <col min="266" max="266" width="6" bestFit="1" customWidth="1"/>
    <col min="267" max="267" width="4" bestFit="1" customWidth="1"/>
    <col min="268" max="273" width="12" bestFit="1" customWidth="1"/>
    <col min="274" max="274" width="5" customWidth="1"/>
    <col min="275" max="280" width="12" bestFit="1" customWidth="1"/>
    <col min="281" max="281" width="6" customWidth="1"/>
    <col min="282" max="283" width="12" bestFit="1" customWidth="1"/>
    <col min="284" max="284" width="5" customWidth="1"/>
    <col min="285" max="286" width="12" bestFit="1" customWidth="1"/>
    <col min="287" max="287" width="6" customWidth="1"/>
    <col min="288" max="289" width="12" bestFit="1" customWidth="1"/>
    <col min="290" max="290" width="4" customWidth="1"/>
    <col min="291" max="292" width="12" bestFit="1" customWidth="1"/>
    <col min="293" max="293" width="6" bestFit="1" customWidth="1"/>
    <col min="294" max="295" width="12" bestFit="1" customWidth="1"/>
    <col min="296" max="296" width="5" customWidth="1"/>
    <col min="297" max="298" width="12" bestFit="1" customWidth="1"/>
    <col min="299" max="299" width="6" bestFit="1" customWidth="1"/>
    <col min="300" max="301" width="12" bestFit="1" customWidth="1"/>
    <col min="302" max="302" width="3" customWidth="1"/>
    <col min="303" max="303" width="12" bestFit="1" customWidth="1"/>
    <col min="304" max="304" width="5" customWidth="1"/>
    <col min="305" max="305" width="6" bestFit="1" customWidth="1"/>
    <col min="306" max="307" width="12" bestFit="1" customWidth="1"/>
    <col min="308" max="308" width="5" customWidth="1"/>
    <col min="309" max="310" width="12" bestFit="1" customWidth="1"/>
    <col min="311" max="311" width="6" bestFit="1" customWidth="1"/>
    <col min="312" max="312" width="12" bestFit="1" customWidth="1"/>
    <col min="313" max="313" width="4" customWidth="1"/>
    <col min="314" max="314" width="5" bestFit="1" customWidth="1"/>
    <col min="315" max="315" width="5" customWidth="1"/>
    <col min="316" max="318" width="12" bestFit="1" customWidth="1"/>
    <col min="319" max="319" width="5" customWidth="1"/>
    <col min="320" max="320" width="6" customWidth="1"/>
    <col min="321" max="321" width="12" bestFit="1" customWidth="1"/>
    <col min="322" max="322" width="6" customWidth="1"/>
    <col min="323" max="323" width="5" customWidth="1"/>
    <col min="324" max="326" width="12" bestFit="1" customWidth="1"/>
    <col min="327" max="327" width="6" bestFit="1" customWidth="1"/>
    <col min="328" max="328" width="5" customWidth="1"/>
    <col min="329" max="335" width="12" bestFit="1" customWidth="1"/>
    <col min="336" max="336" width="5" bestFit="1" customWidth="1"/>
    <col min="337" max="337" width="12" bestFit="1" customWidth="1"/>
    <col min="338" max="338" width="5" customWidth="1"/>
    <col min="339" max="339" width="12" bestFit="1" customWidth="1"/>
    <col min="340" max="340" width="6" customWidth="1"/>
    <col min="341" max="344" width="12" bestFit="1" customWidth="1"/>
    <col min="345" max="345" width="5" bestFit="1" customWidth="1"/>
    <col min="346" max="352" width="12" bestFit="1" customWidth="1"/>
    <col min="353" max="353" width="6" customWidth="1"/>
    <col min="354" max="354" width="6" bestFit="1" customWidth="1"/>
    <col min="355" max="358" width="12" bestFit="1" customWidth="1"/>
    <col min="359" max="359" width="6" customWidth="1"/>
    <col min="360" max="360" width="4" customWidth="1"/>
    <col min="361" max="369" width="12" bestFit="1" customWidth="1"/>
    <col min="370" max="370" width="6" customWidth="1"/>
    <col min="371" max="372" width="12" bestFit="1" customWidth="1"/>
    <col min="373" max="373" width="4" customWidth="1"/>
    <col min="374" max="375" width="12" bestFit="1" customWidth="1"/>
    <col min="376" max="376" width="6" customWidth="1"/>
    <col min="377" max="378" width="12" bestFit="1" customWidth="1"/>
    <col min="379" max="379" width="4" customWidth="1"/>
    <col min="380" max="381" width="12" bestFit="1" customWidth="1"/>
    <col min="382" max="382" width="6" customWidth="1"/>
    <col min="383" max="384" width="12" bestFit="1" customWidth="1"/>
    <col min="385" max="385" width="4" customWidth="1"/>
    <col min="386" max="387" width="12" bestFit="1" customWidth="1"/>
    <col min="388" max="388" width="6" bestFit="1" customWidth="1"/>
    <col min="389" max="389" width="5" bestFit="1" customWidth="1"/>
    <col min="390" max="390" width="12" bestFit="1" customWidth="1"/>
    <col min="391" max="391" width="3" customWidth="1"/>
    <col min="392" max="393" width="12" bestFit="1" customWidth="1"/>
    <col min="394" max="394" width="5" customWidth="1"/>
    <col min="395" max="396" width="12" bestFit="1" customWidth="1"/>
    <col min="397" max="397" width="5" customWidth="1"/>
    <col min="398" max="398" width="12" bestFit="1" customWidth="1"/>
    <col min="399" max="399" width="3" customWidth="1"/>
    <col min="400" max="400" width="6" customWidth="1"/>
    <col min="401" max="402" width="12" bestFit="1" customWidth="1"/>
    <col min="403" max="403" width="4" customWidth="1"/>
    <col min="404" max="404" width="12" bestFit="1" customWidth="1"/>
    <col min="405" max="405" width="5" customWidth="1"/>
    <col min="406" max="407" width="12" bestFit="1" customWidth="1"/>
    <col min="408" max="408" width="3" customWidth="1"/>
    <col min="409" max="409" width="12" bestFit="1" customWidth="1"/>
    <col min="410" max="410" width="6" customWidth="1"/>
    <col min="411" max="411" width="12" bestFit="1" customWidth="1"/>
    <col min="412" max="412" width="6" customWidth="1"/>
    <col min="413" max="413" width="3" customWidth="1"/>
    <col min="414" max="415" width="12" bestFit="1" customWidth="1"/>
    <col min="416" max="416" width="6" customWidth="1"/>
    <col min="417" max="420" width="12" bestFit="1" customWidth="1"/>
    <col min="421" max="421" width="6" bestFit="1" customWidth="1"/>
    <col min="422" max="423" width="12" bestFit="1" customWidth="1"/>
    <col min="424" max="424" width="5" bestFit="1" customWidth="1"/>
    <col min="425" max="425" width="12" bestFit="1" customWidth="1"/>
    <col min="426" max="426" width="4" customWidth="1"/>
    <col min="427" max="427" width="12" bestFit="1" customWidth="1"/>
    <col min="428" max="428" width="6" customWidth="1"/>
    <col min="429" max="429" width="3" customWidth="1"/>
    <col min="430" max="430" width="12" bestFit="1" customWidth="1"/>
    <col min="431" max="431" width="6" customWidth="1"/>
    <col min="432" max="432" width="12" bestFit="1" customWidth="1"/>
    <col min="433" max="433" width="6" bestFit="1" customWidth="1"/>
    <col min="434" max="434" width="12" bestFit="1" customWidth="1"/>
    <col min="435" max="435" width="6" customWidth="1"/>
    <col min="436" max="436" width="12" bestFit="1" customWidth="1"/>
    <col min="437" max="437" width="5" customWidth="1"/>
    <col min="438" max="441" width="12" bestFit="1" customWidth="1"/>
    <col min="442" max="442" width="5" bestFit="1" customWidth="1"/>
    <col min="443" max="444" width="12" bestFit="1" customWidth="1"/>
    <col min="445" max="445" width="4" customWidth="1"/>
    <col min="446" max="446" width="12" bestFit="1" customWidth="1"/>
    <col min="447" max="447" width="5" bestFit="1" customWidth="1"/>
    <col min="448" max="453" width="12" bestFit="1" customWidth="1"/>
    <col min="454" max="454" width="6" bestFit="1" customWidth="1"/>
    <col min="455" max="456" width="12" bestFit="1" customWidth="1"/>
    <col min="457" max="457" width="2" customWidth="1"/>
    <col min="458" max="458" width="6" customWidth="1"/>
    <col min="459" max="459" width="12" bestFit="1" customWidth="1"/>
    <col min="460" max="460" width="4" customWidth="1"/>
    <col min="461" max="462" width="12" bestFit="1" customWidth="1"/>
    <col min="463" max="463" width="4" customWidth="1"/>
    <col min="464" max="465" width="12" bestFit="1" customWidth="1"/>
    <col min="466" max="466" width="6" bestFit="1" customWidth="1"/>
    <col min="467" max="467" width="3" customWidth="1"/>
    <col min="468" max="468" width="6" customWidth="1"/>
    <col min="469" max="469" width="5" customWidth="1"/>
    <col min="470" max="471" width="12" bestFit="1" customWidth="1"/>
    <col min="472" max="472" width="5" bestFit="1" customWidth="1"/>
    <col min="473" max="474" width="12" bestFit="1" customWidth="1"/>
    <col min="475" max="475" width="3" customWidth="1"/>
    <col min="476" max="477" width="12" bestFit="1" customWidth="1"/>
    <col min="478" max="478" width="5" bestFit="1" customWidth="1"/>
    <col min="479" max="479" width="4" customWidth="1"/>
    <col min="480" max="480" width="12" bestFit="1" customWidth="1"/>
    <col min="481" max="481" width="5" customWidth="1"/>
    <col min="482" max="482" width="6" customWidth="1"/>
    <col min="483" max="483" width="12" bestFit="1" customWidth="1"/>
    <col min="484" max="484" width="5" bestFit="1" customWidth="1"/>
    <col min="485" max="485" width="12" bestFit="1" customWidth="1"/>
    <col min="486" max="488" width="5" customWidth="1"/>
    <col min="489" max="489" width="3" customWidth="1"/>
    <col min="490" max="490" width="5" bestFit="1" customWidth="1"/>
    <col min="491" max="492" width="12" bestFit="1" customWidth="1"/>
    <col min="493" max="493" width="6" bestFit="1" customWidth="1"/>
    <col min="494" max="501" width="12" bestFit="1" customWidth="1"/>
    <col min="502" max="502" width="6" customWidth="1"/>
    <col min="503" max="503" width="12" bestFit="1" customWidth="1"/>
    <col min="504" max="504" width="5" customWidth="1"/>
    <col min="505" max="511" width="12" bestFit="1" customWidth="1"/>
    <col min="512" max="512" width="4" customWidth="1"/>
    <col min="513" max="515" width="12" bestFit="1" customWidth="1"/>
    <col min="516" max="516" width="6" bestFit="1" customWidth="1"/>
    <col min="517" max="518" width="12" bestFit="1" customWidth="1"/>
    <col min="519" max="519" width="5" bestFit="1" customWidth="1"/>
    <col min="520" max="521" width="12" bestFit="1" customWidth="1"/>
    <col min="522" max="522" width="6" bestFit="1" customWidth="1"/>
    <col min="523" max="523" width="5" customWidth="1"/>
    <col min="524" max="524" width="12" bestFit="1" customWidth="1"/>
    <col min="525" max="525" width="4" customWidth="1"/>
    <col min="526" max="531" width="12" bestFit="1" customWidth="1"/>
    <col min="532" max="532" width="6" customWidth="1"/>
    <col min="533" max="534" width="12" bestFit="1" customWidth="1"/>
    <col min="535" max="535" width="5" bestFit="1" customWidth="1"/>
    <col min="536" max="537" width="12" bestFit="1" customWidth="1"/>
    <col min="538" max="538" width="6" customWidth="1"/>
    <col min="539" max="539" width="12" bestFit="1" customWidth="1"/>
    <col min="540" max="540" width="6" customWidth="1"/>
    <col min="541" max="541" width="3" customWidth="1"/>
    <col min="542" max="542" width="12" bestFit="1" customWidth="1"/>
    <col min="543" max="543" width="5" customWidth="1"/>
    <col min="544" max="544" width="12" bestFit="1" customWidth="1"/>
    <col min="545" max="545" width="6" bestFit="1" customWidth="1"/>
    <col min="546" max="548" width="12" bestFit="1" customWidth="1"/>
    <col min="549" max="549" width="6" customWidth="1"/>
    <col min="550" max="551" width="12" bestFit="1" customWidth="1"/>
    <col min="552" max="552" width="5" customWidth="1"/>
    <col min="553" max="554" width="12" bestFit="1" customWidth="1"/>
    <col min="555" max="555" width="6" customWidth="1"/>
    <col min="556" max="558" width="12" bestFit="1" customWidth="1"/>
    <col min="559" max="559" width="6" customWidth="1"/>
    <col min="560" max="565" width="12" bestFit="1" customWidth="1"/>
    <col min="566" max="566" width="6" bestFit="1" customWidth="1"/>
    <col min="567" max="568" width="12" bestFit="1" customWidth="1"/>
    <col min="569" max="569" width="4" customWidth="1"/>
    <col min="570" max="570" width="5" customWidth="1"/>
    <col min="571" max="571" width="12" bestFit="1" customWidth="1"/>
    <col min="572" max="572" width="6" bestFit="1" customWidth="1"/>
    <col min="573" max="574" width="12" bestFit="1" customWidth="1"/>
    <col min="575" max="575" width="4" bestFit="1" customWidth="1"/>
    <col min="576" max="576" width="5" customWidth="1"/>
    <col min="577" max="583" width="12" bestFit="1" customWidth="1"/>
    <col min="584" max="584" width="6" bestFit="1" customWidth="1"/>
    <col min="585" max="586" width="12" bestFit="1" customWidth="1"/>
    <col min="587" max="587" width="5" bestFit="1" customWidth="1"/>
    <col min="588" max="589" width="12" bestFit="1" customWidth="1"/>
    <col min="590" max="590" width="6" bestFit="1" customWidth="1"/>
    <col min="591" max="591" width="12" bestFit="1" customWidth="1"/>
    <col min="592" max="592" width="6" customWidth="1"/>
    <col min="593" max="593" width="4" bestFit="1" customWidth="1"/>
    <col min="594" max="595" width="12" bestFit="1" customWidth="1"/>
    <col min="596" max="596" width="5" customWidth="1"/>
    <col min="597" max="602" width="12" bestFit="1" customWidth="1"/>
    <col min="603" max="603" width="12.54296875" bestFit="1" customWidth="1"/>
    <col min="604" max="605" width="12" bestFit="1" customWidth="1"/>
    <col min="606" max="606" width="5" bestFit="1" customWidth="1"/>
    <col min="607" max="607" width="12" bestFit="1" customWidth="1"/>
    <col min="608" max="608" width="5" bestFit="1" customWidth="1"/>
    <col min="609" max="609" width="12" bestFit="1" customWidth="1"/>
    <col min="610" max="610" width="6" bestFit="1" customWidth="1"/>
    <col min="611" max="614" width="12" bestFit="1" customWidth="1"/>
    <col min="615" max="615" width="5" bestFit="1" customWidth="1"/>
    <col min="616" max="622" width="12" bestFit="1" customWidth="1"/>
    <col min="623" max="624" width="6" bestFit="1" customWidth="1"/>
    <col min="625" max="628" width="12" bestFit="1" customWidth="1"/>
    <col min="629" max="629" width="6" bestFit="1" customWidth="1"/>
    <col min="630" max="630" width="4" bestFit="1" customWidth="1"/>
    <col min="631" max="639" width="12" bestFit="1" customWidth="1"/>
    <col min="640" max="640" width="7" bestFit="1" customWidth="1"/>
    <col min="641" max="642" width="12" bestFit="1" customWidth="1"/>
    <col min="643" max="643" width="5" bestFit="1" customWidth="1"/>
    <col min="644" max="645" width="12" bestFit="1" customWidth="1"/>
    <col min="646" max="646" width="6" bestFit="1" customWidth="1"/>
    <col min="647" max="648" width="12" bestFit="1" customWidth="1"/>
    <col min="649" max="649" width="4" bestFit="1" customWidth="1"/>
    <col min="650" max="651" width="12" bestFit="1" customWidth="1"/>
    <col min="652" max="652" width="6" bestFit="1" customWidth="1"/>
    <col min="653" max="654" width="12" bestFit="1" customWidth="1"/>
    <col min="655" max="655" width="5" bestFit="1" customWidth="1"/>
    <col min="656" max="657" width="12" bestFit="1" customWidth="1"/>
    <col min="658" max="658" width="6" bestFit="1" customWidth="1"/>
    <col min="659" max="660" width="12" bestFit="1" customWidth="1"/>
    <col min="661" max="661" width="3" bestFit="1" customWidth="1"/>
    <col min="662" max="663" width="12" bestFit="1" customWidth="1"/>
    <col min="664" max="664" width="5" bestFit="1" customWidth="1"/>
    <col min="665" max="666" width="12" bestFit="1" customWidth="1"/>
    <col min="667" max="667" width="5" bestFit="1" customWidth="1"/>
    <col min="668" max="669" width="12" bestFit="1" customWidth="1"/>
    <col min="670" max="670" width="6" bestFit="1" customWidth="1"/>
    <col min="671" max="672" width="12" bestFit="1" customWidth="1"/>
    <col min="673" max="673" width="4" bestFit="1" customWidth="1"/>
    <col min="674" max="675" width="12" bestFit="1" customWidth="1"/>
    <col min="676" max="676" width="6" bestFit="1" customWidth="1"/>
    <col min="677" max="678" width="12" bestFit="1" customWidth="1"/>
    <col min="679" max="679" width="3" bestFit="1" customWidth="1"/>
    <col min="680" max="680" width="12" bestFit="1" customWidth="1"/>
    <col min="681" max="681" width="6" bestFit="1" customWidth="1"/>
    <col min="682" max="682" width="12" bestFit="1" customWidth="1"/>
    <col min="683" max="683" width="6" bestFit="1" customWidth="1"/>
    <col min="684" max="684" width="3" bestFit="1" customWidth="1"/>
    <col min="685" max="686" width="12" bestFit="1" customWidth="1"/>
    <col min="687" max="687" width="6" bestFit="1" customWidth="1"/>
    <col min="688" max="691" width="12" bestFit="1" customWidth="1"/>
    <col min="692" max="692" width="6" bestFit="1" customWidth="1"/>
    <col min="693" max="695" width="12" bestFit="1" customWidth="1"/>
    <col min="696" max="696" width="5" bestFit="1" customWidth="1"/>
    <col min="697" max="697" width="12" bestFit="1" customWidth="1"/>
    <col min="698" max="698" width="4" bestFit="1" customWidth="1"/>
    <col min="699" max="699" width="12" bestFit="1" customWidth="1"/>
    <col min="700" max="700" width="6" bestFit="1" customWidth="1"/>
    <col min="701" max="701" width="3" bestFit="1" customWidth="1"/>
    <col min="702" max="702" width="12" bestFit="1" customWidth="1"/>
    <col min="703" max="703" width="6" bestFit="1" customWidth="1"/>
    <col min="704" max="704" width="12" bestFit="1" customWidth="1"/>
    <col min="705" max="705" width="6" bestFit="1" customWidth="1"/>
    <col min="706" max="706" width="12" bestFit="1" customWidth="1"/>
    <col min="707" max="707" width="6" bestFit="1" customWidth="1"/>
    <col min="708" max="708" width="12" bestFit="1" customWidth="1"/>
    <col min="709" max="709" width="5" bestFit="1" customWidth="1"/>
    <col min="710" max="714" width="12" bestFit="1" customWidth="1"/>
    <col min="715" max="715" width="5" bestFit="1" customWidth="1"/>
    <col min="716" max="717" width="12" bestFit="1" customWidth="1"/>
    <col min="718" max="718" width="4" bestFit="1" customWidth="1"/>
    <col min="719" max="719" width="12" bestFit="1" customWidth="1"/>
    <col min="720" max="720" width="5" bestFit="1" customWidth="1"/>
    <col min="721" max="721" width="4" bestFit="1" customWidth="1"/>
    <col min="722" max="727" width="12" bestFit="1" customWidth="1"/>
    <col min="728" max="728" width="6" bestFit="1" customWidth="1"/>
    <col min="729" max="730" width="12" bestFit="1" customWidth="1"/>
    <col min="731" max="731" width="2" bestFit="1" customWidth="1"/>
    <col min="732" max="733" width="12" bestFit="1" customWidth="1"/>
    <col min="734" max="734" width="6" bestFit="1" customWidth="1"/>
    <col min="735" max="736" width="12" bestFit="1" customWidth="1"/>
    <col min="737" max="737" width="4" bestFit="1" customWidth="1"/>
    <col min="738" max="739" width="12" bestFit="1" customWidth="1"/>
    <col min="740" max="740" width="6" bestFit="1" customWidth="1"/>
    <col min="741" max="741" width="3" bestFit="1" customWidth="1"/>
    <col min="742" max="742" width="12" bestFit="1" customWidth="1"/>
    <col min="743" max="743" width="5" bestFit="1" customWidth="1"/>
    <col min="744" max="745" width="12" bestFit="1" customWidth="1"/>
    <col min="746" max="746" width="6" bestFit="1" customWidth="1"/>
    <col min="747" max="748" width="12" bestFit="1" customWidth="1"/>
    <col min="749" max="749" width="3" bestFit="1" customWidth="1"/>
    <col min="750" max="751" width="12" bestFit="1" customWidth="1"/>
    <col min="752" max="752" width="5" bestFit="1" customWidth="1"/>
    <col min="753" max="753" width="4" bestFit="1" customWidth="1"/>
    <col min="754" max="754" width="12" bestFit="1" customWidth="1"/>
    <col min="755" max="755" width="5" bestFit="1" customWidth="1"/>
    <col min="756" max="757" width="12" bestFit="1" customWidth="1"/>
    <col min="758" max="758" width="5" bestFit="1" customWidth="1"/>
    <col min="759" max="760" width="12" bestFit="1" customWidth="1"/>
    <col min="761" max="761" width="4" bestFit="1" customWidth="1"/>
    <col min="762" max="762" width="5" bestFit="1" customWidth="1"/>
    <col min="763" max="763" width="6" bestFit="1" customWidth="1"/>
    <col min="764" max="765" width="12" bestFit="1" customWidth="1"/>
    <col min="766" max="766" width="5" bestFit="1" customWidth="1"/>
    <col min="767" max="768" width="12" bestFit="1" customWidth="1"/>
    <col min="769" max="769" width="6" bestFit="1" customWidth="1"/>
    <col min="770" max="771" width="12" bestFit="1" customWidth="1"/>
    <col min="772" max="772" width="3" bestFit="1" customWidth="1"/>
    <col min="773" max="776" width="12" bestFit="1" customWidth="1"/>
    <col min="777" max="777" width="5" bestFit="1" customWidth="1"/>
    <col min="778" max="780" width="12" bestFit="1" customWidth="1"/>
    <col min="781" max="781" width="6" bestFit="1" customWidth="1"/>
    <col min="782" max="782" width="12" bestFit="1" customWidth="1"/>
    <col min="783" max="783" width="6" bestFit="1" customWidth="1"/>
    <col min="784" max="784" width="5" bestFit="1" customWidth="1"/>
    <col min="785" max="786" width="12" bestFit="1" customWidth="1"/>
    <col min="787" max="787" width="3" bestFit="1" customWidth="1"/>
    <col min="788" max="791" width="12" bestFit="1" customWidth="1"/>
    <col min="792" max="792" width="3" bestFit="1" customWidth="1"/>
    <col min="793" max="793" width="12" bestFit="1" customWidth="1"/>
    <col min="794" max="794" width="4" bestFit="1" customWidth="1"/>
    <col min="795" max="797" width="12" bestFit="1" customWidth="1"/>
    <col min="798" max="798" width="6" bestFit="1" customWidth="1"/>
    <col min="799" max="800" width="12" bestFit="1" customWidth="1"/>
    <col min="801" max="801" width="5" bestFit="1" customWidth="1"/>
    <col min="802" max="803" width="12" bestFit="1" customWidth="1"/>
    <col min="804" max="804" width="6" bestFit="1" customWidth="1"/>
    <col min="805" max="806" width="12" bestFit="1" customWidth="1"/>
    <col min="807" max="807" width="4" bestFit="1" customWidth="1"/>
    <col min="808" max="809" width="12" bestFit="1" customWidth="1"/>
    <col min="810" max="810" width="6" bestFit="1" customWidth="1"/>
    <col min="811" max="811" width="12" bestFit="1" customWidth="1"/>
    <col min="812" max="812" width="6" bestFit="1" customWidth="1"/>
    <col min="813" max="814" width="12" bestFit="1" customWidth="1"/>
    <col min="815" max="815" width="5" bestFit="1" customWidth="1"/>
    <col min="816" max="816" width="12" bestFit="1" customWidth="1"/>
    <col min="817" max="817" width="6" bestFit="1" customWidth="1"/>
    <col min="818" max="818" width="3" bestFit="1" customWidth="1"/>
    <col min="819" max="820" width="12" bestFit="1" customWidth="1"/>
    <col min="821" max="821" width="5" bestFit="1" customWidth="1"/>
    <col min="822" max="822" width="12" bestFit="1" customWidth="1"/>
    <col min="823" max="823" width="5" bestFit="1" customWidth="1"/>
    <col min="824" max="825" width="12" bestFit="1" customWidth="1"/>
    <col min="826" max="826" width="5" bestFit="1" customWidth="1"/>
    <col min="827" max="828" width="12" bestFit="1" customWidth="1"/>
    <col min="829" max="829" width="4" bestFit="1" customWidth="1"/>
    <col min="830" max="832" width="12" bestFit="1" customWidth="1"/>
    <col min="833" max="833" width="5" bestFit="1" customWidth="1"/>
    <col min="834" max="835" width="12" bestFit="1" customWidth="1"/>
    <col min="836" max="836" width="3" bestFit="1" customWidth="1"/>
    <col min="837" max="838" width="12" bestFit="1" customWidth="1"/>
    <col min="839" max="839" width="6" bestFit="1" customWidth="1"/>
    <col min="840" max="840" width="12" bestFit="1" customWidth="1"/>
    <col min="841" max="842" width="5" bestFit="1" customWidth="1"/>
    <col min="843" max="843" width="4" bestFit="1" customWidth="1"/>
    <col min="844" max="844" width="12" bestFit="1" customWidth="1"/>
    <col min="845" max="845" width="3" bestFit="1" customWidth="1"/>
    <col min="846" max="851" width="12" bestFit="1" customWidth="1"/>
    <col min="852" max="852" width="6" bestFit="1" customWidth="1"/>
    <col min="853" max="854" width="12" bestFit="1" customWidth="1"/>
    <col min="855" max="855" width="5" bestFit="1" customWidth="1"/>
    <col min="856" max="857" width="12" bestFit="1" customWidth="1"/>
    <col min="858" max="858" width="6" bestFit="1" customWidth="1"/>
    <col min="859" max="860" width="12" bestFit="1" customWidth="1"/>
    <col min="861" max="861" width="4" bestFit="1" customWidth="1"/>
    <col min="862" max="862" width="12" bestFit="1" customWidth="1"/>
    <col min="863" max="863" width="6" bestFit="1" customWidth="1"/>
    <col min="864" max="865" width="12" bestFit="1" customWidth="1"/>
    <col min="866" max="866" width="4" bestFit="1" customWidth="1"/>
    <col min="867" max="868" width="12" bestFit="1" customWidth="1"/>
    <col min="869" max="869" width="6" bestFit="1" customWidth="1"/>
    <col min="870" max="870" width="3" bestFit="1" customWidth="1"/>
    <col min="871" max="872" width="6" bestFit="1" customWidth="1"/>
    <col min="873" max="873" width="4" bestFit="1" customWidth="1"/>
    <col min="874" max="874" width="5" bestFit="1" customWidth="1"/>
    <col min="875" max="875" width="12" bestFit="1" customWidth="1"/>
    <col min="876" max="876" width="5" bestFit="1" customWidth="1"/>
    <col min="877" max="879" width="12" bestFit="1" customWidth="1"/>
    <col min="880" max="880" width="4" bestFit="1" customWidth="1"/>
    <col min="881" max="885" width="12" bestFit="1" customWidth="1"/>
    <col min="886" max="886" width="6" bestFit="1" customWidth="1"/>
    <col min="887" max="888" width="12" bestFit="1" customWidth="1"/>
    <col min="889" max="889" width="5" bestFit="1" customWidth="1"/>
    <col min="890" max="891" width="12" bestFit="1" customWidth="1"/>
    <col min="892" max="892" width="6" bestFit="1" customWidth="1"/>
    <col min="893" max="894" width="12" bestFit="1" customWidth="1"/>
    <col min="895" max="895" width="3" bestFit="1" customWidth="1"/>
    <col min="896" max="896" width="12" bestFit="1" customWidth="1"/>
    <col min="897" max="897" width="6" bestFit="1" customWidth="1"/>
    <col min="898" max="899" width="12" bestFit="1" customWidth="1"/>
    <col min="900" max="900" width="5" bestFit="1" customWidth="1"/>
    <col min="901" max="901" width="6" bestFit="1" customWidth="1"/>
    <col min="902" max="903" width="12" bestFit="1" customWidth="1"/>
    <col min="904" max="904" width="3" bestFit="1" customWidth="1"/>
    <col min="905" max="906" width="12" bestFit="1" customWidth="1"/>
    <col min="907" max="907" width="5" bestFit="1" customWidth="1"/>
    <col min="908" max="909" width="12" bestFit="1" customWidth="1"/>
    <col min="910" max="910" width="5" bestFit="1" customWidth="1"/>
    <col min="911" max="912" width="12" bestFit="1" customWidth="1"/>
    <col min="913" max="913" width="4" bestFit="1" customWidth="1"/>
    <col min="914" max="914" width="12" bestFit="1" customWidth="1"/>
    <col min="915" max="915" width="5" bestFit="1" customWidth="1"/>
    <col min="916" max="916" width="6" bestFit="1" customWidth="1"/>
    <col min="917" max="918" width="12" bestFit="1" customWidth="1"/>
    <col min="919" max="919" width="4" bestFit="1" customWidth="1"/>
    <col min="920" max="920" width="5" bestFit="1" customWidth="1"/>
    <col min="921" max="922" width="12" bestFit="1" customWidth="1"/>
    <col min="923" max="923" width="3" bestFit="1" customWidth="1"/>
    <col min="924" max="924" width="6" bestFit="1" customWidth="1"/>
    <col min="925" max="925" width="12" bestFit="1" customWidth="1"/>
    <col min="926" max="926" width="6" bestFit="1" customWidth="1"/>
    <col min="927" max="927" width="4" bestFit="1" customWidth="1"/>
    <col min="928" max="929" width="12" bestFit="1" customWidth="1"/>
    <col min="930" max="930" width="6" bestFit="1" customWidth="1"/>
    <col min="931" max="931" width="12" bestFit="1" customWidth="1"/>
    <col min="932" max="932" width="4" bestFit="1" customWidth="1"/>
    <col min="933" max="934" width="12" bestFit="1" customWidth="1"/>
    <col min="935" max="935" width="6" bestFit="1" customWidth="1"/>
    <col min="936" max="942" width="12" bestFit="1" customWidth="1"/>
    <col min="943" max="943" width="6" bestFit="1" customWidth="1"/>
    <col min="944" max="945" width="12" bestFit="1" customWidth="1"/>
    <col min="946" max="947" width="5" bestFit="1" customWidth="1"/>
    <col min="948" max="948" width="12" bestFit="1" customWidth="1"/>
    <col min="949" max="949" width="6" bestFit="1" customWidth="1"/>
    <col min="950" max="951" width="12" bestFit="1" customWidth="1"/>
    <col min="952" max="952" width="4" bestFit="1" customWidth="1"/>
    <col min="953" max="953" width="5" bestFit="1" customWidth="1"/>
    <col min="954" max="960" width="12" bestFit="1" customWidth="1"/>
    <col min="961" max="961" width="6" bestFit="1" customWidth="1"/>
    <col min="962" max="963" width="12" bestFit="1" customWidth="1"/>
    <col min="964" max="964" width="5" bestFit="1" customWidth="1"/>
    <col min="965" max="966" width="12" bestFit="1" customWidth="1"/>
    <col min="967" max="967" width="6" bestFit="1" customWidth="1"/>
    <col min="968" max="968" width="12" bestFit="1" customWidth="1"/>
    <col min="969" max="969" width="6" bestFit="1" customWidth="1"/>
    <col min="970" max="970" width="4" bestFit="1" customWidth="1"/>
    <col min="971" max="972" width="12" bestFit="1" customWidth="1"/>
    <col min="973" max="973" width="5" bestFit="1" customWidth="1"/>
    <col min="974" max="975" width="12" bestFit="1" customWidth="1"/>
    <col min="976" max="976" width="5" bestFit="1" customWidth="1"/>
    <col min="977" max="978" width="12" bestFit="1" customWidth="1"/>
    <col min="979" max="979" width="6" bestFit="1" customWidth="1"/>
    <col min="980" max="980" width="12" bestFit="1" customWidth="1"/>
    <col min="981" max="981" width="3" bestFit="1" customWidth="1"/>
    <col min="982" max="986" width="12" bestFit="1" customWidth="1"/>
    <col min="987" max="987" width="6" bestFit="1" customWidth="1"/>
    <col min="988" max="988" width="5" bestFit="1" customWidth="1"/>
    <col min="989" max="989" width="6" bestFit="1" customWidth="1"/>
    <col min="990" max="991" width="12" bestFit="1" customWidth="1"/>
    <col min="992" max="992" width="5" bestFit="1" customWidth="1"/>
    <col min="993" max="993" width="12" bestFit="1" customWidth="1"/>
    <col min="994" max="994" width="6" bestFit="1" customWidth="1"/>
    <col min="995" max="1000" width="12" bestFit="1" customWidth="1"/>
    <col min="1001" max="1001" width="4" bestFit="1" customWidth="1"/>
    <col min="1002" max="1002" width="3" bestFit="1" customWidth="1"/>
    <col min="1003" max="1003" width="12" bestFit="1" customWidth="1"/>
    <col min="1004" max="1004" width="4" bestFit="1" customWidth="1"/>
    <col min="1005" max="1006" width="12" bestFit="1" customWidth="1"/>
    <col min="1007" max="1007" width="5" bestFit="1" customWidth="1"/>
    <col min="1008" max="1010" width="12" bestFit="1" customWidth="1"/>
    <col min="1011" max="1011" width="4" bestFit="1" customWidth="1"/>
    <col min="1012" max="1014" width="12" bestFit="1" customWidth="1"/>
    <col min="1015" max="1015" width="5" bestFit="1" customWidth="1"/>
    <col min="1016" max="1017" width="12" bestFit="1" customWidth="1"/>
    <col min="1018" max="1018" width="7" bestFit="1" customWidth="1"/>
    <col min="1019" max="1019" width="12" bestFit="1" customWidth="1"/>
    <col min="1020" max="1020" width="6" bestFit="1" customWidth="1"/>
    <col min="1021" max="1027" width="12" bestFit="1" customWidth="1"/>
    <col min="1028" max="1028" width="6" bestFit="1" customWidth="1"/>
    <col min="1029" max="1031" width="12" bestFit="1" customWidth="1"/>
    <col min="1032" max="1032" width="12.54296875" bestFit="1" customWidth="1"/>
  </cols>
  <sheetData>
    <row r="1" spans="1:3" ht="39.75" customHeight="1" x14ac:dyDescent="0.35">
      <c r="A1" s="62" t="s">
        <v>71</v>
      </c>
      <c r="B1" s="62"/>
      <c r="C1" s="62"/>
    </row>
    <row r="2" spans="1:3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euil18">
    <tabColor rgb="FF92D050"/>
  </sheetPr>
  <dimension ref="A1:C2"/>
  <sheetViews>
    <sheetView workbookViewId="0"/>
  </sheetViews>
  <sheetFormatPr defaultColWidth="11.453125" defaultRowHeight="14.5" x14ac:dyDescent="0.35"/>
  <cols>
    <col min="1" max="1" width="31.453125" customWidth="1"/>
    <col min="2" max="2" width="15.54296875" bestFit="1" customWidth="1"/>
    <col min="3" max="3" width="22.7265625" bestFit="1" customWidth="1"/>
    <col min="4" max="4" width="15.54296875" bestFit="1" customWidth="1"/>
    <col min="5" max="5" width="27.26953125" bestFit="1" customWidth="1"/>
    <col min="6" max="6" width="20.1796875" bestFit="1" customWidth="1"/>
    <col min="7" max="7" width="22.7265625" bestFit="1" customWidth="1"/>
    <col min="8" max="8" width="15.54296875" bestFit="1" customWidth="1"/>
    <col min="9" max="9" width="22.7265625" bestFit="1" customWidth="1"/>
    <col min="10" max="10" width="15.54296875" bestFit="1" customWidth="1"/>
    <col min="11" max="11" width="22.7265625" bestFit="1" customWidth="1"/>
    <col min="12" max="12" width="15.54296875" bestFit="1" customWidth="1"/>
    <col min="13" max="13" width="22.7265625" bestFit="1" customWidth="1"/>
    <col min="14" max="14" width="15.54296875" bestFit="1" customWidth="1"/>
    <col min="15" max="15" width="22.7265625" bestFit="1" customWidth="1"/>
    <col min="16" max="16" width="15.54296875" bestFit="1" customWidth="1"/>
    <col min="17" max="17" width="22.7265625" bestFit="1" customWidth="1"/>
    <col min="18" max="18" width="15.54296875" bestFit="1" customWidth="1"/>
    <col min="19" max="19" width="22.7265625" bestFit="1" customWidth="1"/>
    <col min="20" max="20" width="15.54296875" bestFit="1" customWidth="1"/>
    <col min="21" max="21" width="22.7265625" bestFit="1" customWidth="1"/>
    <col min="22" max="22" width="15.54296875" bestFit="1" customWidth="1"/>
    <col min="23" max="23" width="22.7265625" bestFit="1" customWidth="1"/>
    <col min="24" max="24" width="15.54296875" bestFit="1" customWidth="1"/>
    <col min="25" max="25" width="22.7265625" bestFit="1" customWidth="1"/>
    <col min="26" max="26" width="15.54296875" bestFit="1" customWidth="1"/>
    <col min="27" max="27" width="22.7265625" bestFit="1" customWidth="1"/>
    <col min="28" max="28" width="15.54296875" bestFit="1" customWidth="1"/>
    <col min="29" max="29" width="22.7265625" bestFit="1" customWidth="1"/>
    <col min="30" max="30" width="15.54296875" bestFit="1" customWidth="1"/>
    <col min="31" max="31" width="27.26953125" bestFit="1" customWidth="1"/>
    <col min="32" max="32" width="20.1796875" bestFit="1" customWidth="1"/>
    <col min="33" max="33" width="22.7265625" bestFit="1" customWidth="1"/>
    <col min="34" max="34" width="15.54296875" bestFit="1" customWidth="1"/>
    <col min="35" max="35" width="22.7265625" bestFit="1" customWidth="1"/>
    <col min="36" max="36" width="15.54296875" bestFit="1" customWidth="1"/>
    <col min="37" max="37" width="27.26953125" bestFit="1" customWidth="1"/>
    <col min="38" max="38" width="20.1796875" bestFit="1" customWidth="1"/>
    <col min="39" max="39" width="27.7265625" bestFit="1" customWidth="1"/>
    <col min="40" max="40" width="20.54296875" bestFit="1" customWidth="1"/>
  </cols>
  <sheetData>
    <row r="1" spans="1:3" ht="35.25" customHeight="1" x14ac:dyDescent="0.35">
      <c r="A1" s="63" t="s">
        <v>72</v>
      </c>
      <c r="B1" s="63"/>
      <c r="C1" s="63"/>
    </row>
    <row r="2" spans="1:3" ht="18" customHeight="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euil55">
    <tabColor rgb="FF92D050"/>
  </sheetPr>
  <dimension ref="A1:C2"/>
  <sheetViews>
    <sheetView workbookViewId="0"/>
  </sheetViews>
  <sheetFormatPr defaultColWidth="11.453125" defaultRowHeight="14.5" x14ac:dyDescent="0.35"/>
  <cols>
    <col min="1" max="1" width="36.81640625" customWidth="1"/>
    <col min="2" max="2" width="15.54296875" bestFit="1" customWidth="1"/>
    <col min="3" max="3" width="15.1796875" customWidth="1"/>
    <col min="4" max="4" width="15.54296875" bestFit="1" customWidth="1"/>
    <col min="5" max="5" width="15.54296875" customWidth="1"/>
    <col min="6" max="6" width="12.7265625" customWidth="1"/>
    <col min="7" max="7" width="17.26953125" customWidth="1"/>
    <col min="8" max="8" width="15.54296875" bestFit="1" customWidth="1"/>
    <col min="9" max="9" width="22.7265625" bestFit="1" customWidth="1"/>
    <col min="10" max="10" width="15.54296875" bestFit="1" customWidth="1"/>
    <col min="11" max="11" width="22.7265625" bestFit="1" customWidth="1"/>
    <col min="12" max="12" width="15.54296875" bestFit="1" customWidth="1"/>
    <col min="13" max="13" width="22.7265625" bestFit="1" customWidth="1"/>
    <col min="14" max="14" width="15.54296875" bestFit="1" customWidth="1"/>
    <col min="15" max="15" width="22.7265625" bestFit="1" customWidth="1"/>
    <col min="16" max="16" width="15.54296875" bestFit="1" customWidth="1"/>
    <col min="17" max="17" width="22.7265625" bestFit="1" customWidth="1"/>
    <col min="18" max="18" width="15.54296875" bestFit="1" customWidth="1"/>
    <col min="19" max="19" width="22.7265625" bestFit="1" customWidth="1"/>
    <col min="20" max="20" width="15.54296875" bestFit="1" customWidth="1"/>
    <col min="21" max="21" width="22.7265625" bestFit="1" customWidth="1"/>
    <col min="22" max="22" width="15.54296875" bestFit="1" customWidth="1"/>
    <col min="23" max="23" width="22.7265625" bestFit="1" customWidth="1"/>
    <col min="24" max="24" width="15.54296875" bestFit="1" customWidth="1"/>
    <col min="25" max="25" width="22.7265625" bestFit="1" customWidth="1"/>
    <col min="26" max="26" width="15.54296875" bestFit="1" customWidth="1"/>
    <col min="27" max="27" width="22.7265625" bestFit="1" customWidth="1"/>
    <col min="28" max="28" width="15.54296875" bestFit="1" customWidth="1"/>
    <col min="29" max="29" width="22.7265625" bestFit="1" customWidth="1"/>
    <col min="30" max="30" width="15.54296875" bestFit="1" customWidth="1"/>
    <col min="31" max="31" width="27.26953125" bestFit="1" customWidth="1"/>
    <col min="32" max="32" width="20.1796875" bestFit="1" customWidth="1"/>
    <col min="33" max="33" width="22.7265625" bestFit="1" customWidth="1"/>
    <col min="34" max="34" width="15.54296875" bestFit="1" customWidth="1"/>
    <col min="35" max="35" width="22.7265625" bestFit="1" customWidth="1"/>
    <col min="36" max="36" width="15.54296875" bestFit="1" customWidth="1"/>
    <col min="37" max="37" width="27.26953125" bestFit="1" customWidth="1"/>
    <col min="38" max="38" width="20.1796875" bestFit="1" customWidth="1"/>
    <col min="39" max="39" width="27.7265625" bestFit="1" customWidth="1"/>
    <col min="40" max="40" width="20.54296875" bestFit="1" customWidth="1"/>
  </cols>
  <sheetData>
    <row r="1" spans="1:3" ht="36.75" customHeight="1" x14ac:dyDescent="0.35">
      <c r="A1" s="62" t="s">
        <v>73</v>
      </c>
      <c r="B1" s="62"/>
      <c r="C1" s="62"/>
    </row>
    <row r="2" spans="1:3" ht="19.5" customHeight="1" x14ac:dyDescent="0.35">
      <c r="A2" t="str">
        <f>Parametrage!B7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euil21">
    <tabColor rgb="FF00B0F0"/>
  </sheetPr>
  <dimension ref="A1:A2"/>
  <sheetViews>
    <sheetView workbookViewId="0"/>
  </sheetViews>
  <sheetFormatPr defaultColWidth="11.453125" defaultRowHeight="14.5" x14ac:dyDescent="0.35"/>
  <cols>
    <col min="1" max="1" width="41" customWidth="1"/>
    <col min="2" max="2" width="18.54296875" bestFit="1" customWidth="1"/>
    <col min="3" max="3" width="18.1796875" bestFit="1" customWidth="1"/>
    <col min="4" max="4" width="18.54296875" bestFit="1" customWidth="1"/>
    <col min="5" max="5" width="22.7265625" bestFit="1" customWidth="1"/>
    <col min="6" max="6" width="23.1796875" bestFit="1" customWidth="1"/>
    <col min="7" max="7" width="18.1796875" bestFit="1" customWidth="1"/>
    <col min="8" max="8" width="18.54296875" bestFit="1" customWidth="1"/>
    <col min="9" max="9" width="18.1796875" bestFit="1" customWidth="1"/>
    <col min="10" max="10" width="18.54296875" bestFit="1" customWidth="1"/>
    <col min="11" max="11" width="18.1796875" bestFit="1" customWidth="1"/>
    <col min="12" max="12" width="18.54296875" bestFit="1" customWidth="1"/>
    <col min="13" max="13" width="18.1796875" bestFit="1" customWidth="1"/>
    <col min="14" max="14" width="18.54296875" bestFit="1" customWidth="1"/>
    <col min="15" max="15" width="18.1796875" bestFit="1" customWidth="1"/>
    <col min="16" max="16" width="18.54296875" bestFit="1" customWidth="1"/>
    <col min="17" max="17" width="18.1796875" bestFit="1" customWidth="1"/>
    <col min="18" max="18" width="18.54296875" bestFit="1" customWidth="1"/>
    <col min="19" max="19" width="18.1796875" bestFit="1" customWidth="1"/>
    <col min="20" max="20" width="18.54296875" bestFit="1" customWidth="1"/>
    <col min="21" max="21" width="18.1796875" bestFit="1" customWidth="1"/>
    <col min="22" max="22" width="18.54296875" bestFit="1" customWidth="1"/>
    <col min="23" max="23" width="18.1796875" bestFit="1" customWidth="1"/>
    <col min="24" max="24" width="18.54296875" bestFit="1" customWidth="1"/>
    <col min="25" max="25" width="18.1796875" bestFit="1" customWidth="1"/>
    <col min="26" max="26" width="18.54296875" bestFit="1" customWidth="1"/>
    <col min="27" max="27" width="18.1796875" bestFit="1" customWidth="1"/>
    <col min="28" max="28" width="18.54296875" bestFit="1" customWidth="1"/>
    <col min="29" max="29" width="18.1796875" bestFit="1" customWidth="1"/>
    <col min="30" max="30" width="18.54296875" bestFit="1" customWidth="1"/>
    <col min="31" max="31" width="22.7265625" bestFit="1" customWidth="1"/>
    <col min="32" max="32" width="23.1796875" bestFit="1" customWidth="1"/>
    <col min="33" max="33" width="18.1796875" bestFit="1" customWidth="1"/>
    <col min="34" max="34" width="18.54296875" bestFit="1" customWidth="1"/>
    <col min="35" max="35" width="18.1796875" bestFit="1" customWidth="1"/>
    <col min="36" max="36" width="18.54296875" bestFit="1" customWidth="1"/>
    <col min="37" max="37" width="22.7265625" bestFit="1" customWidth="1"/>
    <col min="38" max="39" width="23.1796875" bestFit="1" customWidth="1"/>
    <col min="40" max="40" width="23.54296875" bestFit="1" customWidth="1"/>
  </cols>
  <sheetData>
    <row r="1" spans="1:1" ht="34.5" customHeight="1" x14ac:dyDescent="0.35">
      <c r="A1" s="52" t="s">
        <v>75</v>
      </c>
    </row>
    <row r="2" spans="1:1" ht="21.75" customHeight="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enu_TCD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orientation="portrait" horizontalDpi="90" verticalDpi="9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euil57">
    <tabColor rgb="FF00B0F0"/>
  </sheetPr>
  <dimension ref="A1:A2"/>
  <sheetViews>
    <sheetView workbookViewId="0"/>
  </sheetViews>
  <sheetFormatPr defaultColWidth="11.453125" defaultRowHeight="14.5" x14ac:dyDescent="0.35"/>
  <cols>
    <col min="1" max="1" width="37.26953125" customWidth="1"/>
    <col min="2" max="2" width="18.54296875" bestFit="1" customWidth="1"/>
    <col min="3" max="3" width="18.1796875" bestFit="1" customWidth="1"/>
    <col min="4" max="4" width="18.54296875" bestFit="1" customWidth="1"/>
    <col min="5" max="5" width="18.1796875" bestFit="1" customWidth="1"/>
    <col min="6" max="6" width="18.54296875" bestFit="1" customWidth="1"/>
    <col min="7" max="7" width="18.1796875" bestFit="1" customWidth="1"/>
    <col min="8" max="8" width="18.54296875" bestFit="1" customWidth="1"/>
    <col min="9" max="9" width="18.1796875" bestFit="1" customWidth="1"/>
    <col min="10" max="10" width="18.54296875" bestFit="1" customWidth="1"/>
    <col min="11" max="11" width="18.1796875" bestFit="1" customWidth="1"/>
    <col min="12" max="12" width="18.54296875" bestFit="1" customWidth="1"/>
    <col min="13" max="13" width="18.1796875" bestFit="1" customWidth="1"/>
    <col min="14" max="14" width="18.54296875" bestFit="1" customWidth="1"/>
    <col min="15" max="15" width="18.1796875" bestFit="1" customWidth="1"/>
    <col min="16" max="16" width="18.54296875" bestFit="1" customWidth="1"/>
    <col min="17" max="17" width="18.1796875" bestFit="1" customWidth="1"/>
    <col min="18" max="18" width="18.54296875" bestFit="1" customWidth="1"/>
    <col min="19" max="19" width="18.1796875" bestFit="1" customWidth="1"/>
    <col min="20" max="20" width="18.54296875" bestFit="1" customWidth="1"/>
    <col min="21" max="21" width="18.1796875" bestFit="1" customWidth="1"/>
    <col min="22" max="22" width="18.54296875" bestFit="1" customWidth="1"/>
    <col min="23" max="23" width="18.1796875" bestFit="1" customWidth="1"/>
    <col min="24" max="24" width="18.54296875" bestFit="1" customWidth="1"/>
    <col min="25" max="25" width="18.1796875" bestFit="1" customWidth="1"/>
    <col min="26" max="26" width="18.54296875" bestFit="1" customWidth="1"/>
    <col min="27" max="27" width="18.1796875" bestFit="1" customWidth="1"/>
    <col min="28" max="28" width="18.54296875" bestFit="1" customWidth="1"/>
    <col min="29" max="29" width="18.1796875" bestFit="1" customWidth="1"/>
    <col min="30" max="30" width="18.54296875" bestFit="1" customWidth="1"/>
    <col min="31" max="31" width="18.1796875" bestFit="1" customWidth="1"/>
    <col min="32" max="32" width="18.54296875" bestFit="1" customWidth="1"/>
    <col min="33" max="33" width="23.1796875" bestFit="1" customWidth="1"/>
    <col min="34" max="34" width="23.54296875" bestFit="1" customWidth="1"/>
    <col min="35" max="35" width="18.1796875" bestFit="1" customWidth="1"/>
    <col min="36" max="36" width="18.54296875" bestFit="1" customWidth="1"/>
    <col min="37" max="37" width="22.7265625" bestFit="1" customWidth="1"/>
    <col min="38" max="39" width="23.1796875" bestFit="1" customWidth="1"/>
    <col min="40" max="40" width="23.54296875" bestFit="1" customWidth="1"/>
  </cols>
  <sheetData>
    <row r="1" spans="1:1" ht="37.5" customHeight="1" x14ac:dyDescent="0.35">
      <c r="A1" s="52" t="s">
        <v>74</v>
      </c>
    </row>
    <row r="2" spans="1:1" ht="23.25" customHeight="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euil59">
    <tabColor rgb="FF00B0F0"/>
  </sheetPr>
  <dimension ref="A1:A2"/>
  <sheetViews>
    <sheetView workbookViewId="0"/>
  </sheetViews>
  <sheetFormatPr defaultColWidth="11.453125" defaultRowHeight="14.5" x14ac:dyDescent="0.35"/>
  <cols>
    <col min="1" max="1" width="36.7265625" customWidth="1"/>
    <col min="2" max="2" width="18.54296875" bestFit="1" customWidth="1"/>
    <col min="3" max="3" width="18.1796875" customWidth="1"/>
    <col min="4" max="4" width="18.54296875" customWidth="1"/>
    <col min="5" max="5" width="18.1796875" customWidth="1"/>
    <col min="6" max="6" width="18.54296875" customWidth="1"/>
    <col min="7" max="7" width="18.1796875" bestFit="1" customWidth="1"/>
    <col min="8" max="8" width="18.54296875" bestFit="1" customWidth="1"/>
    <col min="9" max="9" width="18.1796875" bestFit="1" customWidth="1"/>
    <col min="10" max="10" width="18.54296875" bestFit="1" customWidth="1"/>
    <col min="11" max="11" width="18.1796875" bestFit="1" customWidth="1"/>
    <col min="12" max="12" width="18.54296875" bestFit="1" customWidth="1"/>
    <col min="13" max="13" width="18.1796875" bestFit="1" customWidth="1"/>
    <col min="14" max="14" width="18.54296875" bestFit="1" customWidth="1"/>
    <col min="15" max="15" width="18.1796875" bestFit="1" customWidth="1"/>
    <col min="16" max="16" width="18.54296875" bestFit="1" customWidth="1"/>
    <col min="17" max="17" width="23.1796875" bestFit="1" customWidth="1"/>
    <col min="18" max="18" width="23.54296875" bestFit="1" customWidth="1"/>
    <col min="19" max="19" width="18.1796875" bestFit="1" customWidth="1"/>
    <col min="20" max="20" width="18.54296875" bestFit="1" customWidth="1"/>
    <col min="21" max="21" width="22.7265625" bestFit="1" customWidth="1"/>
    <col min="22" max="23" width="23.1796875" bestFit="1" customWidth="1"/>
    <col min="24" max="24" width="23.54296875" bestFit="1" customWidth="1"/>
    <col min="25" max="25" width="18.1796875" bestFit="1" customWidth="1"/>
    <col min="26" max="26" width="18.54296875" bestFit="1" customWidth="1"/>
    <col min="27" max="27" width="18.1796875" bestFit="1" customWidth="1"/>
    <col min="28" max="28" width="18.54296875" bestFit="1" customWidth="1"/>
    <col min="29" max="29" width="18.1796875" bestFit="1" customWidth="1"/>
    <col min="30" max="30" width="18.54296875" bestFit="1" customWidth="1"/>
    <col min="31" max="31" width="22.7265625" bestFit="1" customWidth="1"/>
    <col min="32" max="32" width="23.1796875" bestFit="1" customWidth="1"/>
    <col min="33" max="33" width="18.1796875" bestFit="1" customWidth="1"/>
    <col min="34" max="34" width="18.54296875" bestFit="1" customWidth="1"/>
    <col min="35" max="35" width="18.1796875" bestFit="1" customWidth="1"/>
    <col min="36" max="36" width="18.54296875" bestFit="1" customWidth="1"/>
    <col min="37" max="37" width="22.7265625" bestFit="1" customWidth="1"/>
    <col min="38" max="39" width="23.1796875" bestFit="1" customWidth="1"/>
    <col min="40" max="40" width="23.54296875" bestFit="1" customWidth="1"/>
  </cols>
  <sheetData>
    <row r="1" spans="1:1" ht="36" customHeight="1" x14ac:dyDescent="0.35">
      <c r="A1" s="52" t="s">
        <v>76</v>
      </c>
    </row>
    <row r="2" spans="1:1" ht="19.5" customHeight="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euil61">
    <tabColor rgb="FF00B0F0"/>
  </sheetPr>
  <dimension ref="A1:A2"/>
  <sheetViews>
    <sheetView workbookViewId="0"/>
  </sheetViews>
  <sheetFormatPr defaultColWidth="11.453125" defaultRowHeight="14.5" x14ac:dyDescent="0.35"/>
  <cols>
    <col min="1" max="1" width="36" customWidth="1"/>
    <col min="2" max="2" width="15.26953125" customWidth="1"/>
    <col min="3" max="3" width="18.1796875" bestFit="1" customWidth="1"/>
    <col min="4" max="4" width="18.54296875" bestFit="1" customWidth="1"/>
    <col min="5" max="5" width="18.1796875" bestFit="1" customWidth="1"/>
    <col min="6" max="6" width="18.54296875" bestFit="1" customWidth="1"/>
    <col min="7" max="7" width="18.1796875" bestFit="1" customWidth="1"/>
    <col min="8" max="8" width="18.54296875" bestFit="1" customWidth="1"/>
    <col min="9" max="9" width="18.1796875" bestFit="1" customWidth="1"/>
    <col min="10" max="10" width="18.54296875" bestFit="1" customWidth="1"/>
    <col min="11" max="11" width="18.1796875" bestFit="1" customWidth="1"/>
    <col min="12" max="12" width="18.54296875" bestFit="1" customWidth="1"/>
    <col min="13" max="13" width="18.1796875" bestFit="1" customWidth="1"/>
    <col min="14" max="14" width="18.54296875" bestFit="1" customWidth="1"/>
    <col min="15" max="15" width="18.1796875" bestFit="1" customWidth="1"/>
    <col min="16" max="16" width="18.54296875" bestFit="1" customWidth="1"/>
    <col min="17" max="17" width="18.1796875" bestFit="1" customWidth="1"/>
    <col min="18" max="18" width="18.54296875" bestFit="1" customWidth="1"/>
    <col min="19" max="19" width="18.1796875" bestFit="1" customWidth="1"/>
    <col min="20" max="20" width="18.54296875" bestFit="1" customWidth="1"/>
    <col min="21" max="21" width="18.1796875" bestFit="1" customWidth="1"/>
    <col min="22" max="22" width="18.54296875" bestFit="1" customWidth="1"/>
    <col min="23" max="23" width="18.1796875" bestFit="1" customWidth="1"/>
    <col min="24" max="24" width="18.54296875" bestFit="1" customWidth="1"/>
    <col min="25" max="25" width="18.1796875" bestFit="1" customWidth="1"/>
    <col min="26" max="26" width="18.54296875" bestFit="1" customWidth="1"/>
    <col min="27" max="27" width="18.1796875" bestFit="1" customWidth="1"/>
    <col min="28" max="28" width="18.54296875" bestFit="1" customWidth="1"/>
    <col min="29" max="29" width="18.1796875" bestFit="1" customWidth="1"/>
    <col min="30" max="30" width="18.54296875" bestFit="1" customWidth="1"/>
    <col min="31" max="31" width="18.1796875" bestFit="1" customWidth="1"/>
    <col min="32" max="32" width="18.54296875" bestFit="1" customWidth="1"/>
    <col min="33" max="33" width="23.1796875" bestFit="1" customWidth="1"/>
    <col min="34" max="34" width="23.54296875" bestFit="1" customWidth="1"/>
    <col min="35" max="35" width="18.1796875" bestFit="1" customWidth="1"/>
    <col min="36" max="36" width="18.54296875" bestFit="1" customWidth="1"/>
    <col min="37" max="37" width="22.7265625" bestFit="1" customWidth="1"/>
    <col min="38" max="39" width="23.1796875" bestFit="1" customWidth="1"/>
    <col min="40" max="40" width="23.54296875" bestFit="1" customWidth="1"/>
  </cols>
  <sheetData>
    <row r="1" spans="1:1" ht="42" customHeight="1" x14ac:dyDescent="0.35">
      <c r="A1" s="52" t="s">
        <v>77</v>
      </c>
    </row>
    <row r="2" spans="1:1" ht="23.25" customHeight="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euil63">
    <tabColor rgb="FF00B0F0"/>
  </sheetPr>
  <dimension ref="A1:A2"/>
  <sheetViews>
    <sheetView workbookViewId="0"/>
  </sheetViews>
  <sheetFormatPr defaultColWidth="11.453125" defaultRowHeight="14.5" x14ac:dyDescent="0.35"/>
  <cols>
    <col min="1" max="1" width="39.81640625" customWidth="1"/>
    <col min="2" max="2" width="18.54296875" bestFit="1" customWidth="1"/>
    <col min="3" max="3" width="18.1796875" bestFit="1" customWidth="1"/>
    <col min="4" max="4" width="18.54296875" bestFit="1" customWidth="1"/>
    <col min="5" max="5" width="18.1796875" bestFit="1" customWidth="1"/>
    <col min="6" max="6" width="18.54296875" bestFit="1" customWidth="1"/>
    <col min="7" max="7" width="18.1796875" bestFit="1" customWidth="1"/>
    <col min="8" max="8" width="18.54296875" bestFit="1" customWidth="1"/>
    <col min="9" max="9" width="18.1796875" bestFit="1" customWidth="1"/>
    <col min="10" max="10" width="18.54296875" bestFit="1" customWidth="1"/>
    <col min="11" max="11" width="18.1796875" bestFit="1" customWidth="1"/>
    <col min="12" max="12" width="18.54296875" bestFit="1" customWidth="1"/>
    <col min="13" max="13" width="18.1796875" bestFit="1" customWidth="1"/>
    <col min="14" max="14" width="18.54296875" bestFit="1" customWidth="1"/>
    <col min="15" max="15" width="18.1796875" bestFit="1" customWidth="1"/>
    <col min="16" max="16" width="18.54296875" bestFit="1" customWidth="1"/>
    <col min="17" max="17" width="18.1796875" bestFit="1" customWidth="1"/>
    <col min="18" max="18" width="18.54296875" bestFit="1" customWidth="1"/>
    <col min="19" max="19" width="18.1796875" bestFit="1" customWidth="1"/>
    <col min="20" max="20" width="18.54296875" bestFit="1" customWidth="1"/>
    <col min="21" max="21" width="18.1796875" bestFit="1" customWidth="1"/>
    <col min="22" max="22" width="18.54296875" bestFit="1" customWidth="1"/>
    <col min="23" max="23" width="18.1796875" bestFit="1" customWidth="1"/>
    <col min="24" max="24" width="18.54296875" bestFit="1" customWidth="1"/>
    <col min="25" max="25" width="18.1796875" bestFit="1" customWidth="1"/>
    <col min="26" max="26" width="18.54296875" bestFit="1" customWidth="1"/>
    <col min="27" max="27" width="18.1796875" bestFit="1" customWidth="1"/>
    <col min="28" max="28" width="18.54296875" bestFit="1" customWidth="1"/>
    <col min="29" max="29" width="18.1796875" bestFit="1" customWidth="1"/>
    <col min="30" max="30" width="18.54296875" bestFit="1" customWidth="1"/>
    <col min="31" max="31" width="18.1796875" bestFit="1" customWidth="1"/>
    <col min="32" max="32" width="18.54296875" bestFit="1" customWidth="1"/>
    <col min="33" max="33" width="23.1796875" bestFit="1" customWidth="1"/>
    <col min="34" max="34" width="23.54296875" bestFit="1" customWidth="1"/>
    <col min="35" max="35" width="18.1796875" bestFit="1" customWidth="1"/>
    <col min="36" max="36" width="18.54296875" bestFit="1" customWidth="1"/>
    <col min="37" max="37" width="22.7265625" bestFit="1" customWidth="1"/>
    <col min="38" max="39" width="23.1796875" bestFit="1" customWidth="1"/>
    <col min="40" max="40" width="23.54296875" bestFit="1" customWidth="1"/>
  </cols>
  <sheetData>
    <row r="1" spans="1:1" ht="36.75" customHeight="1" x14ac:dyDescent="0.35">
      <c r="A1" s="52" t="s">
        <v>78</v>
      </c>
    </row>
    <row r="2" spans="1:1" ht="17.25" customHeight="1" x14ac:dyDescent="0.35">
      <c r="A2" t="str">
        <f>Parametrage!B7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euil24">
    <tabColor rgb="FFFFC000"/>
  </sheetPr>
  <dimension ref="A1:A2"/>
  <sheetViews>
    <sheetView workbookViewId="0"/>
  </sheetViews>
  <sheetFormatPr defaultColWidth="11.453125" defaultRowHeight="14.5" x14ac:dyDescent="0.35"/>
  <cols>
    <col min="1" max="1" width="38.453125" customWidth="1"/>
    <col min="2" max="2" width="21.54296875" bestFit="1" customWidth="1"/>
    <col min="3" max="3" width="9" bestFit="1" customWidth="1"/>
    <col min="4" max="4" width="6.1796875" bestFit="1" customWidth="1"/>
    <col min="5" max="5" width="18" bestFit="1" customWidth="1"/>
    <col min="6" max="6" width="8.54296875" bestFit="1" customWidth="1"/>
    <col min="7" max="7" width="9" bestFit="1" customWidth="1"/>
    <col min="8" max="8" width="6.1796875" bestFit="1" customWidth="1"/>
    <col min="9" max="9" width="18" bestFit="1" customWidth="1"/>
    <col min="10" max="10" width="8.54296875" bestFit="1" customWidth="1"/>
    <col min="11" max="11" width="9" bestFit="1" customWidth="1"/>
    <col min="12" max="12" width="6.1796875" bestFit="1" customWidth="1"/>
    <col min="13" max="13" width="18" bestFit="1" customWidth="1"/>
    <col min="14" max="14" width="8.54296875" bestFit="1" customWidth="1"/>
    <col min="15" max="15" width="9" bestFit="1" customWidth="1"/>
    <col min="16" max="16" width="6.1796875" bestFit="1" customWidth="1"/>
    <col min="17" max="17" width="18" bestFit="1" customWidth="1"/>
    <col min="18" max="18" width="8.54296875" bestFit="1" customWidth="1"/>
    <col min="19" max="19" width="9" bestFit="1" customWidth="1"/>
    <col min="20" max="20" width="6.1796875" bestFit="1" customWidth="1"/>
    <col min="21" max="21" width="18" bestFit="1" customWidth="1"/>
    <col min="22" max="22" width="8.54296875" bestFit="1" customWidth="1"/>
    <col min="23" max="23" width="9" bestFit="1" customWidth="1"/>
    <col min="24" max="24" width="6.1796875" bestFit="1" customWidth="1"/>
    <col min="25" max="25" width="18" bestFit="1" customWidth="1"/>
    <col min="26" max="26" width="8.54296875" bestFit="1" customWidth="1"/>
    <col min="27" max="27" width="9" bestFit="1" customWidth="1"/>
    <col min="28" max="28" width="6.1796875" bestFit="1" customWidth="1"/>
    <col min="29" max="29" width="18" bestFit="1" customWidth="1"/>
    <col min="30" max="30" width="8.54296875" bestFit="1" customWidth="1"/>
    <col min="31" max="31" width="9" bestFit="1" customWidth="1"/>
    <col min="32" max="32" width="6.1796875" bestFit="1" customWidth="1"/>
    <col min="33" max="33" width="18" bestFit="1" customWidth="1"/>
    <col min="34" max="34" width="8.54296875" bestFit="1" customWidth="1"/>
    <col min="35" max="35" width="9" bestFit="1" customWidth="1"/>
    <col min="36" max="36" width="6.1796875" bestFit="1" customWidth="1"/>
    <col min="37" max="37" width="18" bestFit="1" customWidth="1"/>
    <col min="38" max="38" width="8.54296875" bestFit="1" customWidth="1"/>
    <col min="39" max="39" width="9" bestFit="1" customWidth="1"/>
    <col min="40" max="40" width="6.1796875" bestFit="1" customWidth="1"/>
    <col min="41" max="41" width="18" bestFit="1" customWidth="1"/>
    <col min="42" max="42" width="8.54296875" bestFit="1" customWidth="1"/>
    <col min="43" max="43" width="9" bestFit="1" customWidth="1"/>
    <col min="44" max="44" width="6.54296875" bestFit="1" customWidth="1"/>
    <col min="45" max="45" width="18" bestFit="1" customWidth="1"/>
    <col min="46" max="46" width="8.54296875" bestFit="1" customWidth="1"/>
    <col min="47" max="47" width="9" bestFit="1" customWidth="1"/>
    <col min="48" max="48" width="6.1796875" bestFit="1" customWidth="1"/>
    <col min="49" max="49" width="18" bestFit="1" customWidth="1"/>
    <col min="50" max="50" width="8.54296875" bestFit="1" customWidth="1"/>
    <col min="51" max="51" width="9" bestFit="1" customWidth="1"/>
    <col min="52" max="52" width="6.1796875" bestFit="1" customWidth="1"/>
    <col min="53" max="53" width="18" bestFit="1" customWidth="1"/>
    <col min="54" max="54" width="8.54296875" bestFit="1" customWidth="1"/>
    <col min="55" max="55" width="9" bestFit="1" customWidth="1"/>
    <col min="56" max="56" width="6.1796875" bestFit="1" customWidth="1"/>
    <col min="57" max="57" width="18" bestFit="1" customWidth="1"/>
    <col min="58" max="58" width="8.54296875" bestFit="1" customWidth="1"/>
    <col min="59" max="59" width="9" bestFit="1" customWidth="1"/>
    <col min="60" max="60" width="6.1796875" bestFit="1" customWidth="1"/>
    <col min="61" max="61" width="18" bestFit="1" customWidth="1"/>
    <col min="62" max="62" width="26.7265625" bestFit="1" customWidth="1"/>
    <col min="63" max="63" width="22.7265625" bestFit="1" customWidth="1"/>
    <col min="64" max="64" width="23.1796875" bestFit="1" customWidth="1"/>
    <col min="65" max="65" width="20.1796875" bestFit="1" customWidth="1"/>
    <col min="66" max="66" width="31.1796875" bestFit="1" customWidth="1"/>
    <col min="67" max="67" width="23.1796875" bestFit="1" customWidth="1"/>
    <col min="68" max="68" width="23.54296875" bestFit="1" customWidth="1"/>
    <col min="69" max="69" width="20.54296875" bestFit="1" customWidth="1"/>
    <col min="70" max="70" width="31.7265625" bestFit="1" customWidth="1"/>
    <col min="71" max="71" width="18.1796875" bestFit="1" customWidth="1"/>
    <col min="72" max="72" width="18.54296875" bestFit="1" customWidth="1"/>
    <col min="73" max="73" width="15.54296875" bestFit="1" customWidth="1"/>
    <col min="74" max="74" width="26.7265625" bestFit="1" customWidth="1"/>
    <col min="75" max="75" width="22.7265625" bestFit="1" customWidth="1"/>
    <col min="76" max="76" width="23.1796875" bestFit="1" customWidth="1"/>
    <col min="77" max="77" width="20.1796875" bestFit="1" customWidth="1"/>
    <col min="78" max="78" width="31.1796875" bestFit="1" customWidth="1"/>
    <col min="79" max="79" width="23.1796875" bestFit="1" customWidth="1"/>
    <col min="80" max="80" width="23.54296875" bestFit="1" customWidth="1"/>
    <col min="81" max="81" width="20.54296875" bestFit="1" customWidth="1"/>
    <col min="82" max="82" width="31.7265625" bestFit="1" customWidth="1"/>
  </cols>
  <sheetData>
    <row r="1" spans="1:1" ht="37.5" customHeight="1" x14ac:dyDescent="0.35">
      <c r="A1" s="64" t="s">
        <v>79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euil65">
    <tabColor rgb="FFFFC000"/>
  </sheetPr>
  <dimension ref="A1:A2"/>
  <sheetViews>
    <sheetView workbookViewId="0"/>
  </sheetViews>
  <sheetFormatPr defaultColWidth="11.453125" defaultRowHeight="14.5" x14ac:dyDescent="0.35"/>
  <cols>
    <col min="1" max="1" width="40.26953125" customWidth="1"/>
    <col min="2" max="2" width="21.54296875" bestFit="1" customWidth="1"/>
    <col min="3" max="3" width="9" bestFit="1" customWidth="1"/>
    <col min="4" max="4" width="6.1796875" bestFit="1" customWidth="1"/>
    <col min="5" max="5" width="18" bestFit="1" customWidth="1"/>
    <col min="6" max="6" width="8.54296875" bestFit="1" customWidth="1"/>
    <col min="7" max="7" width="9" bestFit="1" customWidth="1"/>
    <col min="8" max="8" width="6.1796875" bestFit="1" customWidth="1"/>
    <col min="9" max="9" width="18" bestFit="1" customWidth="1"/>
    <col min="10" max="10" width="8.54296875" bestFit="1" customWidth="1"/>
    <col min="11" max="11" width="9" bestFit="1" customWidth="1"/>
    <col min="12" max="12" width="6.1796875" bestFit="1" customWidth="1"/>
    <col min="13" max="13" width="18" bestFit="1" customWidth="1"/>
    <col min="14" max="14" width="8.54296875" bestFit="1" customWidth="1"/>
    <col min="15" max="15" width="9" bestFit="1" customWidth="1"/>
    <col min="16" max="16" width="6.1796875" bestFit="1" customWidth="1"/>
    <col min="17" max="17" width="18" bestFit="1" customWidth="1"/>
    <col min="18" max="18" width="8.54296875" bestFit="1" customWidth="1"/>
    <col min="19" max="19" width="9" bestFit="1" customWidth="1"/>
    <col min="20" max="20" width="6.1796875" bestFit="1" customWidth="1"/>
    <col min="21" max="21" width="18" bestFit="1" customWidth="1"/>
    <col min="22" max="22" width="8.54296875" bestFit="1" customWidth="1"/>
    <col min="23" max="23" width="9" bestFit="1" customWidth="1"/>
    <col min="24" max="24" width="6.1796875" bestFit="1" customWidth="1"/>
    <col min="25" max="25" width="18" bestFit="1" customWidth="1"/>
    <col min="26" max="26" width="8.54296875" bestFit="1" customWidth="1"/>
    <col min="27" max="27" width="9" bestFit="1" customWidth="1"/>
    <col min="28" max="28" width="6.1796875" bestFit="1" customWidth="1"/>
    <col min="29" max="29" width="18" bestFit="1" customWidth="1"/>
    <col min="30" max="30" width="8.54296875" bestFit="1" customWidth="1"/>
    <col min="31" max="31" width="9" bestFit="1" customWidth="1"/>
    <col min="32" max="32" width="6.1796875" bestFit="1" customWidth="1"/>
    <col min="33" max="33" width="18" bestFit="1" customWidth="1"/>
    <col min="34" max="34" width="8.54296875" bestFit="1" customWidth="1"/>
    <col min="35" max="35" width="9" bestFit="1" customWidth="1"/>
    <col min="36" max="36" width="6.1796875" bestFit="1" customWidth="1"/>
    <col min="37" max="37" width="18" bestFit="1" customWidth="1"/>
    <col min="38" max="38" width="8.54296875" bestFit="1" customWidth="1"/>
    <col min="39" max="39" width="9" bestFit="1" customWidth="1"/>
    <col min="40" max="40" width="6.54296875" bestFit="1" customWidth="1"/>
    <col min="41" max="41" width="18" bestFit="1" customWidth="1"/>
    <col min="42" max="42" width="8.54296875" bestFit="1" customWidth="1"/>
    <col min="43" max="43" width="9" bestFit="1" customWidth="1"/>
    <col min="44" max="44" width="6.54296875" bestFit="1" customWidth="1"/>
    <col min="45" max="45" width="18" bestFit="1" customWidth="1"/>
    <col min="46" max="46" width="8.54296875" bestFit="1" customWidth="1"/>
    <col min="47" max="47" width="9" bestFit="1" customWidth="1"/>
    <col min="48" max="48" width="6.54296875" bestFit="1" customWidth="1"/>
    <col min="49" max="49" width="18" bestFit="1" customWidth="1"/>
    <col min="50" max="50" width="8.54296875" bestFit="1" customWidth="1"/>
    <col min="51" max="51" width="9" bestFit="1" customWidth="1"/>
    <col min="52" max="52" width="6.1796875" bestFit="1" customWidth="1"/>
    <col min="53" max="53" width="18" bestFit="1" customWidth="1"/>
    <col min="54" max="54" width="8.54296875" bestFit="1" customWidth="1"/>
    <col min="55" max="55" width="9" bestFit="1" customWidth="1"/>
    <col min="56" max="56" width="6.1796875" bestFit="1" customWidth="1"/>
    <col min="57" max="57" width="18" bestFit="1" customWidth="1"/>
    <col min="58" max="58" width="8.54296875" bestFit="1" customWidth="1"/>
    <col min="59" max="59" width="9" bestFit="1" customWidth="1"/>
    <col min="60" max="60" width="6.1796875" bestFit="1" customWidth="1"/>
    <col min="61" max="61" width="18" bestFit="1" customWidth="1"/>
    <col min="62" max="62" width="27.7265625" bestFit="1" customWidth="1"/>
    <col min="63" max="63" width="18.1796875" bestFit="1" customWidth="1"/>
    <col min="64" max="64" width="18.54296875" bestFit="1" customWidth="1"/>
    <col min="65" max="65" width="15.54296875" bestFit="1" customWidth="1"/>
    <col min="66" max="66" width="27.7265625" bestFit="1" customWidth="1"/>
    <col min="67" max="67" width="23.1796875" bestFit="1" customWidth="1"/>
    <col min="68" max="68" width="23.54296875" bestFit="1" customWidth="1"/>
    <col min="69" max="69" width="20.54296875" bestFit="1" customWidth="1"/>
    <col min="70" max="70" width="32.7265625" bestFit="1" customWidth="1"/>
  </cols>
  <sheetData>
    <row r="1" spans="1:1" ht="42.75" customHeight="1" x14ac:dyDescent="0.35">
      <c r="A1" s="64" t="s">
        <v>80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euil66">
    <tabColor rgb="FFFFC000"/>
  </sheetPr>
  <dimension ref="A1:A2"/>
  <sheetViews>
    <sheetView workbookViewId="0"/>
  </sheetViews>
  <sheetFormatPr defaultColWidth="11.453125" defaultRowHeight="14.5" x14ac:dyDescent="0.35"/>
  <cols>
    <col min="1" max="1" width="44.54296875" customWidth="1"/>
    <col min="2" max="2" width="21.54296875" bestFit="1" customWidth="1"/>
    <col min="3" max="3" width="9" bestFit="1" customWidth="1"/>
    <col min="4" max="4" width="6.1796875" bestFit="1" customWidth="1"/>
    <col min="5" max="5" width="18" bestFit="1" customWidth="1"/>
    <col min="6" max="6" width="8.54296875" bestFit="1" customWidth="1"/>
    <col min="7" max="7" width="9" bestFit="1" customWidth="1"/>
    <col min="8" max="8" width="6.1796875" bestFit="1" customWidth="1"/>
    <col min="9" max="9" width="18" bestFit="1" customWidth="1"/>
    <col min="10" max="10" width="8.54296875" bestFit="1" customWidth="1"/>
    <col min="11" max="11" width="9" bestFit="1" customWidth="1"/>
    <col min="12" max="12" width="6.1796875" bestFit="1" customWidth="1"/>
    <col min="13" max="13" width="18" bestFit="1" customWidth="1"/>
    <col min="14" max="14" width="8.54296875" bestFit="1" customWidth="1"/>
    <col min="15" max="15" width="9" bestFit="1" customWidth="1"/>
    <col min="16" max="16" width="6.1796875" bestFit="1" customWidth="1"/>
    <col min="17" max="17" width="18" bestFit="1" customWidth="1"/>
    <col min="18" max="18" width="8.54296875" bestFit="1" customWidth="1"/>
    <col min="19" max="19" width="9" bestFit="1" customWidth="1"/>
    <col min="20" max="20" width="6.1796875" bestFit="1" customWidth="1"/>
    <col min="21" max="21" width="18" bestFit="1" customWidth="1"/>
    <col min="22" max="22" width="8.54296875" bestFit="1" customWidth="1"/>
    <col min="23" max="23" width="9" bestFit="1" customWidth="1"/>
    <col min="24" max="24" width="6.1796875" bestFit="1" customWidth="1"/>
    <col min="25" max="25" width="18" bestFit="1" customWidth="1"/>
    <col min="26" max="26" width="8.54296875" bestFit="1" customWidth="1"/>
    <col min="27" max="27" width="9" bestFit="1" customWidth="1"/>
    <col min="28" max="28" width="6.1796875" bestFit="1" customWidth="1"/>
    <col min="29" max="29" width="18" bestFit="1" customWidth="1"/>
    <col min="30" max="30" width="8.54296875" bestFit="1" customWidth="1"/>
    <col min="31" max="31" width="9" bestFit="1" customWidth="1"/>
    <col min="32" max="32" width="6.1796875" bestFit="1" customWidth="1"/>
    <col min="33" max="33" width="18" bestFit="1" customWidth="1"/>
    <col min="34" max="34" width="8.54296875" bestFit="1" customWidth="1"/>
    <col min="35" max="35" width="9" bestFit="1" customWidth="1"/>
    <col min="36" max="36" width="6.1796875" bestFit="1" customWidth="1"/>
    <col min="37" max="37" width="18" bestFit="1" customWidth="1"/>
    <col min="38" max="38" width="32.7265625" bestFit="1" customWidth="1"/>
    <col min="39" max="39" width="18.1796875" bestFit="1" customWidth="1"/>
    <col min="40" max="40" width="18.54296875" bestFit="1" customWidth="1"/>
    <col min="41" max="41" width="15.54296875" bestFit="1" customWidth="1"/>
    <col min="42" max="42" width="27.7265625" bestFit="1" customWidth="1"/>
    <col min="43" max="43" width="18.1796875" bestFit="1" customWidth="1"/>
    <col min="44" max="44" width="18.54296875" bestFit="1" customWidth="1"/>
    <col min="45" max="45" width="15.54296875" bestFit="1" customWidth="1"/>
    <col min="46" max="46" width="27.7265625" bestFit="1" customWidth="1"/>
    <col min="47" max="47" width="18.1796875" bestFit="1" customWidth="1"/>
    <col min="48" max="48" width="18.54296875" bestFit="1" customWidth="1"/>
    <col min="49" max="49" width="15.54296875" bestFit="1" customWidth="1"/>
    <col min="50" max="50" width="27.7265625" bestFit="1" customWidth="1"/>
    <col min="51" max="51" width="18.1796875" bestFit="1" customWidth="1"/>
    <col min="52" max="52" width="18.54296875" bestFit="1" customWidth="1"/>
    <col min="53" max="53" width="15.54296875" bestFit="1" customWidth="1"/>
    <col min="54" max="54" width="27.7265625" bestFit="1" customWidth="1"/>
    <col min="55" max="55" width="18.1796875" bestFit="1" customWidth="1"/>
    <col min="56" max="56" width="18.54296875" bestFit="1" customWidth="1"/>
    <col min="57" max="57" width="15.54296875" bestFit="1" customWidth="1"/>
    <col min="58" max="58" width="27.7265625" bestFit="1" customWidth="1"/>
    <col min="59" max="59" width="18.1796875" bestFit="1" customWidth="1"/>
    <col min="60" max="60" width="18.54296875" bestFit="1" customWidth="1"/>
    <col min="61" max="61" width="15.54296875" bestFit="1" customWidth="1"/>
    <col min="62" max="62" width="27.7265625" bestFit="1" customWidth="1"/>
    <col min="63" max="63" width="18.1796875" bestFit="1" customWidth="1"/>
    <col min="64" max="64" width="18.54296875" bestFit="1" customWidth="1"/>
    <col min="65" max="65" width="15.54296875" bestFit="1" customWidth="1"/>
    <col min="66" max="66" width="27.7265625" bestFit="1" customWidth="1"/>
    <col min="67" max="67" width="23.1796875" bestFit="1" customWidth="1"/>
    <col min="68" max="68" width="23.54296875" bestFit="1" customWidth="1"/>
    <col min="69" max="69" width="20.54296875" bestFit="1" customWidth="1"/>
    <col min="70" max="70" width="32.7265625" bestFit="1" customWidth="1"/>
  </cols>
  <sheetData>
    <row r="1" spans="1:1" ht="38.25" customHeight="1" x14ac:dyDescent="0.35">
      <c r="A1" s="64" t="s">
        <v>81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euil67">
    <tabColor rgb="FFFFC000"/>
  </sheetPr>
  <dimension ref="A1:A2"/>
  <sheetViews>
    <sheetView workbookViewId="0"/>
  </sheetViews>
  <sheetFormatPr defaultColWidth="11.453125" defaultRowHeight="14.5" x14ac:dyDescent="0.35"/>
  <cols>
    <col min="1" max="1" width="43.54296875" customWidth="1"/>
    <col min="2" max="2" width="21.54296875" bestFit="1" customWidth="1"/>
    <col min="3" max="3" width="9" bestFit="1" customWidth="1"/>
    <col min="4" max="4" width="6.1796875" bestFit="1" customWidth="1"/>
    <col min="5" max="5" width="18" bestFit="1" customWidth="1"/>
    <col min="6" max="6" width="8.54296875" bestFit="1" customWidth="1"/>
    <col min="7" max="7" width="9" bestFit="1" customWidth="1"/>
    <col min="8" max="8" width="6.1796875" bestFit="1" customWidth="1"/>
    <col min="9" max="9" width="18" bestFit="1" customWidth="1"/>
    <col min="10" max="10" width="8.54296875" bestFit="1" customWidth="1"/>
    <col min="11" max="11" width="9" bestFit="1" customWidth="1"/>
    <col min="12" max="12" width="6.1796875" bestFit="1" customWidth="1"/>
    <col min="13" max="13" width="18" bestFit="1" customWidth="1"/>
    <col min="14" max="14" width="8.54296875" bestFit="1" customWidth="1"/>
    <col min="15" max="15" width="9" bestFit="1" customWidth="1"/>
    <col min="16" max="16" width="6.1796875" bestFit="1" customWidth="1"/>
    <col min="17" max="17" width="18" bestFit="1" customWidth="1"/>
    <col min="18" max="18" width="8.54296875" bestFit="1" customWidth="1"/>
    <col min="19" max="19" width="9" bestFit="1" customWidth="1"/>
    <col min="20" max="20" width="6.1796875" bestFit="1" customWidth="1"/>
    <col min="21" max="21" width="18" bestFit="1" customWidth="1"/>
    <col min="22" max="22" width="8.54296875" bestFit="1" customWidth="1"/>
    <col min="23" max="23" width="9" bestFit="1" customWidth="1"/>
    <col min="24" max="24" width="6.1796875" bestFit="1" customWidth="1"/>
    <col min="25" max="25" width="18" bestFit="1" customWidth="1"/>
    <col min="26" max="26" width="8.54296875" bestFit="1" customWidth="1"/>
    <col min="27" max="27" width="9" bestFit="1" customWidth="1"/>
    <col min="28" max="28" width="6.1796875" bestFit="1" customWidth="1"/>
    <col min="29" max="29" width="18" bestFit="1" customWidth="1"/>
    <col min="30" max="30" width="8.54296875" bestFit="1" customWidth="1"/>
    <col min="31" max="31" width="9" bestFit="1" customWidth="1"/>
    <col min="32" max="32" width="6.1796875" bestFit="1" customWidth="1"/>
    <col min="33" max="33" width="18" bestFit="1" customWidth="1"/>
    <col min="34" max="34" width="8.54296875" bestFit="1" customWidth="1"/>
    <col min="35" max="35" width="9" bestFit="1" customWidth="1"/>
    <col min="36" max="36" width="6.1796875" bestFit="1" customWidth="1"/>
    <col min="37" max="37" width="18" bestFit="1" customWidth="1"/>
    <col min="38" max="38" width="27.7265625" bestFit="1" customWidth="1"/>
    <col min="39" max="39" width="18.1796875" bestFit="1" customWidth="1"/>
    <col min="40" max="40" width="18.54296875" bestFit="1" customWidth="1"/>
    <col min="41" max="41" width="15.54296875" bestFit="1" customWidth="1"/>
    <col min="42" max="42" width="27.7265625" bestFit="1" customWidth="1"/>
    <col min="43" max="43" width="18.1796875" bestFit="1" customWidth="1"/>
    <col min="44" max="44" width="18.54296875" bestFit="1" customWidth="1"/>
    <col min="45" max="45" width="15.54296875" bestFit="1" customWidth="1"/>
    <col min="46" max="46" width="27.7265625" bestFit="1" customWidth="1"/>
    <col min="47" max="47" width="18.1796875" bestFit="1" customWidth="1"/>
    <col min="48" max="48" width="18.54296875" bestFit="1" customWidth="1"/>
    <col min="49" max="49" width="15.54296875" bestFit="1" customWidth="1"/>
    <col min="50" max="50" width="27.7265625" bestFit="1" customWidth="1"/>
    <col min="51" max="51" width="18.1796875" bestFit="1" customWidth="1"/>
    <col min="52" max="52" width="18.54296875" bestFit="1" customWidth="1"/>
    <col min="53" max="53" width="15.54296875" bestFit="1" customWidth="1"/>
    <col min="54" max="54" width="27.7265625" bestFit="1" customWidth="1"/>
    <col min="55" max="55" width="18.1796875" bestFit="1" customWidth="1"/>
    <col min="56" max="56" width="18.54296875" bestFit="1" customWidth="1"/>
    <col min="57" max="57" width="15.54296875" bestFit="1" customWidth="1"/>
    <col min="58" max="58" width="27.7265625" bestFit="1" customWidth="1"/>
    <col min="59" max="59" width="18.1796875" bestFit="1" customWidth="1"/>
    <col min="60" max="60" width="18.54296875" bestFit="1" customWidth="1"/>
    <col min="61" max="61" width="15.54296875" bestFit="1" customWidth="1"/>
    <col min="62" max="62" width="27.7265625" bestFit="1" customWidth="1"/>
    <col min="63" max="63" width="18.1796875" bestFit="1" customWidth="1"/>
    <col min="64" max="64" width="18.54296875" bestFit="1" customWidth="1"/>
    <col min="65" max="65" width="15.54296875" bestFit="1" customWidth="1"/>
    <col min="66" max="66" width="27.7265625" bestFit="1" customWidth="1"/>
    <col min="67" max="67" width="23.1796875" bestFit="1" customWidth="1"/>
    <col min="68" max="68" width="23.54296875" bestFit="1" customWidth="1"/>
    <col min="69" max="69" width="20.54296875" bestFit="1" customWidth="1"/>
    <col min="70" max="70" width="32.7265625" bestFit="1" customWidth="1"/>
  </cols>
  <sheetData>
    <row r="1" spans="1:1" ht="40.5" customHeight="1" x14ac:dyDescent="0.35">
      <c r="A1" s="64" t="s">
        <v>82</v>
      </c>
    </row>
    <row r="2" spans="1:1" ht="18" customHeight="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euil68">
    <tabColor rgb="FFFFC000"/>
  </sheetPr>
  <dimension ref="A1:A2"/>
  <sheetViews>
    <sheetView workbookViewId="0"/>
  </sheetViews>
  <sheetFormatPr defaultColWidth="11.453125" defaultRowHeight="14.5" x14ac:dyDescent="0.35"/>
  <cols>
    <col min="1" max="1" width="38.54296875" customWidth="1"/>
    <col min="2" max="2" width="21.54296875" bestFit="1" customWidth="1"/>
    <col min="3" max="3" width="9" bestFit="1" customWidth="1"/>
    <col min="4" max="4" width="6.1796875" bestFit="1" customWidth="1"/>
    <col min="5" max="5" width="18" bestFit="1" customWidth="1"/>
    <col min="6" max="6" width="8.54296875" bestFit="1" customWidth="1"/>
    <col min="7" max="7" width="9" bestFit="1" customWidth="1"/>
    <col min="8" max="8" width="6.1796875" bestFit="1" customWidth="1"/>
    <col min="9" max="9" width="18" bestFit="1" customWidth="1"/>
    <col min="10" max="10" width="8.54296875" bestFit="1" customWidth="1"/>
    <col min="11" max="11" width="9" bestFit="1" customWidth="1"/>
    <col min="12" max="12" width="6.1796875" bestFit="1" customWidth="1"/>
    <col min="13" max="13" width="18" bestFit="1" customWidth="1"/>
    <col min="14" max="14" width="8.54296875" bestFit="1" customWidth="1"/>
    <col min="15" max="15" width="9" bestFit="1" customWidth="1"/>
    <col min="16" max="16" width="6.1796875" bestFit="1" customWidth="1"/>
    <col min="17" max="17" width="18" bestFit="1" customWidth="1"/>
    <col min="18" max="18" width="8.54296875" bestFit="1" customWidth="1"/>
    <col min="19" max="19" width="9" bestFit="1" customWidth="1"/>
    <col min="20" max="20" width="6.1796875" bestFit="1" customWidth="1"/>
    <col min="21" max="21" width="18" bestFit="1" customWidth="1"/>
    <col min="22" max="22" width="8.54296875" bestFit="1" customWidth="1"/>
    <col min="23" max="23" width="9" bestFit="1" customWidth="1"/>
    <col min="24" max="24" width="6.1796875" bestFit="1" customWidth="1"/>
    <col min="25" max="25" width="18" bestFit="1" customWidth="1"/>
    <col min="26" max="26" width="8.54296875" bestFit="1" customWidth="1"/>
    <col min="27" max="27" width="9" bestFit="1" customWidth="1"/>
    <col min="28" max="28" width="6.1796875" bestFit="1" customWidth="1"/>
    <col min="29" max="29" width="18" bestFit="1" customWidth="1"/>
    <col min="30" max="30" width="8.54296875" bestFit="1" customWidth="1"/>
    <col min="31" max="31" width="9" bestFit="1" customWidth="1"/>
    <col min="32" max="32" width="6.1796875" bestFit="1" customWidth="1"/>
    <col min="33" max="33" width="18" bestFit="1" customWidth="1"/>
    <col min="34" max="34" width="27.7265625" bestFit="1" customWidth="1"/>
    <col min="35" max="35" width="18.1796875" bestFit="1" customWidth="1"/>
    <col min="36" max="36" width="18.54296875" bestFit="1" customWidth="1"/>
    <col min="37" max="37" width="15.54296875" bestFit="1" customWidth="1"/>
    <col min="38" max="38" width="27.7265625" bestFit="1" customWidth="1"/>
    <col min="39" max="39" width="18.1796875" bestFit="1" customWidth="1"/>
    <col min="40" max="40" width="18.54296875" bestFit="1" customWidth="1"/>
    <col min="41" max="41" width="15.54296875" bestFit="1" customWidth="1"/>
    <col min="42" max="42" width="27.7265625" bestFit="1" customWidth="1"/>
    <col min="43" max="43" width="18.1796875" bestFit="1" customWidth="1"/>
    <col min="44" max="44" width="18.54296875" bestFit="1" customWidth="1"/>
    <col min="45" max="45" width="15.54296875" bestFit="1" customWidth="1"/>
    <col min="46" max="46" width="27.7265625" bestFit="1" customWidth="1"/>
    <col min="47" max="47" width="18.1796875" bestFit="1" customWidth="1"/>
    <col min="48" max="48" width="18.54296875" bestFit="1" customWidth="1"/>
    <col min="49" max="49" width="15.54296875" bestFit="1" customWidth="1"/>
    <col min="50" max="50" width="27.7265625" bestFit="1" customWidth="1"/>
    <col min="51" max="51" width="18.1796875" bestFit="1" customWidth="1"/>
    <col min="52" max="52" width="18.54296875" bestFit="1" customWidth="1"/>
    <col min="53" max="53" width="15.54296875" bestFit="1" customWidth="1"/>
    <col min="54" max="54" width="27.7265625" bestFit="1" customWidth="1"/>
    <col min="55" max="55" width="18.1796875" bestFit="1" customWidth="1"/>
    <col min="56" max="56" width="18.54296875" bestFit="1" customWidth="1"/>
    <col min="57" max="57" width="15.54296875" bestFit="1" customWidth="1"/>
    <col min="58" max="58" width="27.7265625" bestFit="1" customWidth="1"/>
    <col min="59" max="59" width="18.1796875" bestFit="1" customWidth="1"/>
    <col min="60" max="60" width="18.54296875" bestFit="1" customWidth="1"/>
    <col min="61" max="61" width="15.54296875" bestFit="1" customWidth="1"/>
    <col min="62" max="62" width="27.7265625" bestFit="1" customWidth="1"/>
    <col min="63" max="63" width="18.1796875" bestFit="1" customWidth="1"/>
    <col min="64" max="64" width="18.54296875" bestFit="1" customWidth="1"/>
    <col min="65" max="65" width="15.54296875" bestFit="1" customWidth="1"/>
    <col min="66" max="66" width="27.7265625" bestFit="1" customWidth="1"/>
    <col min="67" max="67" width="23.1796875" bestFit="1" customWidth="1"/>
    <col min="68" max="68" width="23.54296875" bestFit="1" customWidth="1"/>
    <col min="69" max="69" width="20.54296875" bestFit="1" customWidth="1"/>
    <col min="70" max="70" width="32.7265625" bestFit="1" customWidth="1"/>
  </cols>
  <sheetData>
    <row r="1" spans="1:1" ht="35.25" customHeight="1" x14ac:dyDescent="0.35">
      <c r="A1" s="64" t="s">
        <v>83</v>
      </c>
    </row>
    <row r="2" spans="1:1" ht="23.25" customHeight="1" x14ac:dyDescent="0.35">
      <c r="A2" t="str">
        <f>Parametrage!B7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euil26">
    <tabColor rgb="FF92D050"/>
  </sheetPr>
  <dimension ref="A1:A2"/>
  <sheetViews>
    <sheetView workbookViewId="0"/>
  </sheetViews>
  <sheetFormatPr defaultColWidth="11.453125" defaultRowHeight="14.5" x14ac:dyDescent="0.35"/>
  <cols>
    <col min="1" max="1" width="41.54296875" customWidth="1"/>
    <col min="2" max="2" width="21.54296875" bestFit="1" customWidth="1"/>
    <col min="3" max="3" width="22" bestFit="1" customWidth="1"/>
    <col min="4" max="4" width="21.54296875" bestFit="1" customWidth="1"/>
    <col min="5" max="5" width="22" bestFit="1" customWidth="1"/>
    <col min="6" max="6" width="21.54296875" bestFit="1" customWidth="1"/>
    <col min="7" max="7" width="22" bestFit="1" customWidth="1"/>
    <col min="8" max="8" width="21.54296875" bestFit="1" customWidth="1"/>
    <col min="9" max="9" width="22" bestFit="1" customWidth="1"/>
    <col min="10" max="10" width="21.54296875" bestFit="1" customWidth="1"/>
    <col min="11" max="11" width="22" bestFit="1" customWidth="1"/>
    <col min="12" max="12" width="21.54296875" bestFit="1" customWidth="1"/>
    <col min="13" max="13" width="22" bestFit="1" customWidth="1"/>
    <col min="14" max="14" width="21.54296875" bestFit="1" customWidth="1"/>
    <col min="15" max="15" width="22" bestFit="1" customWidth="1"/>
    <col min="16" max="16" width="21.54296875" bestFit="1" customWidth="1"/>
    <col min="17" max="17" width="22" bestFit="1" customWidth="1"/>
    <col min="18" max="18" width="21.54296875" bestFit="1" customWidth="1"/>
    <col min="19" max="19" width="22" bestFit="1" customWidth="1"/>
    <col min="20" max="20" width="21.54296875" bestFit="1" customWidth="1"/>
    <col min="21" max="21" width="22" bestFit="1" customWidth="1"/>
    <col min="22" max="22" width="21.54296875" bestFit="1" customWidth="1"/>
    <col min="23" max="23" width="22" bestFit="1" customWidth="1"/>
    <col min="24" max="24" width="21.54296875" bestFit="1" customWidth="1"/>
    <col min="25" max="25" width="22" bestFit="1" customWidth="1"/>
    <col min="26" max="26" width="21.54296875" bestFit="1" customWidth="1"/>
    <col min="27" max="27" width="22" bestFit="1" customWidth="1"/>
    <col min="28" max="28" width="21.54296875" bestFit="1" customWidth="1"/>
    <col min="29" max="29" width="22" bestFit="1" customWidth="1"/>
    <col min="30" max="30" width="21.54296875" bestFit="1" customWidth="1"/>
    <col min="31" max="31" width="22" bestFit="1" customWidth="1"/>
    <col min="32" max="32" width="26.54296875" bestFit="1" customWidth="1"/>
    <col min="33" max="33" width="27" bestFit="1" customWidth="1"/>
    <col min="34" max="34" width="31.7265625" bestFit="1" customWidth="1"/>
    <col min="35" max="35" width="31.1796875" bestFit="1" customWidth="1"/>
    <col min="36" max="36" width="31.7265625" bestFit="1" customWidth="1"/>
    <col min="37" max="37" width="35.7265625" bestFit="1" customWidth="1"/>
    <col min="38" max="39" width="36.1796875" bestFit="1" customWidth="1"/>
    <col min="40" max="40" width="36.7265625" bestFit="1" customWidth="1"/>
  </cols>
  <sheetData>
    <row r="1" spans="1:1" ht="33" customHeight="1" x14ac:dyDescent="0.35">
      <c r="A1" s="52" t="s">
        <v>84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"/>
  <dimension ref="A1:C9"/>
  <sheetViews>
    <sheetView workbookViewId="0"/>
  </sheetViews>
  <sheetFormatPr defaultColWidth="11.453125" defaultRowHeight="14.5" x14ac:dyDescent="0.35"/>
  <sheetData>
    <row r="1" spans="1:3" x14ac:dyDescent="0.35">
      <c r="A1" t="s">
        <v>14</v>
      </c>
      <c r="B1" t="s">
        <v>15</v>
      </c>
      <c r="C1" t="s">
        <v>16</v>
      </c>
    </row>
    <row r="2" spans="1:3" x14ac:dyDescent="0.35">
      <c r="A2" t="s">
        <v>17</v>
      </c>
      <c r="B2" t="s">
        <v>18</v>
      </c>
      <c r="C2" t="s">
        <v>27</v>
      </c>
    </row>
    <row r="3" spans="1:3" x14ac:dyDescent="0.35">
      <c r="A3" t="s">
        <v>19</v>
      </c>
      <c r="B3" t="s">
        <v>20</v>
      </c>
      <c r="C3" t="s">
        <v>28</v>
      </c>
    </row>
    <row r="4" spans="1:3" x14ac:dyDescent="0.35">
      <c r="A4" t="s">
        <v>21</v>
      </c>
      <c r="B4" t="s">
        <v>22</v>
      </c>
      <c r="C4" t="s">
        <v>29</v>
      </c>
    </row>
    <row r="5" spans="1:3" x14ac:dyDescent="0.35">
      <c r="A5" t="s">
        <v>23</v>
      </c>
      <c r="B5" t="s">
        <v>24</v>
      </c>
      <c r="C5" t="s">
        <v>33</v>
      </c>
    </row>
    <row r="6" spans="1:3" x14ac:dyDescent="0.35">
      <c r="A6" t="s">
        <v>25</v>
      </c>
      <c r="B6" t="s">
        <v>26</v>
      </c>
      <c r="C6" t="s">
        <v>30</v>
      </c>
    </row>
    <row r="7" spans="1:3" x14ac:dyDescent="0.35">
      <c r="A7" t="s">
        <v>17</v>
      </c>
      <c r="B7" t="s">
        <v>34</v>
      </c>
      <c r="C7" t="s">
        <v>35</v>
      </c>
    </row>
    <row r="8" spans="1:3" x14ac:dyDescent="0.35">
      <c r="A8" t="s">
        <v>19</v>
      </c>
      <c r="B8" t="s">
        <v>36</v>
      </c>
      <c r="C8" t="s">
        <v>37</v>
      </c>
    </row>
    <row r="9" spans="1:3" x14ac:dyDescent="0.35">
      <c r="A9" t="s">
        <v>21</v>
      </c>
      <c r="B9" t="s">
        <v>159</v>
      </c>
      <c r="C9" t="s">
        <v>160</v>
      </c>
    </row>
  </sheetData>
  <pageMargins left="0.7" right="0.7" top="0.75" bottom="0.75" header="0.3" footer="0.3"/>
  <pageSetup orientation="portrait" horizontalDpi="90" verticalDpi="9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euil69">
    <tabColor rgb="FF92D050"/>
  </sheetPr>
  <dimension ref="A1:A2"/>
  <sheetViews>
    <sheetView workbookViewId="0"/>
  </sheetViews>
  <sheetFormatPr defaultColWidth="11.453125" defaultRowHeight="14.5" x14ac:dyDescent="0.35"/>
  <cols>
    <col min="1" max="1" width="35.26953125" customWidth="1"/>
    <col min="2" max="2" width="21.54296875" bestFit="1" customWidth="1"/>
    <col min="3" max="3" width="22" bestFit="1" customWidth="1"/>
    <col min="4" max="4" width="21.54296875" bestFit="1" customWidth="1"/>
    <col min="5" max="5" width="22" bestFit="1" customWidth="1"/>
    <col min="6" max="6" width="21.54296875" bestFit="1" customWidth="1"/>
    <col min="7" max="7" width="22" bestFit="1" customWidth="1"/>
    <col min="8" max="8" width="21.54296875" bestFit="1" customWidth="1"/>
    <col min="9" max="9" width="22" bestFit="1" customWidth="1"/>
    <col min="10" max="10" width="21.54296875" bestFit="1" customWidth="1"/>
    <col min="11" max="11" width="22" bestFit="1" customWidth="1"/>
    <col min="12" max="12" width="21.54296875" bestFit="1" customWidth="1"/>
    <col min="13" max="13" width="22" bestFit="1" customWidth="1"/>
    <col min="14" max="14" width="21.54296875" bestFit="1" customWidth="1"/>
    <col min="15" max="15" width="22" bestFit="1" customWidth="1"/>
    <col min="16" max="16" width="21.54296875" bestFit="1" customWidth="1"/>
    <col min="17" max="17" width="22" bestFit="1" customWidth="1"/>
    <col min="18" max="18" width="21.54296875" bestFit="1" customWidth="1"/>
    <col min="19" max="19" width="22" bestFit="1" customWidth="1"/>
    <col min="20" max="20" width="21.54296875" bestFit="1" customWidth="1"/>
    <col min="21" max="21" width="22" bestFit="1" customWidth="1"/>
    <col min="22" max="22" width="21.54296875" bestFit="1" customWidth="1"/>
    <col min="23" max="23" width="22" bestFit="1" customWidth="1"/>
    <col min="24" max="24" width="21.54296875" bestFit="1" customWidth="1"/>
    <col min="25" max="25" width="22" bestFit="1" customWidth="1"/>
    <col min="26" max="26" width="21.54296875" bestFit="1" customWidth="1"/>
    <col min="27" max="27" width="22" bestFit="1" customWidth="1"/>
    <col min="28" max="28" width="21.54296875" bestFit="1" customWidth="1"/>
    <col min="29" max="29" width="22" bestFit="1" customWidth="1"/>
    <col min="30" max="30" width="21.54296875" bestFit="1" customWidth="1"/>
    <col min="31" max="31" width="22" bestFit="1" customWidth="1"/>
    <col min="32" max="32" width="26.54296875" bestFit="1" customWidth="1"/>
    <col min="33" max="34" width="27" bestFit="1" customWidth="1"/>
    <col min="35" max="35" width="31.1796875" bestFit="1" customWidth="1"/>
    <col min="36" max="36" width="31.7265625" bestFit="1" customWidth="1"/>
    <col min="37" max="37" width="35.7265625" bestFit="1" customWidth="1"/>
    <col min="38" max="39" width="36.1796875" bestFit="1" customWidth="1"/>
    <col min="40" max="40" width="36.7265625" bestFit="1" customWidth="1"/>
  </cols>
  <sheetData>
    <row r="1" spans="1:1" ht="42.75" customHeight="1" x14ac:dyDescent="0.35">
      <c r="A1" s="52" t="s">
        <v>85</v>
      </c>
    </row>
    <row r="2" spans="1:1" ht="22.5" customHeight="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euil70">
    <tabColor rgb="FF92D050"/>
  </sheetPr>
  <dimension ref="A1:A2"/>
  <sheetViews>
    <sheetView workbookViewId="0"/>
  </sheetViews>
  <sheetFormatPr defaultColWidth="11.453125" defaultRowHeight="14.5" x14ac:dyDescent="0.35"/>
  <cols>
    <col min="1" max="1" width="36.7265625" customWidth="1"/>
    <col min="2" max="2" width="21.54296875" bestFit="1" customWidth="1"/>
    <col min="3" max="3" width="22" bestFit="1" customWidth="1"/>
    <col min="4" max="4" width="21.54296875" bestFit="1" customWidth="1"/>
    <col min="5" max="5" width="22" bestFit="1" customWidth="1"/>
    <col min="6" max="6" width="21.54296875" bestFit="1" customWidth="1"/>
    <col min="7" max="7" width="22" bestFit="1" customWidth="1"/>
    <col min="8" max="8" width="21.54296875" bestFit="1" customWidth="1"/>
    <col min="9" max="9" width="22" bestFit="1" customWidth="1"/>
    <col min="10" max="10" width="21.54296875" bestFit="1" customWidth="1"/>
    <col min="11" max="11" width="22" bestFit="1" customWidth="1"/>
    <col min="12" max="12" width="21.54296875" bestFit="1" customWidth="1"/>
    <col min="13" max="13" width="22" bestFit="1" customWidth="1"/>
    <col min="14" max="14" width="21.54296875" bestFit="1" customWidth="1"/>
    <col min="15" max="15" width="22" bestFit="1" customWidth="1"/>
    <col min="16" max="16" width="21.54296875" bestFit="1" customWidth="1"/>
    <col min="17" max="17" width="22" bestFit="1" customWidth="1"/>
    <col min="18" max="18" width="21.54296875" bestFit="1" customWidth="1"/>
    <col min="19" max="19" width="22" bestFit="1" customWidth="1"/>
    <col min="20" max="20" width="26.54296875" bestFit="1" customWidth="1"/>
    <col min="21" max="21" width="27" bestFit="1" customWidth="1"/>
    <col min="22" max="23" width="36.1796875" bestFit="1" customWidth="1"/>
    <col min="24" max="24" width="36.7265625" bestFit="1" customWidth="1"/>
    <col min="25" max="25" width="31.1796875" bestFit="1" customWidth="1"/>
    <col min="26" max="26" width="31.7265625" bestFit="1" customWidth="1"/>
    <col min="27" max="27" width="31.1796875" bestFit="1" customWidth="1"/>
    <col min="28" max="28" width="31.7265625" bestFit="1" customWidth="1"/>
    <col min="29" max="29" width="31.1796875" bestFit="1" customWidth="1"/>
    <col min="30" max="30" width="31.7265625" bestFit="1" customWidth="1"/>
    <col min="31" max="31" width="35.7265625" bestFit="1" customWidth="1"/>
    <col min="32" max="32" width="36.1796875" bestFit="1" customWidth="1"/>
    <col min="33" max="33" width="31.1796875" bestFit="1" customWidth="1"/>
    <col min="34" max="34" width="31.7265625" bestFit="1" customWidth="1"/>
    <col min="35" max="35" width="31.1796875" bestFit="1" customWidth="1"/>
    <col min="36" max="36" width="31.7265625" bestFit="1" customWidth="1"/>
    <col min="37" max="37" width="35.7265625" bestFit="1" customWidth="1"/>
    <col min="38" max="39" width="36.1796875" bestFit="1" customWidth="1"/>
    <col min="40" max="40" width="36.7265625" bestFit="1" customWidth="1"/>
  </cols>
  <sheetData>
    <row r="1" spans="1:1" ht="37.5" customHeight="1" x14ac:dyDescent="0.35">
      <c r="A1" s="52" t="s">
        <v>86</v>
      </c>
    </row>
    <row r="2" spans="1:1" ht="18" customHeight="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euil71">
    <tabColor rgb="FF92D050"/>
  </sheetPr>
  <dimension ref="A1:U14"/>
  <sheetViews>
    <sheetView workbookViewId="0"/>
  </sheetViews>
  <sheetFormatPr defaultColWidth="11.453125" defaultRowHeight="14.5" x14ac:dyDescent="0.35"/>
  <cols>
    <col min="1" max="1" width="36.7265625" customWidth="1"/>
    <col min="2" max="2" width="21.54296875" bestFit="1" customWidth="1"/>
    <col min="3" max="3" width="22" bestFit="1" customWidth="1"/>
    <col min="4" max="4" width="21.54296875" bestFit="1" customWidth="1"/>
    <col min="5" max="5" width="22" bestFit="1" customWidth="1"/>
    <col min="6" max="6" width="21.54296875" bestFit="1" customWidth="1"/>
    <col min="7" max="7" width="22" bestFit="1" customWidth="1"/>
    <col min="8" max="8" width="21.54296875" bestFit="1" customWidth="1"/>
    <col min="9" max="9" width="22" bestFit="1" customWidth="1"/>
    <col min="10" max="10" width="21.54296875" bestFit="1" customWidth="1"/>
    <col min="11" max="11" width="22" bestFit="1" customWidth="1"/>
    <col min="12" max="12" width="21.54296875" bestFit="1" customWidth="1"/>
    <col min="13" max="13" width="22" bestFit="1" customWidth="1"/>
    <col min="14" max="14" width="21.54296875" bestFit="1" customWidth="1"/>
    <col min="15" max="15" width="22" bestFit="1" customWidth="1"/>
    <col min="16" max="16" width="21.54296875" bestFit="1" customWidth="1"/>
    <col min="17" max="17" width="22" bestFit="1" customWidth="1"/>
    <col min="18" max="18" width="21.54296875" bestFit="1" customWidth="1"/>
    <col min="19" max="19" width="22" bestFit="1" customWidth="1"/>
    <col min="20" max="20" width="26.54296875" bestFit="1" customWidth="1"/>
    <col min="21" max="21" width="27" bestFit="1" customWidth="1"/>
    <col min="22" max="22" width="31.7265625" bestFit="1" customWidth="1"/>
    <col min="23" max="23" width="31.1796875" bestFit="1" customWidth="1"/>
    <col min="24" max="24" width="31.7265625" bestFit="1" customWidth="1"/>
    <col min="25" max="25" width="31.1796875" bestFit="1" customWidth="1"/>
    <col min="26" max="26" width="31.7265625" bestFit="1" customWidth="1"/>
    <col min="27" max="27" width="31.1796875" bestFit="1" customWidth="1"/>
    <col min="28" max="28" width="31.7265625" bestFit="1" customWidth="1"/>
    <col min="29" max="29" width="31.1796875" bestFit="1" customWidth="1"/>
    <col min="30" max="30" width="31.7265625" bestFit="1" customWidth="1"/>
    <col min="31" max="31" width="31.1796875" bestFit="1" customWidth="1"/>
    <col min="32" max="32" width="31.7265625" bestFit="1" customWidth="1"/>
    <col min="33" max="33" width="36.1796875" bestFit="1" customWidth="1"/>
    <col min="34" max="34" width="36.7265625" bestFit="1" customWidth="1"/>
    <col min="35" max="35" width="31.1796875" bestFit="1" customWidth="1"/>
    <col min="36" max="36" width="31.7265625" bestFit="1" customWidth="1"/>
    <col min="37" max="37" width="35.7265625" bestFit="1" customWidth="1"/>
    <col min="38" max="39" width="36.1796875" bestFit="1" customWidth="1"/>
    <col min="40" max="40" width="36.7265625" bestFit="1" customWidth="1"/>
  </cols>
  <sheetData>
    <row r="1" spans="1:21" ht="40.5" customHeight="1" x14ac:dyDescent="0.35">
      <c r="A1" s="52" t="s">
        <v>87</v>
      </c>
    </row>
    <row r="2" spans="1:21" ht="19.5" customHeight="1" x14ac:dyDescent="0.35">
      <c r="A2" t="str">
        <f>Parametrage!B5</f>
        <v>d'octobre  2018  à  Septembre  2020</v>
      </c>
    </row>
    <row r="6" spans="1:21" x14ac:dyDescent="0.35">
      <c r="A6" s="67"/>
      <c r="B6" s="67">
        <v>2018</v>
      </c>
      <c r="C6" s="67"/>
      <c r="D6" s="67"/>
      <c r="E6" s="67"/>
      <c r="F6" s="67">
        <v>2019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>
        <v>2020</v>
      </c>
      <c r="S6" s="67"/>
      <c r="T6" s="67" t="s">
        <v>192</v>
      </c>
      <c r="U6" s="67" t="s">
        <v>193</v>
      </c>
    </row>
    <row r="7" spans="1:21" x14ac:dyDescent="0.35">
      <c r="A7" s="67"/>
      <c r="B7" s="67">
        <v>10</v>
      </c>
      <c r="C7" s="67"/>
      <c r="D7" s="67">
        <v>12</v>
      </c>
      <c r="E7" s="67"/>
      <c r="F7" s="67">
        <v>2</v>
      </c>
      <c r="G7" s="67"/>
      <c r="H7" s="67">
        <v>4</v>
      </c>
      <c r="I7" s="67"/>
      <c r="J7" s="67">
        <v>6</v>
      </c>
      <c r="K7" s="67"/>
      <c r="L7" s="67">
        <v>8</v>
      </c>
      <c r="M7" s="67"/>
      <c r="N7" s="67">
        <v>10</v>
      </c>
      <c r="O7" s="67"/>
      <c r="P7" s="67">
        <v>12</v>
      </c>
      <c r="Q7" s="67"/>
      <c r="R7" s="67">
        <v>2</v>
      </c>
      <c r="S7" s="67"/>
      <c r="T7" s="67"/>
      <c r="U7" s="67"/>
    </row>
    <row r="8" spans="1:21" x14ac:dyDescent="0.35">
      <c r="A8" s="66" t="s">
        <v>176</v>
      </c>
      <c r="B8" s="66" t="s">
        <v>190</v>
      </c>
      <c r="C8" s="66" t="s">
        <v>191</v>
      </c>
      <c r="D8" s="66" t="s">
        <v>190</v>
      </c>
      <c r="E8" s="66" t="s">
        <v>191</v>
      </c>
      <c r="F8" s="66" t="s">
        <v>190</v>
      </c>
      <c r="G8" s="66" t="s">
        <v>191</v>
      </c>
      <c r="H8" s="66" t="s">
        <v>190</v>
      </c>
      <c r="I8" s="66" t="s">
        <v>191</v>
      </c>
      <c r="J8" s="66" t="s">
        <v>190</v>
      </c>
      <c r="K8" s="66" t="s">
        <v>191</v>
      </c>
      <c r="L8" s="66" t="s">
        <v>190</v>
      </c>
      <c r="M8" s="66" t="s">
        <v>191</v>
      </c>
      <c r="N8" s="66" t="s">
        <v>190</v>
      </c>
      <c r="O8" s="66" t="s">
        <v>191</v>
      </c>
      <c r="P8" s="66" t="s">
        <v>190</v>
      </c>
      <c r="Q8" s="66" t="s">
        <v>191</v>
      </c>
      <c r="R8" s="66" t="s">
        <v>190</v>
      </c>
      <c r="S8" s="66" t="s">
        <v>191</v>
      </c>
      <c r="T8" s="66"/>
      <c r="U8" s="66"/>
    </row>
    <row r="9" spans="1:21" x14ac:dyDescent="0.35">
      <c r="A9" s="71" t="s">
        <v>164</v>
      </c>
      <c r="B9" s="68">
        <v>99</v>
      </c>
      <c r="C9" s="68">
        <v>115</v>
      </c>
      <c r="D9" s="68">
        <v>164</v>
      </c>
      <c r="E9" s="68">
        <v>171</v>
      </c>
      <c r="F9" s="68">
        <v>54</v>
      </c>
      <c r="G9" s="68">
        <v>55</v>
      </c>
      <c r="H9" s="68">
        <v>54</v>
      </c>
      <c r="I9" s="68">
        <v>47</v>
      </c>
      <c r="J9" s="68">
        <v>67</v>
      </c>
      <c r="K9" s="68">
        <v>48</v>
      </c>
      <c r="L9" s="68">
        <v>10</v>
      </c>
      <c r="M9" s="68">
        <v>32</v>
      </c>
      <c r="N9" s="68">
        <v>27</v>
      </c>
      <c r="O9" s="68">
        <v>58</v>
      </c>
      <c r="P9" s="68">
        <v>12</v>
      </c>
      <c r="Q9" s="68">
        <v>13</v>
      </c>
      <c r="R9" s="68">
        <v>1</v>
      </c>
      <c r="S9" s="68">
        <v>0</v>
      </c>
      <c r="T9" s="68">
        <v>488</v>
      </c>
      <c r="U9" s="68">
        <v>539</v>
      </c>
    </row>
    <row r="10" spans="1:21" x14ac:dyDescent="0.35">
      <c r="A10" s="71" t="s">
        <v>165</v>
      </c>
      <c r="B10" s="68">
        <v>6</v>
      </c>
      <c r="C10" s="68">
        <v>18</v>
      </c>
      <c r="D10" s="68">
        <v>2</v>
      </c>
      <c r="E10" s="68">
        <v>5</v>
      </c>
      <c r="F10" s="68">
        <v>9</v>
      </c>
      <c r="G10" s="68">
        <v>2</v>
      </c>
      <c r="H10" s="68">
        <v>0</v>
      </c>
      <c r="I10" s="68">
        <v>3</v>
      </c>
      <c r="J10" s="68">
        <v>0</v>
      </c>
      <c r="K10" s="68">
        <v>0</v>
      </c>
      <c r="L10" s="68">
        <v>61</v>
      </c>
      <c r="M10" s="68">
        <v>90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  <c r="S10" s="68">
        <v>0</v>
      </c>
      <c r="T10" s="68">
        <v>78</v>
      </c>
      <c r="U10" s="68">
        <v>118</v>
      </c>
    </row>
    <row r="11" spans="1:21" x14ac:dyDescent="0.35">
      <c r="A11" s="71" t="s">
        <v>178</v>
      </c>
      <c r="B11" s="68">
        <v>4</v>
      </c>
      <c r="C11" s="68">
        <v>7</v>
      </c>
      <c r="D11" s="68">
        <v>9</v>
      </c>
      <c r="E11" s="68">
        <v>22</v>
      </c>
      <c r="F11" s="68">
        <v>380</v>
      </c>
      <c r="G11" s="68">
        <v>447</v>
      </c>
      <c r="H11" s="68">
        <v>254</v>
      </c>
      <c r="I11" s="68">
        <v>362</v>
      </c>
      <c r="J11" s="68">
        <v>25</v>
      </c>
      <c r="K11" s="68">
        <v>75</v>
      </c>
      <c r="L11" s="68">
        <v>93</v>
      </c>
      <c r="M11" s="68">
        <v>149</v>
      </c>
      <c r="N11" s="68">
        <v>70</v>
      </c>
      <c r="O11" s="68">
        <v>79</v>
      </c>
      <c r="P11" s="68">
        <v>126</v>
      </c>
      <c r="Q11" s="68">
        <v>239</v>
      </c>
      <c r="R11" s="68">
        <v>180</v>
      </c>
      <c r="S11" s="68">
        <v>221</v>
      </c>
      <c r="T11" s="68">
        <v>1141</v>
      </c>
      <c r="U11" s="68">
        <v>1601</v>
      </c>
    </row>
    <row r="12" spans="1:21" x14ac:dyDescent="0.35">
      <c r="A12" s="71" t="s">
        <v>179</v>
      </c>
      <c r="B12" s="68">
        <v>187</v>
      </c>
      <c r="C12" s="68">
        <v>248</v>
      </c>
      <c r="D12" s="68">
        <v>71</v>
      </c>
      <c r="E12" s="68">
        <v>106</v>
      </c>
      <c r="F12" s="68">
        <v>445</v>
      </c>
      <c r="G12" s="68">
        <v>377</v>
      </c>
      <c r="H12" s="68">
        <v>99</v>
      </c>
      <c r="I12" s="68">
        <v>82</v>
      </c>
      <c r="J12" s="68">
        <v>132</v>
      </c>
      <c r="K12" s="68">
        <v>80</v>
      </c>
      <c r="L12" s="68">
        <v>83</v>
      </c>
      <c r="M12" s="68">
        <v>67</v>
      </c>
      <c r="N12" s="68">
        <v>178</v>
      </c>
      <c r="O12" s="68">
        <v>114</v>
      </c>
      <c r="P12" s="68">
        <v>55</v>
      </c>
      <c r="Q12" s="68">
        <v>44</v>
      </c>
      <c r="R12" s="68">
        <v>102</v>
      </c>
      <c r="S12" s="68">
        <v>62</v>
      </c>
      <c r="T12" s="68">
        <v>1352</v>
      </c>
      <c r="U12" s="68">
        <v>1180</v>
      </c>
    </row>
    <row r="13" spans="1:21" x14ac:dyDescent="0.35">
      <c r="A13" s="71" t="s">
        <v>181</v>
      </c>
      <c r="B13" s="68">
        <v>6</v>
      </c>
      <c r="C13" s="68">
        <v>24</v>
      </c>
      <c r="D13" s="68">
        <v>4</v>
      </c>
      <c r="E13" s="68">
        <v>3</v>
      </c>
      <c r="F13" s="68">
        <v>0</v>
      </c>
      <c r="G13" s="68">
        <v>2</v>
      </c>
      <c r="H13" s="68">
        <v>0</v>
      </c>
      <c r="I13" s="68">
        <v>0</v>
      </c>
      <c r="J13" s="68">
        <v>1</v>
      </c>
      <c r="K13" s="68">
        <v>16</v>
      </c>
      <c r="L13" s="68">
        <v>0</v>
      </c>
      <c r="M13" s="68">
        <v>0</v>
      </c>
      <c r="N13" s="68">
        <v>42</v>
      </c>
      <c r="O13" s="68">
        <v>29</v>
      </c>
      <c r="P13" s="68">
        <v>32</v>
      </c>
      <c r="Q13" s="68">
        <v>7</v>
      </c>
      <c r="R13" s="68">
        <v>5</v>
      </c>
      <c r="S13" s="68">
        <v>4</v>
      </c>
      <c r="T13" s="68">
        <v>90</v>
      </c>
      <c r="U13" s="68">
        <v>85</v>
      </c>
    </row>
    <row r="14" spans="1:21" x14ac:dyDescent="0.35">
      <c r="A14" s="71" t="s">
        <v>180</v>
      </c>
      <c r="B14" s="68">
        <v>149</v>
      </c>
      <c r="C14" s="68">
        <v>181</v>
      </c>
      <c r="D14" s="68">
        <v>2</v>
      </c>
      <c r="E14" s="68">
        <v>6</v>
      </c>
      <c r="F14" s="68">
        <v>0</v>
      </c>
      <c r="G14" s="68">
        <v>1</v>
      </c>
      <c r="H14" s="68">
        <v>24</v>
      </c>
      <c r="I14" s="68">
        <v>18</v>
      </c>
      <c r="J14" s="68">
        <v>4</v>
      </c>
      <c r="K14" s="68">
        <v>7</v>
      </c>
      <c r="L14" s="68">
        <v>11</v>
      </c>
      <c r="M14" s="68">
        <v>8</v>
      </c>
      <c r="N14" s="68">
        <v>58</v>
      </c>
      <c r="O14" s="68">
        <v>84</v>
      </c>
      <c r="P14" s="68">
        <v>4</v>
      </c>
      <c r="Q14" s="68">
        <v>2</v>
      </c>
      <c r="R14" s="68">
        <v>2</v>
      </c>
      <c r="S14" s="68">
        <v>1</v>
      </c>
      <c r="T14" s="68">
        <v>254</v>
      </c>
      <c r="U14" s="68">
        <v>308</v>
      </c>
    </row>
  </sheetData>
  <pageMargins left="0.7" right="0.7" top="0.75" bottom="0.75" header="0.3" footer="0.3"/>
  <pageSetup orientation="portrait" horizontalDpi="90" verticalDpi="9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euil72">
    <tabColor rgb="FF92D050"/>
  </sheetPr>
  <dimension ref="A1:A2"/>
  <sheetViews>
    <sheetView workbookViewId="0"/>
  </sheetViews>
  <sheetFormatPr defaultColWidth="11.453125" defaultRowHeight="14.5" x14ac:dyDescent="0.35"/>
  <cols>
    <col min="1" max="1" width="34.81640625" customWidth="1"/>
    <col min="2" max="2" width="21.54296875" bestFit="1" customWidth="1"/>
    <col min="3" max="3" width="22" bestFit="1" customWidth="1"/>
    <col min="4" max="4" width="21.54296875" bestFit="1" customWidth="1"/>
    <col min="5" max="5" width="22" bestFit="1" customWidth="1"/>
    <col min="6" max="6" width="21.54296875" bestFit="1" customWidth="1"/>
    <col min="7" max="7" width="22" bestFit="1" customWidth="1"/>
    <col min="8" max="8" width="21.54296875" bestFit="1" customWidth="1"/>
    <col min="9" max="9" width="22" bestFit="1" customWidth="1"/>
    <col min="10" max="10" width="21.54296875" bestFit="1" customWidth="1"/>
    <col min="11" max="11" width="22" bestFit="1" customWidth="1"/>
    <col min="12" max="12" width="21.54296875" bestFit="1" customWidth="1"/>
    <col min="13" max="13" width="22" bestFit="1" customWidth="1"/>
    <col min="14" max="14" width="21.54296875" bestFit="1" customWidth="1"/>
    <col min="15" max="15" width="22" bestFit="1" customWidth="1"/>
    <col min="16" max="16" width="21.54296875" bestFit="1" customWidth="1"/>
    <col min="17" max="17" width="22" bestFit="1" customWidth="1"/>
    <col min="18" max="18" width="26.54296875" bestFit="1" customWidth="1"/>
    <col min="19" max="19" width="27" bestFit="1" customWidth="1"/>
    <col min="20" max="20" width="31.7265625" bestFit="1" customWidth="1"/>
    <col min="21" max="21" width="31.1796875" bestFit="1" customWidth="1"/>
    <col min="22" max="22" width="31.7265625" bestFit="1" customWidth="1"/>
    <col min="23" max="23" width="31.1796875" bestFit="1" customWidth="1"/>
    <col min="24" max="24" width="31.7265625" bestFit="1" customWidth="1"/>
    <col min="25" max="25" width="31.1796875" bestFit="1" customWidth="1"/>
    <col min="26" max="26" width="31.7265625" bestFit="1" customWidth="1"/>
    <col min="27" max="27" width="31.1796875" bestFit="1" customWidth="1"/>
    <col min="28" max="28" width="31.7265625" bestFit="1" customWidth="1"/>
    <col min="29" max="29" width="31.1796875" bestFit="1" customWidth="1"/>
    <col min="30" max="30" width="31.7265625" bestFit="1" customWidth="1"/>
    <col min="31" max="31" width="31.1796875" bestFit="1" customWidth="1"/>
    <col min="32" max="32" width="31.7265625" bestFit="1" customWidth="1"/>
    <col min="33" max="33" width="36.1796875" bestFit="1" customWidth="1"/>
    <col min="34" max="34" width="36.7265625" bestFit="1" customWidth="1"/>
  </cols>
  <sheetData>
    <row r="1" spans="1:1" ht="38.25" customHeight="1" x14ac:dyDescent="0.35">
      <c r="A1" s="52" t="s">
        <v>88</v>
      </c>
    </row>
    <row r="2" spans="1:1" x14ac:dyDescent="0.35">
      <c r="A2" t="str">
        <f>Parametrage!B7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euil73">
    <tabColor rgb="FFC00000"/>
  </sheetPr>
  <dimension ref="A1:A3"/>
  <sheetViews>
    <sheetView workbookViewId="0"/>
  </sheetViews>
  <sheetFormatPr defaultColWidth="11.453125" defaultRowHeight="14.5" x14ac:dyDescent="0.35"/>
  <cols>
    <col min="1" max="1" width="24.453125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4.5" customHeight="1" x14ac:dyDescent="0.35">
      <c r="A1" s="53" t="s">
        <v>40</v>
      </c>
    </row>
    <row r="2" spans="1:1" ht="15.5" x14ac:dyDescent="0.35">
      <c r="A2" s="54" t="s">
        <v>89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euil74">
    <tabColor rgb="FFC00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27" customHeight="1" x14ac:dyDescent="0.35">
      <c r="A1" s="53" t="s">
        <v>40</v>
      </c>
    </row>
    <row r="2" spans="1:1" ht="15.5" x14ac:dyDescent="0.35">
      <c r="A2" s="55" t="s">
        <v>90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Feuil75">
    <tabColor rgb="FFC00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6.75" customHeight="1" x14ac:dyDescent="0.35">
      <c r="A1" s="53" t="s">
        <v>40</v>
      </c>
    </row>
    <row r="2" spans="1:1" ht="15.5" x14ac:dyDescent="0.35">
      <c r="A2" s="55" t="s">
        <v>91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Feuil76">
    <tabColor rgb="FFC00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0.75" customHeight="1" x14ac:dyDescent="0.35">
      <c r="A1" s="53" t="s">
        <v>40</v>
      </c>
    </row>
    <row r="2" spans="1:1" ht="15.5" x14ac:dyDescent="0.35">
      <c r="A2" s="55" t="s">
        <v>92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Feuil77">
    <tabColor rgb="FFC00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7.7265625" bestFit="1" customWidth="1"/>
  </cols>
  <sheetData>
    <row r="1" spans="1:1" ht="32.25" customHeight="1" x14ac:dyDescent="0.35">
      <c r="A1" s="53" t="s">
        <v>40</v>
      </c>
    </row>
    <row r="2" spans="1:1" ht="15.5" x14ac:dyDescent="0.35">
      <c r="A2" s="55" t="s">
        <v>93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Feuil78">
    <tabColor rgb="FFC00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1.5" customHeight="1" x14ac:dyDescent="0.35">
      <c r="A1" s="53" t="s">
        <v>40</v>
      </c>
    </row>
    <row r="2" spans="1:1" ht="15.5" x14ac:dyDescent="0.35">
      <c r="A2" s="55" t="s">
        <v>94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enu_TCD1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orientation="portrait" horizontalDpi="90" verticalDpi="9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Feuil79">
    <tabColor rgb="FF92D050"/>
  </sheetPr>
  <dimension ref="A1:A3"/>
  <sheetViews>
    <sheetView workbookViewId="0"/>
  </sheetViews>
  <sheetFormatPr defaultColWidth="11.453125" defaultRowHeight="14.5" x14ac:dyDescent="0.35"/>
  <cols>
    <col min="1" max="1" width="20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0" customHeight="1" x14ac:dyDescent="0.35">
      <c r="A1" s="53" t="s">
        <v>41</v>
      </c>
    </row>
    <row r="2" spans="1:1" ht="15.5" x14ac:dyDescent="0.35">
      <c r="A2" s="55" t="s">
        <v>95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Feuil80">
    <tabColor rgb="FF92D050"/>
  </sheetPr>
  <dimension ref="A1:A3"/>
  <sheetViews>
    <sheetView workbookViewId="0"/>
  </sheetViews>
  <sheetFormatPr defaultColWidth="11.453125" defaultRowHeight="14.5" x14ac:dyDescent="0.35"/>
  <cols>
    <col min="1" max="1" width="20.81640625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24.75" customHeight="1" x14ac:dyDescent="0.35">
      <c r="A1" s="53" t="s">
        <v>41</v>
      </c>
    </row>
    <row r="2" spans="1:1" ht="15.5" x14ac:dyDescent="0.35">
      <c r="A2" s="55" t="s">
        <v>96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Feuil81">
    <tabColor rgb="FF92D05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9.75" customHeight="1" x14ac:dyDescent="0.35">
      <c r="A1" s="53" t="s">
        <v>41</v>
      </c>
    </row>
    <row r="2" spans="1:1" ht="15.5" x14ac:dyDescent="0.35">
      <c r="A2" s="55" t="s">
        <v>97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Feuil82">
    <tabColor rgb="FF92D05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1.5" customHeight="1" x14ac:dyDescent="0.35">
      <c r="A1" s="53" t="s">
        <v>41</v>
      </c>
    </row>
    <row r="2" spans="1:1" ht="15.5" x14ac:dyDescent="0.35">
      <c r="A2" s="55" t="s">
        <v>98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Feuil83">
    <tabColor rgb="FF92D05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3.75" customHeight="1" x14ac:dyDescent="0.35">
      <c r="A1" s="53" t="s">
        <v>41</v>
      </c>
    </row>
    <row r="2" spans="1:1" ht="15.5" x14ac:dyDescent="0.35">
      <c r="A2" s="55" t="s">
        <v>99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Feuil84">
    <tabColor rgb="FF92D05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3.75" customHeight="1" x14ac:dyDescent="0.35">
      <c r="A1" s="53" t="s">
        <v>41</v>
      </c>
    </row>
    <row r="2" spans="1:1" ht="15.5" x14ac:dyDescent="0.35">
      <c r="A2" s="55" t="s">
        <v>100</v>
      </c>
    </row>
    <row r="3" spans="1:1" x14ac:dyDescent="0.35">
      <c r="A3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Feuil85">
    <tabColor rgb="FF00B0F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8.25" customHeight="1" x14ac:dyDescent="0.35">
      <c r="A1" s="53" t="s">
        <v>42</v>
      </c>
    </row>
    <row r="2" spans="1:1" ht="15.5" x14ac:dyDescent="0.35">
      <c r="A2" s="52" t="s">
        <v>101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Feuil86">
    <tabColor rgb="FF00B0F0"/>
  </sheetPr>
  <dimension ref="A1:A3"/>
  <sheetViews>
    <sheetView workbookViewId="0"/>
  </sheetViews>
  <sheetFormatPr defaultColWidth="11.453125" defaultRowHeight="14.5" x14ac:dyDescent="0.35"/>
  <cols>
    <col min="1" max="1" width="27.81640625" bestFit="1" customWidth="1"/>
    <col min="2" max="2" width="17" bestFit="1" customWidth="1"/>
    <col min="3" max="3" width="17.453125" bestFit="1" customWidth="1"/>
    <col min="4" max="4" width="7.1796875" bestFit="1" customWidth="1"/>
    <col min="5" max="5" width="9.54296875" bestFit="1" customWidth="1"/>
    <col min="6" max="6" width="10" bestFit="1" customWidth="1"/>
  </cols>
  <sheetData>
    <row r="1" spans="1:1" ht="37.5" customHeight="1" x14ac:dyDescent="0.35">
      <c r="A1" s="53" t="s">
        <v>42</v>
      </c>
    </row>
    <row r="2" spans="1:1" ht="15.5" x14ac:dyDescent="0.35">
      <c r="A2" s="55" t="s">
        <v>102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Feuil87">
    <tabColor rgb="FF00B0F0"/>
  </sheetPr>
  <dimension ref="A1:A3"/>
  <sheetViews>
    <sheetView workbookViewId="0"/>
  </sheetViews>
  <sheetFormatPr defaultColWidth="11.453125" defaultRowHeight="14.5" x14ac:dyDescent="0.35"/>
  <cols>
    <col min="1" max="1" width="27.816406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1.5" customHeight="1" x14ac:dyDescent="0.35">
      <c r="A1" s="53" t="s">
        <v>42</v>
      </c>
    </row>
    <row r="2" spans="1:1" ht="15.5" x14ac:dyDescent="0.35">
      <c r="A2" s="55" t="s">
        <v>103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Feuil88">
    <tabColor rgb="FF00B0F0"/>
  </sheetPr>
  <dimension ref="A1:A3"/>
  <sheetViews>
    <sheetView workbookViewId="0"/>
  </sheetViews>
  <sheetFormatPr defaultColWidth="11.453125" defaultRowHeight="14.5" x14ac:dyDescent="0.35"/>
  <cols>
    <col min="1" max="1" width="27.81640625" bestFit="1" customWidth="1"/>
    <col min="2" max="2" width="17" bestFit="1" customWidth="1"/>
    <col min="3" max="3" width="17.453125" bestFit="1" customWidth="1"/>
    <col min="4" max="4" width="7.1796875" bestFit="1" customWidth="1"/>
    <col min="5" max="5" width="9.54296875" bestFit="1" customWidth="1"/>
    <col min="6" max="6" width="10" bestFit="1" customWidth="1"/>
  </cols>
  <sheetData>
    <row r="1" spans="1:1" ht="38.25" customHeight="1" x14ac:dyDescent="0.35">
      <c r="A1" s="53" t="s">
        <v>42</v>
      </c>
    </row>
    <row r="2" spans="1:1" ht="15.5" x14ac:dyDescent="0.35">
      <c r="A2" s="55" t="s">
        <v>104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enu_TCD5">
    <tabColor rgb="FF00B0F0"/>
  </sheetPr>
  <dimension ref="A1"/>
  <sheetViews>
    <sheetView showGridLines="0" showRowColHeaders="0" zoomScale="83" zoomScaleNormal="83" workbookViewId="0"/>
  </sheetViews>
  <sheetFormatPr defaultColWidth="11.453125" defaultRowHeight="14.5" x14ac:dyDescent="0.35"/>
  <sheetData/>
  <pageMargins left="0.7" right="0.7" top="0.75" bottom="0.75" header="0.3" footer="0.3"/>
  <pageSetup orientation="portrait" horizontalDpi="90" verticalDpi="9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Feuil89">
    <tabColor rgb="FFFFC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42.75" customHeight="1" x14ac:dyDescent="0.35">
      <c r="A1" s="53" t="s">
        <v>43</v>
      </c>
    </row>
    <row r="2" spans="1:1" ht="15.5" x14ac:dyDescent="0.35">
      <c r="A2" s="55" t="s">
        <v>105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Feuil90">
    <tabColor rgb="FFFFC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41.25" customHeight="1" x14ac:dyDescent="0.35">
      <c r="A1" s="53" t="s">
        <v>43</v>
      </c>
    </row>
    <row r="2" spans="1:1" ht="15.5" x14ac:dyDescent="0.35">
      <c r="A2" s="55" t="s">
        <v>106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Feuil91">
    <tabColor rgb="FFFFC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41.25" customHeight="1" x14ac:dyDescent="0.35">
      <c r="A1" s="53" t="s">
        <v>43</v>
      </c>
    </row>
    <row r="2" spans="1:1" ht="15.5" x14ac:dyDescent="0.35">
      <c r="A2" s="55" t="s">
        <v>107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Feuil92">
    <tabColor rgb="FFFFC000"/>
  </sheetPr>
  <dimension ref="A1:A3"/>
  <sheetViews>
    <sheetView workbookViewId="0"/>
  </sheetViews>
  <sheetFormatPr defaultColWidth="11.453125" defaultRowHeight="14.5" x14ac:dyDescent="0.35"/>
  <cols>
    <col min="1" max="1" width="20.26953125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5.25" customHeight="1" x14ac:dyDescent="0.35">
      <c r="A1" s="53" t="s">
        <v>43</v>
      </c>
    </row>
    <row r="2" spans="1:1" ht="15.5" x14ac:dyDescent="0.35">
      <c r="A2" s="55" t="s">
        <v>108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Feuil93">
    <tabColor rgb="FFFFC00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7.5" customHeight="1" x14ac:dyDescent="0.35">
      <c r="A1" s="53" t="s">
        <v>43</v>
      </c>
    </row>
    <row r="2" spans="1:1" ht="15.5" x14ac:dyDescent="0.35">
      <c r="A2" s="55" t="s">
        <v>109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Feuil94">
    <tabColor rgb="FFFFC000"/>
  </sheetPr>
  <dimension ref="A1:A3"/>
  <sheetViews>
    <sheetView workbookViewId="0"/>
  </sheetViews>
  <sheetFormatPr defaultColWidth="11.453125" defaultRowHeight="14.5" x14ac:dyDescent="0.35"/>
  <cols>
    <col min="1" max="1" width="16.7265625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9.54296875" bestFit="1" customWidth="1"/>
    <col min="7" max="7" width="10" bestFit="1" customWidth="1"/>
  </cols>
  <sheetData>
    <row r="1" spans="1:1" ht="39" customHeight="1" x14ac:dyDescent="0.35">
      <c r="A1" s="53" t="s">
        <v>43</v>
      </c>
    </row>
    <row r="2" spans="1:1" ht="15.5" x14ac:dyDescent="0.35">
      <c r="A2" s="55" t="s">
        <v>110</v>
      </c>
    </row>
    <row r="3" spans="1:1" x14ac:dyDescent="0.35">
      <c r="A3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Feuil95">
    <tabColor rgb="FF7030A0"/>
  </sheetPr>
  <dimension ref="A1:A3"/>
  <sheetViews>
    <sheetView workbookViewId="0"/>
  </sheetViews>
  <sheetFormatPr defaultColWidth="11.453125" defaultRowHeight="14.5" x14ac:dyDescent="0.35"/>
  <cols>
    <col min="1" max="1" width="17.453125" bestFit="1" customWidth="1"/>
    <col min="2" max="2" width="13" bestFit="1" customWidth="1"/>
    <col min="3" max="3" width="17" bestFit="1" customWidth="1"/>
    <col min="4" max="4" width="17.453125" bestFit="1" customWidth="1"/>
    <col min="5" max="5" width="7.1796875" bestFit="1" customWidth="1"/>
    <col min="6" max="6" width="8.54296875" bestFit="1" customWidth="1"/>
    <col min="7" max="7" width="9" bestFit="1" customWidth="1"/>
  </cols>
  <sheetData>
    <row r="1" spans="1:1" ht="39" customHeight="1" x14ac:dyDescent="0.35">
      <c r="A1" s="53" t="s">
        <v>44</v>
      </c>
    </row>
    <row r="2" spans="1:1" ht="15.5" x14ac:dyDescent="0.35">
      <c r="A2" s="55" t="s">
        <v>111</v>
      </c>
    </row>
    <row r="3" spans="1:1" x14ac:dyDescent="0.35">
      <c r="A3" t="str">
        <f>Parametrage!B7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Feuil96">
    <tabColor rgb="FF00B0F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142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Feuil108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182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Feuil110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183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enu_TCD7">
    <tabColor rgb="FF00B0F0"/>
  </sheetPr>
  <dimension ref="D3:Q20"/>
  <sheetViews>
    <sheetView zoomScale="83" zoomScaleNormal="83" workbookViewId="0">
      <selection activeCell="G3" sqref="G3"/>
    </sheetView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3" spans="4:17" ht="15" thickBot="1" x14ac:dyDescent="0.4"/>
    <row r="4" spans="4:17" ht="10.5" customHeight="1" x14ac:dyDescent="0.35">
      <c r="D4" s="20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2"/>
    </row>
    <row r="5" spans="4:17" x14ac:dyDescent="0.35">
      <c r="D5" s="23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24"/>
    </row>
    <row r="6" spans="4:17" x14ac:dyDescent="0.35">
      <c r="D6" s="23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4"/>
    </row>
    <row r="7" spans="4:17" x14ac:dyDescent="0.35">
      <c r="D7" s="23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24"/>
    </row>
    <row r="8" spans="4:17" x14ac:dyDescent="0.35">
      <c r="D8" s="23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24"/>
    </row>
    <row r="9" spans="4:17" x14ac:dyDescent="0.35">
      <c r="D9" s="23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24"/>
    </row>
    <row r="10" spans="4:17" x14ac:dyDescent="0.35">
      <c r="D10" s="23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24"/>
    </row>
    <row r="11" spans="4:17" x14ac:dyDescent="0.35">
      <c r="D11" s="23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24"/>
    </row>
    <row r="12" spans="4:17" x14ac:dyDescent="0.35">
      <c r="D12" s="23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24"/>
    </row>
    <row r="13" spans="4:17" x14ac:dyDescent="0.35">
      <c r="D13" s="23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24"/>
    </row>
    <row r="14" spans="4:17" x14ac:dyDescent="0.35">
      <c r="D14" s="23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24"/>
    </row>
    <row r="15" spans="4:17" x14ac:dyDescent="0.35">
      <c r="D15" s="23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24"/>
    </row>
    <row r="16" spans="4:17" x14ac:dyDescent="0.35">
      <c r="D16" s="23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24"/>
    </row>
    <row r="17" spans="4:17" x14ac:dyDescent="0.35">
      <c r="D17" s="23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24"/>
    </row>
    <row r="18" spans="4:17" x14ac:dyDescent="0.35">
      <c r="D18" s="23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24"/>
    </row>
    <row r="19" spans="4:17" ht="9.75" customHeight="1" thickBot="1" x14ac:dyDescent="0.4">
      <c r="D19" s="25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</row>
    <row r="20" spans="4:17" ht="15" customHeight="1" x14ac:dyDescent="0.35"/>
  </sheetData>
  <pageMargins left="0.7" right="0.7" top="0.75" bottom="0.75" header="0.3" footer="0.3"/>
  <pageSetup orientation="portrait" horizontalDpi="90" verticalDpi="90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Feuil97">
    <tabColor rgb="FF00B0F0"/>
  </sheetPr>
  <dimension ref="A1:A2"/>
  <sheetViews>
    <sheetView workbookViewId="0"/>
  </sheetViews>
  <sheetFormatPr defaultColWidth="11.453125" defaultRowHeight="14.5" x14ac:dyDescent="0.35"/>
  <cols>
    <col min="1" max="1" width="13.26953125" customWidth="1"/>
    <col min="2" max="2" width="14" bestFit="1" customWidth="1"/>
    <col min="3" max="3" width="14.1796875" bestFit="1" customWidth="1"/>
    <col min="5" max="5" width="11.81640625" bestFit="1" customWidth="1"/>
    <col min="6" max="6" width="13.1796875" bestFit="1" customWidth="1"/>
    <col min="7" max="7" width="14.1796875" bestFit="1" customWidth="1"/>
  </cols>
  <sheetData>
    <row r="1" spans="1:1" ht="30" customHeight="1" x14ac:dyDescent="0.35">
      <c r="A1" s="57" t="s">
        <v>143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Feuil112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184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Feuil114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185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Feuil98">
    <tabColor rgb="FF00B0F0"/>
  </sheetPr>
  <dimension ref="A1:A2"/>
  <sheetViews>
    <sheetView workbookViewId="0"/>
  </sheetViews>
  <sheetFormatPr defaultColWidth="11.453125" defaultRowHeight="14.5" x14ac:dyDescent="0.35"/>
  <cols>
    <col min="1" max="1" width="15.453125" customWidth="1"/>
    <col min="2" max="2" width="11.453125" customWidth="1"/>
  </cols>
  <sheetData>
    <row r="1" spans="1:1" ht="38.25" customHeight="1" x14ac:dyDescent="0.35">
      <c r="A1" s="58" t="s">
        <v>144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Feuil129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186</v>
      </c>
      <c r="B1" s="58"/>
      <c r="C1" s="58"/>
      <c r="D1" s="58"/>
    </row>
    <row r="2" spans="1:4" x14ac:dyDescent="0.35">
      <c r="A2" t="str">
        <f>Parametrage!B5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Feuil116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175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Feuil99">
    <tabColor rgb="FF00B0F0"/>
  </sheetPr>
  <dimension ref="A1:A2"/>
  <sheetViews>
    <sheetView workbookViewId="0"/>
  </sheetViews>
  <sheetFormatPr defaultColWidth="11.453125" defaultRowHeight="14.5" x14ac:dyDescent="0.35"/>
  <cols>
    <col min="1" max="1" width="12.1796875" customWidth="1"/>
    <col min="2" max="2" width="12.81640625" bestFit="1" customWidth="1"/>
    <col min="3" max="3" width="13.1796875" bestFit="1" customWidth="1"/>
  </cols>
  <sheetData>
    <row r="1" spans="1:1" ht="31.5" customHeight="1" x14ac:dyDescent="0.35">
      <c r="A1" s="57" t="s">
        <v>145</v>
      </c>
    </row>
    <row r="2" spans="1:1" x14ac:dyDescent="0.35">
      <c r="A2" t="str">
        <f>Parametrage!B5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Feuil120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171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Feuil122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172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Feuil100">
    <tabColor rgb="FF00B0F0"/>
  </sheetPr>
  <dimension ref="A1:A2"/>
  <sheetViews>
    <sheetView workbookViewId="0"/>
  </sheetViews>
  <sheetFormatPr defaultColWidth="11.453125" defaultRowHeight="14.5" x14ac:dyDescent="0.35"/>
  <sheetData>
    <row r="1" spans="1:1" ht="30" customHeight="1" x14ac:dyDescent="0.35">
      <c r="A1" s="58" t="s">
        <v>187</v>
      </c>
    </row>
    <row r="2" spans="1:1" x14ac:dyDescent="0.35">
      <c r="A2" t="str">
        <f>Parametrage!B3</f>
        <v>d'octobre  2018  à  Septembre  2020</v>
      </c>
    </row>
  </sheetData>
  <pageMargins left="0.7" right="0.7" top="0.75" bottom="0.75" header="0.3" footer="0.3"/>
  <pageSetup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enu_TCD21">
    <tabColor rgb="FF00B0F0"/>
  </sheetPr>
  <dimension ref="D3:Q36"/>
  <sheetViews>
    <sheetView showGridLines="0" showRowColHeaders="0" zoomScale="83" zoomScaleNormal="83" workbookViewId="0"/>
  </sheetViews>
  <sheetFormatPr defaultColWidth="11.453125" defaultRowHeight="14.5" x14ac:dyDescent="0.35"/>
  <cols>
    <col min="3" max="3" width="13" customWidth="1"/>
    <col min="4" max="4" width="2.1796875" customWidth="1"/>
    <col min="17" max="17" width="1.7265625" customWidth="1"/>
  </cols>
  <sheetData>
    <row r="3" spans="4:17" ht="15" thickBot="1" x14ac:dyDescent="0.4"/>
    <row r="4" spans="4:17" ht="10.5" customHeight="1" x14ac:dyDescent="0.35">
      <c r="D4" s="20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2"/>
    </row>
    <row r="5" spans="4:17" x14ac:dyDescent="0.35">
      <c r="D5" s="23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24"/>
    </row>
    <row r="6" spans="4:17" x14ac:dyDescent="0.35">
      <c r="D6" s="23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4"/>
    </row>
    <row r="7" spans="4:17" x14ac:dyDescent="0.35">
      <c r="D7" s="23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24"/>
    </row>
    <row r="8" spans="4:17" x14ac:dyDescent="0.35">
      <c r="D8" s="23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24"/>
    </row>
    <row r="9" spans="4:17" x14ac:dyDescent="0.35">
      <c r="D9" s="23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24"/>
    </row>
    <row r="10" spans="4:17" x14ac:dyDescent="0.35">
      <c r="D10" s="23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24"/>
    </row>
    <row r="11" spans="4:17" x14ac:dyDescent="0.35">
      <c r="D11" s="23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24"/>
    </row>
    <row r="12" spans="4:17" x14ac:dyDescent="0.35">
      <c r="D12" s="23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24"/>
    </row>
    <row r="13" spans="4:17" x14ac:dyDescent="0.35">
      <c r="D13" s="23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24"/>
    </row>
    <row r="14" spans="4:17" x14ac:dyDescent="0.35">
      <c r="D14" s="23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24"/>
    </row>
    <row r="15" spans="4:17" x14ac:dyDescent="0.35">
      <c r="D15" s="23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24"/>
    </row>
    <row r="16" spans="4:17" x14ac:dyDescent="0.35">
      <c r="D16" s="23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24"/>
    </row>
    <row r="17" spans="4:17" x14ac:dyDescent="0.35">
      <c r="D17" s="23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24"/>
    </row>
    <row r="18" spans="4:17" x14ac:dyDescent="0.35">
      <c r="D18" s="23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24"/>
    </row>
    <row r="19" spans="4:17" ht="9.75" customHeight="1" thickBot="1" x14ac:dyDescent="0.4">
      <c r="D19" s="25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</row>
    <row r="20" spans="4:17" ht="15" customHeight="1" thickBot="1" x14ac:dyDescent="0.4"/>
    <row r="21" spans="4:17" ht="9.75" customHeight="1" thickTop="1" x14ac:dyDescent="0.35">
      <c r="D21" s="28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30"/>
    </row>
    <row r="22" spans="4:17" x14ac:dyDescent="0.35">
      <c r="D22" s="31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32"/>
    </row>
    <row r="23" spans="4:17" x14ac:dyDescent="0.35">
      <c r="D23" s="31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32"/>
    </row>
    <row r="24" spans="4:17" x14ac:dyDescent="0.35">
      <c r="D24" s="31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32"/>
    </row>
    <row r="25" spans="4:17" x14ac:dyDescent="0.35">
      <c r="D25" s="31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32"/>
    </row>
    <row r="26" spans="4:17" x14ac:dyDescent="0.35">
      <c r="D26" s="31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32"/>
    </row>
    <row r="27" spans="4:17" x14ac:dyDescent="0.35">
      <c r="D27" s="31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32"/>
    </row>
    <row r="28" spans="4:17" x14ac:dyDescent="0.35">
      <c r="D28" s="31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32"/>
    </row>
    <row r="29" spans="4:17" x14ac:dyDescent="0.35">
      <c r="D29" s="31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32"/>
    </row>
    <row r="30" spans="4:17" x14ac:dyDescent="0.35">
      <c r="D30" s="31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32"/>
    </row>
    <row r="31" spans="4:17" x14ac:dyDescent="0.35">
      <c r="D31" s="31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32"/>
    </row>
    <row r="32" spans="4:17" x14ac:dyDescent="0.35">
      <c r="D32" s="31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32"/>
    </row>
    <row r="33" spans="4:17" x14ac:dyDescent="0.35">
      <c r="D33" s="31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32"/>
    </row>
    <row r="34" spans="4:17" x14ac:dyDescent="0.35">
      <c r="D34" s="31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32"/>
    </row>
    <row r="35" spans="4:17" ht="11.25" customHeight="1" thickBot="1" x14ac:dyDescent="0.4">
      <c r="D35" s="33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5"/>
    </row>
    <row r="36" spans="4:17" ht="15" thickTop="1" x14ac:dyDescent="0.35"/>
  </sheetData>
  <pageMargins left="0.7" right="0.7" top="0.75" bottom="0.75" header="0.3" footer="0.3"/>
  <pageSetup orientation="portrait" horizontalDpi="90" verticalDpi="90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Feuil126">
    <tabColor rgb="FF00FF00"/>
  </sheetPr>
  <dimension ref="A1:D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7265625" customWidth="1"/>
    <col min="5" max="5" width="15.453125" customWidth="1"/>
    <col min="6" max="6" width="17.1796875" bestFit="1" customWidth="1"/>
    <col min="7" max="7" width="16.453125" bestFit="1" customWidth="1"/>
    <col min="8" max="8" width="18.453125" bestFit="1" customWidth="1"/>
    <col min="9" max="9" width="17.1796875" bestFit="1" customWidth="1"/>
    <col min="10" max="10" width="18.453125" bestFit="1" customWidth="1"/>
    <col min="11" max="11" width="12" customWidth="1"/>
    <col min="12" max="12" width="12.54296875" customWidth="1"/>
    <col min="13" max="13" width="13.1796875" customWidth="1"/>
    <col min="14" max="14" width="14.1796875" customWidth="1"/>
    <col min="15" max="15" width="15.26953125" customWidth="1"/>
    <col min="16" max="16" width="12" customWidth="1"/>
    <col min="17" max="17" width="15.26953125" bestFit="1" customWidth="1"/>
    <col min="18" max="18" width="12.54296875" bestFit="1" customWidth="1"/>
  </cols>
  <sheetData>
    <row r="1" spans="1:4" ht="37.5" customHeight="1" x14ac:dyDescent="0.35">
      <c r="A1" s="58" t="s">
        <v>173</v>
      </c>
      <c r="B1" s="58"/>
      <c r="C1" s="58"/>
      <c r="D1" s="58"/>
    </row>
    <row r="2" spans="1:4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Feuil128">
    <tabColor rgb="FF00FF00"/>
  </sheetPr>
  <dimension ref="A1:C2"/>
  <sheetViews>
    <sheetView workbookViewId="0"/>
  </sheetViews>
  <sheetFormatPr defaultColWidth="11.453125" defaultRowHeight="14.5" x14ac:dyDescent="0.35"/>
  <cols>
    <col min="1" max="1" width="13.54296875" customWidth="1"/>
    <col min="2" max="2" width="14.1796875" bestFit="1" customWidth="1"/>
    <col min="3" max="3" width="15.26953125" customWidth="1"/>
    <col min="4" max="4" width="15.453125" customWidth="1"/>
    <col min="5" max="5" width="17.1796875" bestFit="1" customWidth="1"/>
    <col min="6" max="6" width="16.453125" bestFit="1" customWidth="1"/>
    <col min="7" max="7" width="18.453125" bestFit="1" customWidth="1"/>
    <col min="8" max="8" width="17.1796875" bestFit="1" customWidth="1"/>
    <col min="9" max="9" width="18.453125" bestFit="1" customWidth="1"/>
    <col min="10" max="10" width="12" customWidth="1"/>
    <col min="11" max="11" width="12.54296875" customWidth="1"/>
    <col min="12" max="12" width="13.1796875" customWidth="1"/>
    <col min="13" max="13" width="14.1796875" customWidth="1"/>
    <col min="14" max="14" width="15.26953125" customWidth="1"/>
    <col min="15" max="15" width="12" customWidth="1"/>
    <col min="16" max="16" width="15.26953125" bestFit="1" customWidth="1"/>
    <col min="17" max="17" width="12.54296875" bestFit="1" customWidth="1"/>
  </cols>
  <sheetData>
    <row r="1" spans="1:3" ht="37.5" customHeight="1" x14ac:dyDescent="0.35">
      <c r="A1" s="58" t="s">
        <v>174</v>
      </c>
      <c r="B1" s="58"/>
      <c r="C1" s="58"/>
    </row>
    <row r="2" spans="1:3" x14ac:dyDescent="0.35">
      <c r="A2" t="str">
        <f>Parametrage!B3</f>
        <v>d'octobre  2018  à  Septembre  2020</v>
      </c>
    </row>
  </sheetData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Feuil5">
    <tabColor rgb="FFFFC000"/>
  </sheetPr>
  <dimension ref="A1"/>
  <sheetViews>
    <sheetView topLeftCell="A3" workbookViewId="0"/>
  </sheetViews>
  <sheetFormatPr defaultColWidth="11.453125" defaultRowHeight="14.5" x14ac:dyDescent="0.35"/>
  <cols>
    <col min="1" max="1" width="16.7265625" customWidth="1"/>
    <col min="2" max="2" width="23.1796875" customWidth="1"/>
    <col min="3" max="3" width="15.81640625" customWidth="1"/>
    <col min="4" max="4" width="15.54296875" customWidth="1"/>
    <col min="5" max="5" width="16.54296875" customWidth="1"/>
    <col min="6" max="6" width="15.453125" customWidth="1"/>
    <col min="7" max="7" width="18.453125" customWidth="1"/>
    <col min="8" max="8" width="14.1796875" customWidth="1"/>
    <col min="9" max="10" width="14" customWidth="1"/>
    <col min="11" max="11" width="18.1796875" customWidth="1"/>
  </cols>
  <sheetData>
    <row r="1" spans="1:1" x14ac:dyDescent="0.35">
      <c r="A1" s="58" t="s">
        <v>196</v>
      </c>
    </row>
  </sheetData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Feuil7">
    <tabColor rgb="FFFFC000"/>
  </sheetPr>
  <dimension ref="A1"/>
  <sheetViews>
    <sheetView workbookViewId="0"/>
  </sheetViews>
  <sheetFormatPr defaultColWidth="11.453125" defaultRowHeight="14.5" x14ac:dyDescent="0.35"/>
  <cols>
    <col min="1" max="1" width="16.54296875" customWidth="1"/>
    <col min="2" max="2" width="15.26953125" customWidth="1"/>
    <col min="3" max="3" width="16.81640625" customWidth="1"/>
    <col min="4" max="4" width="17.54296875" customWidth="1"/>
    <col min="5" max="5" width="19.54296875" customWidth="1"/>
    <col min="6" max="6" width="17" customWidth="1"/>
    <col min="7" max="7" width="15.81640625" customWidth="1"/>
    <col min="8" max="8" width="16" customWidth="1"/>
    <col min="9" max="9" width="17.26953125" customWidth="1"/>
    <col min="10" max="10" width="15.81640625" customWidth="1"/>
    <col min="11" max="11" width="16.54296875" customWidth="1"/>
  </cols>
  <sheetData>
    <row r="1" spans="1:1" x14ac:dyDescent="0.35">
      <c r="A1" s="58" t="s">
        <v>194</v>
      </c>
    </row>
  </sheetData>
  <pageMargins left="0.7" right="0.7" top="0.75" bottom="0.75" header="0.3" footer="0.3"/>
  <pageSetup orientation="portrait" horizontalDpi="90" verticalDpi="9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Feuil8">
    <tabColor rgb="FFFFC000"/>
  </sheetPr>
  <dimension ref="A1"/>
  <sheetViews>
    <sheetView workbookViewId="0">
      <selection activeCell="A3" sqref="A3"/>
    </sheetView>
  </sheetViews>
  <sheetFormatPr defaultColWidth="11.453125" defaultRowHeight="14.5" x14ac:dyDescent="0.35"/>
  <cols>
    <col min="1" max="1" width="14.1796875" customWidth="1"/>
    <col min="2" max="2" width="19" customWidth="1"/>
    <col min="3" max="3" width="20.1796875" customWidth="1"/>
    <col min="4" max="4" width="18.1796875" customWidth="1"/>
    <col min="5" max="5" width="17.453125" customWidth="1"/>
    <col min="6" max="6" width="17.1796875" customWidth="1"/>
    <col min="7" max="7" width="19" customWidth="1"/>
    <col min="8" max="8" width="17.26953125" customWidth="1"/>
    <col min="9" max="9" width="15.453125" customWidth="1"/>
    <col min="10" max="10" width="15.26953125" customWidth="1"/>
    <col min="11" max="11" width="14.7265625" customWidth="1"/>
  </cols>
  <sheetData>
    <row r="1" spans="1:1" x14ac:dyDescent="0.35">
      <c r="A1" s="58" t="s">
        <v>195</v>
      </c>
    </row>
  </sheetData>
  <pageMargins left="0.7" right="0.7" top="0.75" bottom="0.75" header="0.3" footer="0.3"/>
  <pageSetup orientation="portrait" horizontalDpi="90" verticalDpi="9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0BDD3-F36A-4D75-BF7D-FA1E1F25644D}">
  <sheetPr>
    <tabColor rgb="FF77B5FE"/>
  </sheetPr>
  <dimension ref="A1:P47"/>
  <sheetViews>
    <sheetView tabSelected="1" topLeftCell="A2" zoomScale="72" zoomScaleNormal="72" workbookViewId="0">
      <selection activeCell="O10" sqref="O10"/>
    </sheetView>
  </sheetViews>
  <sheetFormatPr defaultRowHeight="15.5" x14ac:dyDescent="0.35"/>
  <cols>
    <col min="1" max="1" width="8.7265625" style="104"/>
    <col min="2" max="2" width="20.1796875" customWidth="1"/>
    <col min="3" max="3" width="14.6328125" customWidth="1"/>
    <col min="4" max="4" width="12.54296875" customWidth="1"/>
    <col min="5" max="5" width="13.6328125" customWidth="1"/>
    <col min="6" max="6" width="12.54296875" customWidth="1"/>
    <col min="7" max="7" width="12" customWidth="1"/>
    <col min="8" max="8" width="11.453125" customWidth="1"/>
    <col min="9" max="9" width="18.36328125" customWidth="1"/>
  </cols>
  <sheetData>
    <row r="1" spans="1:16" ht="16" thickBot="1" x14ac:dyDescent="0.4"/>
    <row r="2" spans="1:16" ht="45.5" thickBot="1" x14ac:dyDescent="0.4">
      <c r="B2" s="88" t="s">
        <v>246</v>
      </c>
      <c r="C2" s="88" t="s">
        <v>2</v>
      </c>
      <c r="D2" s="88" t="s">
        <v>31</v>
      </c>
      <c r="E2" s="88" t="s">
        <v>0</v>
      </c>
      <c r="F2" s="88" t="s">
        <v>1</v>
      </c>
      <c r="G2" s="88" t="s">
        <v>256</v>
      </c>
      <c r="H2" s="88" t="s">
        <v>257</v>
      </c>
      <c r="I2" s="88" t="s">
        <v>258</v>
      </c>
    </row>
    <row r="3" spans="1:16" ht="16" thickBot="1" x14ac:dyDescent="0.4">
      <c r="A3" s="105" t="s">
        <v>259</v>
      </c>
      <c r="B3" s="89" t="s">
        <v>164</v>
      </c>
      <c r="C3" s="90">
        <v>16231</v>
      </c>
      <c r="D3" s="90">
        <v>33703</v>
      </c>
      <c r="E3" s="90">
        <v>4859</v>
      </c>
      <c r="F3" s="90">
        <v>1108</v>
      </c>
      <c r="G3" s="90">
        <v>5031</v>
      </c>
      <c r="H3" s="90">
        <f>SUM(C3:G3)</f>
        <v>60932</v>
      </c>
      <c r="I3" s="101">
        <f>H3/H19*100</f>
        <v>72.937514962892024</v>
      </c>
      <c r="K3" s="68"/>
      <c r="L3" s="68"/>
      <c r="M3" s="68"/>
      <c r="N3" s="68"/>
      <c r="O3" s="68"/>
      <c r="P3" s="68"/>
    </row>
    <row r="4" spans="1:16" ht="16" thickBot="1" x14ac:dyDescent="0.4">
      <c r="A4" s="105"/>
      <c r="B4" s="91" t="s">
        <v>244</v>
      </c>
      <c r="C4" s="92">
        <v>1007</v>
      </c>
      <c r="D4" s="93">
        <v>186</v>
      </c>
      <c r="E4" s="93">
        <v>18</v>
      </c>
      <c r="F4" s="93">
        <v>0</v>
      </c>
      <c r="G4" s="93">
        <v>0</v>
      </c>
      <c r="H4" s="90">
        <f t="shared" ref="H4:H30" si="0">SUM(C4:G4)</f>
        <v>1211</v>
      </c>
      <c r="I4" s="101">
        <f>H4/H19*100</f>
        <v>1.4496049796504669</v>
      </c>
      <c r="L4" s="68"/>
      <c r="M4" s="68"/>
      <c r="N4" s="68"/>
      <c r="O4" s="68"/>
      <c r="P4" s="68"/>
    </row>
    <row r="5" spans="1:16" ht="16" thickBot="1" x14ac:dyDescent="0.4">
      <c r="A5" s="105"/>
      <c r="B5" s="94" t="s">
        <v>165</v>
      </c>
      <c r="C5" s="95">
        <v>144</v>
      </c>
      <c r="D5" s="96">
        <v>1041</v>
      </c>
      <c r="E5" s="95">
        <v>110</v>
      </c>
      <c r="F5" s="95">
        <v>196</v>
      </c>
      <c r="G5" s="95">
        <v>1</v>
      </c>
      <c r="H5" s="90">
        <f t="shared" si="0"/>
        <v>1492</v>
      </c>
      <c r="I5" s="101">
        <f>H5/H19*100</f>
        <v>1.7859707924347619</v>
      </c>
      <c r="L5" s="68"/>
      <c r="M5" s="68"/>
      <c r="N5" s="68"/>
      <c r="O5" s="68"/>
      <c r="P5" s="68"/>
    </row>
    <row r="6" spans="1:16" ht="16" thickBot="1" x14ac:dyDescent="0.4">
      <c r="A6" s="105"/>
      <c r="B6" s="91" t="s">
        <v>178</v>
      </c>
      <c r="C6" s="93">
        <v>0</v>
      </c>
      <c r="D6" s="92">
        <v>1</v>
      </c>
      <c r="E6" s="93">
        <v>2</v>
      </c>
      <c r="F6" s="92">
        <v>4121</v>
      </c>
      <c r="G6" s="93">
        <v>0</v>
      </c>
      <c r="H6" s="90">
        <f t="shared" si="0"/>
        <v>4124</v>
      </c>
      <c r="I6" s="101">
        <f>H6/H19*100</f>
        <v>4.9365573378022507</v>
      </c>
      <c r="L6" s="68"/>
      <c r="M6" s="68"/>
      <c r="N6" s="68"/>
      <c r="O6" s="68"/>
      <c r="P6" s="68"/>
    </row>
    <row r="7" spans="1:16" ht="16" thickBot="1" x14ac:dyDescent="0.4">
      <c r="A7" s="105"/>
      <c r="B7" s="94" t="s">
        <v>245</v>
      </c>
      <c r="C7" s="95">
        <v>13</v>
      </c>
      <c r="D7" s="96">
        <v>40</v>
      </c>
      <c r="E7" s="95">
        <v>0</v>
      </c>
      <c r="F7" s="95">
        <v>0</v>
      </c>
      <c r="G7" s="95">
        <v>0</v>
      </c>
      <c r="H7" s="90">
        <f t="shared" si="0"/>
        <v>53</v>
      </c>
      <c r="I7" s="101">
        <f>H7/H19*100</f>
        <v>6.3442662197749577E-2</v>
      </c>
      <c r="L7" s="68"/>
      <c r="M7" s="68"/>
      <c r="N7" s="68"/>
      <c r="O7" s="68"/>
      <c r="P7" s="68"/>
    </row>
    <row r="8" spans="1:16" ht="16" thickBot="1" x14ac:dyDescent="0.4">
      <c r="A8" s="105"/>
      <c r="B8" s="91" t="s">
        <v>242</v>
      </c>
      <c r="C8" s="93">
        <v>248</v>
      </c>
      <c r="D8" s="92">
        <v>8482</v>
      </c>
      <c r="E8" s="93">
        <v>0</v>
      </c>
      <c r="F8" s="92">
        <v>0</v>
      </c>
      <c r="G8" s="93">
        <v>0</v>
      </c>
      <c r="H8" s="90">
        <f t="shared" si="0"/>
        <v>8730</v>
      </c>
      <c r="I8" s="101">
        <f>H8/H19*100</f>
        <v>10.450083792195356</v>
      </c>
      <c r="L8" s="68"/>
      <c r="M8" s="68"/>
      <c r="N8" s="68"/>
      <c r="O8" s="68"/>
      <c r="P8" s="68"/>
    </row>
    <row r="9" spans="1:16" ht="16" thickBot="1" x14ac:dyDescent="0.4">
      <c r="A9" s="105"/>
      <c r="B9" s="94" t="s">
        <v>253</v>
      </c>
      <c r="C9" s="95">
        <v>1</v>
      </c>
      <c r="D9" s="95">
        <v>3</v>
      </c>
      <c r="E9" s="95">
        <v>0</v>
      </c>
      <c r="F9" s="96">
        <v>0</v>
      </c>
      <c r="G9" s="95">
        <v>0</v>
      </c>
      <c r="H9" s="90">
        <f t="shared" si="0"/>
        <v>4</v>
      </c>
      <c r="I9" s="101">
        <f>H9/H19*100</f>
        <v>4.7881254488867609E-3</v>
      </c>
      <c r="L9" s="68"/>
      <c r="M9" s="68"/>
      <c r="N9" s="68"/>
      <c r="O9" s="68"/>
      <c r="P9" s="68"/>
    </row>
    <row r="10" spans="1:16" ht="16" thickBot="1" x14ac:dyDescent="0.4">
      <c r="A10" s="105"/>
      <c r="B10" s="91" t="s">
        <v>251</v>
      </c>
      <c r="C10" s="93">
        <v>0</v>
      </c>
      <c r="D10" s="92">
        <v>8</v>
      </c>
      <c r="E10" s="93">
        <v>0</v>
      </c>
      <c r="F10" s="93">
        <v>0</v>
      </c>
      <c r="G10" s="93">
        <v>0</v>
      </c>
      <c r="H10" s="90">
        <f t="shared" si="0"/>
        <v>8</v>
      </c>
      <c r="I10" s="101">
        <f>H10/H19*100</f>
        <v>9.5762508977735219E-3</v>
      </c>
      <c r="L10" s="68"/>
      <c r="M10" s="68"/>
      <c r="N10" s="68"/>
      <c r="O10" s="68"/>
      <c r="P10" s="68"/>
    </row>
    <row r="11" spans="1:16" ht="16" thickBot="1" x14ac:dyDescent="0.4">
      <c r="A11" s="105"/>
      <c r="B11" s="94" t="s">
        <v>243</v>
      </c>
      <c r="C11" s="95">
        <v>0</v>
      </c>
      <c r="D11" s="96">
        <v>2736</v>
      </c>
      <c r="E11" s="95">
        <v>0</v>
      </c>
      <c r="F11" s="95">
        <v>0</v>
      </c>
      <c r="G11" s="95">
        <v>0</v>
      </c>
      <c r="H11" s="90">
        <f t="shared" si="0"/>
        <v>2736</v>
      </c>
      <c r="I11" s="101">
        <f>H11/H19*100</f>
        <v>3.275077807038544</v>
      </c>
      <c r="L11" s="68"/>
      <c r="M11" s="68"/>
      <c r="N11" s="68"/>
      <c r="O11" s="68"/>
      <c r="P11" s="68"/>
    </row>
    <row r="12" spans="1:16" ht="16" thickBot="1" x14ac:dyDescent="0.4">
      <c r="A12" s="105"/>
      <c r="B12" s="91" t="s">
        <v>248</v>
      </c>
      <c r="C12" s="93">
        <v>151</v>
      </c>
      <c r="D12" s="93">
        <v>0</v>
      </c>
      <c r="E12" s="93">
        <v>0</v>
      </c>
      <c r="F12" s="93">
        <v>0</v>
      </c>
      <c r="G12" s="93">
        <v>0</v>
      </c>
      <c r="H12" s="90">
        <f t="shared" si="0"/>
        <v>151</v>
      </c>
      <c r="I12" s="101">
        <f>H12/H19*100</f>
        <v>0.18075173569547523</v>
      </c>
      <c r="L12" s="68"/>
      <c r="M12" s="68"/>
      <c r="N12" s="68"/>
      <c r="O12" s="68"/>
      <c r="P12" s="68"/>
    </row>
    <row r="13" spans="1:16" ht="16" thickBot="1" x14ac:dyDescent="0.4">
      <c r="A13" s="105"/>
      <c r="B13" s="94" t="s">
        <v>250</v>
      </c>
      <c r="C13" s="95">
        <v>9</v>
      </c>
      <c r="D13" s="95">
        <v>0</v>
      </c>
      <c r="E13" s="95">
        <v>0</v>
      </c>
      <c r="F13" s="95">
        <v>0</v>
      </c>
      <c r="G13" s="95">
        <v>0</v>
      </c>
      <c r="H13" s="90">
        <f t="shared" si="0"/>
        <v>9</v>
      </c>
      <c r="I13" s="101">
        <f>H13/H19*100</f>
        <v>1.0773282259995211E-2</v>
      </c>
      <c r="L13" s="68"/>
      <c r="M13" s="68"/>
      <c r="N13" s="68"/>
      <c r="O13" s="68"/>
      <c r="P13" s="68"/>
    </row>
    <row r="14" spans="1:16" ht="16" thickBot="1" x14ac:dyDescent="0.4">
      <c r="A14" s="105"/>
      <c r="B14" s="91" t="s">
        <v>252</v>
      </c>
      <c r="C14" s="93">
        <v>5</v>
      </c>
      <c r="D14" s="93">
        <v>0</v>
      </c>
      <c r="E14" s="93">
        <v>0</v>
      </c>
      <c r="F14" s="93">
        <v>0</v>
      </c>
      <c r="G14" s="93">
        <v>0</v>
      </c>
      <c r="H14" s="90">
        <f t="shared" si="0"/>
        <v>5</v>
      </c>
      <c r="I14" s="101">
        <f>H14/H19*100</f>
        <v>5.9851568111084505E-3</v>
      </c>
      <c r="L14" s="68"/>
      <c r="M14" s="68"/>
      <c r="N14" s="68"/>
      <c r="O14" s="68"/>
      <c r="P14" s="68"/>
    </row>
    <row r="15" spans="1:16" ht="16" thickBot="1" x14ac:dyDescent="0.4">
      <c r="A15" s="105"/>
      <c r="B15" s="94" t="s">
        <v>255</v>
      </c>
      <c r="C15" s="95">
        <v>1</v>
      </c>
      <c r="D15" s="95">
        <v>0</v>
      </c>
      <c r="E15" s="95">
        <v>0</v>
      </c>
      <c r="F15" s="95">
        <v>0</v>
      </c>
      <c r="G15" s="95">
        <v>0</v>
      </c>
      <c r="H15" s="90">
        <f t="shared" si="0"/>
        <v>1</v>
      </c>
      <c r="I15" s="101">
        <f>H15/H19*100</f>
        <v>1.1970313622216902E-3</v>
      </c>
      <c r="L15" s="68"/>
      <c r="M15" s="68"/>
      <c r="N15" s="68"/>
      <c r="O15" s="68"/>
      <c r="P15" s="68"/>
    </row>
    <row r="16" spans="1:16" ht="16" thickBot="1" x14ac:dyDescent="0.4">
      <c r="A16" s="105"/>
      <c r="B16" s="91" t="s">
        <v>179</v>
      </c>
      <c r="C16" s="93">
        <v>0</v>
      </c>
      <c r="D16" s="93">
        <v>0</v>
      </c>
      <c r="E16" s="93">
        <v>0</v>
      </c>
      <c r="F16" s="92">
        <v>3271</v>
      </c>
      <c r="G16" s="93">
        <v>0</v>
      </c>
      <c r="H16" s="90">
        <f t="shared" si="0"/>
        <v>3271</v>
      </c>
      <c r="I16" s="101">
        <f>H16/H19*100</f>
        <v>3.9154895858271486</v>
      </c>
      <c r="L16" s="68"/>
      <c r="M16" s="68"/>
      <c r="N16" s="68"/>
      <c r="O16" s="68"/>
      <c r="P16" s="68"/>
    </row>
    <row r="17" spans="1:16" ht="16" thickBot="1" x14ac:dyDescent="0.4">
      <c r="A17" s="105"/>
      <c r="B17" s="94" t="s">
        <v>181</v>
      </c>
      <c r="C17" s="95">
        <v>0</v>
      </c>
      <c r="D17" s="95">
        <v>0</v>
      </c>
      <c r="E17" s="95">
        <v>0</v>
      </c>
      <c r="F17" s="95">
        <v>175</v>
      </c>
      <c r="G17" s="95">
        <v>0</v>
      </c>
      <c r="H17" s="90">
        <f t="shared" si="0"/>
        <v>175</v>
      </c>
      <c r="I17" s="101">
        <f>H17/H19*100</f>
        <v>0.20948048838879579</v>
      </c>
      <c r="L17" s="68"/>
      <c r="M17" s="68"/>
      <c r="N17" s="68"/>
      <c r="O17" s="68"/>
      <c r="P17" s="68"/>
    </row>
    <row r="18" spans="1:16" ht="16" thickBot="1" x14ac:dyDescent="0.4">
      <c r="A18" s="105"/>
      <c r="B18" s="91" t="s">
        <v>180</v>
      </c>
      <c r="C18" s="93">
        <v>0</v>
      </c>
      <c r="D18" s="93">
        <v>0</v>
      </c>
      <c r="E18" s="93">
        <v>0</v>
      </c>
      <c r="F18" s="93">
        <v>638</v>
      </c>
      <c r="G18" s="93">
        <v>0</v>
      </c>
      <c r="H18" s="90">
        <f t="shared" si="0"/>
        <v>638</v>
      </c>
      <c r="I18" s="101">
        <f>H18/H19*100</f>
        <v>0.76370600909743835</v>
      </c>
      <c r="L18" s="68"/>
      <c r="M18" s="68"/>
      <c r="N18" s="68"/>
      <c r="O18" s="68"/>
      <c r="P18" s="68"/>
    </row>
    <row r="19" spans="1:16" thickBot="1" x14ac:dyDescent="0.4">
      <c r="A19" s="105"/>
      <c r="B19" s="88" t="s">
        <v>264</v>
      </c>
      <c r="C19" s="97">
        <f>SUM(C3:C18)</f>
        <v>17810</v>
      </c>
      <c r="D19" s="97">
        <f t="shared" ref="D19:H19" si="1">SUM(D3:D18)</f>
        <v>46200</v>
      </c>
      <c r="E19" s="97">
        <f t="shared" si="1"/>
        <v>4989</v>
      </c>
      <c r="F19" s="97">
        <f t="shared" si="1"/>
        <v>9509</v>
      </c>
      <c r="G19" s="97">
        <f t="shared" si="1"/>
        <v>5032</v>
      </c>
      <c r="H19" s="97">
        <f t="shared" si="1"/>
        <v>83540</v>
      </c>
      <c r="I19" s="102">
        <v>100</v>
      </c>
    </row>
    <row r="20" spans="1:16" ht="16" thickBot="1" x14ac:dyDescent="0.4">
      <c r="A20" s="105" t="s">
        <v>260</v>
      </c>
      <c r="B20" s="89" t="s">
        <v>164</v>
      </c>
      <c r="C20" s="90">
        <v>8905</v>
      </c>
      <c r="D20" s="90">
        <v>13190</v>
      </c>
      <c r="E20" s="90">
        <v>467</v>
      </c>
      <c r="F20" s="90">
        <v>140</v>
      </c>
      <c r="G20" s="90">
        <v>9</v>
      </c>
      <c r="H20" s="90">
        <f t="shared" si="0"/>
        <v>22711</v>
      </c>
      <c r="I20" s="101">
        <f>H20/H31*100</f>
        <v>87.552043176561298</v>
      </c>
    </row>
    <row r="21" spans="1:16" ht="16" thickBot="1" x14ac:dyDescent="0.4">
      <c r="A21" s="105"/>
      <c r="B21" s="91" t="s">
        <v>244</v>
      </c>
      <c r="C21" s="92">
        <v>1127</v>
      </c>
      <c r="D21" s="93">
        <v>112</v>
      </c>
      <c r="E21" s="93">
        <v>0</v>
      </c>
      <c r="F21" s="93">
        <v>10</v>
      </c>
      <c r="G21" s="93">
        <v>0</v>
      </c>
      <c r="H21" s="90">
        <f t="shared" si="0"/>
        <v>1249</v>
      </c>
      <c r="I21" s="101">
        <f>H21/H31*100</f>
        <v>4.8149575944487282</v>
      </c>
    </row>
    <row r="22" spans="1:16" ht="16" thickBot="1" x14ac:dyDescent="0.4">
      <c r="A22" s="105"/>
      <c r="B22" s="94" t="s">
        <v>245</v>
      </c>
      <c r="C22" s="95">
        <v>213</v>
      </c>
      <c r="D22" s="96">
        <v>695</v>
      </c>
      <c r="E22" s="95">
        <v>0</v>
      </c>
      <c r="F22" s="95">
        <v>0</v>
      </c>
      <c r="G22" s="95">
        <v>0</v>
      </c>
      <c r="H22" s="90">
        <f t="shared" si="0"/>
        <v>908</v>
      </c>
      <c r="I22" s="101">
        <f>H22/H31*100</f>
        <v>3.5003855050115646</v>
      </c>
    </row>
    <row r="23" spans="1:16" ht="16" thickBot="1" x14ac:dyDescent="0.4">
      <c r="A23" s="105"/>
      <c r="B23" s="91" t="s">
        <v>165</v>
      </c>
      <c r="C23" s="93">
        <v>5</v>
      </c>
      <c r="D23" s="92">
        <v>13</v>
      </c>
      <c r="E23" s="93">
        <v>0</v>
      </c>
      <c r="F23" s="93">
        <v>5</v>
      </c>
      <c r="G23" s="93">
        <v>0</v>
      </c>
      <c r="H23" s="90">
        <f t="shared" si="0"/>
        <v>23</v>
      </c>
      <c r="I23" s="101">
        <f>H23/H31*100</f>
        <v>8.8666152659984579E-2</v>
      </c>
    </row>
    <row r="24" spans="1:16" ht="16" thickBot="1" x14ac:dyDescent="0.4">
      <c r="A24" s="105"/>
      <c r="B24" s="94" t="s">
        <v>242</v>
      </c>
      <c r="C24" s="95">
        <v>0</v>
      </c>
      <c r="D24" s="96">
        <v>82</v>
      </c>
      <c r="E24" s="95">
        <v>0</v>
      </c>
      <c r="F24" s="95">
        <v>0</v>
      </c>
      <c r="G24" s="95">
        <v>0</v>
      </c>
      <c r="H24" s="90">
        <f t="shared" si="0"/>
        <v>82</v>
      </c>
      <c r="I24" s="101">
        <f>H24/H31*100</f>
        <v>0.31611410948342328</v>
      </c>
    </row>
    <row r="25" spans="1:16" ht="16" thickBot="1" x14ac:dyDescent="0.4">
      <c r="A25" s="105"/>
      <c r="B25" s="91" t="s">
        <v>248</v>
      </c>
      <c r="C25" s="93">
        <v>2</v>
      </c>
      <c r="D25" s="93">
        <v>0</v>
      </c>
      <c r="E25" s="93">
        <v>0</v>
      </c>
      <c r="F25" s="92">
        <v>0</v>
      </c>
      <c r="G25" s="93">
        <v>0</v>
      </c>
      <c r="H25" s="90">
        <f t="shared" si="0"/>
        <v>2</v>
      </c>
      <c r="I25" s="101">
        <f>H25/H31*100</f>
        <v>7.7101002313030064E-3</v>
      </c>
    </row>
    <row r="26" spans="1:16" ht="16" thickBot="1" x14ac:dyDescent="0.4">
      <c r="A26" s="105"/>
      <c r="B26" s="94" t="s">
        <v>242</v>
      </c>
      <c r="C26" s="95">
        <v>3</v>
      </c>
      <c r="D26" s="95">
        <v>0</v>
      </c>
      <c r="E26" s="95">
        <v>0</v>
      </c>
      <c r="F26" s="96">
        <v>0</v>
      </c>
      <c r="G26" s="95">
        <v>0</v>
      </c>
      <c r="H26" s="90">
        <f t="shared" si="0"/>
        <v>3</v>
      </c>
      <c r="I26" s="101">
        <f>H26/H31*100</f>
        <v>1.156515034695451E-2</v>
      </c>
    </row>
    <row r="27" spans="1:16" ht="16" thickBot="1" x14ac:dyDescent="0.4">
      <c r="A27" s="105"/>
      <c r="B27" s="91" t="s">
        <v>249</v>
      </c>
      <c r="C27" s="93">
        <v>0</v>
      </c>
      <c r="D27" s="92">
        <v>11</v>
      </c>
      <c r="E27" s="93">
        <v>0</v>
      </c>
      <c r="F27" s="93">
        <v>0</v>
      </c>
      <c r="G27" s="93">
        <v>0</v>
      </c>
      <c r="H27" s="90">
        <f t="shared" si="0"/>
        <v>11</v>
      </c>
      <c r="I27" s="101">
        <f>H27/H31*100</f>
        <v>4.2405551272166539E-2</v>
      </c>
    </row>
    <row r="28" spans="1:16" ht="16" thickBot="1" x14ac:dyDescent="0.4">
      <c r="A28" s="105"/>
      <c r="B28" s="94" t="s">
        <v>179</v>
      </c>
      <c r="C28" s="95">
        <v>0</v>
      </c>
      <c r="D28" s="95">
        <v>0</v>
      </c>
      <c r="E28" s="95">
        <v>0</v>
      </c>
      <c r="F28" s="95">
        <v>10</v>
      </c>
      <c r="G28" s="95">
        <v>0</v>
      </c>
      <c r="H28" s="90">
        <f t="shared" si="0"/>
        <v>10</v>
      </c>
      <c r="I28" s="101">
        <f>H28/H31*100</f>
        <v>3.8550501156515031E-2</v>
      </c>
    </row>
    <row r="29" spans="1:16" ht="16" thickBot="1" x14ac:dyDescent="0.4">
      <c r="A29" s="105"/>
      <c r="B29" s="91" t="s">
        <v>180</v>
      </c>
      <c r="C29" s="93">
        <v>0</v>
      </c>
      <c r="D29" s="93">
        <v>0</v>
      </c>
      <c r="E29" s="93">
        <v>0</v>
      </c>
      <c r="F29" s="93">
        <v>1</v>
      </c>
      <c r="G29" s="93">
        <v>0</v>
      </c>
      <c r="H29" s="90">
        <f t="shared" si="0"/>
        <v>1</v>
      </c>
      <c r="I29" s="101">
        <f>H29/H31*100</f>
        <v>3.8550501156515032E-3</v>
      </c>
    </row>
    <row r="30" spans="1:16" ht="16" thickBot="1" x14ac:dyDescent="0.4">
      <c r="A30" s="105"/>
      <c r="B30" s="94" t="s">
        <v>243</v>
      </c>
      <c r="C30" s="95">
        <v>0</v>
      </c>
      <c r="D30" s="95">
        <v>940</v>
      </c>
      <c r="E30" s="95">
        <v>0</v>
      </c>
      <c r="F30" s="95">
        <v>0</v>
      </c>
      <c r="G30" s="95">
        <v>0</v>
      </c>
      <c r="H30" s="90">
        <f t="shared" si="0"/>
        <v>940</v>
      </c>
      <c r="I30" s="101">
        <f>H30/H31*100</f>
        <v>3.6237471087124136</v>
      </c>
    </row>
    <row r="31" spans="1:16" thickBot="1" x14ac:dyDescent="0.4">
      <c r="A31" s="105"/>
      <c r="B31" s="88" t="s">
        <v>263</v>
      </c>
      <c r="C31" s="97">
        <f>SUM(C20:C30)</f>
        <v>10255</v>
      </c>
      <c r="D31" s="97">
        <f t="shared" ref="D31:H31" si="2">SUM(D20:D30)</f>
        <v>15043</v>
      </c>
      <c r="E31" s="97">
        <f t="shared" si="2"/>
        <v>467</v>
      </c>
      <c r="F31" s="97">
        <f t="shared" si="2"/>
        <v>166</v>
      </c>
      <c r="G31" s="97">
        <f t="shared" si="2"/>
        <v>9</v>
      </c>
      <c r="H31" s="97">
        <f t="shared" si="2"/>
        <v>25940</v>
      </c>
      <c r="I31" s="103">
        <f>H31/H31*100</f>
        <v>100</v>
      </c>
    </row>
    <row r="32" spans="1:16" ht="16" thickBot="1" x14ac:dyDescent="0.4">
      <c r="A32" s="105" t="s">
        <v>261</v>
      </c>
      <c r="B32" s="89" t="s">
        <v>247</v>
      </c>
      <c r="C32" s="90">
        <v>4378</v>
      </c>
      <c r="D32" s="90">
        <v>9511</v>
      </c>
      <c r="E32" s="90">
        <v>1106</v>
      </c>
      <c r="F32" s="90">
        <v>209</v>
      </c>
      <c r="G32" s="90">
        <v>14</v>
      </c>
      <c r="H32" s="90">
        <f>SUM(C32:G32)</f>
        <v>15218</v>
      </c>
      <c r="I32" s="101">
        <f>H32/H46*100</f>
        <v>50.988407156737928</v>
      </c>
    </row>
    <row r="33" spans="1:9" ht="16" thickBot="1" x14ac:dyDescent="0.4">
      <c r="A33" s="105"/>
      <c r="B33" s="91" t="s">
        <v>244</v>
      </c>
      <c r="C33" s="92">
        <v>489</v>
      </c>
      <c r="D33" s="93">
        <v>125</v>
      </c>
      <c r="E33" s="93"/>
      <c r="F33" s="93"/>
      <c r="G33" s="93"/>
      <c r="H33" s="90">
        <f t="shared" ref="H33:H45" si="3">SUM(C33:G33)</f>
        <v>614</v>
      </c>
      <c r="I33" s="101">
        <f>H33/H46*100</f>
        <v>2.0572270991087582</v>
      </c>
    </row>
    <row r="34" spans="1:9" ht="16" thickBot="1" x14ac:dyDescent="0.4">
      <c r="A34" s="105"/>
      <c r="B34" s="94" t="s">
        <v>242</v>
      </c>
      <c r="C34" s="95">
        <v>90</v>
      </c>
      <c r="D34" s="96">
        <v>3286</v>
      </c>
      <c r="E34" s="95"/>
      <c r="F34" s="95"/>
      <c r="G34" s="95"/>
      <c r="H34" s="90">
        <f t="shared" si="3"/>
        <v>3376</v>
      </c>
      <c r="I34" s="101">
        <f>H34/H46*100</f>
        <v>11.311398512363466</v>
      </c>
    </row>
    <row r="35" spans="1:9" ht="16" thickBot="1" x14ac:dyDescent="0.4">
      <c r="A35" s="105"/>
      <c r="B35" s="91" t="s">
        <v>165</v>
      </c>
      <c r="C35" s="93">
        <v>524</v>
      </c>
      <c r="D35" s="92">
        <v>8375</v>
      </c>
      <c r="E35" s="93">
        <v>3</v>
      </c>
      <c r="F35" s="93">
        <v>2</v>
      </c>
      <c r="G35" s="93"/>
      <c r="H35" s="90">
        <f t="shared" si="3"/>
        <v>8904</v>
      </c>
      <c r="I35" s="101">
        <f>H35/H46*100</f>
        <v>29.833143469811702</v>
      </c>
    </row>
    <row r="36" spans="1:9" ht="16" thickBot="1" x14ac:dyDescent="0.4">
      <c r="A36" s="105"/>
      <c r="B36" s="94" t="s">
        <v>243</v>
      </c>
      <c r="C36" s="95"/>
      <c r="D36" s="96">
        <v>704</v>
      </c>
      <c r="E36" s="95"/>
      <c r="F36" s="95"/>
      <c r="G36" s="95"/>
      <c r="H36" s="90">
        <f t="shared" si="3"/>
        <v>704</v>
      </c>
      <c r="I36" s="101">
        <f>H36/H46*100</f>
        <v>2.3587750452321918</v>
      </c>
    </row>
    <row r="37" spans="1:9" ht="16" thickBot="1" x14ac:dyDescent="0.4">
      <c r="A37" s="105"/>
      <c r="B37" s="91" t="s">
        <v>178</v>
      </c>
      <c r="C37" s="93"/>
      <c r="D37" s="93"/>
      <c r="E37" s="93"/>
      <c r="F37" s="92">
        <v>159</v>
      </c>
      <c r="G37" s="93"/>
      <c r="H37" s="90">
        <f t="shared" si="3"/>
        <v>159</v>
      </c>
      <c r="I37" s="101">
        <f>H37/H46*100</f>
        <v>0.53273470481806606</v>
      </c>
    </row>
    <row r="38" spans="1:9" ht="16" thickBot="1" x14ac:dyDescent="0.4">
      <c r="A38" s="105"/>
      <c r="B38" s="94" t="s">
        <v>179</v>
      </c>
      <c r="C38" s="95"/>
      <c r="D38" s="95"/>
      <c r="E38" s="95"/>
      <c r="F38" s="96">
        <v>265</v>
      </c>
      <c r="G38" s="95"/>
      <c r="H38" s="90">
        <f t="shared" si="3"/>
        <v>265</v>
      </c>
      <c r="I38" s="101">
        <f>H38/H46*100</f>
        <v>0.88789117469677681</v>
      </c>
    </row>
    <row r="39" spans="1:9" ht="16" thickBot="1" x14ac:dyDescent="0.4">
      <c r="A39" s="105"/>
      <c r="B39" s="91" t="s">
        <v>245</v>
      </c>
      <c r="C39" s="93">
        <v>113</v>
      </c>
      <c r="D39" s="92">
        <v>391</v>
      </c>
      <c r="E39" s="93"/>
      <c r="F39" s="93"/>
      <c r="G39" s="93"/>
      <c r="H39" s="90">
        <f t="shared" si="3"/>
        <v>504</v>
      </c>
      <c r="I39" s="101">
        <f>H39/H46*100</f>
        <v>1.6886684982912281</v>
      </c>
    </row>
    <row r="40" spans="1:9" ht="16" thickBot="1" x14ac:dyDescent="0.4">
      <c r="A40" s="105"/>
      <c r="B40" s="94" t="s">
        <v>180</v>
      </c>
      <c r="C40" s="95"/>
      <c r="D40" s="95"/>
      <c r="E40" s="95"/>
      <c r="F40" s="95">
        <v>19</v>
      </c>
      <c r="G40" s="95"/>
      <c r="H40" s="90">
        <f t="shared" si="3"/>
        <v>19</v>
      </c>
      <c r="I40" s="101">
        <f>H40/H46*100</f>
        <v>6.3660121959391539E-2</v>
      </c>
    </row>
    <row r="41" spans="1:9" ht="16" thickBot="1" x14ac:dyDescent="0.4">
      <c r="A41" s="105"/>
      <c r="B41" s="91" t="s">
        <v>248</v>
      </c>
      <c r="C41" s="93">
        <v>73</v>
      </c>
      <c r="D41" s="93"/>
      <c r="E41" s="93"/>
      <c r="F41" s="93"/>
      <c r="G41" s="93"/>
      <c r="H41" s="90">
        <f t="shared" si="3"/>
        <v>73</v>
      </c>
      <c r="I41" s="101">
        <f>H41/H46*100</f>
        <v>0.24458888963345171</v>
      </c>
    </row>
    <row r="42" spans="1:9" ht="16" thickBot="1" x14ac:dyDescent="0.4">
      <c r="A42" s="105"/>
      <c r="B42" s="94" t="s">
        <v>181</v>
      </c>
      <c r="C42" s="95"/>
      <c r="D42" s="95"/>
      <c r="E42" s="95"/>
      <c r="F42" s="95">
        <v>5</v>
      </c>
      <c r="G42" s="95"/>
      <c r="H42" s="90">
        <f t="shared" si="3"/>
        <v>5</v>
      </c>
      <c r="I42" s="101">
        <f>H42/H46*100</f>
        <v>1.6752663673524092E-2</v>
      </c>
    </row>
    <row r="43" spans="1:9" ht="16" thickBot="1" x14ac:dyDescent="0.4">
      <c r="A43" s="105"/>
      <c r="B43" s="91" t="s">
        <v>249</v>
      </c>
      <c r="C43" s="93"/>
      <c r="D43" s="93">
        <v>1</v>
      </c>
      <c r="E43" s="93"/>
      <c r="F43" s="93"/>
      <c r="G43" s="93"/>
      <c r="H43" s="90">
        <f t="shared" si="3"/>
        <v>1</v>
      </c>
      <c r="I43" s="101">
        <f>H43/H46*100</f>
        <v>3.3505327347048181E-3</v>
      </c>
    </row>
    <row r="44" spans="1:9" ht="16" thickBot="1" x14ac:dyDescent="0.4">
      <c r="A44" s="105"/>
      <c r="B44" s="94" t="s">
        <v>254</v>
      </c>
      <c r="C44" s="95">
        <v>3</v>
      </c>
      <c r="D44" s="95"/>
      <c r="E44" s="95"/>
      <c r="F44" s="95"/>
      <c r="G44" s="95"/>
      <c r="H44" s="90">
        <f t="shared" si="3"/>
        <v>3</v>
      </c>
      <c r="I44" s="101">
        <f>H44/H46*100</f>
        <v>1.0051598204114455E-2</v>
      </c>
    </row>
    <row r="45" spans="1:9" ht="16" thickBot="1" x14ac:dyDescent="0.4">
      <c r="A45" s="105"/>
      <c r="B45" s="91" t="s">
        <v>255</v>
      </c>
      <c r="C45" s="93">
        <v>1</v>
      </c>
      <c r="D45" s="93"/>
      <c r="E45" s="93"/>
      <c r="F45" s="93"/>
      <c r="G45" s="93"/>
      <c r="H45" s="90">
        <f t="shared" si="3"/>
        <v>1</v>
      </c>
      <c r="I45" s="101">
        <f>H45/H46*100</f>
        <v>3.3505327347048181E-3</v>
      </c>
    </row>
    <row r="46" spans="1:9" thickBot="1" x14ac:dyDescent="0.4">
      <c r="A46" s="105"/>
      <c r="B46" s="88" t="s">
        <v>262</v>
      </c>
      <c r="C46" s="97">
        <f>SUM(C32:C45)</f>
        <v>5671</v>
      </c>
      <c r="D46" s="97">
        <f t="shared" ref="D46:H46" si="4">SUM(D32:D45)</f>
        <v>22393</v>
      </c>
      <c r="E46" s="97">
        <f t="shared" si="4"/>
        <v>1109</v>
      </c>
      <c r="F46" s="97">
        <f t="shared" si="4"/>
        <v>659</v>
      </c>
      <c r="G46" s="97">
        <f t="shared" si="4"/>
        <v>14</v>
      </c>
      <c r="H46" s="97">
        <f t="shared" si="4"/>
        <v>29846</v>
      </c>
      <c r="I46" s="103">
        <f>H46/H46*100</f>
        <v>100</v>
      </c>
    </row>
    <row r="47" spans="1:9" x14ac:dyDescent="0.35">
      <c r="B47" s="98" t="s">
        <v>265</v>
      </c>
      <c r="C47" s="100">
        <f>C19+C31+C46</f>
        <v>33736</v>
      </c>
      <c r="D47" s="100">
        <f>D19+D31+D46</f>
        <v>83636</v>
      </c>
      <c r="E47" s="100">
        <f>E19+E31+E46</f>
        <v>6565</v>
      </c>
      <c r="F47" s="100">
        <f>F19+F31+F46</f>
        <v>10334</v>
      </c>
      <c r="G47" s="100">
        <f>G19+G31+G46</f>
        <v>5055</v>
      </c>
      <c r="H47" s="100">
        <f>H19+H31+H46</f>
        <v>139326</v>
      </c>
      <c r="I47" s="99"/>
    </row>
  </sheetData>
  <mergeCells count="3">
    <mergeCell ref="A3:A19"/>
    <mergeCell ref="A20:A31"/>
    <mergeCell ref="A32:A46"/>
  </mergeCells>
  <pageMargins left="0.7" right="0.7" top="0.75" bottom="0.75" header="0.3" footer="0.3"/>
  <pageSetup orientation="portrait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370A0-FED0-4F04-AE13-5035064C6CEF}">
  <dimension ref="C2:K21"/>
  <sheetViews>
    <sheetView topLeftCell="G1" zoomScale="102" workbookViewId="0">
      <selection activeCell="M14" sqref="M14"/>
    </sheetView>
  </sheetViews>
  <sheetFormatPr defaultRowHeight="14.5" x14ac:dyDescent="0.35"/>
  <cols>
    <col min="3" max="3" width="15.7265625" bestFit="1" customWidth="1"/>
    <col min="10" max="10" width="13.36328125" customWidth="1"/>
  </cols>
  <sheetData>
    <row r="2" spans="3:11" ht="46.5" x14ac:dyDescent="0.35">
      <c r="C2" s="107" t="s">
        <v>246</v>
      </c>
      <c r="D2" s="107" t="s">
        <v>2</v>
      </c>
      <c r="E2" s="107" t="s">
        <v>31</v>
      </c>
      <c r="F2" s="107" t="s">
        <v>0</v>
      </c>
      <c r="G2" s="107" t="s">
        <v>1</v>
      </c>
      <c r="H2" s="107" t="s">
        <v>256</v>
      </c>
      <c r="I2" s="107" t="s">
        <v>257</v>
      </c>
      <c r="J2" s="107" t="s">
        <v>258</v>
      </c>
      <c r="K2" s="106"/>
    </row>
    <row r="3" spans="3:11" ht="15.5" x14ac:dyDescent="0.35">
      <c r="C3" s="108" t="s">
        <v>164</v>
      </c>
      <c r="D3" s="109">
        <v>29514</v>
      </c>
      <c r="E3" s="109">
        <v>56404</v>
      </c>
      <c r="F3" s="109">
        <v>6432</v>
      </c>
      <c r="G3" s="109">
        <v>1457</v>
      </c>
      <c r="H3" s="109">
        <v>5054</v>
      </c>
      <c r="I3" s="109">
        <f>SUM(D3:H3)</f>
        <v>98861</v>
      </c>
      <c r="J3" s="110">
        <f>I3/I21*100</f>
        <v>70.956605371574582</v>
      </c>
    </row>
    <row r="4" spans="3:11" ht="15.5" x14ac:dyDescent="0.35">
      <c r="C4" s="108" t="s">
        <v>244</v>
      </c>
      <c r="D4" s="109">
        <v>2623</v>
      </c>
      <c r="E4" s="111">
        <v>423</v>
      </c>
      <c r="F4" s="111">
        <v>18</v>
      </c>
      <c r="G4" s="111">
        <v>10</v>
      </c>
      <c r="H4" s="111">
        <v>0</v>
      </c>
      <c r="I4" s="109">
        <f t="shared" ref="I4:I19" si="0">SUM(D4:H4)</f>
        <v>3074</v>
      </c>
      <c r="J4" s="110">
        <f>I4/I21*100</f>
        <v>2.2063362186526563</v>
      </c>
    </row>
    <row r="5" spans="3:11" ht="15.5" x14ac:dyDescent="0.35">
      <c r="C5" s="108" t="s">
        <v>242</v>
      </c>
      <c r="D5" s="111">
        <v>341</v>
      </c>
      <c r="E5" s="109">
        <v>11850</v>
      </c>
      <c r="F5" s="111">
        <v>0</v>
      </c>
      <c r="G5" s="111">
        <v>0</v>
      </c>
      <c r="H5" s="111">
        <v>0</v>
      </c>
      <c r="I5" s="109">
        <f t="shared" si="0"/>
        <v>12191</v>
      </c>
      <c r="J5" s="110">
        <f>I5/I21*100</f>
        <v>8.7499820564718718</v>
      </c>
    </row>
    <row r="6" spans="3:11" ht="15.5" x14ac:dyDescent="0.35">
      <c r="C6" s="108" t="s">
        <v>165</v>
      </c>
      <c r="D6" s="111">
        <v>673</v>
      </c>
      <c r="E6" s="109">
        <v>9429</v>
      </c>
      <c r="F6" s="111">
        <v>113</v>
      </c>
      <c r="G6" s="111">
        <v>198</v>
      </c>
      <c r="H6" s="111">
        <v>1</v>
      </c>
      <c r="I6" s="109">
        <f t="shared" si="0"/>
        <v>10414</v>
      </c>
      <c r="J6" s="110">
        <f>I6/I21*100</f>
        <v>7.4745560771141069</v>
      </c>
    </row>
    <row r="7" spans="3:11" ht="15.5" x14ac:dyDescent="0.35">
      <c r="C7" s="108" t="s">
        <v>243</v>
      </c>
      <c r="D7" s="111">
        <v>0</v>
      </c>
      <c r="E7" s="109">
        <v>4380</v>
      </c>
      <c r="F7" s="111">
        <v>0</v>
      </c>
      <c r="G7" s="111">
        <v>0</v>
      </c>
      <c r="H7" s="111">
        <v>0</v>
      </c>
      <c r="I7" s="109">
        <f t="shared" si="0"/>
        <v>4380</v>
      </c>
      <c r="J7" s="110">
        <f>I7/I21*100</f>
        <v>3.1437061280737262</v>
      </c>
    </row>
    <row r="8" spans="3:11" ht="15.5" x14ac:dyDescent="0.35">
      <c r="C8" s="108" t="s">
        <v>178</v>
      </c>
      <c r="D8" s="111">
        <v>0</v>
      </c>
      <c r="E8" s="111">
        <v>1</v>
      </c>
      <c r="F8" s="111">
        <v>2</v>
      </c>
      <c r="G8" s="109">
        <v>4285</v>
      </c>
      <c r="H8" s="111">
        <v>0</v>
      </c>
      <c r="I8" s="109">
        <f t="shared" si="0"/>
        <v>4288</v>
      </c>
      <c r="J8" s="110">
        <f>I8/I21*100</f>
        <v>3.0776739445616754</v>
      </c>
    </row>
    <row r="9" spans="3:11" ht="15.5" x14ac:dyDescent="0.35">
      <c r="C9" s="108" t="s">
        <v>179</v>
      </c>
      <c r="D9" s="111">
        <v>0</v>
      </c>
      <c r="E9" s="111">
        <v>0</v>
      </c>
      <c r="F9" s="111">
        <v>0</v>
      </c>
      <c r="G9" s="109">
        <v>3546</v>
      </c>
      <c r="H9" s="111">
        <v>0</v>
      </c>
      <c r="I9" s="109">
        <f t="shared" si="0"/>
        <v>3546</v>
      </c>
      <c r="J9" s="110">
        <f>I9/I21*100</f>
        <v>2.5451100297144826</v>
      </c>
    </row>
    <row r="10" spans="3:11" ht="15.5" x14ac:dyDescent="0.35">
      <c r="C10" s="108" t="s">
        <v>245</v>
      </c>
      <c r="D10" s="111">
        <v>339</v>
      </c>
      <c r="E10" s="109">
        <v>1126</v>
      </c>
      <c r="F10" s="111">
        <v>0</v>
      </c>
      <c r="G10" s="111">
        <v>0</v>
      </c>
      <c r="H10" s="111">
        <v>0</v>
      </c>
      <c r="I10" s="109">
        <f t="shared" si="0"/>
        <v>1465</v>
      </c>
      <c r="J10" s="110">
        <f>I10/I21*100</f>
        <v>1.0514907483168972</v>
      </c>
    </row>
    <row r="11" spans="3:11" ht="15.5" x14ac:dyDescent="0.35">
      <c r="C11" s="108" t="s">
        <v>180</v>
      </c>
      <c r="D11" s="111">
        <v>0</v>
      </c>
      <c r="E11" s="111">
        <v>0</v>
      </c>
      <c r="F11" s="111">
        <v>0</v>
      </c>
      <c r="G11" s="111">
        <v>658</v>
      </c>
      <c r="H11" s="111">
        <v>0</v>
      </c>
      <c r="I11" s="109">
        <f t="shared" si="0"/>
        <v>658</v>
      </c>
      <c r="J11" s="110">
        <f>I11/I21*100</f>
        <v>0.47227366033618995</v>
      </c>
    </row>
    <row r="12" spans="3:11" ht="15.5" x14ac:dyDescent="0.35">
      <c r="C12" s="108" t="s">
        <v>248</v>
      </c>
      <c r="D12" s="111">
        <v>226</v>
      </c>
      <c r="E12" s="111">
        <v>0</v>
      </c>
      <c r="F12" s="111">
        <v>0</v>
      </c>
      <c r="G12" s="111">
        <v>0</v>
      </c>
      <c r="H12" s="111">
        <v>0</v>
      </c>
      <c r="I12" s="109">
        <f t="shared" si="0"/>
        <v>226</v>
      </c>
      <c r="J12" s="110">
        <f>I12/I21*100</f>
        <v>0.16220949427960324</v>
      </c>
    </row>
    <row r="13" spans="3:11" ht="15.5" x14ac:dyDescent="0.35">
      <c r="C13" s="108" t="s">
        <v>181</v>
      </c>
      <c r="D13" s="111">
        <v>0</v>
      </c>
      <c r="E13" s="111">
        <v>0</v>
      </c>
      <c r="F13" s="111">
        <v>0</v>
      </c>
      <c r="G13" s="111">
        <v>180</v>
      </c>
      <c r="H13" s="111">
        <v>0</v>
      </c>
      <c r="I13" s="109">
        <f t="shared" si="0"/>
        <v>180</v>
      </c>
      <c r="J13" s="110">
        <f>I13/I21*100</f>
        <v>0.12919340252357778</v>
      </c>
    </row>
    <row r="14" spans="3:11" ht="15.5" x14ac:dyDescent="0.35">
      <c r="C14" s="108" t="s">
        <v>249</v>
      </c>
      <c r="D14" s="111">
        <v>0</v>
      </c>
      <c r="E14" s="111">
        <v>12</v>
      </c>
      <c r="F14" s="111">
        <v>0</v>
      </c>
      <c r="G14" s="111">
        <v>0</v>
      </c>
      <c r="H14" s="111">
        <v>0</v>
      </c>
      <c r="I14" s="109">
        <f t="shared" si="0"/>
        <v>12</v>
      </c>
      <c r="J14" s="110">
        <f>I14/I21*100</f>
        <v>8.6128935015718534E-3</v>
      </c>
    </row>
    <row r="15" spans="3:11" ht="15.5" x14ac:dyDescent="0.35">
      <c r="C15" s="108" t="s">
        <v>250</v>
      </c>
      <c r="D15" s="111">
        <v>9</v>
      </c>
      <c r="E15" s="111">
        <v>0</v>
      </c>
      <c r="F15" s="111">
        <v>0</v>
      </c>
      <c r="G15" s="111">
        <v>0</v>
      </c>
      <c r="H15" s="111">
        <v>0</v>
      </c>
      <c r="I15" s="109">
        <f t="shared" si="0"/>
        <v>9</v>
      </c>
      <c r="J15" s="110">
        <f>I15/I21*100</f>
        <v>6.4596701261788901E-3</v>
      </c>
    </row>
    <row r="16" spans="3:11" ht="15.5" x14ac:dyDescent="0.35">
      <c r="C16" s="108" t="s">
        <v>251</v>
      </c>
      <c r="D16" s="111">
        <v>0</v>
      </c>
      <c r="E16" s="111">
        <v>8</v>
      </c>
      <c r="F16" s="111">
        <v>0</v>
      </c>
      <c r="G16" s="111">
        <v>0</v>
      </c>
      <c r="H16" s="111">
        <v>0</v>
      </c>
      <c r="I16" s="109">
        <f t="shared" si="0"/>
        <v>8</v>
      </c>
      <c r="J16" s="110">
        <f>I16/I21*100</f>
        <v>5.741929001047902E-3</v>
      </c>
    </row>
    <row r="17" spans="3:10" ht="15.5" x14ac:dyDescent="0.35">
      <c r="C17" s="108" t="s">
        <v>252</v>
      </c>
      <c r="D17" s="111">
        <v>5</v>
      </c>
      <c r="E17" s="111">
        <v>0</v>
      </c>
      <c r="F17" s="111">
        <v>0</v>
      </c>
      <c r="G17" s="111">
        <v>0</v>
      </c>
      <c r="H17" s="111">
        <v>0</v>
      </c>
      <c r="I17" s="109">
        <f t="shared" si="0"/>
        <v>5</v>
      </c>
      <c r="J17" s="110">
        <f>I17/I21*100</f>
        <v>3.5887056256549391E-3</v>
      </c>
    </row>
    <row r="18" spans="3:10" ht="15.5" x14ac:dyDescent="0.35">
      <c r="C18" s="108" t="s">
        <v>253</v>
      </c>
      <c r="D18" s="111">
        <v>1</v>
      </c>
      <c r="E18" s="111">
        <v>3</v>
      </c>
      <c r="F18" s="111">
        <v>0</v>
      </c>
      <c r="G18" s="111">
        <v>0</v>
      </c>
      <c r="H18" s="111">
        <v>0</v>
      </c>
      <c r="I18" s="109">
        <f t="shared" si="0"/>
        <v>4</v>
      </c>
      <c r="J18" s="110">
        <f>I18/I21*100</f>
        <v>2.870964500523951E-3</v>
      </c>
    </row>
    <row r="19" spans="3:10" ht="15.5" x14ac:dyDescent="0.35">
      <c r="C19" s="108" t="s">
        <v>254</v>
      </c>
      <c r="D19" s="111">
        <v>3</v>
      </c>
      <c r="E19" s="111">
        <v>0</v>
      </c>
      <c r="F19" s="111">
        <v>0</v>
      </c>
      <c r="G19" s="111">
        <v>0</v>
      </c>
      <c r="H19" s="111">
        <v>0</v>
      </c>
      <c r="I19" s="109">
        <f t="shared" si="0"/>
        <v>3</v>
      </c>
      <c r="J19" s="110">
        <f>I19/I21*100</f>
        <v>2.1532233753929634E-3</v>
      </c>
    </row>
    <row r="20" spans="3:10" ht="15.5" x14ac:dyDescent="0.35">
      <c r="C20" s="108" t="s">
        <v>255</v>
      </c>
      <c r="D20" s="111">
        <v>2</v>
      </c>
      <c r="E20" s="111">
        <v>0</v>
      </c>
      <c r="F20" s="111">
        <v>0</v>
      </c>
      <c r="G20" s="111">
        <v>0</v>
      </c>
      <c r="H20" s="111">
        <v>0</v>
      </c>
      <c r="I20" s="109">
        <f>SUM(D20:H20)</f>
        <v>2</v>
      </c>
      <c r="J20" s="110">
        <f>I20/I21*100</f>
        <v>1.4354822502619755E-3</v>
      </c>
    </row>
    <row r="21" spans="3:10" ht="15.5" x14ac:dyDescent="0.35">
      <c r="C21" s="111" t="s">
        <v>47</v>
      </c>
      <c r="D21" s="109">
        <f>SUM(D3:D20)</f>
        <v>33736</v>
      </c>
      <c r="E21" s="109">
        <f t="shared" ref="E21:H21" si="1">SUM(E3:E20)</f>
        <v>83636</v>
      </c>
      <c r="F21" s="109">
        <f t="shared" si="1"/>
        <v>6565</v>
      </c>
      <c r="G21" s="109">
        <f t="shared" si="1"/>
        <v>10334</v>
      </c>
      <c r="H21" s="109">
        <f t="shared" si="1"/>
        <v>5055</v>
      </c>
      <c r="I21" s="109">
        <f>SUM(D21:H21)</f>
        <v>139326</v>
      </c>
      <c r="J21" s="112">
        <f>I21/I21*100</f>
        <v>100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Feuil132">
    <tabColor rgb="FF74D0F1"/>
  </sheetPr>
  <dimension ref="A1:AM8"/>
  <sheetViews>
    <sheetView topLeftCell="A8" workbookViewId="0">
      <selection activeCell="A3" sqref="A3:XFD3"/>
    </sheetView>
  </sheetViews>
  <sheetFormatPr defaultColWidth="11.453125" defaultRowHeight="14.5" x14ac:dyDescent="0.35"/>
  <cols>
    <col min="1" max="1" width="15.54296875" customWidth="1"/>
    <col min="2" max="2" width="10.1796875" customWidth="1"/>
    <col min="3" max="3" width="10.7265625" customWidth="1"/>
    <col min="4" max="4" width="9.81640625" customWidth="1"/>
    <col min="5" max="5" width="11.54296875" customWidth="1"/>
    <col min="6" max="7" width="11.1796875" customWidth="1"/>
    <col min="8" max="8" width="11.54296875" customWidth="1"/>
    <col min="9" max="9" width="11" customWidth="1"/>
    <col min="10" max="10" width="10.26953125" customWidth="1"/>
    <col min="11" max="11" width="14.1796875" customWidth="1"/>
    <col min="12" max="12" width="10" customWidth="1"/>
    <col min="13" max="13" width="7.453125" bestFit="1" customWidth="1"/>
    <col min="14" max="14" width="7.26953125" bestFit="1" customWidth="1"/>
    <col min="15" max="16" width="8" bestFit="1" customWidth="1"/>
    <col min="17" max="17" width="10.453125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39" ht="36" customHeight="1" x14ac:dyDescent="0.35">
      <c r="A1" s="58" t="s">
        <v>188</v>
      </c>
      <c r="B1" s="58"/>
      <c r="C1" s="58"/>
      <c r="D1" s="58"/>
      <c r="E1" s="58"/>
    </row>
    <row r="3" spans="1:39" x14ac:dyDescent="0.35">
      <c r="A3" s="1"/>
      <c r="B3" s="48">
        <v>43374</v>
      </c>
      <c r="C3" s="48">
        <v>43405</v>
      </c>
      <c r="D3" s="48">
        <v>43435</v>
      </c>
      <c r="E3" s="48">
        <v>43466</v>
      </c>
      <c r="F3" s="48">
        <v>43497</v>
      </c>
      <c r="G3" s="48">
        <v>43525</v>
      </c>
      <c r="H3" s="48">
        <v>43556</v>
      </c>
      <c r="I3" s="48">
        <v>43586</v>
      </c>
      <c r="J3" s="48">
        <v>43617</v>
      </c>
      <c r="K3" s="48">
        <v>43647</v>
      </c>
      <c r="L3" s="48">
        <v>43678</v>
      </c>
      <c r="M3" s="48">
        <v>43709</v>
      </c>
      <c r="N3" s="48">
        <v>43770</v>
      </c>
      <c r="O3" s="48">
        <v>43831</v>
      </c>
      <c r="P3" s="48">
        <v>43891</v>
      </c>
      <c r="Q3" s="48">
        <v>43983</v>
      </c>
      <c r="R3" s="48">
        <v>44013</v>
      </c>
      <c r="S3" s="48">
        <v>44044</v>
      </c>
      <c r="T3" s="48">
        <v>44075</v>
      </c>
      <c r="U3" s="48" t="s">
        <v>201</v>
      </c>
      <c r="V3" s="48" t="s">
        <v>202</v>
      </c>
      <c r="W3" s="48" t="s">
        <v>203</v>
      </c>
      <c r="X3" s="48" t="s">
        <v>204</v>
      </c>
      <c r="Y3" s="48" t="s">
        <v>205</v>
      </c>
      <c r="Z3" s="48" t="s">
        <v>206</v>
      </c>
      <c r="AA3" s="48" t="s">
        <v>207</v>
      </c>
      <c r="AB3" s="48" t="s">
        <v>206</v>
      </c>
      <c r="AC3" s="48" t="s">
        <v>208</v>
      </c>
      <c r="AD3" s="48" t="s">
        <v>209</v>
      </c>
      <c r="AE3" s="48" t="s">
        <v>210</v>
      </c>
      <c r="AF3" s="48" t="s">
        <v>211</v>
      </c>
      <c r="AG3" s="48" t="s">
        <v>212</v>
      </c>
      <c r="AH3" s="48" t="s">
        <v>213</v>
      </c>
      <c r="AI3" s="48" t="s">
        <v>214</v>
      </c>
      <c r="AJ3" s="48" t="s">
        <v>215</v>
      </c>
      <c r="AK3" s="48" t="s">
        <v>216</v>
      </c>
      <c r="AL3" s="48" t="s">
        <v>217</v>
      </c>
      <c r="AM3" s="48" t="s">
        <v>218</v>
      </c>
    </row>
    <row r="4" spans="1:39" ht="15.5" x14ac:dyDescent="0.35">
      <c r="A4" s="71" t="s">
        <v>219</v>
      </c>
      <c r="B4" s="81">
        <v>17.875</v>
      </c>
      <c r="C4" s="81">
        <v>12.458333333333334</v>
      </c>
      <c r="D4" s="81">
        <v>7.791666666666667</v>
      </c>
      <c r="E4" s="81">
        <v>12</v>
      </c>
      <c r="F4" s="81">
        <v>69.375</v>
      </c>
      <c r="G4" s="81">
        <v>27.708333333333332</v>
      </c>
      <c r="H4" s="81">
        <v>2.5833333333333335</v>
      </c>
      <c r="I4" s="81">
        <v>1.7916666666666667</v>
      </c>
      <c r="J4" s="81">
        <v>36.541666666666664</v>
      </c>
      <c r="K4" s="81">
        <v>73.125</v>
      </c>
      <c r="L4" s="81">
        <v>106.04166666666667</v>
      </c>
      <c r="M4" s="81">
        <v>41.666666666666664</v>
      </c>
      <c r="N4" s="81">
        <v>19.25</v>
      </c>
      <c r="O4" s="81">
        <v>14.916666666666666</v>
      </c>
      <c r="P4" s="81">
        <v>39.260869565217391</v>
      </c>
      <c r="Q4" s="81">
        <v>22.916666666666668</v>
      </c>
      <c r="R4" s="81">
        <v>61.791666666666664</v>
      </c>
      <c r="S4" s="81">
        <v>48.083333333333336</v>
      </c>
      <c r="T4" s="81">
        <v>62.041666666666664</v>
      </c>
      <c r="U4" s="82">
        <v>1.4637064576624983</v>
      </c>
      <c r="V4" s="82">
        <v>1.7278402018951362</v>
      </c>
      <c r="W4" s="82">
        <v>1.2853398110817587</v>
      </c>
      <c r="X4" s="82">
        <v>1.9927404479142847</v>
      </c>
      <c r="Y4" s="82">
        <v>8.0734428884128349</v>
      </c>
      <c r="Z4" s="82">
        <v>3.2361629445787696</v>
      </c>
      <c r="AA4" s="82">
        <v>0.57394094867014545</v>
      </c>
      <c r="AB4" s="82">
        <v>0.56459285916344848</v>
      </c>
      <c r="AC4" s="82">
        <v>5.7183214214686346</v>
      </c>
      <c r="AD4" s="82">
        <v>10.06938114256298</v>
      </c>
      <c r="AE4" s="82">
        <v>14.109237282391321</v>
      </c>
      <c r="AF4" s="82">
        <v>4.3094380188891623</v>
      </c>
      <c r="AG4" s="82">
        <v>2.5723234295257194</v>
      </c>
      <c r="AH4" s="82">
        <v>2.6579908688588829</v>
      </c>
      <c r="AI4" s="82">
        <v>3.6287036416022014</v>
      </c>
      <c r="AJ4" s="82">
        <v>2.9951147825060858</v>
      </c>
      <c r="AK4" s="82">
        <v>8.8251902238944808</v>
      </c>
      <c r="AL4" s="82">
        <v>5.8287507880155838</v>
      </c>
      <c r="AM4" s="82">
        <v>8.9577266393819865</v>
      </c>
    </row>
    <row r="5" spans="1:39" ht="15.5" x14ac:dyDescent="0.35">
      <c r="A5" s="71" t="s">
        <v>220</v>
      </c>
      <c r="B5" s="81">
        <v>5.375</v>
      </c>
      <c r="C5" s="81">
        <v>4.75</v>
      </c>
      <c r="D5" s="81">
        <v>4</v>
      </c>
      <c r="E5" s="81">
        <v>1.0416666666666667</v>
      </c>
      <c r="F5" s="81">
        <v>0.5</v>
      </c>
      <c r="G5" s="81">
        <v>0.54166666666666663</v>
      </c>
      <c r="H5" s="81">
        <v>0.33333333333333331</v>
      </c>
      <c r="I5" s="81">
        <v>1.4166666666666667</v>
      </c>
      <c r="J5" s="81">
        <v>4.875</v>
      </c>
      <c r="K5" s="81">
        <v>5.666666666666667</v>
      </c>
      <c r="L5" s="81">
        <v>1.625</v>
      </c>
      <c r="M5" s="81">
        <v>0.83333333333333337</v>
      </c>
      <c r="N5" s="81">
        <v>7.75</v>
      </c>
      <c r="O5" s="81">
        <v>1.2083333333333333</v>
      </c>
      <c r="P5" s="81">
        <v>0</v>
      </c>
      <c r="Q5" s="81">
        <v>0.5</v>
      </c>
      <c r="R5" s="81">
        <v>0.125</v>
      </c>
      <c r="S5" s="81">
        <v>8.3333333333333329E-2</v>
      </c>
      <c r="T5" s="81">
        <v>1.3333333333333333</v>
      </c>
      <c r="U5" s="82">
        <v>1.4292651654061532</v>
      </c>
      <c r="V5" s="82">
        <v>1.0938729226992014</v>
      </c>
      <c r="W5" s="82">
        <v>0.89280538152240241</v>
      </c>
      <c r="X5" s="82">
        <v>0.36355315116198178</v>
      </c>
      <c r="Y5" s="82">
        <v>0.21702868307060783</v>
      </c>
      <c r="Z5" s="82">
        <v>0.24802967525431971</v>
      </c>
      <c r="AA5" s="82">
        <v>0.20559798491465373</v>
      </c>
      <c r="AB5" s="82">
        <v>0.36572672673369527</v>
      </c>
      <c r="AC5" s="82">
        <v>1.3026067788438134</v>
      </c>
      <c r="AD5" s="82">
        <v>1.4047882230752158</v>
      </c>
      <c r="AE5" s="82">
        <v>0.4536985687704424</v>
      </c>
      <c r="AF5" s="82">
        <v>0.22252394975049403</v>
      </c>
      <c r="AG5" s="82">
        <v>1.5894238314376785</v>
      </c>
      <c r="AH5" s="82">
        <v>0.42126090346989309</v>
      </c>
      <c r="AI5" s="82">
        <v>0</v>
      </c>
      <c r="AJ5" s="82">
        <v>0.2085144140570748</v>
      </c>
      <c r="AK5" s="82">
        <v>9.1534819541012905E-2</v>
      </c>
      <c r="AL5" s="82">
        <v>5.7630339567343723E-2</v>
      </c>
      <c r="AM5" s="82">
        <v>0.54728137937678867</v>
      </c>
    </row>
    <row r="6" spans="1:39" ht="15.5" x14ac:dyDescent="0.35">
      <c r="A6" s="71" t="s">
        <v>221</v>
      </c>
      <c r="B6" s="81">
        <v>0.5</v>
      </c>
      <c r="C6" s="81">
        <v>1.2083333333333333</v>
      </c>
      <c r="D6" s="81">
        <v>1.125</v>
      </c>
      <c r="E6" s="81">
        <v>4.1666666666666664E-2</v>
      </c>
      <c r="F6" s="81">
        <v>0.125</v>
      </c>
      <c r="G6" s="81">
        <v>8.3333333333333329E-2</v>
      </c>
      <c r="H6" s="81">
        <v>0.16666666666666666</v>
      </c>
      <c r="I6" s="81">
        <v>0.33333333333333331</v>
      </c>
      <c r="J6" s="81">
        <v>4.1666666666666664E-2</v>
      </c>
      <c r="K6" s="81">
        <v>0.20833333333333334</v>
      </c>
      <c r="L6" s="81">
        <v>4.1666666666666664E-2</v>
      </c>
      <c r="M6" s="81">
        <v>0.25</v>
      </c>
      <c r="N6" s="81">
        <v>0.25</v>
      </c>
      <c r="O6" s="81">
        <v>8.3333333333333329E-2</v>
      </c>
      <c r="P6" s="81">
        <v>8.6956521739130432E-2</v>
      </c>
      <c r="Q6" s="81">
        <v>0.29166666666666669</v>
      </c>
      <c r="R6" s="81">
        <v>0.375</v>
      </c>
      <c r="S6" s="81">
        <v>0.29166666666666669</v>
      </c>
      <c r="T6" s="81">
        <v>0.5</v>
      </c>
      <c r="U6" s="82">
        <v>0.24077170617153842</v>
      </c>
      <c r="V6" s="82">
        <v>0.44631813678927862</v>
      </c>
      <c r="W6" s="82">
        <v>0.33682500939882981</v>
      </c>
      <c r="X6" s="82">
        <v>4.1666666666666671E-2</v>
      </c>
      <c r="Y6" s="82">
        <v>6.8959660545921314E-2</v>
      </c>
      <c r="Z6" s="82">
        <v>5.7630339567343723E-2</v>
      </c>
      <c r="AA6" s="82">
        <v>9.8294637436598095E-2</v>
      </c>
      <c r="AB6" s="82">
        <v>0.15541746804005233</v>
      </c>
      <c r="AC6" s="82">
        <v>4.1666666666666671E-2</v>
      </c>
      <c r="AD6" s="82">
        <v>0.10389457216622948</v>
      </c>
      <c r="AE6" s="82">
        <v>4.1666666666666671E-2</v>
      </c>
      <c r="AF6" s="82">
        <v>0.10851434153530391</v>
      </c>
      <c r="AG6" s="82">
        <v>0.10851434153530391</v>
      </c>
      <c r="AH6" s="82">
        <v>5.7630339567343723E-2</v>
      </c>
      <c r="AI6" s="82">
        <v>5.8808996112120593E-2</v>
      </c>
      <c r="AJ6" s="82">
        <v>0.18532351918546397</v>
      </c>
      <c r="AK6" s="82">
        <v>0.15710815069401318</v>
      </c>
      <c r="AL6" s="82">
        <v>0.18532351918546397</v>
      </c>
      <c r="AM6" s="82">
        <v>0.23312620206007847</v>
      </c>
    </row>
    <row r="7" spans="1:39" ht="15.5" x14ac:dyDescent="0.35">
      <c r="A7" s="71" t="s">
        <v>222</v>
      </c>
      <c r="B7" s="81">
        <v>0.125</v>
      </c>
      <c r="C7" s="81">
        <v>4.1666666666666664E-2</v>
      </c>
      <c r="D7" s="81">
        <v>4.1666666666666664E-2</v>
      </c>
      <c r="E7" s="81">
        <v>4.1666666666666664E-2</v>
      </c>
      <c r="F7" s="81">
        <v>4.1666666666666664E-2</v>
      </c>
      <c r="G7" s="81">
        <v>0</v>
      </c>
      <c r="H7" s="81">
        <v>8.3333333333333329E-2</v>
      </c>
      <c r="I7" s="81">
        <v>4.1666666666666664E-2</v>
      </c>
      <c r="J7" s="81">
        <v>0</v>
      </c>
      <c r="K7" s="81">
        <v>4.1666666666666664E-2</v>
      </c>
      <c r="L7" s="81">
        <v>0</v>
      </c>
      <c r="M7" s="81">
        <v>0</v>
      </c>
      <c r="N7" s="81">
        <v>4.1666666666666664E-2</v>
      </c>
      <c r="O7" s="81">
        <v>0</v>
      </c>
      <c r="P7" s="81">
        <v>0</v>
      </c>
      <c r="Q7" s="81">
        <v>0</v>
      </c>
      <c r="R7" s="81">
        <v>4.1666666666666664E-2</v>
      </c>
      <c r="S7" s="81">
        <v>0</v>
      </c>
      <c r="T7" s="81">
        <v>0</v>
      </c>
      <c r="U7" s="82">
        <v>9.1534819541012905E-2</v>
      </c>
      <c r="V7" s="82">
        <v>4.1666666666666671E-2</v>
      </c>
      <c r="W7" s="82">
        <v>4.1666666666666671E-2</v>
      </c>
      <c r="X7" s="82">
        <v>4.1666666666666671E-2</v>
      </c>
      <c r="Y7" s="82">
        <v>4.1666666666666671E-2</v>
      </c>
      <c r="Z7" s="82">
        <v>0</v>
      </c>
      <c r="AA7" s="82">
        <v>5.7630339567343723E-2</v>
      </c>
      <c r="AB7" s="82">
        <v>4.1666666666666671E-2</v>
      </c>
      <c r="AC7" s="82">
        <v>0</v>
      </c>
      <c r="AD7" s="82">
        <v>4.1666666666666671E-2</v>
      </c>
      <c r="AE7" s="82">
        <v>0</v>
      </c>
      <c r="AF7" s="82">
        <v>0</v>
      </c>
      <c r="AG7" s="82">
        <v>4.1666666666666671E-2</v>
      </c>
      <c r="AH7" s="82">
        <v>0</v>
      </c>
      <c r="AI7" s="82">
        <v>0</v>
      </c>
      <c r="AJ7" s="82">
        <v>0</v>
      </c>
      <c r="AK7" s="82">
        <v>4.1666666666666671E-2</v>
      </c>
      <c r="AL7" s="82">
        <v>0</v>
      </c>
      <c r="AM7" s="82">
        <v>0</v>
      </c>
    </row>
    <row r="8" spans="1:39" ht="15.5" x14ac:dyDescent="0.35">
      <c r="A8" s="71" t="s">
        <v>223</v>
      </c>
      <c r="B8" s="81">
        <v>8.3333333333333329E-2</v>
      </c>
      <c r="C8" s="81">
        <v>0.125</v>
      </c>
      <c r="D8" s="81">
        <v>0.33333333333333331</v>
      </c>
      <c r="E8" s="81">
        <v>0.33333333333333331</v>
      </c>
      <c r="F8" s="81">
        <v>1.7083333333333333</v>
      </c>
      <c r="G8" s="81">
        <v>1.2083333333333333</v>
      </c>
      <c r="H8" s="81">
        <v>0.125</v>
      </c>
      <c r="I8" s="81">
        <v>0.5</v>
      </c>
      <c r="J8" s="81">
        <v>0.16666666666666666</v>
      </c>
      <c r="K8" s="81">
        <v>0.20833333333333334</v>
      </c>
      <c r="L8" s="81">
        <v>0</v>
      </c>
      <c r="M8" s="81">
        <v>0.45833333333333331</v>
      </c>
      <c r="N8" s="81">
        <v>0</v>
      </c>
      <c r="O8" s="81">
        <v>0.33333333333333331</v>
      </c>
      <c r="P8" s="81">
        <v>4</v>
      </c>
      <c r="Q8" s="81">
        <v>0</v>
      </c>
      <c r="R8" s="81">
        <v>8.3333333333333329E-2</v>
      </c>
      <c r="S8" s="81">
        <v>0</v>
      </c>
      <c r="T8" s="81">
        <v>0.79166666666666663</v>
      </c>
      <c r="U8" s="82">
        <v>5.7630339567343723E-2</v>
      </c>
      <c r="V8" s="82">
        <v>6.8959660545921314E-2</v>
      </c>
      <c r="W8" s="82">
        <v>0.11526067913468745</v>
      </c>
      <c r="X8" s="82">
        <v>0.13003158293424902</v>
      </c>
      <c r="Y8" s="82">
        <v>0.42766287119758978</v>
      </c>
      <c r="Z8" s="82">
        <v>0.36603618389812959</v>
      </c>
      <c r="AA8" s="82">
        <v>6.8959660545921314E-2</v>
      </c>
      <c r="AB8" s="82">
        <v>0.26237488391640107</v>
      </c>
      <c r="AC8" s="82">
        <v>0.11526067913468745</v>
      </c>
      <c r="AD8" s="82">
        <v>0.10389457216622948</v>
      </c>
      <c r="AE8" s="82">
        <v>0</v>
      </c>
      <c r="AF8" s="82">
        <v>0.15901835035237999</v>
      </c>
      <c r="AG8" s="82">
        <v>0</v>
      </c>
      <c r="AH8" s="82">
        <v>0.13003158293424902</v>
      </c>
      <c r="AI8" s="82">
        <v>1.028016625263513</v>
      </c>
      <c r="AJ8" s="82">
        <v>0</v>
      </c>
      <c r="AK8" s="82">
        <v>5.7630339567343723E-2</v>
      </c>
      <c r="AL8" s="82">
        <v>0</v>
      </c>
      <c r="AM8" s="82">
        <v>0.58352740043046836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Feuil146">
    <tabColor rgb="FF74D0F1"/>
  </sheetPr>
  <dimension ref="A1:AM8"/>
  <sheetViews>
    <sheetView workbookViewId="0">
      <selection activeCell="A2" sqref="A2:XFD3"/>
    </sheetView>
  </sheetViews>
  <sheetFormatPr defaultColWidth="11.453125" defaultRowHeight="14.5" x14ac:dyDescent="0.35"/>
  <cols>
    <col min="1" max="1" width="15.54296875" customWidth="1"/>
    <col min="2" max="2" width="10.1796875" customWidth="1"/>
    <col min="3" max="3" width="10.7265625" customWidth="1"/>
    <col min="4" max="4" width="9.81640625" customWidth="1"/>
    <col min="5" max="5" width="11.54296875" customWidth="1"/>
    <col min="6" max="7" width="11.1796875" customWidth="1"/>
    <col min="8" max="8" width="11.54296875" customWidth="1"/>
    <col min="9" max="9" width="11" customWidth="1"/>
    <col min="10" max="10" width="10.26953125" customWidth="1"/>
    <col min="11" max="11" width="14.1796875" customWidth="1"/>
    <col min="12" max="12" width="10" customWidth="1"/>
    <col min="13" max="13" width="7.453125" bestFit="1" customWidth="1"/>
    <col min="14" max="14" width="7.26953125" bestFit="1" customWidth="1"/>
    <col min="15" max="15" width="7.453125" bestFit="1" customWidth="1"/>
    <col min="16" max="16" width="8" bestFit="1" customWidth="1"/>
    <col min="17" max="17" width="10.7265625" bestFit="1" customWidth="1"/>
    <col min="18" max="18" width="11.26953125" bestFit="1" customWidth="1"/>
    <col min="19" max="19" width="12.81640625" bestFit="1" customWidth="1"/>
    <col min="20" max="20" width="16.17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39" ht="36" customHeight="1" x14ac:dyDescent="0.35">
      <c r="A1" s="58" t="s">
        <v>197</v>
      </c>
      <c r="B1" s="58"/>
      <c r="C1" s="58"/>
      <c r="D1" s="58"/>
      <c r="E1" s="58"/>
    </row>
    <row r="3" spans="1:39" x14ac:dyDescent="0.35">
      <c r="A3" s="1"/>
      <c r="B3" s="48">
        <v>43374</v>
      </c>
      <c r="C3" s="48">
        <v>43405</v>
      </c>
      <c r="D3" s="48">
        <v>43435</v>
      </c>
      <c r="E3" s="48">
        <v>43466</v>
      </c>
      <c r="F3" s="48">
        <v>43497</v>
      </c>
      <c r="G3" s="48">
        <v>43525</v>
      </c>
      <c r="H3" s="48">
        <v>43556</v>
      </c>
      <c r="I3" s="48">
        <v>43586</v>
      </c>
      <c r="J3" s="48">
        <v>43617</v>
      </c>
      <c r="K3" s="48">
        <v>43647</v>
      </c>
      <c r="L3" s="48">
        <v>43678</v>
      </c>
      <c r="M3" s="48">
        <v>43709</v>
      </c>
      <c r="N3" s="48">
        <v>43770</v>
      </c>
      <c r="O3" s="48">
        <v>43831</v>
      </c>
      <c r="P3" s="48">
        <v>43891</v>
      </c>
      <c r="Q3" s="48">
        <v>43983</v>
      </c>
      <c r="R3" s="48">
        <v>44013</v>
      </c>
      <c r="S3" s="48">
        <v>44044</v>
      </c>
      <c r="T3" s="48">
        <v>44075</v>
      </c>
      <c r="U3" s="48" t="s">
        <v>201</v>
      </c>
      <c r="V3" s="48" t="s">
        <v>202</v>
      </c>
      <c r="W3" s="48" t="s">
        <v>203</v>
      </c>
      <c r="X3" s="48" t="s">
        <v>204</v>
      </c>
      <c r="Y3" s="48" t="s">
        <v>205</v>
      </c>
      <c r="Z3" s="48" t="s">
        <v>206</v>
      </c>
      <c r="AA3" s="48" t="s">
        <v>207</v>
      </c>
      <c r="AB3" s="48" t="s">
        <v>206</v>
      </c>
      <c r="AC3" s="48" t="s">
        <v>208</v>
      </c>
      <c r="AD3" s="48" t="s">
        <v>209</v>
      </c>
      <c r="AE3" s="48" t="s">
        <v>210</v>
      </c>
      <c r="AF3" s="48" t="s">
        <v>211</v>
      </c>
      <c r="AG3" s="48" t="s">
        <v>212</v>
      </c>
      <c r="AH3" s="48" t="s">
        <v>213</v>
      </c>
      <c r="AI3" s="48" t="s">
        <v>214</v>
      </c>
      <c r="AJ3" s="48" t="s">
        <v>215</v>
      </c>
      <c r="AK3" s="48" t="s">
        <v>216</v>
      </c>
      <c r="AL3" s="48" t="s">
        <v>217</v>
      </c>
      <c r="AM3" s="48" t="s">
        <v>218</v>
      </c>
    </row>
    <row r="4" spans="1:39" ht="15.5" x14ac:dyDescent="0.35">
      <c r="A4" s="71" t="s">
        <v>219</v>
      </c>
      <c r="B4" s="81">
        <v>20</v>
      </c>
      <c r="C4" s="81">
        <v>13.416666666666666</v>
      </c>
      <c r="D4" s="81">
        <v>6.166666666666667</v>
      </c>
      <c r="E4" s="81">
        <v>10.333333333333334</v>
      </c>
      <c r="F4" s="81">
        <v>51.416666666666664</v>
      </c>
      <c r="G4" s="81">
        <v>23.666666666666668</v>
      </c>
      <c r="H4" s="81">
        <v>1.6666666666666667</v>
      </c>
      <c r="I4" s="81">
        <v>2</v>
      </c>
      <c r="J4" s="81">
        <v>34.916666666666664</v>
      </c>
      <c r="K4" s="81">
        <v>73.583333333333329</v>
      </c>
      <c r="L4" s="81">
        <v>99.416666666666671</v>
      </c>
      <c r="M4" s="81">
        <v>49.333333333333336</v>
      </c>
      <c r="N4" s="81">
        <v>21.416666666666668</v>
      </c>
      <c r="O4" s="81">
        <v>14.666666666666666</v>
      </c>
      <c r="P4" s="81">
        <v>36.916666666666664</v>
      </c>
      <c r="Q4" s="81">
        <v>23.916666666666668</v>
      </c>
      <c r="R4" s="81">
        <v>63.583333333333336</v>
      </c>
      <c r="S4" s="81">
        <v>45.5</v>
      </c>
      <c r="T4" s="81">
        <v>59.333333333333336</v>
      </c>
      <c r="U4" s="82">
        <v>1.8381479480139458</v>
      </c>
      <c r="V4" s="82">
        <v>2.6641797115347785</v>
      </c>
      <c r="W4" s="82">
        <v>1.5167415898909911</v>
      </c>
      <c r="X4" s="82">
        <v>1.9936768732037486</v>
      </c>
      <c r="Y4" s="82">
        <v>8.6920882985562802</v>
      </c>
      <c r="Z4" s="82">
        <v>5.1099032389186307</v>
      </c>
      <c r="AA4" s="82">
        <v>0.55505027527315765</v>
      </c>
      <c r="AB4" s="82">
        <v>0.9847319278346619</v>
      </c>
      <c r="AC4" s="82">
        <v>8.0165154650895687</v>
      </c>
      <c r="AD4" s="82">
        <v>12.589352363378069</v>
      </c>
      <c r="AE4" s="82">
        <v>17.330328265147717</v>
      </c>
      <c r="AF4" s="82">
        <v>6.0981036959753894</v>
      </c>
      <c r="AG4" s="82">
        <v>3.2947578504238058</v>
      </c>
      <c r="AH4" s="82">
        <v>3.780599065350529</v>
      </c>
      <c r="AI4" s="82">
        <v>6.1907290574395404</v>
      </c>
      <c r="AJ4" s="82">
        <v>4.142277102749115</v>
      </c>
      <c r="AK4" s="82">
        <v>10.749530175309943</v>
      </c>
      <c r="AL4" s="82">
        <v>6.8881760791206332</v>
      </c>
      <c r="AM4" s="82">
        <v>12.352973714695567</v>
      </c>
    </row>
    <row r="5" spans="1:39" ht="15.5" x14ac:dyDescent="0.35">
      <c r="A5" s="71" t="s">
        <v>220</v>
      </c>
      <c r="B5" s="81">
        <v>7.5</v>
      </c>
      <c r="C5" s="81">
        <v>6.75</v>
      </c>
      <c r="D5" s="81">
        <v>4.25</v>
      </c>
      <c r="E5" s="81">
        <v>0.75</v>
      </c>
      <c r="F5" s="81">
        <v>0.66666666666666663</v>
      </c>
      <c r="G5" s="81">
        <v>0.58333333333333337</v>
      </c>
      <c r="H5" s="81">
        <v>0.33333333333333331</v>
      </c>
      <c r="I5" s="81">
        <v>1.5</v>
      </c>
      <c r="J5" s="81">
        <v>5.25</v>
      </c>
      <c r="K5" s="81">
        <v>5.166666666666667</v>
      </c>
      <c r="L5" s="81">
        <v>2</v>
      </c>
      <c r="M5" s="81">
        <v>0.83333333333333337</v>
      </c>
      <c r="N5" s="81">
        <v>10.666666666666666</v>
      </c>
      <c r="O5" s="81">
        <v>1.75</v>
      </c>
      <c r="P5" s="81">
        <v>0</v>
      </c>
      <c r="Q5" s="81">
        <v>0.5</v>
      </c>
      <c r="R5" s="81">
        <v>0</v>
      </c>
      <c r="S5" s="81">
        <v>0.16666666666666666</v>
      </c>
      <c r="T5" s="81">
        <v>1.0833333333333333</v>
      </c>
      <c r="U5" s="82">
        <v>2.6270734956439936</v>
      </c>
      <c r="V5" s="82">
        <v>1.9153486904635946</v>
      </c>
      <c r="W5" s="82">
        <v>1.3092040144741199</v>
      </c>
      <c r="X5" s="82">
        <v>0.42861651999441325</v>
      </c>
      <c r="Y5" s="82">
        <v>0.35533452725935077</v>
      </c>
      <c r="Z5" s="82">
        <v>0.41666666666666674</v>
      </c>
      <c r="AA5" s="82">
        <v>0.33333333333333331</v>
      </c>
      <c r="AB5" s="82">
        <v>0.54355730650460909</v>
      </c>
      <c r="AC5" s="82">
        <v>2.1181931980446036</v>
      </c>
      <c r="AD5" s="82">
        <v>1.2841300163884883</v>
      </c>
      <c r="AE5" s="82">
        <v>0.79772403521746571</v>
      </c>
      <c r="AF5" s="82">
        <v>0.27061471362866291</v>
      </c>
      <c r="AG5" s="82">
        <v>2.8293197954721392</v>
      </c>
      <c r="AH5" s="82">
        <v>0.80833723835357907</v>
      </c>
      <c r="AI5" s="82">
        <v>0</v>
      </c>
      <c r="AJ5" s="82">
        <v>0.26111648393354681</v>
      </c>
      <c r="AK5" s="82">
        <v>0</v>
      </c>
      <c r="AL5" s="82">
        <v>0.11236664374387369</v>
      </c>
      <c r="AM5" s="82">
        <v>0.51431527492405082</v>
      </c>
    </row>
    <row r="6" spans="1:39" ht="15.5" x14ac:dyDescent="0.35">
      <c r="A6" s="71" t="s">
        <v>221</v>
      </c>
      <c r="B6" s="81">
        <v>0</v>
      </c>
      <c r="C6" s="81">
        <v>0.83333333333333337</v>
      </c>
      <c r="D6" s="81">
        <v>0.91666666666666663</v>
      </c>
      <c r="E6" s="81">
        <v>0</v>
      </c>
      <c r="F6" s="81">
        <v>0.16666666666666666</v>
      </c>
      <c r="G6" s="81">
        <v>0</v>
      </c>
      <c r="H6" s="81">
        <v>8.3333333333333329E-2</v>
      </c>
      <c r="I6" s="81">
        <v>8.3333333333333329E-2</v>
      </c>
      <c r="J6" s="81">
        <v>8.3333333333333329E-2</v>
      </c>
      <c r="K6" s="81">
        <v>0.16666666666666666</v>
      </c>
      <c r="L6" s="81">
        <v>0</v>
      </c>
      <c r="M6" s="81">
        <v>0.25</v>
      </c>
      <c r="N6" s="81">
        <v>0.16666666666666666</v>
      </c>
      <c r="O6" s="81">
        <v>8.3333333333333329E-2</v>
      </c>
      <c r="P6" s="81">
        <v>0</v>
      </c>
      <c r="Q6" s="81">
        <v>0.16666666666666666</v>
      </c>
      <c r="R6" s="81">
        <v>0.33333333333333331</v>
      </c>
      <c r="S6" s="81">
        <v>0.16666666666666666</v>
      </c>
      <c r="T6" s="81">
        <v>0.25</v>
      </c>
      <c r="U6" s="82">
        <v>0</v>
      </c>
      <c r="V6" s="82">
        <v>0.45781651302236753</v>
      </c>
      <c r="W6" s="82">
        <v>0.39806983804301976</v>
      </c>
      <c r="X6" s="82">
        <v>0</v>
      </c>
      <c r="Y6" s="82">
        <v>0.11236664374387369</v>
      </c>
      <c r="Z6" s="82">
        <v>0</v>
      </c>
      <c r="AA6" s="82">
        <v>8.3333333333333329E-2</v>
      </c>
      <c r="AB6" s="82">
        <v>8.3333333333333329E-2</v>
      </c>
      <c r="AC6" s="82">
        <v>8.3333333333333329E-2</v>
      </c>
      <c r="AD6" s="82">
        <v>0.11236664374387369</v>
      </c>
      <c r="AE6" s="82">
        <v>0</v>
      </c>
      <c r="AF6" s="82">
        <v>0.1305582419667734</v>
      </c>
      <c r="AG6" s="82">
        <v>0.11236664374387369</v>
      </c>
      <c r="AH6" s="82">
        <v>8.3333333333333329E-2</v>
      </c>
      <c r="AI6" s="82">
        <v>0</v>
      </c>
      <c r="AJ6" s="82">
        <v>0.16666666666666666</v>
      </c>
      <c r="AK6" s="82">
        <v>0.18802535827258873</v>
      </c>
      <c r="AL6" s="82">
        <v>0.16666666666666666</v>
      </c>
      <c r="AM6" s="82">
        <v>0.1305582419667734</v>
      </c>
    </row>
    <row r="7" spans="1:39" ht="15.5" x14ac:dyDescent="0.35">
      <c r="A7" s="71" t="s">
        <v>222</v>
      </c>
      <c r="B7" s="81">
        <v>0</v>
      </c>
      <c r="C7" s="81">
        <v>8.3333333333333329E-2</v>
      </c>
      <c r="D7" s="81">
        <v>8.3333333333333329E-2</v>
      </c>
      <c r="E7" s="81">
        <v>0</v>
      </c>
      <c r="F7" s="81">
        <v>8.3333333333333329E-2</v>
      </c>
      <c r="G7" s="81">
        <v>0</v>
      </c>
      <c r="H7" s="81">
        <v>0.16666666666666666</v>
      </c>
      <c r="I7" s="81">
        <v>0</v>
      </c>
      <c r="J7" s="81">
        <v>0</v>
      </c>
      <c r="K7" s="81">
        <v>0</v>
      </c>
      <c r="L7" s="81">
        <v>0</v>
      </c>
      <c r="M7" s="81">
        <v>0</v>
      </c>
      <c r="N7" s="81">
        <v>0</v>
      </c>
      <c r="O7" s="81">
        <v>0</v>
      </c>
      <c r="P7" s="81">
        <v>0</v>
      </c>
      <c r="Q7" s="81">
        <v>0</v>
      </c>
      <c r="R7" s="81">
        <v>0</v>
      </c>
      <c r="S7" s="81">
        <v>0</v>
      </c>
      <c r="T7" s="81">
        <v>0</v>
      </c>
      <c r="U7" s="82">
        <v>0</v>
      </c>
      <c r="V7" s="82">
        <v>8.3333333333333329E-2</v>
      </c>
      <c r="W7" s="82">
        <v>8.3333333333333329E-2</v>
      </c>
      <c r="X7" s="82">
        <v>0</v>
      </c>
      <c r="Y7" s="82">
        <v>8.3333333333333329E-2</v>
      </c>
      <c r="Z7" s="82">
        <v>0</v>
      </c>
      <c r="AA7" s="82">
        <v>0.11236664374387369</v>
      </c>
      <c r="AB7" s="82">
        <v>0</v>
      </c>
      <c r="AC7" s="82">
        <v>0</v>
      </c>
      <c r="AD7" s="82">
        <v>0</v>
      </c>
      <c r="AE7" s="82">
        <v>0</v>
      </c>
      <c r="AF7" s="82">
        <v>0</v>
      </c>
      <c r="AG7" s="82">
        <v>0</v>
      </c>
      <c r="AH7" s="82">
        <v>0</v>
      </c>
      <c r="AI7" s="82">
        <v>0</v>
      </c>
      <c r="AJ7" s="82">
        <v>0</v>
      </c>
      <c r="AK7" s="82">
        <v>0</v>
      </c>
      <c r="AL7" s="82">
        <v>0</v>
      </c>
      <c r="AM7" s="82">
        <v>0</v>
      </c>
    </row>
    <row r="8" spans="1:39" ht="15.5" x14ac:dyDescent="0.35">
      <c r="A8" s="71" t="s">
        <v>223</v>
      </c>
      <c r="B8" s="81">
        <v>0</v>
      </c>
      <c r="C8" s="81">
        <v>0</v>
      </c>
      <c r="D8" s="81">
        <v>0.16666666666666666</v>
      </c>
      <c r="E8" s="81">
        <v>0</v>
      </c>
      <c r="F8" s="81">
        <v>1.75</v>
      </c>
      <c r="G8" s="81">
        <v>1</v>
      </c>
      <c r="H8" s="81">
        <v>0.16666666666666666</v>
      </c>
      <c r="I8" s="81">
        <v>0.41666666666666669</v>
      </c>
      <c r="J8" s="81">
        <v>0</v>
      </c>
      <c r="K8" s="81">
        <v>0.25</v>
      </c>
      <c r="L8" s="81">
        <v>0</v>
      </c>
      <c r="M8" s="81">
        <v>0.5</v>
      </c>
      <c r="N8" s="81">
        <v>0</v>
      </c>
      <c r="O8" s="81">
        <v>0.16666666666666666</v>
      </c>
      <c r="P8" s="81">
        <v>2.75</v>
      </c>
      <c r="Q8" s="81">
        <v>0</v>
      </c>
      <c r="R8" s="81">
        <v>8.3333333333333329E-2</v>
      </c>
      <c r="S8" s="81">
        <v>0</v>
      </c>
      <c r="T8" s="81">
        <v>8.3333333333333329E-2</v>
      </c>
      <c r="U8" s="82">
        <v>0</v>
      </c>
      <c r="V8" s="82">
        <v>0</v>
      </c>
      <c r="W8" s="82">
        <v>0.11236664374387369</v>
      </c>
      <c r="X8" s="82">
        <v>0</v>
      </c>
      <c r="Y8" s="82">
        <v>0.65279120983386685</v>
      </c>
      <c r="Z8" s="82">
        <v>0.52223296786709361</v>
      </c>
      <c r="AA8" s="82">
        <v>0.11236664374387369</v>
      </c>
      <c r="AB8" s="82">
        <v>0.3361622383686938</v>
      </c>
      <c r="AC8" s="82">
        <v>0</v>
      </c>
      <c r="AD8" s="82">
        <v>0.17943514064131835</v>
      </c>
      <c r="AE8" s="82">
        <v>0</v>
      </c>
      <c r="AF8" s="82">
        <v>0.19462473604038075</v>
      </c>
      <c r="AG8" s="82">
        <v>0</v>
      </c>
      <c r="AH8" s="82">
        <v>0.11236664374387369</v>
      </c>
      <c r="AI8" s="82">
        <v>0.93033881088037118</v>
      </c>
      <c r="AJ8" s="82">
        <v>0</v>
      </c>
      <c r="AK8" s="82">
        <v>8.3333333333333329E-2</v>
      </c>
      <c r="AL8" s="82">
        <v>0</v>
      </c>
      <c r="AM8" s="82">
        <v>8.3333333333333329E-2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Feuil147">
    <tabColor rgb="FF74D0F1"/>
  </sheetPr>
  <dimension ref="A1:AM8"/>
  <sheetViews>
    <sheetView workbookViewId="0">
      <selection activeCell="A2" sqref="A2:XFD3"/>
    </sheetView>
  </sheetViews>
  <sheetFormatPr defaultColWidth="11.453125" defaultRowHeight="14.5" x14ac:dyDescent="0.35"/>
  <cols>
    <col min="1" max="1" width="15.54296875" customWidth="1"/>
    <col min="2" max="2" width="10.1796875" customWidth="1"/>
    <col min="3" max="3" width="10.7265625" customWidth="1"/>
    <col min="4" max="4" width="9.81640625" customWidth="1"/>
    <col min="5" max="5" width="11.54296875" customWidth="1"/>
    <col min="6" max="7" width="11.1796875" customWidth="1"/>
    <col min="8" max="8" width="11.54296875" customWidth="1"/>
    <col min="9" max="9" width="11" customWidth="1"/>
    <col min="10" max="10" width="10.26953125" customWidth="1"/>
    <col min="11" max="11" width="14.1796875" customWidth="1"/>
    <col min="12" max="12" width="7.7265625" bestFit="1" customWidth="1"/>
    <col min="13" max="13" width="7.453125" bestFit="1" customWidth="1"/>
    <col min="14" max="14" width="7.26953125" bestFit="1" customWidth="1"/>
    <col min="15" max="16" width="8" bestFit="1" customWidth="1"/>
    <col min="17" max="17" width="10.453125" customWidth="1"/>
    <col min="18" max="18" width="11.26953125" bestFit="1" customWidth="1"/>
    <col min="19" max="19" width="12.54296875" bestFit="1" customWidth="1"/>
    <col min="21" max="21" width="12.81640625" bestFit="1" customWidth="1"/>
    <col min="22" max="22" width="14.1796875" bestFit="1" customWidth="1"/>
    <col min="23" max="23" width="13.81640625" bestFit="1" customWidth="1"/>
    <col min="24" max="24" width="14.1796875" bestFit="1" customWidth="1"/>
    <col min="25" max="25" width="13.26953125" bestFit="1" customWidth="1"/>
    <col min="26" max="26" width="12.7265625" bestFit="1" customWidth="1"/>
    <col min="27" max="27" width="14" bestFit="1" customWidth="1"/>
    <col min="28" max="28" width="13.7265625" bestFit="1" customWidth="1"/>
    <col min="29" max="29" width="13.26953125" bestFit="1" customWidth="1"/>
    <col min="30" max="30" width="13.54296875" bestFit="1" customWidth="1"/>
    <col min="31" max="31" width="14.1796875" bestFit="1" customWidth="1"/>
  </cols>
  <sheetData>
    <row r="1" spans="1:39" ht="36" customHeight="1" x14ac:dyDescent="0.35">
      <c r="A1" s="58" t="s">
        <v>188</v>
      </c>
      <c r="B1" s="58"/>
      <c r="C1" s="58"/>
      <c r="D1" s="58"/>
      <c r="E1" s="58"/>
    </row>
    <row r="3" spans="1:39" x14ac:dyDescent="0.35">
      <c r="A3" s="1"/>
      <c r="B3" s="48">
        <v>43374</v>
      </c>
      <c r="C3" s="48">
        <v>43405</v>
      </c>
      <c r="D3" s="48">
        <v>43435</v>
      </c>
      <c r="E3" s="48">
        <v>43466</v>
      </c>
      <c r="F3" s="48">
        <v>43497</v>
      </c>
      <c r="G3" s="48">
        <v>43525</v>
      </c>
      <c r="H3" s="48">
        <v>43556</v>
      </c>
      <c r="I3" s="48">
        <v>43586</v>
      </c>
      <c r="J3" s="48">
        <v>43617</v>
      </c>
      <c r="K3" s="48">
        <v>43647</v>
      </c>
      <c r="L3" s="48">
        <v>43678</v>
      </c>
      <c r="M3" s="48">
        <v>43709</v>
      </c>
      <c r="N3" s="48">
        <v>43770</v>
      </c>
      <c r="O3" s="48">
        <v>43831</v>
      </c>
      <c r="P3" s="48">
        <v>43891</v>
      </c>
      <c r="Q3" s="48">
        <v>43983</v>
      </c>
      <c r="R3" s="48">
        <v>44013</v>
      </c>
      <c r="S3" s="48">
        <v>44044</v>
      </c>
      <c r="T3" s="48">
        <v>44075</v>
      </c>
      <c r="U3" s="48" t="s">
        <v>201</v>
      </c>
      <c r="V3" s="48" t="s">
        <v>202</v>
      </c>
      <c r="W3" s="48" t="s">
        <v>203</v>
      </c>
      <c r="X3" s="48" t="s">
        <v>204</v>
      </c>
      <c r="Y3" s="48" t="s">
        <v>205</v>
      </c>
      <c r="Z3" s="48" t="s">
        <v>206</v>
      </c>
      <c r="AA3" s="48" t="s">
        <v>207</v>
      </c>
      <c r="AB3" s="48" t="s">
        <v>206</v>
      </c>
      <c r="AC3" s="48" t="s">
        <v>208</v>
      </c>
      <c r="AD3" s="48" t="s">
        <v>209</v>
      </c>
      <c r="AE3" s="48" t="s">
        <v>210</v>
      </c>
      <c r="AF3" s="48" t="s">
        <v>211</v>
      </c>
      <c r="AG3" s="48" t="s">
        <v>212</v>
      </c>
      <c r="AH3" s="48" t="s">
        <v>213</v>
      </c>
      <c r="AI3" s="48" t="s">
        <v>214</v>
      </c>
      <c r="AJ3" s="48" t="s">
        <v>215</v>
      </c>
      <c r="AK3" s="48" t="s">
        <v>216</v>
      </c>
      <c r="AL3" s="48" t="s">
        <v>217</v>
      </c>
      <c r="AM3" s="48" t="s">
        <v>218</v>
      </c>
    </row>
    <row r="4" spans="1:39" ht="15.5" x14ac:dyDescent="0.35">
      <c r="A4" s="71" t="s">
        <v>219</v>
      </c>
      <c r="B4" s="81">
        <v>15.75</v>
      </c>
      <c r="C4" s="81">
        <v>11.5</v>
      </c>
      <c r="D4" s="81">
        <v>9.4166666666666661</v>
      </c>
      <c r="E4" s="81">
        <v>13.666666666666666</v>
      </c>
      <c r="F4" s="81">
        <v>87.333333333333329</v>
      </c>
      <c r="G4" s="81">
        <v>31.75</v>
      </c>
      <c r="H4" s="81">
        <v>3.5</v>
      </c>
      <c r="I4" s="81">
        <v>1.5833333333333333</v>
      </c>
      <c r="J4" s="81">
        <v>38.166666666666664</v>
      </c>
      <c r="K4" s="81">
        <v>72.666666666666671</v>
      </c>
      <c r="L4" s="81">
        <v>112.66666666666667</v>
      </c>
      <c r="M4" s="81">
        <v>34</v>
      </c>
      <c r="N4" s="81">
        <v>17.083333333333332</v>
      </c>
      <c r="O4" s="81">
        <v>15.166666666666666</v>
      </c>
      <c r="P4" s="81">
        <v>39.75</v>
      </c>
      <c r="Q4" s="81">
        <v>21.916666666666668</v>
      </c>
      <c r="R4" s="81">
        <v>60</v>
      </c>
      <c r="S4" s="81">
        <v>50.666666666666664</v>
      </c>
      <c r="T4" s="81">
        <v>64.75</v>
      </c>
      <c r="U4" s="82">
        <v>2.1816208875443275</v>
      </c>
      <c r="V4" s="82">
        <v>2.2846656144164665</v>
      </c>
      <c r="W4" s="82">
        <v>2.0317865452986363</v>
      </c>
      <c r="X4" s="82">
        <v>3.4822783671416371</v>
      </c>
      <c r="Y4" s="82">
        <v>11.763666026534349</v>
      </c>
      <c r="Z4" s="82">
        <v>3.8358851848713034</v>
      </c>
      <c r="AA4" s="82">
        <v>0.9574271077563381</v>
      </c>
      <c r="AB4" s="82">
        <v>0.59617891016815838</v>
      </c>
      <c r="AC4" s="82">
        <v>8.4851325710017491</v>
      </c>
      <c r="AD4" s="82">
        <v>16.293395823914288</v>
      </c>
      <c r="AE4" s="82">
        <v>22.894465830339122</v>
      </c>
      <c r="AF4" s="82">
        <v>5.4578272955342584</v>
      </c>
      <c r="AG4" s="82">
        <v>3.9951833373438448</v>
      </c>
      <c r="AH4" s="82">
        <v>3.9038313219065945</v>
      </c>
      <c r="AI4" s="82">
        <v>4.1925709910687878</v>
      </c>
      <c r="AJ4" s="82">
        <v>4.491504326070622</v>
      </c>
      <c r="AK4" s="82">
        <v>14.476208276361808</v>
      </c>
      <c r="AL4" s="82">
        <v>9.6650991414543395</v>
      </c>
      <c r="AM4" s="82">
        <v>13.476761705269039</v>
      </c>
    </row>
    <row r="5" spans="1:39" ht="15.5" x14ac:dyDescent="0.35">
      <c r="A5" s="71" t="s">
        <v>220</v>
      </c>
      <c r="B5" s="81">
        <v>3.25</v>
      </c>
      <c r="C5" s="81">
        <v>2.75</v>
      </c>
      <c r="D5" s="81">
        <v>3.75</v>
      </c>
      <c r="E5" s="81">
        <v>1.3333333333333333</v>
      </c>
      <c r="F5" s="81">
        <v>0.33333333333333331</v>
      </c>
      <c r="G5" s="81">
        <v>0.5</v>
      </c>
      <c r="H5" s="81">
        <v>0.33333333333333331</v>
      </c>
      <c r="I5" s="81">
        <v>1.3333333333333333</v>
      </c>
      <c r="J5" s="81">
        <v>4.5</v>
      </c>
      <c r="K5" s="81">
        <v>6.166666666666667</v>
      </c>
      <c r="L5" s="81">
        <v>1.25</v>
      </c>
      <c r="M5" s="81">
        <v>0.83333333333333337</v>
      </c>
      <c r="N5" s="81">
        <v>4.833333333333333</v>
      </c>
      <c r="O5" s="81">
        <v>0.66666666666666663</v>
      </c>
      <c r="P5" s="81">
        <v>0</v>
      </c>
      <c r="Q5" s="81">
        <v>0.5</v>
      </c>
      <c r="R5" s="81">
        <v>0.25</v>
      </c>
      <c r="S5" s="81">
        <v>0</v>
      </c>
      <c r="T5" s="81">
        <v>1.5833333333333333</v>
      </c>
      <c r="U5" s="82">
        <v>0.90558034297115664</v>
      </c>
      <c r="V5" s="82">
        <v>0.77971439992765657</v>
      </c>
      <c r="W5" s="82">
        <v>1.2680514758693928</v>
      </c>
      <c r="X5" s="82">
        <v>0.59458839001056318</v>
      </c>
      <c r="Y5" s="82">
        <v>0.25623537159526916</v>
      </c>
      <c r="Z5" s="82">
        <v>0.28867513459481292</v>
      </c>
      <c r="AA5" s="82">
        <v>0.25623537159526916</v>
      </c>
      <c r="AB5" s="82">
        <v>0.51247074319053831</v>
      </c>
      <c r="AC5" s="82">
        <v>1.6072751268321592</v>
      </c>
      <c r="AD5" s="82">
        <v>2.5608750082893166</v>
      </c>
      <c r="AE5" s="82">
        <v>0.44594129250792236</v>
      </c>
      <c r="AF5" s="82">
        <v>0.36583928689847378</v>
      </c>
      <c r="AG5" s="82">
        <v>1.0062933283224444</v>
      </c>
      <c r="AH5" s="82">
        <v>0.18802535827258873</v>
      </c>
      <c r="AI5" s="82">
        <v>0</v>
      </c>
      <c r="AJ5" s="82">
        <v>0.33709993123162107</v>
      </c>
      <c r="AK5" s="82">
        <v>0.17943514064131835</v>
      </c>
      <c r="AL5" s="82">
        <v>0</v>
      </c>
      <c r="AM5" s="82">
        <v>0.98825169574426441</v>
      </c>
    </row>
    <row r="6" spans="1:39" ht="15.5" x14ac:dyDescent="0.35">
      <c r="A6" s="71" t="s">
        <v>221</v>
      </c>
      <c r="B6" s="81">
        <v>1</v>
      </c>
      <c r="C6" s="81">
        <v>1.5833333333333333</v>
      </c>
      <c r="D6" s="81">
        <v>1.3333333333333333</v>
      </c>
      <c r="E6" s="81">
        <v>8.3333333333333329E-2</v>
      </c>
      <c r="F6" s="81">
        <v>8.3333333333333329E-2</v>
      </c>
      <c r="G6" s="81">
        <v>0.16666666666666666</v>
      </c>
      <c r="H6" s="81">
        <v>0.25</v>
      </c>
      <c r="I6" s="81">
        <v>0.58333333333333337</v>
      </c>
      <c r="J6" s="81">
        <v>0</v>
      </c>
      <c r="K6" s="81">
        <v>0.25</v>
      </c>
      <c r="L6" s="81">
        <v>8.3333333333333329E-2</v>
      </c>
      <c r="M6" s="81">
        <v>0.25</v>
      </c>
      <c r="N6" s="81">
        <v>0.33333333333333331</v>
      </c>
      <c r="O6" s="81">
        <v>8.3333333333333329E-2</v>
      </c>
      <c r="P6" s="81">
        <v>0.16666666666666666</v>
      </c>
      <c r="Q6" s="81">
        <v>0.41666666666666669</v>
      </c>
      <c r="R6" s="81">
        <v>0.41666666666666669</v>
      </c>
      <c r="S6" s="81">
        <v>0.41666666666666669</v>
      </c>
      <c r="T6" s="81">
        <v>0.75</v>
      </c>
      <c r="U6" s="82">
        <v>0.44381268229929732</v>
      </c>
      <c r="V6" s="82">
        <v>0.77320989087927183</v>
      </c>
      <c r="W6" s="82">
        <v>0.55505027527315776</v>
      </c>
      <c r="X6" s="82">
        <v>8.3333333333333329E-2</v>
      </c>
      <c r="Y6" s="82">
        <v>8.3333333333333329E-2</v>
      </c>
      <c r="Z6" s="82">
        <v>0.11236664374387369</v>
      </c>
      <c r="AA6" s="82">
        <v>0.17943514064131835</v>
      </c>
      <c r="AB6" s="82">
        <v>0.28757958933488348</v>
      </c>
      <c r="AC6" s="82">
        <v>0</v>
      </c>
      <c r="AD6" s="82">
        <v>0.17943514064131835</v>
      </c>
      <c r="AE6" s="82">
        <v>8.3333333333333329E-2</v>
      </c>
      <c r="AF6" s="82">
        <v>0.17943514064131835</v>
      </c>
      <c r="AG6" s="82">
        <v>0.18802535827258873</v>
      </c>
      <c r="AH6" s="82">
        <v>8.3333333333333329E-2</v>
      </c>
      <c r="AI6" s="82">
        <v>0.11236664374387369</v>
      </c>
      <c r="AJ6" s="82">
        <v>0.3361622383686938</v>
      </c>
      <c r="AK6" s="82">
        <v>0.2599047999758855</v>
      </c>
      <c r="AL6" s="82">
        <v>0.3361622383686938</v>
      </c>
      <c r="AM6" s="82">
        <v>0.44594129250792236</v>
      </c>
    </row>
    <row r="7" spans="1:39" ht="15.5" x14ac:dyDescent="0.35">
      <c r="A7" s="71" t="s">
        <v>222</v>
      </c>
      <c r="B7" s="81">
        <v>0.25</v>
      </c>
      <c r="C7" s="81">
        <v>0</v>
      </c>
      <c r="D7" s="81">
        <v>0</v>
      </c>
      <c r="E7" s="81">
        <v>8.3333333333333329E-2</v>
      </c>
      <c r="F7" s="81">
        <v>0</v>
      </c>
      <c r="G7" s="81">
        <v>0</v>
      </c>
      <c r="H7" s="81">
        <v>0</v>
      </c>
      <c r="I7" s="81">
        <v>8.3333333333333329E-2</v>
      </c>
      <c r="J7" s="81">
        <v>0</v>
      </c>
      <c r="K7" s="81">
        <v>8.3333333333333329E-2</v>
      </c>
      <c r="L7" s="81">
        <v>0</v>
      </c>
      <c r="M7" s="81">
        <v>0</v>
      </c>
      <c r="N7" s="81">
        <v>8.3333333333333329E-2</v>
      </c>
      <c r="O7" s="81">
        <v>0</v>
      </c>
      <c r="P7" s="81">
        <v>0</v>
      </c>
      <c r="Q7" s="81">
        <v>0</v>
      </c>
      <c r="R7" s="81">
        <v>8.3333333333333329E-2</v>
      </c>
      <c r="S7" s="81">
        <v>0</v>
      </c>
      <c r="T7" s="81">
        <v>0</v>
      </c>
      <c r="U7" s="82">
        <v>0.17943514064131835</v>
      </c>
      <c r="V7" s="82">
        <v>0</v>
      </c>
      <c r="W7" s="82">
        <v>0</v>
      </c>
      <c r="X7" s="82">
        <v>8.3333333333333329E-2</v>
      </c>
      <c r="Y7" s="82">
        <v>0</v>
      </c>
      <c r="Z7" s="82">
        <v>0</v>
      </c>
      <c r="AA7" s="82">
        <v>0</v>
      </c>
      <c r="AB7" s="82">
        <v>8.3333333333333329E-2</v>
      </c>
      <c r="AC7" s="82">
        <v>0</v>
      </c>
      <c r="AD7" s="82">
        <v>8.3333333333333329E-2</v>
      </c>
      <c r="AE7" s="82">
        <v>0</v>
      </c>
      <c r="AF7" s="82">
        <v>0</v>
      </c>
      <c r="AG7" s="82">
        <v>8.3333333333333329E-2</v>
      </c>
      <c r="AH7" s="82">
        <v>0</v>
      </c>
      <c r="AI7" s="82">
        <v>0</v>
      </c>
      <c r="AJ7" s="82">
        <v>0</v>
      </c>
      <c r="AK7" s="82">
        <v>8.3333333333333329E-2</v>
      </c>
      <c r="AL7" s="82">
        <v>0</v>
      </c>
      <c r="AM7" s="82">
        <v>0</v>
      </c>
    </row>
    <row r="8" spans="1:39" ht="15.5" x14ac:dyDescent="0.35">
      <c r="A8" s="71" t="s">
        <v>223</v>
      </c>
      <c r="B8" s="81">
        <v>0.16666666666666666</v>
      </c>
      <c r="C8" s="81">
        <v>0.25</v>
      </c>
      <c r="D8" s="81">
        <v>0.5</v>
      </c>
      <c r="E8" s="81">
        <v>0.66666666666666663</v>
      </c>
      <c r="F8" s="81">
        <v>1.6666666666666667</v>
      </c>
      <c r="G8" s="81">
        <v>1.4166666666666667</v>
      </c>
      <c r="H8" s="81">
        <v>8.3333333333333329E-2</v>
      </c>
      <c r="I8" s="81">
        <v>0.58333333333333337</v>
      </c>
      <c r="J8" s="81">
        <v>0.33333333333333331</v>
      </c>
      <c r="K8" s="81">
        <v>0.16666666666666666</v>
      </c>
      <c r="L8" s="81">
        <v>0</v>
      </c>
      <c r="M8" s="81">
        <v>0.41666666666666669</v>
      </c>
      <c r="N8" s="81">
        <v>0</v>
      </c>
      <c r="O8" s="81">
        <v>0.5</v>
      </c>
      <c r="P8" s="81">
        <v>5</v>
      </c>
      <c r="Q8" s="81">
        <v>0</v>
      </c>
      <c r="R8" s="81">
        <v>8.3333333333333329E-2</v>
      </c>
      <c r="S8" s="81">
        <v>0</v>
      </c>
      <c r="T8" s="81">
        <v>1.5</v>
      </c>
      <c r="U8" s="82">
        <v>0.11236664374387369</v>
      </c>
      <c r="V8" s="82">
        <v>0.1305582419667734</v>
      </c>
      <c r="W8" s="82">
        <v>0.19462473604038075</v>
      </c>
      <c r="X8" s="82">
        <v>0.22473328748774737</v>
      </c>
      <c r="Y8" s="82">
        <v>0.58170769152886259</v>
      </c>
      <c r="Z8" s="82">
        <v>0.52883997312203745</v>
      </c>
      <c r="AA8" s="82">
        <v>8.3333333333333329E-2</v>
      </c>
      <c r="AB8" s="82">
        <v>0.41666666666666674</v>
      </c>
      <c r="AC8" s="82">
        <v>0.22473328748774737</v>
      </c>
      <c r="AD8" s="82">
        <v>0.11236664374387369</v>
      </c>
      <c r="AE8" s="82">
        <v>0</v>
      </c>
      <c r="AF8" s="82">
        <v>0.2599047999758855</v>
      </c>
      <c r="AG8" s="82">
        <v>0</v>
      </c>
      <c r="AH8" s="82">
        <v>0.23028309323591914</v>
      </c>
      <c r="AI8" s="82">
        <v>1.7880071859390549</v>
      </c>
      <c r="AJ8" s="82">
        <v>0</v>
      </c>
      <c r="AK8" s="82">
        <v>8.3333333333333329E-2</v>
      </c>
      <c r="AL8" s="82">
        <v>0</v>
      </c>
      <c r="AM8" s="82">
        <v>1.1514154661795959</v>
      </c>
    </row>
  </sheetData>
  <pageMargins left="0.7" right="0.7" top="0.75" bottom="0.75" header="0.3" footer="0.3"/>
  <pageSetup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130</vt:i4>
      </vt:variant>
      <vt:variant>
        <vt:lpstr>Named Ranges</vt:lpstr>
      </vt:variant>
      <vt:variant>
        <vt:i4>2</vt:i4>
      </vt:variant>
    </vt:vector>
  </HeadingPairs>
  <TitlesOfParts>
    <vt:vector size="132" baseType="lpstr">
      <vt:lpstr>Menu</vt:lpstr>
      <vt:lpstr>Parametrage</vt:lpstr>
      <vt:lpstr>EspeceAnoCompositiondesSites</vt:lpstr>
      <vt:lpstr>EspeceANOGounougou</vt:lpstr>
      <vt:lpstr>EspeceAnoSimatou</vt:lpstr>
      <vt:lpstr>EspeceAnoMangoum</vt:lpstr>
      <vt:lpstr>EspeceAnoNyabessang</vt:lpstr>
      <vt:lpstr>EspeceAnoBonaberi</vt:lpstr>
      <vt:lpstr>EspeceAnoSynthese</vt:lpstr>
      <vt:lpstr>AgressiviteGounougou</vt:lpstr>
      <vt:lpstr>AgressiviteSimatou</vt:lpstr>
      <vt:lpstr>AgressiviteMangoum</vt:lpstr>
      <vt:lpstr>AgressiviteNyabessang</vt:lpstr>
      <vt:lpstr>AgressiviteBonaberi</vt:lpstr>
      <vt:lpstr>AgressivitelieucaptureGounougou</vt:lpstr>
      <vt:lpstr>AgressiviteLieuCaptureSimatou</vt:lpstr>
      <vt:lpstr>AgressiviteLieuCaptureMangoum</vt:lpstr>
      <vt:lpstr>AgressiviteLieuCaptureNyabessan</vt:lpstr>
      <vt:lpstr>AgressiviteLieuCaptureBonaberi</vt:lpstr>
      <vt:lpstr>IndexEndophagieGounougou</vt:lpstr>
      <vt:lpstr>IndexEndophagieSimatou</vt:lpstr>
      <vt:lpstr>IndexEndophagieMangoum</vt:lpstr>
      <vt:lpstr>IndexEndophagieNyabessang</vt:lpstr>
      <vt:lpstr>IndexEndophagieBonaberi</vt:lpstr>
      <vt:lpstr>TotalIntTotalExtGounougou</vt:lpstr>
      <vt:lpstr>TotalIntTotalExtSimatou</vt:lpstr>
      <vt:lpstr>TotIntTotExtMangoum</vt:lpstr>
      <vt:lpstr>TotIntTotExtNyabessang</vt:lpstr>
      <vt:lpstr>TotIntTotExtBonaberi</vt:lpstr>
      <vt:lpstr>GambiaeSimatou</vt:lpstr>
      <vt:lpstr>PharoensisSimatou</vt:lpstr>
      <vt:lpstr>DemeilloniSimatou</vt:lpstr>
      <vt:lpstr>ZiemaniSimatou</vt:lpstr>
      <vt:lpstr>FunestusSimatou</vt:lpstr>
      <vt:lpstr>RufipesSimatou</vt:lpstr>
      <vt:lpstr>GambiaeGounougou</vt:lpstr>
      <vt:lpstr>FunestusGounougou</vt:lpstr>
      <vt:lpstr>PharoensisGounougou</vt:lpstr>
      <vt:lpstr>MulticintusGounougou</vt:lpstr>
      <vt:lpstr>ZiemaniGounougou</vt:lpstr>
      <vt:lpstr>RufipesGounougou</vt:lpstr>
      <vt:lpstr>GambiaeMangoum</vt:lpstr>
      <vt:lpstr>ZiemaniMangoum</vt:lpstr>
      <vt:lpstr>FunestusMangoum</vt:lpstr>
      <vt:lpstr>PaludisMangoum</vt:lpstr>
      <vt:lpstr>MouchetiNyabessang</vt:lpstr>
      <vt:lpstr>PaludisNyabessang</vt:lpstr>
      <vt:lpstr>GambiaeNyabessang</vt:lpstr>
      <vt:lpstr>NiliNyabessang</vt:lpstr>
      <vt:lpstr>ZiemaniNyabessang</vt:lpstr>
      <vt:lpstr>MarshaliNyabessang</vt:lpstr>
      <vt:lpstr>GambiaeBonaberi</vt:lpstr>
      <vt:lpstr>GaphiqueTauxHoraireGounougou</vt:lpstr>
      <vt:lpstr>GaphiqueTauxHoraireGouInt</vt:lpstr>
      <vt:lpstr>GaphiqueTauxHoraireGouExt</vt:lpstr>
      <vt:lpstr>GraphiqueTauxHoraireSimatou</vt:lpstr>
      <vt:lpstr>GraphiqueTauxHoraireSimatouInt</vt:lpstr>
      <vt:lpstr>GraphiqueTauxHoraireSimatouExt</vt:lpstr>
      <vt:lpstr>GraphiqueTauxHoraireMangoum</vt:lpstr>
      <vt:lpstr>GraphiqueTauxHoraireMangoumInt</vt:lpstr>
      <vt:lpstr>GraphiqueTauxHoraireMangoumExt</vt:lpstr>
      <vt:lpstr>GraphiqueTauxHoraireNyabessang</vt:lpstr>
      <vt:lpstr>GraphiqueTauxHoraireNyabessInt</vt:lpstr>
      <vt:lpstr>GraphiqueTauxHoraireNyabessExt</vt:lpstr>
      <vt:lpstr>GraphiqueTauxHoraireBonaberi</vt:lpstr>
      <vt:lpstr>GraphiqueTauxHoraireBonaberInt</vt:lpstr>
      <vt:lpstr>GraphiqueTauxHoraireBonaberiExt</vt:lpstr>
      <vt:lpstr>GambiaeTotal</vt:lpstr>
      <vt:lpstr>GambiaeInt</vt:lpstr>
      <vt:lpstr>GambiaeExt</vt:lpstr>
      <vt:lpstr>Summary all methods </vt:lpstr>
      <vt:lpstr>Table 2</vt:lpstr>
      <vt:lpstr>Total HBR Gounogou</vt:lpstr>
      <vt:lpstr>Indoor HBR Gounogou</vt:lpstr>
      <vt:lpstr>Outdoor HBR Gounogou</vt:lpstr>
      <vt:lpstr>Total HBR Simatou</vt:lpstr>
      <vt:lpstr>Indoor HBR Simatou</vt:lpstr>
      <vt:lpstr>Outdoor HBR Simatou</vt:lpstr>
      <vt:lpstr>Total HBR Mangoum</vt:lpstr>
      <vt:lpstr>Indoor HBR Mangoum</vt:lpstr>
      <vt:lpstr>Outdoor HBR Mangoum</vt:lpstr>
      <vt:lpstr>Total HBR Nyabessang</vt:lpstr>
      <vt:lpstr>Indoor HBR Nyabessang</vt:lpstr>
      <vt:lpstr>Outdoor HBR Nyabessang</vt:lpstr>
      <vt:lpstr>Total HBR Bonaberi</vt:lpstr>
      <vt:lpstr>Indoor HBR Bonaberi</vt:lpstr>
      <vt:lpstr>Outdoor HBR Bonaberi</vt:lpstr>
      <vt:lpstr>Fig GounougouSimatou</vt:lpstr>
      <vt:lpstr>Fig MangoumNyabBonaberi</vt:lpstr>
      <vt:lpstr>TauxPaturiteGounougou</vt:lpstr>
      <vt:lpstr>TauxPaturiteSimatou</vt:lpstr>
      <vt:lpstr>TauxPaturiteMangoum</vt:lpstr>
      <vt:lpstr>TauxPaturiteNyabessang</vt:lpstr>
      <vt:lpstr>TauxPaturiteBonaberi</vt:lpstr>
      <vt:lpstr>TauxPaturiteParSite</vt:lpstr>
      <vt:lpstr>GraphiqueTauxPaturite</vt:lpstr>
      <vt:lpstr>EspeceAnoSitesentinelleComposit</vt:lpstr>
      <vt:lpstr>EspeceAnoCDCGounougou</vt:lpstr>
      <vt:lpstr>EspeceAnoCDCSimatou</vt:lpstr>
      <vt:lpstr>EspeceAnoCDCMangou</vt:lpstr>
      <vt:lpstr>EspeceAnoCDCNyabessang</vt:lpstr>
      <vt:lpstr>EspeceAnoCDCBonaberi</vt:lpstr>
      <vt:lpstr>EspeceAnoCDCSynthese</vt:lpstr>
      <vt:lpstr>DensiteCDCGounougou</vt:lpstr>
      <vt:lpstr>DensiteCDCSimatou</vt:lpstr>
      <vt:lpstr>DensiteCDCMangoum</vt:lpstr>
      <vt:lpstr>DensiteCDCNyabessang</vt:lpstr>
      <vt:lpstr>DensiteCDCBonaberi</vt:lpstr>
      <vt:lpstr>EspeceAnoPSCCompositionTotal</vt:lpstr>
      <vt:lpstr>EspeceAnoPSCGounougou</vt:lpstr>
      <vt:lpstr>EspeceAnoPSCSimatou</vt:lpstr>
      <vt:lpstr>EspeceAnoPSCMangoum</vt:lpstr>
      <vt:lpstr>EspeceAnoPSCNyabessang</vt:lpstr>
      <vt:lpstr>EspeceAnoPSCBonaberi</vt:lpstr>
      <vt:lpstr>EspeceAnoPSCSynthese</vt:lpstr>
      <vt:lpstr>DensitePSCGounougou</vt:lpstr>
      <vt:lpstr>DensitePSCSimatou</vt:lpstr>
      <vt:lpstr>DensitePSCMangoum</vt:lpstr>
      <vt:lpstr>DensitePSCNyabessang</vt:lpstr>
      <vt:lpstr>DensitePSCBonaberi</vt:lpstr>
      <vt:lpstr>GraphiqueDensiteGounougou</vt:lpstr>
      <vt:lpstr>GraphiquedensiteSimatou</vt:lpstr>
      <vt:lpstr>GraphiqueDensiteMangoum</vt:lpstr>
      <vt:lpstr>GraphiqueDensiteNyabessang</vt:lpstr>
      <vt:lpstr>GraphiqueDensiteBonaberi</vt:lpstr>
      <vt:lpstr>Periode</vt:lpstr>
      <vt:lpstr>Nombre chambrePSC</vt:lpstr>
      <vt:lpstr>NombrePiegeCDC</vt:lpstr>
      <vt:lpstr>matotalmaintmaextTransmission</vt:lpstr>
      <vt:lpstr>Références</vt:lpstr>
      <vt:lpstr>Periode_Titre_No</vt:lpstr>
      <vt:lpstr>Periode_Titre_Periode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Joseph Chabi</cp:lastModifiedBy>
  <dcterms:created xsi:type="dcterms:W3CDTF">2020-03-24T14:06:37Z</dcterms:created>
  <dcterms:modified xsi:type="dcterms:W3CDTF">2023-01-29T23:39:19Z</dcterms:modified>
</cp:coreProperties>
</file>