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ITEBOOK 1040 G3\Downloads\"/>
    </mc:Choice>
  </mc:AlternateContent>
  <bookViews>
    <workbookView xWindow="0" yWindow="0" windowWidth="28800" windowHeight="18000" activeTab="3"/>
  </bookViews>
  <sheets>
    <sheet name="Sheet 1 (Sup. fig 1)" sheetId="12" r:id="rId1"/>
    <sheet name="Sheet 2(Fig 2)" sheetId="13" r:id="rId2"/>
    <sheet name="Sheet3(Sup. fig 2)" sheetId="14" r:id="rId3"/>
    <sheet name="Sheet4(Table 2)" sheetId="2" r:id="rId4"/>
    <sheet name="Sheet 5(Sup.Table 4, fig 5 &amp; 6)" sheetId="9" r:id="rId5"/>
    <sheet name="Sheet 6 (Table 3)" sheetId="10" r:id="rId6"/>
    <sheet name="Sheet 7" sheetId="17" r:id="rId7"/>
    <sheet name="Sheet 8 (Table 4)" sheetId="6" r:id="rId8"/>
    <sheet name="Sheet 9 (Table 5)" sheetId="5" r:id="rId9"/>
    <sheet name="Sheet 10 (Table 6)" sheetId="7" r:id="rId10"/>
    <sheet name="Sheet 11 (Table 7 and 8)" sheetId="8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7" i="9" l="1"/>
  <c r="N16" i="9"/>
  <c r="N18" i="9" s="1"/>
  <c r="Z17" i="5"/>
  <c r="Z15" i="5"/>
  <c r="Z16" i="5"/>
  <c r="Z14" i="5"/>
  <c r="J31" i="6"/>
  <c r="J32" i="6"/>
  <c r="J30" i="6"/>
  <c r="K27" i="6"/>
  <c r="J10" i="6"/>
  <c r="K26" i="6"/>
  <c r="I10" i="6"/>
  <c r="O2" i="9"/>
  <c r="O3" i="9"/>
  <c r="O4" i="9"/>
  <c r="N5" i="9"/>
  <c r="K25" i="6"/>
  <c r="J13" i="5"/>
  <c r="P12" i="5"/>
  <c r="P11" i="5"/>
  <c r="P10" i="5"/>
  <c r="J17" i="5" l="1"/>
  <c r="J14" i="6"/>
  <c r="K28" i="6"/>
  <c r="I14" i="6"/>
  <c r="J5" i="7" l="1"/>
  <c r="J6" i="7"/>
  <c r="J7" i="7"/>
  <c r="J4" i="7"/>
  <c r="Q4" i="9"/>
  <c r="R3" i="9"/>
  <c r="R2" i="9"/>
  <c r="C72" i="9"/>
  <c r="D71" i="9"/>
  <c r="D70" i="9"/>
  <c r="D69" i="9"/>
  <c r="F68" i="9"/>
  <c r="D68" i="9"/>
  <c r="G67" i="9"/>
  <c r="D67" i="9"/>
  <c r="G66" i="9"/>
  <c r="D66" i="9"/>
  <c r="G65" i="9"/>
  <c r="D65" i="9"/>
  <c r="J65" i="9" l="1"/>
  <c r="U2" i="9"/>
  <c r="I19" i="6"/>
  <c r="J19" i="6"/>
  <c r="S41" i="6"/>
  <c r="S51" i="6"/>
  <c r="S6" i="6"/>
  <c r="D68" i="6"/>
  <c r="D55" i="6"/>
  <c r="D8" i="6"/>
  <c r="H10" i="6"/>
  <c r="Q53" i="5"/>
  <c r="Q25" i="5"/>
  <c r="Q18" i="5"/>
  <c r="C78" i="5"/>
  <c r="C77" i="5"/>
  <c r="C23" i="5"/>
  <c r="C22" i="5"/>
  <c r="Z7" i="5"/>
  <c r="Z10" i="5" s="1"/>
  <c r="Y7" i="5"/>
  <c r="Y10" i="5" s="1"/>
  <c r="X7" i="5"/>
  <c r="X10" i="5" s="1"/>
  <c r="I13" i="5"/>
  <c r="I17" i="5" s="1"/>
  <c r="H13" i="5"/>
  <c r="H17" i="5" l="1"/>
  <c r="K13" i="5"/>
  <c r="K19" i="6"/>
  <c r="H14" i="6"/>
  <c r="K10" i="6"/>
  <c r="AA7" i="5"/>
  <c r="C37" i="5"/>
  <c r="C36" i="5"/>
</calcChain>
</file>

<file path=xl/sharedStrings.xml><?xml version="1.0" encoding="utf-8"?>
<sst xmlns="http://schemas.openxmlformats.org/spreadsheetml/2006/main" count="2114" uniqueCount="234">
  <si>
    <t>Study ID</t>
  </si>
  <si>
    <t>Age (Years)</t>
  </si>
  <si>
    <t>Sex</t>
  </si>
  <si>
    <t>Height (Cm)</t>
  </si>
  <si>
    <t>Weight (Kg)</t>
  </si>
  <si>
    <t>Temperature (Celsius Degree)</t>
  </si>
  <si>
    <t>Day 0 (Parasites/ul)...Microscopy</t>
  </si>
  <si>
    <t>Day 1 (Parasites/ul)...Microscopy</t>
  </si>
  <si>
    <t>Day 3 (Parasites/ul)...Microscopy</t>
  </si>
  <si>
    <t>Day 7 (Parasites/ul)...Microscopy</t>
  </si>
  <si>
    <t>Day 14 (Parasites/ul)...Microscop1</t>
  </si>
  <si>
    <t>Day 21 (Parasites/ul)...Microscopy</t>
  </si>
  <si>
    <t>Day 28 (Parasites/ul)...Microscopy</t>
  </si>
  <si>
    <t>Female</t>
  </si>
  <si>
    <t>Male</t>
  </si>
  <si>
    <t>IM013</t>
  </si>
  <si>
    <t>IM033</t>
  </si>
  <si>
    <t>IM028</t>
  </si>
  <si>
    <t>IM040</t>
  </si>
  <si>
    <t>IM042</t>
  </si>
  <si>
    <t>IM045</t>
  </si>
  <si>
    <t>IM052</t>
  </si>
  <si>
    <t>IM054</t>
  </si>
  <si>
    <t>IM059</t>
  </si>
  <si>
    <t>IM062</t>
  </si>
  <si>
    <t>IM065</t>
  </si>
  <si>
    <t>IM083</t>
  </si>
  <si>
    <t>IM110</t>
  </si>
  <si>
    <t>IM115</t>
  </si>
  <si>
    <t>IM116</t>
  </si>
  <si>
    <t>IM117</t>
  </si>
  <si>
    <t>IM125</t>
  </si>
  <si>
    <t>IM131</t>
  </si>
  <si>
    <t>IM139</t>
  </si>
  <si>
    <t>IM163</t>
  </si>
  <si>
    <t>IM174</t>
  </si>
  <si>
    <t>IM182</t>
  </si>
  <si>
    <t>IM189</t>
  </si>
  <si>
    <t>IM188</t>
  </si>
  <si>
    <t>IM206</t>
  </si>
  <si>
    <t>IM210</t>
  </si>
  <si>
    <t>IM230</t>
  </si>
  <si>
    <t>IM231</t>
  </si>
  <si>
    <t>IM264</t>
  </si>
  <si>
    <t>IM265</t>
  </si>
  <si>
    <t>IM269</t>
  </si>
  <si>
    <t>IM273</t>
  </si>
  <si>
    <t>IM284</t>
  </si>
  <si>
    <t>IM288</t>
  </si>
  <si>
    <t>IM292</t>
  </si>
  <si>
    <t>IM297</t>
  </si>
  <si>
    <t>IM307</t>
  </si>
  <si>
    <t>IM310</t>
  </si>
  <si>
    <t>IM324</t>
  </si>
  <si>
    <t>IM191</t>
  </si>
  <si>
    <t>IM200</t>
  </si>
  <si>
    <t>IM217</t>
  </si>
  <si>
    <t>IM218</t>
  </si>
  <si>
    <t>IM223</t>
  </si>
  <si>
    <t>IM251</t>
  </si>
  <si>
    <t>IM261</t>
  </si>
  <si>
    <t>B056</t>
  </si>
  <si>
    <t>B108</t>
  </si>
  <si>
    <t>B110</t>
  </si>
  <si>
    <t>B111</t>
  </si>
  <si>
    <t>B188</t>
  </si>
  <si>
    <t>B192</t>
  </si>
  <si>
    <t>B222</t>
  </si>
  <si>
    <t>B226</t>
  </si>
  <si>
    <t>B231</t>
  </si>
  <si>
    <t>B262</t>
  </si>
  <si>
    <t>B272</t>
  </si>
  <si>
    <t>B285</t>
  </si>
  <si>
    <t>B298</t>
  </si>
  <si>
    <t>B338</t>
  </si>
  <si>
    <t>B348</t>
  </si>
  <si>
    <t>B349</t>
  </si>
  <si>
    <t>B401</t>
  </si>
  <si>
    <t>B412</t>
  </si>
  <si>
    <t>B431</t>
  </si>
  <si>
    <t>B432</t>
  </si>
  <si>
    <t>B438</t>
  </si>
  <si>
    <t>B484</t>
  </si>
  <si>
    <t>B494</t>
  </si>
  <si>
    <t>B517</t>
  </si>
  <si>
    <t>B535</t>
  </si>
  <si>
    <t>B555</t>
  </si>
  <si>
    <t>B566</t>
  </si>
  <si>
    <t>B604</t>
  </si>
  <si>
    <t>B227</t>
  </si>
  <si>
    <t>B400</t>
  </si>
  <si>
    <t>B433</t>
  </si>
  <si>
    <t>B542</t>
  </si>
  <si>
    <t>B557</t>
  </si>
  <si>
    <t>B507</t>
  </si>
  <si>
    <t>Negative</t>
  </si>
  <si>
    <t>Positive</t>
  </si>
  <si>
    <t>n</t>
  </si>
  <si>
    <t>(%)</t>
  </si>
  <si>
    <t>Frequncy</t>
  </si>
  <si>
    <t>Number of allele type</t>
  </si>
  <si>
    <t>Size of Allele (bp)</t>
  </si>
  <si>
    <t>Average MOI</t>
  </si>
  <si>
    <t>MSP1</t>
  </si>
  <si>
    <t>K1</t>
  </si>
  <si>
    <t>160-500</t>
  </si>
  <si>
    <t>MAD20</t>
  </si>
  <si>
    <t>RO33</t>
  </si>
  <si>
    <t>160-600</t>
  </si>
  <si>
    <t>K1+MAD20</t>
  </si>
  <si>
    <t>K1+RO33</t>
  </si>
  <si>
    <t>MAD20+RO33</t>
  </si>
  <si>
    <t>K1+MAD20+RO33</t>
  </si>
  <si>
    <t>MSP2</t>
  </si>
  <si>
    <t>FC27</t>
  </si>
  <si>
    <t>400-800</t>
  </si>
  <si>
    <t>37 (82)</t>
  </si>
  <si>
    <t>8 (18)</t>
  </si>
  <si>
    <t>3D7</t>
  </si>
  <si>
    <t>300-800</t>
  </si>
  <si>
    <t>FC27+3D7</t>
  </si>
  <si>
    <t>Total</t>
  </si>
  <si>
    <t>WT</t>
  </si>
  <si>
    <t>MT</t>
  </si>
  <si>
    <t>WT/MT</t>
  </si>
  <si>
    <t>N86Y</t>
  </si>
  <si>
    <t>D1246Y</t>
  </si>
  <si>
    <t>500, 800</t>
  </si>
  <si>
    <t>R033</t>
  </si>
  <si>
    <t>160, 500</t>
  </si>
  <si>
    <t>K1+R033</t>
  </si>
  <si>
    <t>Total K1</t>
  </si>
  <si>
    <t>Total MAD20</t>
  </si>
  <si>
    <t>Total RO33</t>
  </si>
  <si>
    <t>MOI</t>
  </si>
  <si>
    <t>&lt;5,000</t>
  </si>
  <si>
    <t>5,000-10,000</t>
  </si>
  <si>
    <t>&gt;10,000</t>
  </si>
  <si>
    <t>Total FC27</t>
  </si>
  <si>
    <t>Total 3D7</t>
  </si>
  <si>
    <t xml:space="preserve">Total </t>
  </si>
  <si>
    <t>msp-1</t>
  </si>
  <si>
    <t>msp-2</t>
  </si>
  <si>
    <t>Sample ID</t>
  </si>
  <si>
    <t>Age</t>
  </si>
  <si>
    <t>PCR Day 3</t>
  </si>
  <si>
    <t>PCR Day 0</t>
  </si>
  <si>
    <t>PCR Day 1</t>
  </si>
  <si>
    <t>PCR Day 7</t>
  </si>
  <si>
    <t>PCR Day 14</t>
  </si>
  <si>
    <t>PCR Day 21</t>
  </si>
  <si>
    <t>&lt; 5 years</t>
  </si>
  <si>
    <t>5-15 years</t>
  </si>
  <si>
    <t>&gt; 15 years</t>
  </si>
  <si>
    <t>Parasitaemia (parasitaemia/uL)</t>
  </si>
  <si>
    <t>AGE</t>
  </si>
  <si>
    <t>Parasitaemia</t>
  </si>
  <si>
    <t>Number</t>
  </si>
  <si>
    <t>Percentage (%)</t>
  </si>
  <si>
    <t>S/N</t>
  </si>
  <si>
    <t>Codon</t>
  </si>
  <si>
    <t>BioType</t>
  </si>
  <si>
    <t>Amino acid</t>
  </si>
  <si>
    <t xml:space="preserve">Nucleotide sequence </t>
  </si>
  <si>
    <t>Summary</t>
  </si>
  <si>
    <t>SNP (non-synonymous)</t>
  </si>
  <si>
    <t>Glu-Asp</t>
  </si>
  <si>
    <t>GAA-GAC</t>
  </si>
  <si>
    <t>Biotype</t>
  </si>
  <si>
    <t>Prevalence (%)</t>
  </si>
  <si>
    <t>Amino acid changes</t>
  </si>
  <si>
    <t>IM342</t>
  </si>
  <si>
    <t>SNP</t>
  </si>
  <si>
    <t>Deletion</t>
  </si>
  <si>
    <t>1532-1524</t>
  </si>
  <si>
    <t>Lys, Tyr, Asp</t>
  </si>
  <si>
    <t>AAA TAT GAT</t>
  </si>
  <si>
    <t>Lys, Tyr, Glu</t>
  </si>
  <si>
    <t>Insertion</t>
  </si>
  <si>
    <t>AAA TAT GAA</t>
  </si>
  <si>
    <t>Marker</t>
  </si>
  <si>
    <t>Monoclonal Infection</t>
  </si>
  <si>
    <t>Polyclonal infction</t>
  </si>
  <si>
    <t>Parasite detection on days of follow-up</t>
  </si>
  <si>
    <t>Day 1</t>
  </si>
  <si>
    <t>36/80 (45%)</t>
  </si>
  <si>
    <t>Day 3</t>
  </si>
  <si>
    <t>0/78 (0%)</t>
  </si>
  <si>
    <t>Day 7</t>
  </si>
  <si>
    <t>Day 14</t>
  </si>
  <si>
    <t>0/75 (0)</t>
  </si>
  <si>
    <t>Day 21</t>
  </si>
  <si>
    <t>0/72 (0)</t>
  </si>
  <si>
    <t>Day 28</t>
  </si>
  <si>
    <t>2/71 (3)</t>
  </si>
  <si>
    <t>18S rRNA n(%)</t>
  </si>
  <si>
    <t>Microscopy n(%)</t>
  </si>
  <si>
    <t>Day 0</t>
  </si>
  <si>
    <t>5-15 yrs</t>
  </si>
  <si>
    <t>&gt; 15 yrs</t>
  </si>
  <si>
    <t>&lt; 5 yrs</t>
  </si>
  <si>
    <t>Parasitemia (parasite/ul)</t>
  </si>
  <si>
    <r>
      <t>Temprature (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</si>
  <si>
    <t>B003</t>
  </si>
  <si>
    <t>AG059</t>
  </si>
  <si>
    <t>MT019</t>
  </si>
  <si>
    <t>MT023</t>
  </si>
  <si>
    <t>160, 550</t>
  </si>
  <si>
    <t>160,300,400, 500</t>
  </si>
  <si>
    <t>180, 500</t>
  </si>
  <si>
    <t>35 (57)</t>
  </si>
  <si>
    <t>26 (43)</t>
  </si>
  <si>
    <t>151-200</t>
  </si>
  <si>
    <t>201-250</t>
  </si>
  <si>
    <t>451-500</t>
  </si>
  <si>
    <t>251-300</t>
  </si>
  <si>
    <t>501-550</t>
  </si>
  <si>
    <t>551-600</t>
  </si>
  <si>
    <t>301-400</t>
  </si>
  <si>
    <t>401-500</t>
  </si>
  <si>
    <t>601-700</t>
  </si>
  <si>
    <t>701-800</t>
  </si>
  <si>
    <t>201-300</t>
  </si>
  <si>
    <t>Overall MOI</t>
  </si>
  <si>
    <t>Spearman Correlation</t>
  </si>
  <si>
    <t>PCR Day 28</t>
  </si>
  <si>
    <t>1528*</t>
  </si>
  <si>
    <t>23/78 (34)</t>
  </si>
  <si>
    <t>5/77 (6.5)</t>
  </si>
  <si>
    <t>4/75 (5.3)</t>
  </si>
  <si>
    <t>1/72 (1.4)</t>
  </si>
  <si>
    <t>3/71 (4.2)</t>
  </si>
  <si>
    <t>2/77 (2.6%)</t>
  </si>
  <si>
    <t>31/80 (39)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</si>
</sst>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2" borderId="0" xfId="0" applyFill="1"/>
    <xf numFmtId="0" fontId="0" fillId="0" borderId="0" xfId="0" applyAlignment="1">
      <alignment horizontal="center"/>
    </xf>
    <xf numFmtId="3" fontId="0" fillId="0" borderId="0" xfId="0" applyNumberFormat="1"/>
    <xf numFmtId="0" fontId="2" fillId="0" borderId="0" xfId="0" applyFont="1"/>
    <xf numFmtId="0" fontId="1" fillId="0" borderId="0" xfId="0" applyFont="1" applyAlignment="1">
      <alignment horizontal="center"/>
    </xf>
    <xf numFmtId="164" fontId="5" fillId="0" borderId="0" xfId="0" applyNumberFormat="1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3" borderId="0" xfId="0" applyNumberFormat="1" applyFill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64" fontId="0" fillId="0" borderId="0" xfId="0" applyNumberFormat="1"/>
    <xf numFmtId="0" fontId="2" fillId="0" borderId="0" xfId="0" applyFont="1" applyAlignment="1">
      <alignment horizontal="center"/>
    </xf>
    <xf numFmtId="0" fontId="0" fillId="4" borderId="0" xfId="0" applyFill="1"/>
    <xf numFmtId="0" fontId="0" fillId="3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3" fillId="0" borderId="0" xfId="0" applyFont="1"/>
    <xf numFmtId="0" fontId="5" fillId="0" borderId="0" xfId="0" applyFont="1"/>
    <xf numFmtId="0" fontId="4" fillId="0" borderId="0" xfId="0" applyFont="1"/>
    <xf numFmtId="164" fontId="4" fillId="0" borderId="0" xfId="0" applyNumberFormat="1" applyFont="1"/>
    <xf numFmtId="0" fontId="0" fillId="7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669900"/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cat>
            <c:strRef>
              <c:f>'Sheet 5(Sup.Table 4, fig 5 &amp; 6)'!$B$65:$B$71</c:f>
              <c:strCache>
                <c:ptCount val="7"/>
                <c:pt idx="0">
                  <c:v>K1</c:v>
                </c:pt>
                <c:pt idx="1">
                  <c:v>MAD20</c:v>
                </c:pt>
                <c:pt idx="2">
                  <c:v>RO33</c:v>
                </c:pt>
                <c:pt idx="3">
                  <c:v>K1+MAD20</c:v>
                </c:pt>
                <c:pt idx="4">
                  <c:v>K1+RO33</c:v>
                </c:pt>
                <c:pt idx="5">
                  <c:v>MAD20+RO33</c:v>
                </c:pt>
                <c:pt idx="6">
                  <c:v>K1+MAD20+RO33</c:v>
                </c:pt>
              </c:strCache>
            </c:strRef>
          </c:cat>
          <c:val>
            <c:numRef>
              <c:f>'Sheet 5(Sup.Table 4, fig 5 &amp; 6)'!$D$65:$D$71</c:f>
              <c:numCache>
                <c:formatCode>0.0</c:formatCode>
                <c:ptCount val="7"/>
                <c:pt idx="0">
                  <c:v>31.147540983606557</c:v>
                </c:pt>
                <c:pt idx="1">
                  <c:v>14.754098360655737</c:v>
                </c:pt>
                <c:pt idx="2">
                  <c:v>11.475409836065573</c:v>
                </c:pt>
                <c:pt idx="3">
                  <c:v>9.8360655737704921</c:v>
                </c:pt>
                <c:pt idx="4">
                  <c:v>18.032786885245901</c:v>
                </c:pt>
                <c:pt idx="5">
                  <c:v>1.639344262295082</c:v>
                </c:pt>
                <c:pt idx="6">
                  <c:v>13.114754098360656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A1F-EF46-A65D-CB2FC0D21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7881200"/>
        <c:axId val="1237883376"/>
      </c:barChart>
      <c:catAx>
        <c:axId val="1237881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Haplotypes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883376"/>
        <c:crosses val="autoZero"/>
        <c:auto val="1"/>
        <c:lblAlgn val="ctr"/>
        <c:lblOffset val="100"/>
        <c:noMultiLvlLbl val="0"/>
      </c:catAx>
      <c:valAx>
        <c:axId val="123788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Percentage</a:t>
                </a:r>
                <a:r>
                  <a:rPr lang="en-US" baseline="0"/>
                  <a:t>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88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'Sheet 5(Sup.Table 4, fig 5 &amp; 6)'!$M$2:$M$4</c:f>
              <c:strCache>
                <c:ptCount val="3"/>
                <c:pt idx="0">
                  <c:v>FC27</c:v>
                </c:pt>
                <c:pt idx="1">
                  <c:v>3D7</c:v>
                </c:pt>
                <c:pt idx="2">
                  <c:v>FC27+3D7</c:v>
                </c:pt>
              </c:strCache>
            </c:strRef>
          </c:cat>
          <c:val>
            <c:numRef>
              <c:f>'Sheet 5(Sup.Table 4, fig 5 &amp; 6)'!$O$2:$O$4</c:f>
              <c:numCache>
                <c:formatCode>0</c:formatCode>
                <c:ptCount val="3"/>
                <c:pt idx="0">
                  <c:v>44.444444444444443</c:v>
                </c:pt>
                <c:pt idx="1">
                  <c:v>37.777777777777779</c:v>
                </c:pt>
                <c:pt idx="2">
                  <c:v>17.777777777777779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E8-1F46-99FF-A0F993104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7877392"/>
        <c:axId val="1237887184"/>
      </c:barChart>
      <c:catAx>
        <c:axId val="1237877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Haplotypes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887184"/>
        <c:crosses val="autoZero"/>
        <c:auto val="1"/>
        <c:lblAlgn val="ctr"/>
        <c:lblOffset val="100"/>
        <c:noMultiLvlLbl val="0"/>
      </c:catAx>
      <c:valAx>
        <c:axId val="123788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Percentage</a:t>
                </a:r>
                <a:r>
                  <a:rPr lang="en-US" baseline="0"/>
                  <a:t>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877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'Sheet 7'!$J$4</c:f>
              <c:strCache>
                <c:ptCount val="1"/>
                <c:pt idx="0">
                  <c:v>K1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 7'!$I$5:$I$11</c:f>
              <c:strCache>
                <c:ptCount val="7"/>
                <c:pt idx="0">
                  <c:v>151-200</c:v>
                </c:pt>
                <c:pt idx="1">
                  <c:v>201-250</c:v>
                </c:pt>
                <c:pt idx="2">
                  <c:v>251-300</c:v>
                </c:pt>
                <c:pt idx="3">
                  <c:v>301-400</c:v>
                </c:pt>
                <c:pt idx="4">
                  <c:v>451-500</c:v>
                </c:pt>
                <c:pt idx="5">
                  <c:v>501-550</c:v>
                </c:pt>
                <c:pt idx="6">
                  <c:v>551-600</c:v>
                </c:pt>
              </c:strCache>
            </c:strRef>
          </c:cat>
          <c:val>
            <c:numRef>
              <c:f>'Sheet 7'!$J$5:$J$11</c:f>
              <c:numCache>
                <c:formatCode>General</c:formatCode>
                <c:ptCount val="7"/>
                <c:pt idx="0">
                  <c:v>38</c:v>
                </c:pt>
                <c:pt idx="1">
                  <c:v>8</c:v>
                </c:pt>
                <c:pt idx="2">
                  <c:v>0</c:v>
                </c:pt>
                <c:pt idx="4">
                  <c:v>7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D8-1C4C-BB77-4DBD09C3B383}"/>
            </c:ext>
          </c:extLst>
        </c:ser>
        <c:ser>
          <c:idx val="1"/>
          <c:order val="1"/>
          <c:tx>
            <c:strRef>
              <c:f>'Sheet 7'!$K$4</c:f>
              <c:strCache>
                <c:ptCount val="1"/>
                <c:pt idx="0">
                  <c:v>MAD20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'Sheet 7'!$I$5:$I$11</c:f>
              <c:strCache>
                <c:ptCount val="7"/>
                <c:pt idx="0">
                  <c:v>151-200</c:v>
                </c:pt>
                <c:pt idx="1">
                  <c:v>201-250</c:v>
                </c:pt>
                <c:pt idx="2">
                  <c:v>251-300</c:v>
                </c:pt>
                <c:pt idx="3">
                  <c:v>301-400</c:v>
                </c:pt>
                <c:pt idx="4">
                  <c:v>451-500</c:v>
                </c:pt>
                <c:pt idx="5">
                  <c:v>501-550</c:v>
                </c:pt>
                <c:pt idx="6">
                  <c:v>551-600</c:v>
                </c:pt>
              </c:strCache>
            </c:strRef>
          </c:cat>
          <c:val>
            <c:numRef>
              <c:f>'Sheet 7'!$K$5:$K$11</c:f>
              <c:numCache>
                <c:formatCode>General</c:formatCode>
                <c:ptCount val="7"/>
                <c:pt idx="0">
                  <c:v>0</c:v>
                </c:pt>
                <c:pt idx="1">
                  <c:v>19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8D8-1C4C-BB77-4DBD09C3B383}"/>
            </c:ext>
          </c:extLst>
        </c:ser>
        <c:ser>
          <c:idx val="2"/>
          <c:order val="2"/>
          <c:tx>
            <c:strRef>
              <c:f>'Sheet 7'!$L$4</c:f>
              <c:strCache>
                <c:ptCount val="1"/>
                <c:pt idx="0">
                  <c:v>RO33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'Sheet 7'!$I$5:$I$11</c:f>
              <c:strCache>
                <c:ptCount val="7"/>
                <c:pt idx="0">
                  <c:v>151-200</c:v>
                </c:pt>
                <c:pt idx="1">
                  <c:v>201-250</c:v>
                </c:pt>
                <c:pt idx="2">
                  <c:v>251-300</c:v>
                </c:pt>
                <c:pt idx="3">
                  <c:v>301-400</c:v>
                </c:pt>
                <c:pt idx="4">
                  <c:v>451-500</c:v>
                </c:pt>
                <c:pt idx="5">
                  <c:v>501-550</c:v>
                </c:pt>
                <c:pt idx="6">
                  <c:v>551-600</c:v>
                </c:pt>
              </c:strCache>
            </c:strRef>
          </c:cat>
          <c:val>
            <c:numRef>
              <c:f>'Sheet 7'!$L$5:$L$11</c:f>
              <c:numCache>
                <c:formatCode>General</c:formatCode>
                <c:ptCount val="7"/>
                <c:pt idx="0">
                  <c:v>21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8D8-1C4C-BB77-4DBD09C3B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7880112"/>
        <c:axId val="1237882288"/>
      </c:barChart>
      <c:catAx>
        <c:axId val="1237880112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882288"/>
        <c:crosses val="autoZero"/>
        <c:auto val="1"/>
        <c:lblAlgn val="ctr"/>
        <c:lblOffset val="100"/>
        <c:noMultiLvlLbl val="0"/>
      </c:catAx>
      <c:valAx>
        <c:axId val="123788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880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'Sheet 7'!$V$2</c:f>
              <c:strCache>
                <c:ptCount val="1"/>
                <c:pt idx="0">
                  <c:v>FC27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 7'!$U$3:$U$7</c:f>
              <c:strCache>
                <c:ptCount val="5"/>
                <c:pt idx="0">
                  <c:v>201-300</c:v>
                </c:pt>
                <c:pt idx="1">
                  <c:v>301-400</c:v>
                </c:pt>
                <c:pt idx="2">
                  <c:v>401-500</c:v>
                </c:pt>
                <c:pt idx="3">
                  <c:v>601-700</c:v>
                </c:pt>
                <c:pt idx="4">
                  <c:v>701-800</c:v>
                </c:pt>
              </c:strCache>
            </c:strRef>
          </c:cat>
          <c:val>
            <c:numRef>
              <c:f>'Sheet 7'!$V$3:$V$7</c:f>
              <c:numCache>
                <c:formatCode>General</c:formatCode>
                <c:ptCount val="5"/>
                <c:pt idx="0">
                  <c:v>0</c:v>
                </c:pt>
                <c:pt idx="1">
                  <c:v>24</c:v>
                </c:pt>
                <c:pt idx="2">
                  <c:v>4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06-B845-95FC-2887CAFA34D2}"/>
            </c:ext>
          </c:extLst>
        </c:ser>
        <c:ser>
          <c:idx val="1"/>
          <c:order val="1"/>
          <c:tx>
            <c:strRef>
              <c:f>'Sheet 7'!$W$2</c:f>
              <c:strCache>
                <c:ptCount val="1"/>
                <c:pt idx="0">
                  <c:v>3D7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'Sheet 7'!$U$3:$U$7</c:f>
              <c:strCache>
                <c:ptCount val="5"/>
                <c:pt idx="0">
                  <c:v>201-300</c:v>
                </c:pt>
                <c:pt idx="1">
                  <c:v>301-400</c:v>
                </c:pt>
                <c:pt idx="2">
                  <c:v>401-500</c:v>
                </c:pt>
                <c:pt idx="3">
                  <c:v>601-700</c:v>
                </c:pt>
                <c:pt idx="4">
                  <c:v>701-800</c:v>
                </c:pt>
              </c:strCache>
            </c:strRef>
          </c:cat>
          <c:val>
            <c:numRef>
              <c:f>'Sheet 7'!$W$3:$W$7</c:f>
              <c:numCache>
                <c:formatCode>General</c:formatCode>
                <c:ptCount val="5"/>
                <c:pt idx="0">
                  <c:v>8</c:v>
                </c:pt>
                <c:pt idx="1">
                  <c:v>7</c:v>
                </c:pt>
                <c:pt idx="2">
                  <c:v>6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206-B845-95FC-2887CAFA3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7884464"/>
        <c:axId val="1237889904"/>
      </c:barChart>
      <c:catAx>
        <c:axId val="123788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889904"/>
        <c:crosses val="autoZero"/>
        <c:auto val="1"/>
        <c:lblAlgn val="ctr"/>
        <c:lblOffset val="100"/>
        <c:noMultiLvlLbl val="0"/>
      </c:catAx>
      <c:valAx>
        <c:axId val="123788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884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'Sheet 10 (Table 6)'!$G$10</c:f>
              <c:strCache>
                <c:ptCount val="1"/>
                <c:pt idx="0">
                  <c:v>Negative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'Sheet 10 (Table 6)'!$H$9:$I$9</c:f>
              <c:strCache>
                <c:ptCount val="2"/>
                <c:pt idx="0">
                  <c:v>N86Y</c:v>
                </c:pt>
                <c:pt idx="1">
                  <c:v>D1246Y</c:v>
                </c:pt>
              </c:strCache>
            </c:strRef>
          </c:cat>
          <c:val>
            <c:numRef>
              <c:f>'Sheet 10 (Table 6)'!$H$10:$I$10</c:f>
              <c:numCache>
                <c:formatCode>General</c:formatCode>
                <c:ptCount val="2"/>
                <c:pt idx="0">
                  <c:v>6.25</c:v>
                </c:pt>
                <c:pt idx="1">
                  <c:v>4.7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1CF-C94B-82B3-9EC750932BAB}"/>
            </c:ext>
          </c:extLst>
        </c:ser>
        <c:ser>
          <c:idx val="1"/>
          <c:order val="1"/>
          <c:tx>
            <c:strRef>
              <c:f>'Sheet 10 (Table 6)'!$G$11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'Sheet 10 (Table 6)'!$H$9:$I$9</c:f>
              <c:strCache>
                <c:ptCount val="2"/>
                <c:pt idx="0">
                  <c:v>N86Y</c:v>
                </c:pt>
                <c:pt idx="1">
                  <c:v>D1246Y</c:v>
                </c:pt>
              </c:strCache>
            </c:strRef>
          </c:cat>
          <c:val>
            <c:numRef>
              <c:f>'Sheet 10 (Table 6)'!$H$11:$I$11</c:f>
              <c:numCache>
                <c:formatCode>General</c:formatCode>
                <c:ptCount val="2"/>
                <c:pt idx="0">
                  <c:v>93.75</c:v>
                </c:pt>
                <c:pt idx="1">
                  <c:v>87.5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1CF-C94B-82B3-9EC750932BAB}"/>
            </c:ext>
          </c:extLst>
        </c:ser>
        <c:ser>
          <c:idx val="2"/>
          <c:order val="2"/>
          <c:tx>
            <c:strRef>
              <c:f>'Sheet 10 (Table 6)'!$G$12</c:f>
              <c:strCache>
                <c:ptCount val="1"/>
                <c:pt idx="0">
                  <c:v>MT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'Sheet 10 (Table 6)'!$H$9:$I$9</c:f>
              <c:strCache>
                <c:ptCount val="2"/>
                <c:pt idx="0">
                  <c:v>N86Y</c:v>
                </c:pt>
                <c:pt idx="1">
                  <c:v>D1246Y</c:v>
                </c:pt>
              </c:strCache>
            </c:strRef>
          </c:cat>
          <c:val>
            <c:numRef>
              <c:f>'Sheet 10 (Table 6)'!$H$12:$I$12</c:f>
              <c:numCache>
                <c:formatCode>General</c:formatCode>
                <c:ptCount val="2"/>
                <c:pt idx="0">
                  <c:v>0</c:v>
                </c:pt>
                <c:pt idx="1">
                  <c:v>1.6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1CF-C94B-82B3-9EC750932BAB}"/>
            </c:ext>
          </c:extLst>
        </c:ser>
        <c:ser>
          <c:idx val="3"/>
          <c:order val="3"/>
          <c:tx>
            <c:strRef>
              <c:f>'Sheet 10 (Table 6)'!$G$13</c:f>
              <c:strCache>
                <c:ptCount val="1"/>
                <c:pt idx="0">
                  <c:v>WT/MT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'Sheet 10 (Table 6)'!$H$9:$I$9</c:f>
              <c:strCache>
                <c:ptCount val="2"/>
                <c:pt idx="0">
                  <c:v>N86Y</c:v>
                </c:pt>
                <c:pt idx="1">
                  <c:v>D1246Y</c:v>
                </c:pt>
              </c:strCache>
            </c:strRef>
          </c:cat>
          <c:val>
            <c:numRef>
              <c:f>'Sheet 10 (Table 6)'!$H$13:$I$13</c:f>
              <c:numCache>
                <c:formatCode>General</c:formatCode>
                <c:ptCount val="2"/>
                <c:pt idx="0">
                  <c:v>0</c:v>
                </c:pt>
                <c:pt idx="1">
                  <c:v>7.8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1CF-C94B-82B3-9EC750932B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37888272"/>
        <c:axId val="1237890992"/>
      </c:barChart>
      <c:catAx>
        <c:axId val="1237888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MUTATION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890992"/>
        <c:crosses val="autoZero"/>
        <c:auto val="1"/>
        <c:lblAlgn val="ctr"/>
        <c:lblOffset val="100"/>
        <c:noMultiLvlLbl val="0"/>
      </c:catAx>
      <c:valAx>
        <c:axId val="123789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PERCENTAGE</a:t>
                </a:r>
                <a:r>
                  <a:rPr lang="en-US" baseline="0"/>
                  <a:t>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888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74</xdr:row>
      <xdr:rowOff>0</xdr:rowOff>
    </xdr:from>
    <xdr:to>
      <xdr:col>5</xdr:col>
      <xdr:colOff>146956</xdr:colOff>
      <xdr:row>88</xdr:row>
      <xdr:rowOff>152400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394606</xdr:colOff>
      <xdr:row>5</xdr:row>
      <xdr:rowOff>160563</xdr:rowOff>
    </xdr:from>
    <xdr:to>
      <xdr:col>19</xdr:col>
      <xdr:colOff>851806</xdr:colOff>
      <xdr:row>20</xdr:row>
      <xdr:rowOff>78920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122465</xdr:colOff>
      <xdr:row>15</xdr:row>
      <xdr:rowOff>19050</xdr:rowOff>
    </xdr:from>
    <xdr:to>
      <xdr:col>14</xdr:col>
      <xdr:colOff>122465</xdr:colOff>
      <xdr:row>29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302077</xdr:colOff>
      <xdr:row>8</xdr:row>
      <xdr:rowOff>171449</xdr:rowOff>
    </xdr:from>
    <xdr:to>
      <xdr:col>26</xdr:col>
      <xdr:colOff>302077</xdr:colOff>
      <xdr:row>23</xdr:row>
      <xdr:rowOff>138792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310243</xdr:colOff>
      <xdr:row>0</xdr:row>
      <xdr:rowOff>133348</xdr:rowOff>
    </xdr:from>
    <xdr:to>
      <xdr:col>17</xdr:col>
      <xdr:colOff>310243</xdr:colOff>
      <xdr:row>15</xdr:row>
      <xdr:rowOff>100691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8"/>
  <sheetViews>
    <sheetView workbookViewId="0">
      <selection activeCell="J18" sqref="J18"/>
    </sheetView>
  </sheetViews>
  <sheetFormatPr defaultColWidth="8.796875" defaultRowHeight="14.25" x14ac:dyDescent="0.45"/>
  <sheetData>
    <row r="1" spans="2:4" x14ac:dyDescent="0.45">
      <c r="B1" s="15" t="s">
        <v>200</v>
      </c>
      <c r="C1" s="15" t="s">
        <v>198</v>
      </c>
      <c r="D1" s="15" t="s">
        <v>199</v>
      </c>
    </row>
    <row r="2" spans="2:4" x14ac:dyDescent="0.45">
      <c r="B2" s="14">
        <v>44559</v>
      </c>
      <c r="C2" s="14">
        <v>78545</v>
      </c>
      <c r="D2" s="14">
        <v>78745</v>
      </c>
    </row>
    <row r="3" spans="2:4" x14ac:dyDescent="0.45">
      <c r="B3" s="14">
        <v>3617</v>
      </c>
      <c r="C3" s="14">
        <v>37391</v>
      </c>
      <c r="D3" s="14">
        <v>35840</v>
      </c>
    </row>
    <row r="4" spans="2:4" x14ac:dyDescent="0.45">
      <c r="B4" s="14">
        <v>32400</v>
      </c>
      <c r="C4" s="14">
        <v>24477</v>
      </c>
      <c r="D4" s="14">
        <v>2825</v>
      </c>
    </row>
    <row r="5" spans="2:4" x14ac:dyDescent="0.45">
      <c r="B5" s="14">
        <v>111000</v>
      </c>
      <c r="C5" s="14">
        <v>45511</v>
      </c>
      <c r="D5" s="14">
        <v>196521</v>
      </c>
    </row>
    <row r="6" spans="2:4" x14ac:dyDescent="0.45">
      <c r="B6" s="14">
        <v>195047</v>
      </c>
      <c r="C6" s="14">
        <v>5190</v>
      </c>
      <c r="D6" s="14">
        <v>5660</v>
      </c>
    </row>
    <row r="7" spans="2:4" x14ac:dyDescent="0.45">
      <c r="B7" s="14">
        <v>41768</v>
      </c>
      <c r="C7" s="14">
        <v>30246</v>
      </c>
      <c r="D7" s="14">
        <v>6000</v>
      </c>
    </row>
    <row r="8" spans="2:4" x14ac:dyDescent="0.45">
      <c r="B8" s="14">
        <v>53714</v>
      </c>
      <c r="C8" s="14">
        <v>127058</v>
      </c>
      <c r="D8" s="14">
        <v>24285</v>
      </c>
    </row>
    <row r="9" spans="2:4" x14ac:dyDescent="0.45">
      <c r="B9" s="14">
        <v>5048</v>
      </c>
      <c r="C9" s="14">
        <v>2324</v>
      </c>
      <c r="D9" s="14">
        <v>2885</v>
      </c>
    </row>
    <row r="10" spans="2:4" x14ac:dyDescent="0.45">
      <c r="B10" s="14"/>
      <c r="C10" s="14">
        <v>67200</v>
      </c>
      <c r="D10" s="14">
        <v>50232</v>
      </c>
    </row>
    <row r="11" spans="2:4" x14ac:dyDescent="0.45">
      <c r="B11" s="14"/>
      <c r="C11" s="14">
        <v>48851</v>
      </c>
      <c r="D11" s="14">
        <v>2200</v>
      </c>
    </row>
    <row r="12" spans="2:4" x14ac:dyDescent="0.45">
      <c r="B12" s="14"/>
      <c r="C12" s="14">
        <v>134933</v>
      </c>
      <c r="D12" s="14">
        <v>5333</v>
      </c>
    </row>
    <row r="13" spans="2:4" x14ac:dyDescent="0.45">
      <c r="B13" s="14"/>
      <c r="C13" s="14">
        <v>39603</v>
      </c>
      <c r="D13" s="14">
        <v>30133</v>
      </c>
    </row>
    <row r="14" spans="2:4" x14ac:dyDescent="0.45">
      <c r="B14" s="14"/>
      <c r="C14" s="14">
        <v>88000</v>
      </c>
      <c r="D14" s="14">
        <v>2472</v>
      </c>
    </row>
    <row r="15" spans="2:4" x14ac:dyDescent="0.45">
      <c r="B15" s="14"/>
      <c r="C15" s="14">
        <v>9219</v>
      </c>
      <c r="D15" s="14">
        <v>2438</v>
      </c>
    </row>
    <row r="16" spans="2:4" x14ac:dyDescent="0.45">
      <c r="B16" s="14"/>
      <c r="C16" s="14">
        <v>102769</v>
      </c>
      <c r="D16" s="14">
        <v>39272</v>
      </c>
    </row>
    <row r="17" spans="2:4" x14ac:dyDescent="0.45">
      <c r="B17" s="14"/>
      <c r="C17" s="14">
        <v>57371</v>
      </c>
      <c r="D17" s="14">
        <v>2706</v>
      </c>
    </row>
    <row r="18" spans="2:4" x14ac:dyDescent="0.45">
      <c r="B18" s="14"/>
      <c r="C18" s="14">
        <v>14129</v>
      </c>
      <c r="D18" s="14">
        <v>96444</v>
      </c>
    </row>
    <row r="19" spans="2:4" x14ac:dyDescent="0.45">
      <c r="B19" s="14"/>
      <c r="C19" s="14">
        <v>6240</v>
      </c>
      <c r="D19" s="14">
        <v>2241</v>
      </c>
    </row>
    <row r="20" spans="2:4" x14ac:dyDescent="0.45">
      <c r="B20" s="14"/>
      <c r="C20" s="14">
        <v>2509</v>
      </c>
      <c r="D20" s="14">
        <v>5702</v>
      </c>
    </row>
    <row r="21" spans="2:4" x14ac:dyDescent="0.45">
      <c r="B21" s="14"/>
      <c r="C21" s="14">
        <v>77692</v>
      </c>
      <c r="D21" s="14"/>
    </row>
    <row r="22" spans="2:4" x14ac:dyDescent="0.45">
      <c r="B22" s="14"/>
      <c r="C22" s="14">
        <v>14254</v>
      </c>
      <c r="D22" s="14"/>
    </row>
    <row r="23" spans="2:4" x14ac:dyDescent="0.45">
      <c r="B23" s="14"/>
      <c r="C23" s="14">
        <v>18926</v>
      </c>
      <c r="D23" s="14"/>
    </row>
    <row r="24" spans="2:4" x14ac:dyDescent="0.45">
      <c r="B24" s="14"/>
      <c r="C24" s="14">
        <v>34000</v>
      </c>
      <c r="D24" s="14"/>
    </row>
    <row r="25" spans="2:4" x14ac:dyDescent="0.45">
      <c r="B25" s="14"/>
      <c r="C25" s="14">
        <v>41821</v>
      </c>
      <c r="D25" s="14"/>
    </row>
    <row r="26" spans="2:4" x14ac:dyDescent="0.45">
      <c r="B26" s="14"/>
      <c r="C26" s="14">
        <v>32941</v>
      </c>
      <c r="D26" s="14"/>
    </row>
    <row r="27" spans="2:4" x14ac:dyDescent="0.45">
      <c r="B27" s="14"/>
      <c r="C27" s="14">
        <v>174608</v>
      </c>
      <c r="D27" s="14"/>
    </row>
    <row r="28" spans="2:4" x14ac:dyDescent="0.45">
      <c r="B28" s="14"/>
      <c r="C28" s="14">
        <v>26666</v>
      </c>
      <c r="D28" s="14"/>
    </row>
    <row r="29" spans="2:4" x14ac:dyDescent="0.45">
      <c r="B29" s="14"/>
      <c r="C29" s="14">
        <v>100181</v>
      </c>
      <c r="D29" s="14"/>
    </row>
    <row r="30" spans="2:4" x14ac:dyDescent="0.45">
      <c r="B30" s="14"/>
      <c r="C30" s="14">
        <v>194782</v>
      </c>
      <c r="D30" s="14"/>
    </row>
    <row r="31" spans="2:4" x14ac:dyDescent="0.45">
      <c r="B31" s="14"/>
      <c r="C31" s="14">
        <v>144571</v>
      </c>
      <c r="D31" s="14"/>
    </row>
    <row r="32" spans="2:4" x14ac:dyDescent="0.45">
      <c r="B32" s="14"/>
      <c r="C32" s="14">
        <v>11096</v>
      </c>
      <c r="D32" s="14"/>
    </row>
    <row r="33" spans="2:4" x14ac:dyDescent="0.45">
      <c r="B33" s="14"/>
      <c r="C33" s="14">
        <v>68645</v>
      </c>
      <c r="D33" s="14"/>
    </row>
    <row r="34" spans="2:4" x14ac:dyDescent="0.45">
      <c r="B34" s="14"/>
      <c r="C34" s="14">
        <v>38476</v>
      </c>
      <c r="D34" s="14"/>
    </row>
    <row r="35" spans="2:4" x14ac:dyDescent="0.45">
      <c r="B35" s="14"/>
      <c r="C35" s="14">
        <v>3760</v>
      </c>
      <c r="D35" s="14"/>
    </row>
    <row r="36" spans="2:4" x14ac:dyDescent="0.45">
      <c r="B36" s="14"/>
      <c r="C36" s="14">
        <v>4240</v>
      </c>
      <c r="D36" s="14"/>
    </row>
    <row r="37" spans="2:4" x14ac:dyDescent="0.45">
      <c r="B37" s="14"/>
      <c r="C37" s="14">
        <v>27636</v>
      </c>
      <c r="D37" s="14"/>
    </row>
    <row r="38" spans="2:4" x14ac:dyDescent="0.45">
      <c r="B38" s="14"/>
      <c r="C38" s="14">
        <v>74472</v>
      </c>
      <c r="D38" s="14"/>
    </row>
    <row r="39" spans="2:4" x14ac:dyDescent="0.45">
      <c r="B39" s="14"/>
      <c r="C39" s="14">
        <v>71322</v>
      </c>
      <c r="D39" s="14"/>
    </row>
    <row r="40" spans="2:4" x14ac:dyDescent="0.45">
      <c r="B40" s="14"/>
      <c r="C40" s="14">
        <v>5857</v>
      </c>
      <c r="D40" s="14"/>
    </row>
    <row r="41" spans="2:4" x14ac:dyDescent="0.45">
      <c r="B41" s="14"/>
      <c r="C41" s="14">
        <v>37725</v>
      </c>
      <c r="D41" s="14"/>
    </row>
    <row r="42" spans="2:4" x14ac:dyDescent="0.45">
      <c r="B42" s="14"/>
      <c r="C42" s="14">
        <v>4400</v>
      </c>
      <c r="D42" s="14"/>
    </row>
    <row r="43" spans="2:4" x14ac:dyDescent="0.45">
      <c r="B43" s="14"/>
      <c r="C43" s="14">
        <v>3686</v>
      </c>
      <c r="D43" s="14"/>
    </row>
    <row r="44" spans="2:4" x14ac:dyDescent="0.45">
      <c r="B44" s="14"/>
      <c r="C44" s="14">
        <v>5459</v>
      </c>
      <c r="D44" s="14"/>
    </row>
    <row r="45" spans="2:4" x14ac:dyDescent="0.45">
      <c r="B45" s="14"/>
      <c r="C45" s="14">
        <v>8347</v>
      </c>
      <c r="D45" s="14"/>
    </row>
    <row r="46" spans="2:4" x14ac:dyDescent="0.45">
      <c r="B46" s="14"/>
      <c r="C46" s="14">
        <v>2837</v>
      </c>
      <c r="D46" s="14"/>
    </row>
    <row r="47" spans="2:4" x14ac:dyDescent="0.45">
      <c r="B47" s="14"/>
      <c r="C47" s="14">
        <v>2760</v>
      </c>
      <c r="D47" s="14"/>
    </row>
    <row r="48" spans="2:4" x14ac:dyDescent="0.45">
      <c r="B48" s="14"/>
      <c r="C48" s="14">
        <v>17425</v>
      </c>
      <c r="D48" s="14"/>
    </row>
    <row r="49" spans="2:4" x14ac:dyDescent="0.45">
      <c r="B49" s="14"/>
      <c r="C49" s="14">
        <v>2703</v>
      </c>
      <c r="D49" s="14"/>
    </row>
    <row r="50" spans="2:4" x14ac:dyDescent="0.45">
      <c r="B50" s="14"/>
      <c r="C50" s="14">
        <v>7365</v>
      </c>
      <c r="D50" s="14"/>
    </row>
    <row r="51" spans="2:4" x14ac:dyDescent="0.45">
      <c r="B51" s="14"/>
      <c r="C51" s="14">
        <v>105795</v>
      </c>
      <c r="D51" s="14"/>
    </row>
    <row r="52" spans="2:4" x14ac:dyDescent="0.45">
      <c r="B52" s="14"/>
      <c r="C52" s="14">
        <v>4673</v>
      </c>
      <c r="D52" s="14"/>
    </row>
    <row r="53" spans="2:4" x14ac:dyDescent="0.45">
      <c r="B53" s="14"/>
      <c r="C53" s="14">
        <v>67555</v>
      </c>
      <c r="D53" s="14"/>
    </row>
    <row r="54" spans="2:4" x14ac:dyDescent="0.45">
      <c r="B54" s="14"/>
      <c r="C54" s="14">
        <v>50048</v>
      </c>
      <c r="D54" s="14"/>
    </row>
    <row r="55" spans="2:4" x14ac:dyDescent="0.45">
      <c r="B55" s="14"/>
      <c r="C55" s="14">
        <v>56213</v>
      </c>
      <c r="D55" s="14"/>
    </row>
    <row r="56" spans="2:4" x14ac:dyDescent="0.45">
      <c r="B56" s="14"/>
      <c r="C56" s="14">
        <v>5790</v>
      </c>
      <c r="D56" s="14"/>
    </row>
    <row r="57" spans="2:4" x14ac:dyDescent="0.45">
      <c r="B57" s="14"/>
      <c r="C57" s="14">
        <v>3028</v>
      </c>
      <c r="D57" s="14"/>
    </row>
    <row r="58" spans="2:4" x14ac:dyDescent="0.45">
      <c r="B58" s="14"/>
      <c r="C58" s="14">
        <v>36692</v>
      </c>
      <c r="D58" s="14"/>
    </row>
  </sheetData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K13"/>
  <sheetViews>
    <sheetView workbookViewId="0">
      <selection activeCell="F19" sqref="F19"/>
    </sheetView>
  </sheetViews>
  <sheetFormatPr defaultColWidth="8.796875" defaultRowHeight="14.25" x14ac:dyDescent="0.45"/>
  <cols>
    <col min="6" max="6" width="13.796875" bestFit="1" customWidth="1"/>
    <col min="8" max="8" width="13.33203125" bestFit="1" customWidth="1"/>
  </cols>
  <sheetData>
    <row r="2" spans="6:11" x14ac:dyDescent="0.45">
      <c r="G2" s="1" t="s">
        <v>125</v>
      </c>
      <c r="H2" s="1"/>
      <c r="I2" s="1" t="s">
        <v>126</v>
      </c>
      <c r="J2" s="1"/>
      <c r="K2" s="1"/>
    </row>
    <row r="3" spans="6:11" x14ac:dyDescent="0.45">
      <c r="G3" s="1" t="s">
        <v>157</v>
      </c>
      <c r="H3" s="1" t="s">
        <v>158</v>
      </c>
      <c r="I3" s="1" t="s">
        <v>157</v>
      </c>
      <c r="J3" s="1" t="s">
        <v>158</v>
      </c>
      <c r="K3" s="1"/>
    </row>
    <row r="4" spans="6:11" x14ac:dyDescent="0.45">
      <c r="F4" s="1" t="s">
        <v>95</v>
      </c>
      <c r="G4">
        <v>4</v>
      </c>
      <c r="H4">
        <v>6.25</v>
      </c>
      <c r="I4">
        <v>3</v>
      </c>
      <c r="J4">
        <f>I4/64*100</f>
        <v>4.6875</v>
      </c>
    </row>
    <row r="5" spans="6:11" x14ac:dyDescent="0.45">
      <c r="F5" t="s">
        <v>122</v>
      </c>
      <c r="G5">
        <v>60</v>
      </c>
      <c r="H5">
        <v>93.75</v>
      </c>
      <c r="I5">
        <v>56</v>
      </c>
      <c r="J5">
        <f t="shared" ref="J5:J7" si="0">I5/64*100</f>
        <v>87.5</v>
      </c>
    </row>
    <row r="6" spans="6:11" x14ac:dyDescent="0.45">
      <c r="F6" t="s">
        <v>123</v>
      </c>
      <c r="G6">
        <v>0</v>
      </c>
      <c r="H6">
        <v>0</v>
      </c>
      <c r="I6">
        <v>1</v>
      </c>
      <c r="J6">
        <f t="shared" si="0"/>
        <v>1.5625</v>
      </c>
    </row>
    <row r="7" spans="6:11" x14ac:dyDescent="0.45">
      <c r="F7" t="s">
        <v>124</v>
      </c>
      <c r="G7">
        <v>0</v>
      </c>
      <c r="H7">
        <v>0</v>
      </c>
      <c r="I7">
        <v>5</v>
      </c>
      <c r="J7">
        <f t="shared" si="0"/>
        <v>7.8125</v>
      </c>
    </row>
    <row r="8" spans="6:11" x14ac:dyDescent="0.45">
      <c r="G8">
        <v>64</v>
      </c>
      <c r="I8">
        <v>64</v>
      </c>
    </row>
    <row r="9" spans="6:11" x14ac:dyDescent="0.45">
      <c r="H9" s="1" t="s">
        <v>125</v>
      </c>
      <c r="I9" s="1" t="s">
        <v>126</v>
      </c>
    </row>
    <row r="10" spans="6:11" x14ac:dyDescent="0.45">
      <c r="G10" t="s">
        <v>95</v>
      </c>
      <c r="H10">
        <v>6.25</v>
      </c>
      <c r="I10">
        <v>4.7</v>
      </c>
    </row>
    <row r="11" spans="6:11" x14ac:dyDescent="0.45">
      <c r="G11" t="s">
        <v>122</v>
      </c>
      <c r="H11">
        <v>93.75</v>
      </c>
      <c r="I11">
        <v>87.5</v>
      </c>
    </row>
    <row r="12" spans="6:11" x14ac:dyDescent="0.45">
      <c r="G12" t="s">
        <v>123</v>
      </c>
      <c r="H12">
        <v>0</v>
      </c>
      <c r="I12">
        <v>1.6</v>
      </c>
    </row>
    <row r="13" spans="6:11" x14ac:dyDescent="0.45">
      <c r="G13" t="s">
        <v>124</v>
      </c>
      <c r="H13">
        <v>0</v>
      </c>
      <c r="I13">
        <v>7.8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16" sqref="A16:E22"/>
    </sheetView>
  </sheetViews>
  <sheetFormatPr defaultColWidth="8.796875" defaultRowHeight="14.25" x14ac:dyDescent="0.45"/>
  <cols>
    <col min="4" max="4" width="20.1328125" bestFit="1" customWidth="1"/>
    <col min="5" max="5" width="10.796875" bestFit="1" customWidth="1"/>
    <col min="6" max="6" width="23.6640625" bestFit="1" customWidth="1"/>
    <col min="9" max="9" width="16.46484375" bestFit="1" customWidth="1"/>
    <col min="10" max="10" width="14.1328125" bestFit="1" customWidth="1"/>
    <col min="11" max="11" width="18.6640625" bestFit="1" customWidth="1"/>
  </cols>
  <sheetData>
    <row r="1" spans="1:13" x14ac:dyDescent="0.45">
      <c r="A1" s="1" t="s">
        <v>159</v>
      </c>
      <c r="B1" s="1" t="s">
        <v>143</v>
      </c>
      <c r="C1" s="9" t="s">
        <v>160</v>
      </c>
      <c r="D1" s="1" t="s">
        <v>161</v>
      </c>
      <c r="E1" s="1" t="s">
        <v>162</v>
      </c>
      <c r="F1" s="1" t="s">
        <v>163</v>
      </c>
      <c r="I1" s="35" t="s">
        <v>164</v>
      </c>
      <c r="J1" s="35"/>
      <c r="K1" s="35"/>
      <c r="L1" s="35"/>
      <c r="M1" s="35"/>
    </row>
    <row r="2" spans="1:13" x14ac:dyDescent="0.45">
      <c r="A2">
        <v>1</v>
      </c>
      <c r="B2" t="s">
        <v>171</v>
      </c>
      <c r="C2">
        <v>1528</v>
      </c>
      <c r="D2" t="s">
        <v>165</v>
      </c>
      <c r="E2" t="s">
        <v>166</v>
      </c>
      <c r="F2" t="s">
        <v>167</v>
      </c>
      <c r="I2" s="1" t="s">
        <v>168</v>
      </c>
      <c r="J2" s="1" t="s">
        <v>160</v>
      </c>
      <c r="K2" s="1" t="s">
        <v>169</v>
      </c>
      <c r="L2" s="1" t="s">
        <v>170</v>
      </c>
      <c r="M2" s="1"/>
    </row>
    <row r="3" spans="1:13" x14ac:dyDescent="0.45">
      <c r="A3">
        <v>2</v>
      </c>
      <c r="B3" t="s">
        <v>92</v>
      </c>
      <c r="C3" t="s">
        <v>174</v>
      </c>
      <c r="D3" t="s">
        <v>173</v>
      </c>
      <c r="E3" t="s">
        <v>175</v>
      </c>
      <c r="F3" t="s">
        <v>176</v>
      </c>
      <c r="I3" t="s">
        <v>172</v>
      </c>
      <c r="J3" t="s">
        <v>226</v>
      </c>
      <c r="K3">
        <v>1.64</v>
      </c>
      <c r="L3" t="s">
        <v>166</v>
      </c>
    </row>
    <row r="4" spans="1:13" x14ac:dyDescent="0.45">
      <c r="A4">
        <v>3</v>
      </c>
      <c r="B4" t="s">
        <v>33</v>
      </c>
      <c r="C4" t="s">
        <v>174</v>
      </c>
      <c r="D4" t="s">
        <v>173</v>
      </c>
      <c r="E4" t="s">
        <v>175</v>
      </c>
      <c r="F4" t="s">
        <v>176</v>
      </c>
      <c r="I4" t="s">
        <v>173</v>
      </c>
      <c r="J4" t="s">
        <v>174</v>
      </c>
      <c r="K4">
        <v>4.92</v>
      </c>
      <c r="L4" t="s">
        <v>175</v>
      </c>
    </row>
    <row r="5" spans="1:13" x14ac:dyDescent="0.45">
      <c r="A5">
        <v>4</v>
      </c>
      <c r="B5" t="s">
        <v>38</v>
      </c>
      <c r="C5" t="s">
        <v>174</v>
      </c>
      <c r="D5" t="s">
        <v>173</v>
      </c>
      <c r="E5" t="s">
        <v>175</v>
      </c>
      <c r="F5" t="s">
        <v>176</v>
      </c>
      <c r="I5" t="s">
        <v>178</v>
      </c>
      <c r="J5">
        <v>1535</v>
      </c>
      <c r="K5">
        <v>3.33</v>
      </c>
      <c r="L5" t="s">
        <v>175</v>
      </c>
    </row>
    <row r="6" spans="1:13" x14ac:dyDescent="0.45">
      <c r="A6">
        <v>5</v>
      </c>
      <c r="B6" t="s">
        <v>23</v>
      </c>
      <c r="C6">
        <v>1535</v>
      </c>
      <c r="D6" t="s">
        <v>178</v>
      </c>
      <c r="E6" t="s">
        <v>175</v>
      </c>
      <c r="F6" t="s">
        <v>176</v>
      </c>
      <c r="I6" t="s">
        <v>178</v>
      </c>
      <c r="J6">
        <v>1532</v>
      </c>
      <c r="K6">
        <v>1.67</v>
      </c>
      <c r="L6" t="s">
        <v>177</v>
      </c>
    </row>
    <row r="7" spans="1:13" x14ac:dyDescent="0.45">
      <c r="A7">
        <v>6</v>
      </c>
      <c r="B7" t="s">
        <v>28</v>
      </c>
      <c r="C7">
        <v>1535</v>
      </c>
      <c r="D7" t="s">
        <v>178</v>
      </c>
      <c r="E7" t="s">
        <v>175</v>
      </c>
      <c r="F7" t="s">
        <v>176</v>
      </c>
      <c r="I7" t="s">
        <v>178</v>
      </c>
      <c r="J7">
        <v>1528</v>
      </c>
      <c r="K7">
        <v>1.67</v>
      </c>
      <c r="L7" t="s">
        <v>177</v>
      </c>
    </row>
    <row r="8" spans="1:13" x14ac:dyDescent="0.45">
      <c r="A8">
        <v>7</v>
      </c>
      <c r="B8" t="s">
        <v>61</v>
      </c>
      <c r="C8">
        <v>1528</v>
      </c>
      <c r="D8" t="s">
        <v>178</v>
      </c>
      <c r="E8" t="s">
        <v>177</v>
      </c>
      <c r="F8" t="s">
        <v>179</v>
      </c>
    </row>
    <row r="9" spans="1:13" x14ac:dyDescent="0.45">
      <c r="A9">
        <v>8</v>
      </c>
      <c r="B9" t="s">
        <v>90</v>
      </c>
      <c r="C9">
        <v>1532</v>
      </c>
      <c r="D9" t="s">
        <v>178</v>
      </c>
      <c r="E9" t="s">
        <v>177</v>
      </c>
      <c r="F9" t="s">
        <v>179</v>
      </c>
      <c r="J9" s="4"/>
      <c r="K9" s="4"/>
    </row>
    <row r="10" spans="1:13" x14ac:dyDescent="0.45">
      <c r="J10" s="4"/>
      <c r="K10" s="4"/>
    </row>
    <row r="11" spans="1:13" x14ac:dyDescent="0.45">
      <c r="C11" s="10"/>
      <c r="J11" s="4"/>
      <c r="K11" s="4"/>
    </row>
    <row r="12" spans="1:13" x14ac:dyDescent="0.45">
      <c r="C12" s="10"/>
      <c r="J12" s="4"/>
      <c r="K12" s="4"/>
    </row>
    <row r="13" spans="1:13" x14ac:dyDescent="0.45">
      <c r="C13" s="10"/>
      <c r="J13" s="4"/>
      <c r="K13" s="4"/>
    </row>
    <row r="14" spans="1:13" x14ac:dyDescent="0.45">
      <c r="C14" s="10"/>
      <c r="J14" s="4"/>
      <c r="K14" s="4"/>
    </row>
    <row r="15" spans="1:13" x14ac:dyDescent="0.45">
      <c r="C15" s="10"/>
      <c r="J15" s="4"/>
      <c r="K15" s="4"/>
    </row>
    <row r="16" spans="1:13" x14ac:dyDescent="0.45">
      <c r="C16" s="10"/>
      <c r="J16" s="4"/>
      <c r="K16" s="4"/>
    </row>
    <row r="17" spans="3:11" x14ac:dyDescent="0.45">
      <c r="C17" s="10"/>
      <c r="K17" s="4"/>
    </row>
    <row r="18" spans="3:11" x14ac:dyDescent="0.45">
      <c r="C18" s="10"/>
    </row>
    <row r="19" spans="3:11" x14ac:dyDescent="0.45">
      <c r="C19" s="10"/>
    </row>
    <row r="20" spans="3:11" x14ac:dyDescent="0.45">
      <c r="C20" s="10"/>
    </row>
    <row r="21" spans="3:11" x14ac:dyDescent="0.45">
      <c r="C21" s="10"/>
    </row>
    <row r="22" spans="3:11" x14ac:dyDescent="0.45">
      <c r="C22" s="10"/>
    </row>
    <row r="23" spans="3:11" x14ac:dyDescent="0.45">
      <c r="C23" s="10"/>
    </row>
    <row r="24" spans="3:11" x14ac:dyDescent="0.45">
      <c r="C24" s="10"/>
    </row>
    <row r="25" spans="3:11" x14ac:dyDescent="0.45">
      <c r="C25" s="10"/>
    </row>
    <row r="26" spans="3:11" x14ac:dyDescent="0.45">
      <c r="C26" s="10"/>
    </row>
    <row r="27" spans="3:11" x14ac:dyDescent="0.45">
      <c r="C27" s="10"/>
    </row>
    <row r="28" spans="3:11" x14ac:dyDescent="0.45">
      <c r="C28" s="10"/>
    </row>
  </sheetData>
  <sortState ref="A2:F27">
    <sortCondition ref="A2:A27"/>
  </sortState>
  <mergeCells count="1">
    <mergeCell ref="I1:M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85"/>
  <sheetViews>
    <sheetView workbookViewId="0">
      <selection activeCell="E73" sqref="E73"/>
    </sheetView>
  </sheetViews>
  <sheetFormatPr defaultColWidth="8.796875" defaultRowHeight="14.25" x14ac:dyDescent="0.45"/>
  <cols>
    <col min="2" max="2" width="10.796875" bestFit="1" customWidth="1"/>
    <col min="3" max="3" width="21.796875" bestFit="1" customWidth="1"/>
  </cols>
  <sheetData>
    <row r="1" spans="2:3" x14ac:dyDescent="0.45">
      <c r="B1" s="15" t="s">
        <v>1</v>
      </c>
      <c r="C1" s="15" t="s">
        <v>201</v>
      </c>
    </row>
    <row r="2" spans="2:3" x14ac:dyDescent="0.45">
      <c r="B2" s="16">
        <v>1</v>
      </c>
      <c r="C2" s="16">
        <v>44559</v>
      </c>
    </row>
    <row r="3" spans="2:3" x14ac:dyDescent="0.45">
      <c r="B3" s="16">
        <v>1</v>
      </c>
      <c r="C3" s="16">
        <v>3617</v>
      </c>
    </row>
    <row r="4" spans="2:3" x14ac:dyDescent="0.45">
      <c r="B4" s="16">
        <v>2</v>
      </c>
      <c r="C4" s="16">
        <v>32400</v>
      </c>
    </row>
    <row r="5" spans="2:3" x14ac:dyDescent="0.45">
      <c r="B5" s="16">
        <v>3</v>
      </c>
      <c r="C5" s="16">
        <v>111000</v>
      </c>
    </row>
    <row r="6" spans="2:3" x14ac:dyDescent="0.45">
      <c r="B6" s="16">
        <v>3</v>
      </c>
      <c r="C6" s="16">
        <v>195047</v>
      </c>
    </row>
    <row r="7" spans="2:3" x14ac:dyDescent="0.45">
      <c r="B7" s="16">
        <v>3</v>
      </c>
      <c r="C7" s="16">
        <v>41768</v>
      </c>
    </row>
    <row r="8" spans="2:3" x14ac:dyDescent="0.45">
      <c r="B8" s="16">
        <v>4</v>
      </c>
      <c r="C8" s="16">
        <v>53714</v>
      </c>
    </row>
    <row r="9" spans="2:3" x14ac:dyDescent="0.45">
      <c r="B9" s="16">
        <v>4</v>
      </c>
      <c r="C9" s="16">
        <v>5048</v>
      </c>
    </row>
    <row r="10" spans="2:3" x14ac:dyDescent="0.45">
      <c r="B10" s="16">
        <v>5</v>
      </c>
      <c r="C10" s="16">
        <v>78545</v>
      </c>
    </row>
    <row r="11" spans="2:3" x14ac:dyDescent="0.45">
      <c r="B11" s="16">
        <v>5</v>
      </c>
      <c r="C11" s="16">
        <v>37391</v>
      </c>
    </row>
    <row r="12" spans="2:3" x14ac:dyDescent="0.45">
      <c r="B12" s="16">
        <v>6</v>
      </c>
      <c r="C12" s="16">
        <v>24477</v>
      </c>
    </row>
    <row r="13" spans="2:3" x14ac:dyDescent="0.45">
      <c r="B13" s="16">
        <v>6</v>
      </c>
      <c r="C13" s="16">
        <v>45511</v>
      </c>
    </row>
    <row r="14" spans="2:3" x14ac:dyDescent="0.45">
      <c r="B14" s="16">
        <v>6</v>
      </c>
      <c r="C14" s="16">
        <v>5190</v>
      </c>
    </row>
    <row r="15" spans="2:3" x14ac:dyDescent="0.45">
      <c r="B15" s="16">
        <v>6</v>
      </c>
      <c r="C15" s="16">
        <v>30246</v>
      </c>
    </row>
    <row r="16" spans="2:3" x14ac:dyDescent="0.45">
      <c r="B16" s="16">
        <v>7</v>
      </c>
      <c r="C16" s="16">
        <v>127058</v>
      </c>
    </row>
    <row r="17" spans="2:3" x14ac:dyDescent="0.45">
      <c r="B17" s="16">
        <v>7</v>
      </c>
      <c r="C17" s="16">
        <v>2324</v>
      </c>
    </row>
    <row r="18" spans="2:3" x14ac:dyDescent="0.45">
      <c r="B18" s="16">
        <v>7</v>
      </c>
      <c r="C18" s="16">
        <v>67200</v>
      </c>
    </row>
    <row r="19" spans="2:3" x14ac:dyDescent="0.45">
      <c r="B19" s="16">
        <v>7</v>
      </c>
      <c r="C19" s="16">
        <v>48851</v>
      </c>
    </row>
    <row r="20" spans="2:3" x14ac:dyDescent="0.45">
      <c r="B20" s="16">
        <v>7</v>
      </c>
      <c r="C20" s="16">
        <v>134933</v>
      </c>
    </row>
    <row r="21" spans="2:3" x14ac:dyDescent="0.45">
      <c r="B21" s="16">
        <v>7</v>
      </c>
      <c r="C21" s="16">
        <v>39603</v>
      </c>
    </row>
    <row r="22" spans="2:3" x14ac:dyDescent="0.45">
      <c r="B22" s="16">
        <v>7</v>
      </c>
      <c r="C22" s="16">
        <v>88000</v>
      </c>
    </row>
    <row r="23" spans="2:3" x14ac:dyDescent="0.45">
      <c r="B23" s="16">
        <v>7</v>
      </c>
      <c r="C23" s="16">
        <v>9219</v>
      </c>
    </row>
    <row r="24" spans="2:3" x14ac:dyDescent="0.45">
      <c r="B24" s="16">
        <v>7</v>
      </c>
      <c r="C24" s="16">
        <v>102769</v>
      </c>
    </row>
    <row r="25" spans="2:3" x14ac:dyDescent="0.45">
      <c r="B25" s="16">
        <v>8</v>
      </c>
      <c r="C25" s="16">
        <v>57371</v>
      </c>
    </row>
    <row r="26" spans="2:3" x14ac:dyDescent="0.45">
      <c r="B26" s="16">
        <v>8</v>
      </c>
      <c r="C26" s="16">
        <v>14129</v>
      </c>
    </row>
    <row r="27" spans="2:3" x14ac:dyDescent="0.45">
      <c r="B27" s="16">
        <v>8</v>
      </c>
      <c r="C27" s="16">
        <v>6240</v>
      </c>
    </row>
    <row r="28" spans="2:3" x14ac:dyDescent="0.45">
      <c r="B28" s="16">
        <v>8</v>
      </c>
      <c r="C28" s="16">
        <v>2509</v>
      </c>
    </row>
    <row r="29" spans="2:3" x14ac:dyDescent="0.45">
      <c r="B29" s="16">
        <v>8</v>
      </c>
      <c r="C29" s="16">
        <v>77692</v>
      </c>
    </row>
    <row r="30" spans="2:3" x14ac:dyDescent="0.45">
      <c r="B30" s="16">
        <v>9</v>
      </c>
      <c r="C30" s="16">
        <v>14254</v>
      </c>
    </row>
    <row r="31" spans="2:3" x14ac:dyDescent="0.45">
      <c r="B31" s="16">
        <v>9</v>
      </c>
      <c r="C31" s="16">
        <v>18926</v>
      </c>
    </row>
    <row r="32" spans="2:3" x14ac:dyDescent="0.45">
      <c r="B32" s="16">
        <v>9</v>
      </c>
      <c r="C32" s="16">
        <v>34000</v>
      </c>
    </row>
    <row r="33" spans="2:3" x14ac:dyDescent="0.45">
      <c r="B33" s="16">
        <v>9</v>
      </c>
      <c r="C33" s="16">
        <v>41821</v>
      </c>
    </row>
    <row r="34" spans="2:3" x14ac:dyDescent="0.45">
      <c r="B34" s="16">
        <v>9</v>
      </c>
      <c r="C34" s="16">
        <v>32941</v>
      </c>
    </row>
    <row r="35" spans="2:3" x14ac:dyDescent="0.45">
      <c r="B35" s="16">
        <v>10</v>
      </c>
      <c r="C35" s="16">
        <v>174608</v>
      </c>
    </row>
    <row r="36" spans="2:3" x14ac:dyDescent="0.45">
      <c r="B36" s="16">
        <v>10</v>
      </c>
      <c r="C36" s="16">
        <v>26666</v>
      </c>
    </row>
    <row r="37" spans="2:3" x14ac:dyDescent="0.45">
      <c r="B37" s="16">
        <v>10</v>
      </c>
      <c r="C37" s="16">
        <v>100181</v>
      </c>
    </row>
    <row r="38" spans="2:3" x14ac:dyDescent="0.45">
      <c r="B38" s="16">
        <v>10</v>
      </c>
      <c r="C38" s="16">
        <v>194782</v>
      </c>
    </row>
    <row r="39" spans="2:3" x14ac:dyDescent="0.45">
      <c r="B39" s="16">
        <v>11</v>
      </c>
      <c r="C39" s="16">
        <v>144571</v>
      </c>
    </row>
    <row r="40" spans="2:3" x14ac:dyDescent="0.45">
      <c r="B40" s="16">
        <v>11</v>
      </c>
      <c r="C40" s="16">
        <v>11096</v>
      </c>
    </row>
    <row r="41" spans="2:3" x14ac:dyDescent="0.45">
      <c r="B41" s="16">
        <v>11</v>
      </c>
      <c r="C41" s="16">
        <v>68645</v>
      </c>
    </row>
    <row r="42" spans="2:3" x14ac:dyDescent="0.45">
      <c r="B42" s="16">
        <v>11</v>
      </c>
      <c r="C42" s="16">
        <v>38476</v>
      </c>
    </row>
    <row r="43" spans="2:3" x14ac:dyDescent="0.45">
      <c r="B43" s="16">
        <v>11</v>
      </c>
      <c r="C43" s="16">
        <v>3760</v>
      </c>
    </row>
    <row r="44" spans="2:3" x14ac:dyDescent="0.45">
      <c r="B44" s="16">
        <v>11</v>
      </c>
      <c r="C44" s="16">
        <v>4240</v>
      </c>
    </row>
    <row r="45" spans="2:3" x14ac:dyDescent="0.45">
      <c r="B45" s="16">
        <v>11</v>
      </c>
      <c r="C45" s="16">
        <v>27636</v>
      </c>
    </row>
    <row r="46" spans="2:3" x14ac:dyDescent="0.45">
      <c r="B46" s="16">
        <v>11</v>
      </c>
      <c r="C46" s="16">
        <v>74472</v>
      </c>
    </row>
    <row r="47" spans="2:3" x14ac:dyDescent="0.45">
      <c r="B47" s="16">
        <v>11</v>
      </c>
      <c r="C47" s="16">
        <v>71322</v>
      </c>
    </row>
    <row r="48" spans="2:3" x14ac:dyDescent="0.45">
      <c r="B48" s="16">
        <v>11</v>
      </c>
      <c r="C48" s="16">
        <v>5857</v>
      </c>
    </row>
    <row r="49" spans="2:3" x14ac:dyDescent="0.45">
      <c r="B49" s="16">
        <v>12</v>
      </c>
      <c r="C49" s="16">
        <v>37725</v>
      </c>
    </row>
    <row r="50" spans="2:3" x14ac:dyDescent="0.45">
      <c r="B50" s="16">
        <v>12</v>
      </c>
      <c r="C50" s="16">
        <v>4400</v>
      </c>
    </row>
    <row r="51" spans="2:3" x14ac:dyDescent="0.45">
      <c r="B51" s="16">
        <v>12</v>
      </c>
      <c r="C51" s="16">
        <v>3686</v>
      </c>
    </row>
    <row r="52" spans="2:3" x14ac:dyDescent="0.45">
      <c r="B52" s="16">
        <v>12</v>
      </c>
      <c r="C52" s="16">
        <v>5459</v>
      </c>
    </row>
    <row r="53" spans="2:3" x14ac:dyDescent="0.45">
      <c r="B53" s="16">
        <v>13</v>
      </c>
      <c r="C53" s="16">
        <v>8347</v>
      </c>
    </row>
    <row r="54" spans="2:3" x14ac:dyDescent="0.45">
      <c r="B54" s="16">
        <v>13</v>
      </c>
      <c r="C54" s="16">
        <v>2837</v>
      </c>
    </row>
    <row r="55" spans="2:3" x14ac:dyDescent="0.45">
      <c r="B55" s="16">
        <v>13</v>
      </c>
      <c r="C55" s="16">
        <v>2760</v>
      </c>
    </row>
    <row r="56" spans="2:3" x14ac:dyDescent="0.45">
      <c r="B56" s="16">
        <v>13</v>
      </c>
      <c r="C56" s="16">
        <v>17425</v>
      </c>
    </row>
    <row r="57" spans="2:3" x14ac:dyDescent="0.45">
      <c r="B57" s="16">
        <v>14</v>
      </c>
      <c r="C57" s="16">
        <v>2703</v>
      </c>
    </row>
    <row r="58" spans="2:3" x14ac:dyDescent="0.45">
      <c r="B58" s="16">
        <v>14</v>
      </c>
      <c r="C58" s="16">
        <v>7365</v>
      </c>
    </row>
    <row r="59" spans="2:3" x14ac:dyDescent="0.45">
      <c r="B59" s="16">
        <v>14</v>
      </c>
      <c r="C59" s="16">
        <v>105795</v>
      </c>
    </row>
    <row r="60" spans="2:3" x14ac:dyDescent="0.45">
      <c r="B60" s="16">
        <v>14</v>
      </c>
      <c r="C60" s="16">
        <v>4673</v>
      </c>
    </row>
    <row r="61" spans="2:3" x14ac:dyDescent="0.45">
      <c r="B61" s="16">
        <v>14</v>
      </c>
      <c r="C61" s="16">
        <v>67555</v>
      </c>
    </row>
    <row r="62" spans="2:3" x14ac:dyDescent="0.45">
      <c r="B62" s="16">
        <v>14</v>
      </c>
      <c r="C62" s="16">
        <v>50048</v>
      </c>
    </row>
    <row r="63" spans="2:3" x14ac:dyDescent="0.45">
      <c r="B63" s="16">
        <v>14</v>
      </c>
      <c r="C63" s="16">
        <v>56213</v>
      </c>
    </row>
    <row r="64" spans="2:3" x14ac:dyDescent="0.45">
      <c r="B64" s="16">
        <v>14</v>
      </c>
      <c r="C64" s="16">
        <v>5790</v>
      </c>
    </row>
    <row r="65" spans="2:3" x14ac:dyDescent="0.45">
      <c r="B65" s="16">
        <v>15</v>
      </c>
      <c r="C65" s="16">
        <v>3028</v>
      </c>
    </row>
    <row r="66" spans="2:3" x14ac:dyDescent="0.45">
      <c r="B66" s="16">
        <v>15</v>
      </c>
      <c r="C66" s="16">
        <v>36692</v>
      </c>
    </row>
    <row r="67" spans="2:3" x14ac:dyDescent="0.45">
      <c r="B67" s="16">
        <v>16</v>
      </c>
      <c r="C67" s="16">
        <v>78745</v>
      </c>
    </row>
    <row r="68" spans="2:3" x14ac:dyDescent="0.45">
      <c r="B68" s="16">
        <v>17</v>
      </c>
      <c r="C68" s="16">
        <v>35840</v>
      </c>
    </row>
    <row r="69" spans="2:3" x14ac:dyDescent="0.45">
      <c r="B69" s="16">
        <v>18</v>
      </c>
      <c r="C69" s="16">
        <v>2825</v>
      </c>
    </row>
    <row r="70" spans="2:3" x14ac:dyDescent="0.45">
      <c r="B70" s="16">
        <v>18</v>
      </c>
      <c r="C70" s="16">
        <v>196521</v>
      </c>
    </row>
    <row r="71" spans="2:3" x14ac:dyDescent="0.45">
      <c r="B71" s="16">
        <v>18</v>
      </c>
      <c r="C71" s="16">
        <v>5660</v>
      </c>
    </row>
    <row r="72" spans="2:3" x14ac:dyDescent="0.45">
      <c r="B72" s="16">
        <v>21</v>
      </c>
      <c r="C72" s="16">
        <v>6000</v>
      </c>
    </row>
    <row r="73" spans="2:3" x14ac:dyDescent="0.45">
      <c r="B73" s="16">
        <v>21</v>
      </c>
      <c r="C73" s="16">
        <v>24285</v>
      </c>
    </row>
    <row r="74" spans="2:3" x14ac:dyDescent="0.45">
      <c r="B74" s="16">
        <v>22</v>
      </c>
      <c r="C74" s="16">
        <v>2885</v>
      </c>
    </row>
    <row r="75" spans="2:3" x14ac:dyDescent="0.45">
      <c r="B75" s="16">
        <v>22</v>
      </c>
      <c r="C75" s="16">
        <v>50232</v>
      </c>
    </row>
    <row r="76" spans="2:3" x14ac:dyDescent="0.45">
      <c r="B76" s="16">
        <v>31</v>
      </c>
      <c r="C76" s="16">
        <v>2200</v>
      </c>
    </row>
    <row r="77" spans="2:3" x14ac:dyDescent="0.45">
      <c r="B77" s="16">
        <v>33</v>
      </c>
      <c r="C77" s="16">
        <v>5333</v>
      </c>
    </row>
    <row r="78" spans="2:3" x14ac:dyDescent="0.45">
      <c r="B78" s="16">
        <v>34</v>
      </c>
      <c r="C78" s="16">
        <v>30133</v>
      </c>
    </row>
    <row r="79" spans="2:3" x14ac:dyDescent="0.45">
      <c r="B79" s="16">
        <v>36</v>
      </c>
      <c r="C79" s="16">
        <v>2472</v>
      </c>
    </row>
    <row r="80" spans="2:3" x14ac:dyDescent="0.45">
      <c r="B80" s="16">
        <v>37</v>
      </c>
      <c r="C80" s="16">
        <v>2438</v>
      </c>
    </row>
    <row r="81" spans="2:3" x14ac:dyDescent="0.45">
      <c r="B81" s="16">
        <v>38</v>
      </c>
      <c r="C81" s="16">
        <v>39272</v>
      </c>
    </row>
    <row r="82" spans="2:3" x14ac:dyDescent="0.45">
      <c r="B82" s="16">
        <v>39</v>
      </c>
      <c r="C82" s="16">
        <v>2706</v>
      </c>
    </row>
    <row r="83" spans="2:3" x14ac:dyDescent="0.45">
      <c r="B83" s="16">
        <v>48</v>
      </c>
      <c r="C83" s="16">
        <v>96444</v>
      </c>
    </row>
    <row r="84" spans="2:3" x14ac:dyDescent="0.45">
      <c r="B84" s="16">
        <v>49</v>
      </c>
      <c r="C84" s="16">
        <v>2241</v>
      </c>
    </row>
    <row r="85" spans="2:3" x14ac:dyDescent="0.45">
      <c r="B85" s="16">
        <v>69</v>
      </c>
      <c r="C85" s="16">
        <v>5702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"/>
  <sheetViews>
    <sheetView workbookViewId="0">
      <selection activeCell="E14" sqref="E14"/>
    </sheetView>
  </sheetViews>
  <sheetFormatPr defaultColWidth="8.796875" defaultRowHeight="14.25" x14ac:dyDescent="0.45"/>
  <cols>
    <col min="1" max="1" width="10.796875" bestFit="1" customWidth="1"/>
    <col min="2" max="2" width="14.46484375" bestFit="1" customWidth="1"/>
  </cols>
  <sheetData>
    <row r="1" spans="1:2" ht="15.4" x14ac:dyDescent="0.45">
      <c r="A1" s="15" t="s">
        <v>1</v>
      </c>
      <c r="B1" s="15" t="s">
        <v>202</v>
      </c>
    </row>
    <row r="2" spans="1:2" x14ac:dyDescent="0.45">
      <c r="A2" s="16">
        <v>1</v>
      </c>
      <c r="B2" s="16">
        <v>38.1</v>
      </c>
    </row>
    <row r="3" spans="1:2" x14ac:dyDescent="0.45">
      <c r="A3" s="16">
        <v>1</v>
      </c>
      <c r="B3" s="16">
        <v>36.799999999999997</v>
      </c>
    </row>
    <row r="4" spans="1:2" x14ac:dyDescent="0.45">
      <c r="A4" s="16">
        <v>2</v>
      </c>
      <c r="B4" s="16">
        <v>37.299999999999997</v>
      </c>
    </row>
    <row r="5" spans="1:2" x14ac:dyDescent="0.45">
      <c r="A5" s="16">
        <v>3</v>
      </c>
      <c r="B5" s="16">
        <v>37.200000000000003</v>
      </c>
    </row>
    <row r="6" spans="1:2" x14ac:dyDescent="0.45">
      <c r="A6" s="16">
        <v>3</v>
      </c>
      <c r="B6" s="16">
        <v>36.700000000000003</v>
      </c>
    </row>
    <row r="7" spans="1:2" x14ac:dyDescent="0.45">
      <c r="A7" s="16">
        <v>3</v>
      </c>
      <c r="B7" s="16">
        <v>36.4</v>
      </c>
    </row>
    <row r="8" spans="1:2" x14ac:dyDescent="0.45">
      <c r="A8" s="16">
        <v>4</v>
      </c>
      <c r="B8" s="16">
        <v>39.1</v>
      </c>
    </row>
    <row r="9" spans="1:2" x14ac:dyDescent="0.45">
      <c r="A9" s="16">
        <v>4</v>
      </c>
      <c r="B9" s="16">
        <v>36.799999999999997</v>
      </c>
    </row>
    <row r="10" spans="1:2" x14ac:dyDescent="0.45">
      <c r="A10" s="16">
        <v>5</v>
      </c>
      <c r="B10" s="16">
        <v>37.1</v>
      </c>
    </row>
    <row r="11" spans="1:2" x14ac:dyDescent="0.45">
      <c r="A11" s="16">
        <v>5</v>
      </c>
      <c r="B11" s="16">
        <v>37.799999999999997</v>
      </c>
    </row>
    <row r="12" spans="1:2" x14ac:dyDescent="0.45">
      <c r="A12" s="16">
        <v>6</v>
      </c>
      <c r="B12" s="16">
        <v>37.1</v>
      </c>
    </row>
    <row r="13" spans="1:2" x14ac:dyDescent="0.45">
      <c r="A13" s="16">
        <v>6</v>
      </c>
      <c r="B13" s="16">
        <v>36.700000000000003</v>
      </c>
    </row>
    <row r="14" spans="1:2" x14ac:dyDescent="0.45">
      <c r="A14" s="16">
        <v>6</v>
      </c>
      <c r="B14" s="16">
        <v>36.5</v>
      </c>
    </row>
    <row r="15" spans="1:2" x14ac:dyDescent="0.45">
      <c r="A15" s="16">
        <v>6</v>
      </c>
      <c r="B15" s="16">
        <v>38.5</v>
      </c>
    </row>
    <row r="16" spans="1:2" x14ac:dyDescent="0.45">
      <c r="A16" s="16">
        <v>7</v>
      </c>
      <c r="B16" s="16">
        <v>38.1</v>
      </c>
    </row>
    <row r="17" spans="1:2" x14ac:dyDescent="0.45">
      <c r="A17" s="16">
        <v>7</v>
      </c>
      <c r="B17" s="16">
        <v>36.5</v>
      </c>
    </row>
    <row r="18" spans="1:2" x14ac:dyDescent="0.45">
      <c r="A18" s="16">
        <v>7</v>
      </c>
      <c r="B18" s="16">
        <v>41.2</v>
      </c>
    </row>
    <row r="19" spans="1:2" x14ac:dyDescent="0.45">
      <c r="A19" s="16">
        <v>7</v>
      </c>
      <c r="B19" s="16">
        <v>40.5</v>
      </c>
    </row>
    <row r="20" spans="1:2" x14ac:dyDescent="0.45">
      <c r="A20" s="16">
        <v>7</v>
      </c>
      <c r="B20" s="16">
        <v>39.1</v>
      </c>
    </row>
    <row r="21" spans="1:2" x14ac:dyDescent="0.45">
      <c r="A21" s="16">
        <v>7</v>
      </c>
      <c r="B21" s="16">
        <v>39.5</v>
      </c>
    </row>
    <row r="22" spans="1:2" x14ac:dyDescent="0.45">
      <c r="A22" s="16">
        <v>7</v>
      </c>
      <c r="B22" s="16">
        <v>36.299999999999997</v>
      </c>
    </row>
    <row r="23" spans="1:2" x14ac:dyDescent="0.45">
      <c r="A23" s="16">
        <v>7</v>
      </c>
      <c r="B23" s="16">
        <v>37.1</v>
      </c>
    </row>
    <row r="24" spans="1:2" x14ac:dyDescent="0.45">
      <c r="A24" s="16">
        <v>7</v>
      </c>
      <c r="B24" s="16">
        <v>36.799999999999997</v>
      </c>
    </row>
    <row r="25" spans="1:2" x14ac:dyDescent="0.45">
      <c r="A25" s="16">
        <v>8</v>
      </c>
      <c r="B25" s="16">
        <v>36.799999999999997</v>
      </c>
    </row>
    <row r="26" spans="1:2" x14ac:dyDescent="0.45">
      <c r="A26" s="16">
        <v>8</v>
      </c>
      <c r="B26" s="16">
        <v>38.799999999999997</v>
      </c>
    </row>
    <row r="27" spans="1:2" x14ac:dyDescent="0.45">
      <c r="A27" s="16">
        <v>8</v>
      </c>
      <c r="B27" s="16">
        <v>37.1</v>
      </c>
    </row>
    <row r="28" spans="1:2" x14ac:dyDescent="0.45">
      <c r="A28" s="16">
        <v>8</v>
      </c>
      <c r="B28" s="16">
        <v>36.700000000000003</v>
      </c>
    </row>
    <row r="29" spans="1:2" x14ac:dyDescent="0.45">
      <c r="A29" s="16">
        <v>8</v>
      </c>
      <c r="B29" s="16">
        <v>37.1</v>
      </c>
    </row>
    <row r="30" spans="1:2" x14ac:dyDescent="0.45">
      <c r="A30" s="16">
        <v>9</v>
      </c>
      <c r="B30" s="16">
        <v>36.700000000000003</v>
      </c>
    </row>
    <row r="31" spans="1:2" x14ac:dyDescent="0.45">
      <c r="A31" s="16">
        <v>9</v>
      </c>
      <c r="B31" s="16">
        <v>38.5</v>
      </c>
    </row>
    <row r="32" spans="1:2" x14ac:dyDescent="0.45">
      <c r="A32" s="16">
        <v>9</v>
      </c>
      <c r="B32" s="16">
        <v>36.9</v>
      </c>
    </row>
    <row r="33" spans="1:2" x14ac:dyDescent="0.45">
      <c r="A33" s="16">
        <v>9</v>
      </c>
      <c r="B33" s="16">
        <v>38.5</v>
      </c>
    </row>
    <row r="34" spans="1:2" x14ac:dyDescent="0.45">
      <c r="A34" s="16">
        <v>9</v>
      </c>
      <c r="B34" s="16">
        <v>37.6</v>
      </c>
    </row>
    <row r="35" spans="1:2" x14ac:dyDescent="0.45">
      <c r="A35" s="16">
        <v>10</v>
      </c>
      <c r="B35" s="16">
        <v>36.799999999999997</v>
      </c>
    </row>
    <row r="36" spans="1:2" x14ac:dyDescent="0.45">
      <c r="A36" s="16">
        <v>10</v>
      </c>
      <c r="B36" s="16">
        <v>37.799999999999997</v>
      </c>
    </row>
    <row r="37" spans="1:2" x14ac:dyDescent="0.45">
      <c r="A37" s="16">
        <v>10</v>
      </c>
      <c r="B37" s="16">
        <v>38.5</v>
      </c>
    </row>
    <row r="38" spans="1:2" x14ac:dyDescent="0.45">
      <c r="A38" s="16">
        <v>10</v>
      </c>
      <c r="B38" s="16">
        <v>37.700000000000003</v>
      </c>
    </row>
    <row r="39" spans="1:2" x14ac:dyDescent="0.45">
      <c r="A39" s="16">
        <v>11</v>
      </c>
      <c r="B39" s="16">
        <v>36.9</v>
      </c>
    </row>
    <row r="40" spans="1:2" x14ac:dyDescent="0.45">
      <c r="A40" s="16">
        <v>11</v>
      </c>
      <c r="B40" s="16">
        <v>36.700000000000003</v>
      </c>
    </row>
    <row r="41" spans="1:2" x14ac:dyDescent="0.45">
      <c r="A41" s="16">
        <v>11</v>
      </c>
      <c r="B41" s="16">
        <v>37</v>
      </c>
    </row>
    <row r="42" spans="1:2" x14ac:dyDescent="0.45">
      <c r="A42" s="16">
        <v>11</v>
      </c>
      <c r="B42" s="16">
        <v>41.6</v>
      </c>
    </row>
    <row r="43" spans="1:2" x14ac:dyDescent="0.45">
      <c r="A43" s="16">
        <v>11</v>
      </c>
      <c r="B43" s="16">
        <v>40.299999999999997</v>
      </c>
    </row>
    <row r="44" spans="1:2" x14ac:dyDescent="0.45">
      <c r="A44" s="16">
        <v>11</v>
      </c>
      <c r="B44" s="16">
        <v>36.299999999999997</v>
      </c>
    </row>
    <row r="45" spans="1:2" x14ac:dyDescent="0.45">
      <c r="A45" s="16">
        <v>11</v>
      </c>
      <c r="B45" s="16">
        <v>38.4</v>
      </c>
    </row>
    <row r="46" spans="1:2" x14ac:dyDescent="0.45">
      <c r="A46" s="16">
        <v>11</v>
      </c>
      <c r="B46" s="16">
        <v>40.5</v>
      </c>
    </row>
    <row r="47" spans="1:2" x14ac:dyDescent="0.45">
      <c r="A47" s="16">
        <v>11</v>
      </c>
      <c r="B47" s="16">
        <v>36.5</v>
      </c>
    </row>
    <row r="48" spans="1:2" x14ac:dyDescent="0.45">
      <c r="A48" s="16">
        <v>11</v>
      </c>
      <c r="B48" s="16">
        <v>37.200000000000003</v>
      </c>
    </row>
    <row r="49" spans="1:2" x14ac:dyDescent="0.45">
      <c r="A49" s="16">
        <v>12</v>
      </c>
      <c r="B49" s="16">
        <v>36.299999999999997</v>
      </c>
    </row>
    <row r="50" spans="1:2" x14ac:dyDescent="0.45">
      <c r="A50" s="16">
        <v>12</v>
      </c>
      <c r="B50" s="16">
        <v>36.299999999999997</v>
      </c>
    </row>
    <row r="51" spans="1:2" x14ac:dyDescent="0.45">
      <c r="A51" s="16">
        <v>12</v>
      </c>
      <c r="B51" s="16">
        <v>36.799999999999997</v>
      </c>
    </row>
    <row r="52" spans="1:2" x14ac:dyDescent="0.45">
      <c r="A52" s="16">
        <v>12</v>
      </c>
      <c r="B52" s="16">
        <v>36.6</v>
      </c>
    </row>
    <row r="53" spans="1:2" x14ac:dyDescent="0.45">
      <c r="A53" s="16">
        <v>13</v>
      </c>
      <c r="B53" s="16">
        <v>38.6</v>
      </c>
    </row>
    <row r="54" spans="1:2" x14ac:dyDescent="0.45">
      <c r="A54" s="16">
        <v>13</v>
      </c>
      <c r="B54" s="16">
        <v>38.200000000000003</v>
      </c>
    </row>
    <row r="55" spans="1:2" x14ac:dyDescent="0.45">
      <c r="A55" s="16">
        <v>13</v>
      </c>
      <c r="B55" s="16">
        <v>37.799999999999997</v>
      </c>
    </row>
    <row r="56" spans="1:2" x14ac:dyDescent="0.45">
      <c r="A56" s="16">
        <v>13</v>
      </c>
      <c r="B56" s="16">
        <v>36.9</v>
      </c>
    </row>
    <row r="57" spans="1:2" x14ac:dyDescent="0.45">
      <c r="A57" s="16">
        <v>14</v>
      </c>
      <c r="B57" s="16">
        <v>36.700000000000003</v>
      </c>
    </row>
    <row r="58" spans="1:2" x14ac:dyDescent="0.45">
      <c r="A58" s="16">
        <v>14</v>
      </c>
      <c r="B58" s="16">
        <v>36.799999999999997</v>
      </c>
    </row>
    <row r="59" spans="1:2" x14ac:dyDescent="0.45">
      <c r="A59" s="16">
        <v>14</v>
      </c>
      <c r="B59" s="16">
        <v>36.9</v>
      </c>
    </row>
    <row r="60" spans="1:2" x14ac:dyDescent="0.45">
      <c r="A60" s="16">
        <v>14</v>
      </c>
      <c r="B60" s="16">
        <v>36.9</v>
      </c>
    </row>
    <row r="61" spans="1:2" x14ac:dyDescent="0.45">
      <c r="A61" s="16">
        <v>14</v>
      </c>
      <c r="B61" s="16">
        <v>37.4</v>
      </c>
    </row>
    <row r="62" spans="1:2" x14ac:dyDescent="0.45">
      <c r="A62" s="16">
        <v>14</v>
      </c>
      <c r="B62" s="16">
        <v>37.200000000000003</v>
      </c>
    </row>
    <row r="63" spans="1:2" x14ac:dyDescent="0.45">
      <c r="A63" s="16">
        <v>14</v>
      </c>
      <c r="B63" s="16">
        <v>37.799999999999997</v>
      </c>
    </row>
    <row r="64" spans="1:2" x14ac:dyDescent="0.45">
      <c r="A64" s="16">
        <v>14</v>
      </c>
      <c r="B64" s="16">
        <v>36.5</v>
      </c>
    </row>
    <row r="65" spans="1:2" x14ac:dyDescent="0.45">
      <c r="A65" s="16">
        <v>15</v>
      </c>
      <c r="B65" s="16">
        <v>36.799999999999997</v>
      </c>
    </row>
    <row r="66" spans="1:2" x14ac:dyDescent="0.45">
      <c r="A66" s="16">
        <v>15</v>
      </c>
      <c r="B66" s="16">
        <v>36.6</v>
      </c>
    </row>
    <row r="67" spans="1:2" x14ac:dyDescent="0.45">
      <c r="A67" s="16">
        <v>16</v>
      </c>
      <c r="B67" s="16">
        <v>36.799999999999997</v>
      </c>
    </row>
    <row r="68" spans="1:2" x14ac:dyDescent="0.45">
      <c r="A68" s="16">
        <v>17</v>
      </c>
      <c r="B68" s="16">
        <v>37.700000000000003</v>
      </c>
    </row>
    <row r="69" spans="1:2" x14ac:dyDescent="0.45">
      <c r="A69" s="16">
        <v>18</v>
      </c>
      <c r="B69" s="16">
        <v>36.6</v>
      </c>
    </row>
    <row r="70" spans="1:2" x14ac:dyDescent="0.45">
      <c r="A70" s="16">
        <v>18</v>
      </c>
      <c r="B70" s="16">
        <v>37.6</v>
      </c>
    </row>
    <row r="71" spans="1:2" x14ac:dyDescent="0.45">
      <c r="A71" s="16">
        <v>18</v>
      </c>
      <c r="B71" s="16">
        <v>37.1</v>
      </c>
    </row>
    <row r="72" spans="1:2" x14ac:dyDescent="0.45">
      <c r="A72" s="16">
        <v>21</v>
      </c>
      <c r="B72" s="16">
        <v>36.4</v>
      </c>
    </row>
    <row r="73" spans="1:2" x14ac:dyDescent="0.45">
      <c r="A73" s="16">
        <v>21</v>
      </c>
      <c r="B73" s="16">
        <v>36.700000000000003</v>
      </c>
    </row>
    <row r="74" spans="1:2" x14ac:dyDescent="0.45">
      <c r="A74" s="16">
        <v>22</v>
      </c>
      <c r="B74" s="16">
        <v>37.5</v>
      </c>
    </row>
    <row r="75" spans="1:2" x14ac:dyDescent="0.45">
      <c r="A75" s="16">
        <v>22</v>
      </c>
      <c r="B75" s="16">
        <v>37.200000000000003</v>
      </c>
    </row>
    <row r="76" spans="1:2" x14ac:dyDescent="0.45">
      <c r="A76" s="16">
        <v>31</v>
      </c>
      <c r="B76" s="16">
        <v>36.6</v>
      </c>
    </row>
    <row r="77" spans="1:2" x14ac:dyDescent="0.45">
      <c r="A77" s="16">
        <v>33</v>
      </c>
      <c r="B77" s="16">
        <v>36.799999999999997</v>
      </c>
    </row>
    <row r="78" spans="1:2" x14ac:dyDescent="0.45">
      <c r="A78" s="16">
        <v>34</v>
      </c>
      <c r="B78" s="16">
        <v>36.9</v>
      </c>
    </row>
    <row r="79" spans="1:2" x14ac:dyDescent="0.45">
      <c r="A79" s="16">
        <v>36</v>
      </c>
      <c r="B79" s="16">
        <v>37</v>
      </c>
    </row>
    <row r="80" spans="1:2" x14ac:dyDescent="0.45">
      <c r="A80" s="16">
        <v>37</v>
      </c>
      <c r="B80" s="16">
        <v>37.1</v>
      </c>
    </row>
    <row r="81" spans="1:2" x14ac:dyDescent="0.45">
      <c r="A81" s="16">
        <v>38</v>
      </c>
      <c r="B81" s="16">
        <v>36</v>
      </c>
    </row>
    <row r="82" spans="1:2" x14ac:dyDescent="0.45">
      <c r="A82" s="16">
        <v>39</v>
      </c>
      <c r="B82" s="16">
        <v>36.6</v>
      </c>
    </row>
    <row r="83" spans="1:2" x14ac:dyDescent="0.45">
      <c r="A83" s="16">
        <v>48</v>
      </c>
      <c r="B83" s="16">
        <v>38.299999999999997</v>
      </c>
    </row>
    <row r="84" spans="1:2" x14ac:dyDescent="0.45">
      <c r="A84" s="16">
        <v>49</v>
      </c>
      <c r="B84" s="16">
        <v>36.700000000000003</v>
      </c>
    </row>
    <row r="85" spans="1:2" x14ac:dyDescent="0.45">
      <c r="A85" s="16">
        <v>69</v>
      </c>
      <c r="B85" s="16">
        <v>37.5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5"/>
  <sheetViews>
    <sheetView tabSelected="1" topLeftCell="I1" zoomScale="90" zoomScaleNormal="90" workbookViewId="0">
      <selection activeCell="U16" sqref="U16"/>
    </sheetView>
  </sheetViews>
  <sheetFormatPr defaultColWidth="8.796875" defaultRowHeight="14.25" x14ac:dyDescent="0.45"/>
  <cols>
    <col min="4" max="4" width="10.6640625" bestFit="1" customWidth="1"/>
    <col min="13" max="13" width="12" customWidth="1"/>
    <col min="17" max="17" width="10" bestFit="1" customWidth="1"/>
    <col min="18" max="20" width="10.33203125" bestFit="1" customWidth="1"/>
    <col min="21" max="21" width="34" bestFit="1" customWidth="1"/>
    <col min="22" max="22" width="11.1328125" customWidth="1"/>
    <col min="23" max="23" width="16" customWidth="1"/>
  </cols>
  <sheetData>
    <row r="1" spans="1:23" s="1" customFormat="1" x14ac:dyDescent="0.45">
      <c r="A1" s="1" t="s">
        <v>143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146</v>
      </c>
      <c r="O1" s="1" t="s">
        <v>147</v>
      </c>
      <c r="P1" s="1" t="s">
        <v>145</v>
      </c>
      <c r="Q1" s="1" t="s">
        <v>148</v>
      </c>
      <c r="R1" s="1" t="s">
        <v>149</v>
      </c>
      <c r="S1" s="1" t="s">
        <v>150</v>
      </c>
      <c r="T1" s="1" t="s">
        <v>225</v>
      </c>
    </row>
    <row r="2" spans="1:23" x14ac:dyDescent="0.45">
      <c r="A2" t="s">
        <v>61</v>
      </c>
      <c r="B2">
        <v>9</v>
      </c>
      <c r="C2" t="s">
        <v>14</v>
      </c>
      <c r="D2">
        <v>131</v>
      </c>
      <c r="E2">
        <v>27</v>
      </c>
      <c r="F2">
        <v>36.700000000000003</v>
      </c>
      <c r="G2">
        <v>14254</v>
      </c>
      <c r="H2">
        <v>576</v>
      </c>
      <c r="I2">
        <v>0</v>
      </c>
      <c r="J2">
        <v>0</v>
      </c>
      <c r="K2">
        <v>0</v>
      </c>
      <c r="L2">
        <v>0</v>
      </c>
      <c r="M2">
        <v>0</v>
      </c>
      <c r="N2" t="s">
        <v>96</v>
      </c>
      <c r="O2" t="s">
        <v>95</v>
      </c>
      <c r="P2" t="s">
        <v>95</v>
      </c>
      <c r="Q2" t="s">
        <v>95</v>
      </c>
      <c r="R2" t="s">
        <v>95</v>
      </c>
      <c r="S2" t="s">
        <v>95</v>
      </c>
      <c r="T2" t="s">
        <v>95</v>
      </c>
    </row>
    <row r="3" spans="1:23" x14ac:dyDescent="0.45">
      <c r="A3" t="s">
        <v>62</v>
      </c>
      <c r="B3">
        <v>12</v>
      </c>
      <c r="C3" t="s">
        <v>14</v>
      </c>
      <c r="D3">
        <v>162</v>
      </c>
      <c r="E3">
        <v>45</v>
      </c>
      <c r="F3">
        <v>36.299999999999997</v>
      </c>
      <c r="G3">
        <v>37725</v>
      </c>
      <c r="H3">
        <v>1454</v>
      </c>
      <c r="I3">
        <v>0</v>
      </c>
      <c r="J3">
        <v>0</v>
      </c>
      <c r="K3">
        <v>0</v>
      </c>
      <c r="L3">
        <v>0</v>
      </c>
      <c r="M3">
        <v>0</v>
      </c>
      <c r="N3" t="s">
        <v>96</v>
      </c>
      <c r="O3" t="s">
        <v>95</v>
      </c>
      <c r="P3" t="s">
        <v>95</v>
      </c>
      <c r="Q3" t="s">
        <v>95</v>
      </c>
      <c r="R3" t="s">
        <v>95</v>
      </c>
      <c r="S3" t="s">
        <v>95</v>
      </c>
      <c r="T3" t="s">
        <v>95</v>
      </c>
      <c r="U3" s="1" t="s">
        <v>183</v>
      </c>
      <c r="V3" s="1" t="s">
        <v>196</v>
      </c>
      <c r="W3" s="1" t="s">
        <v>195</v>
      </c>
    </row>
    <row r="4" spans="1:23" x14ac:dyDescent="0.45">
      <c r="A4" t="s">
        <v>63</v>
      </c>
      <c r="B4">
        <v>12</v>
      </c>
      <c r="C4" t="s">
        <v>13</v>
      </c>
      <c r="D4">
        <v>159</v>
      </c>
      <c r="E4">
        <v>62</v>
      </c>
      <c r="F4">
        <v>36.299999999999997</v>
      </c>
      <c r="G4">
        <v>4400</v>
      </c>
      <c r="H4">
        <v>1108</v>
      </c>
      <c r="I4">
        <v>0</v>
      </c>
      <c r="J4">
        <v>0</v>
      </c>
      <c r="K4">
        <v>0</v>
      </c>
      <c r="L4">
        <v>0</v>
      </c>
      <c r="M4">
        <v>0</v>
      </c>
      <c r="N4" t="s">
        <v>96</v>
      </c>
      <c r="O4" t="s">
        <v>96</v>
      </c>
      <c r="P4" t="s">
        <v>96</v>
      </c>
      <c r="Q4" t="s">
        <v>95</v>
      </c>
      <c r="R4" t="s">
        <v>95</v>
      </c>
      <c r="S4" t="s">
        <v>95</v>
      </c>
      <c r="T4" t="s">
        <v>95</v>
      </c>
      <c r="U4" t="s">
        <v>184</v>
      </c>
      <c r="V4" t="s">
        <v>185</v>
      </c>
      <c r="W4" t="s">
        <v>233</v>
      </c>
    </row>
    <row r="5" spans="1:23" x14ac:dyDescent="0.45">
      <c r="A5" t="s">
        <v>64</v>
      </c>
      <c r="B5">
        <v>8</v>
      </c>
      <c r="C5" t="s">
        <v>13</v>
      </c>
      <c r="D5">
        <v>142</v>
      </c>
      <c r="E5">
        <v>34</v>
      </c>
      <c r="F5">
        <v>36.799999999999997</v>
      </c>
      <c r="G5">
        <v>57371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 t="s">
        <v>96</v>
      </c>
      <c r="O5" s="36" t="s">
        <v>96</v>
      </c>
      <c r="P5" s="36" t="s">
        <v>96</v>
      </c>
      <c r="Q5" s="36" t="s">
        <v>95</v>
      </c>
      <c r="R5" s="36" t="s">
        <v>95</v>
      </c>
      <c r="S5" s="36" t="s">
        <v>95</v>
      </c>
      <c r="T5" s="36" t="s">
        <v>95</v>
      </c>
      <c r="U5" s="1" t="s">
        <v>186</v>
      </c>
      <c r="V5" s="1" t="s">
        <v>187</v>
      </c>
      <c r="W5" s="1" t="s">
        <v>227</v>
      </c>
    </row>
    <row r="6" spans="1:23" x14ac:dyDescent="0.45">
      <c r="A6" t="s">
        <v>65</v>
      </c>
      <c r="B6">
        <v>7</v>
      </c>
      <c r="C6" t="s">
        <v>13</v>
      </c>
      <c r="D6">
        <v>107</v>
      </c>
      <c r="E6">
        <v>15</v>
      </c>
      <c r="F6">
        <v>38.1</v>
      </c>
      <c r="G6">
        <v>127058</v>
      </c>
      <c r="H6">
        <v>1653</v>
      </c>
      <c r="I6">
        <v>0</v>
      </c>
      <c r="J6">
        <v>0</v>
      </c>
      <c r="K6">
        <v>0</v>
      </c>
      <c r="L6">
        <v>0</v>
      </c>
      <c r="M6">
        <v>0</v>
      </c>
      <c r="N6" t="s">
        <v>96</v>
      </c>
      <c r="O6" s="36" t="s">
        <v>96</v>
      </c>
      <c r="P6" s="36" t="s">
        <v>96</v>
      </c>
      <c r="Q6" s="36" t="s">
        <v>95</v>
      </c>
      <c r="R6" s="36" t="s">
        <v>95</v>
      </c>
      <c r="S6" s="36" t="s">
        <v>95</v>
      </c>
      <c r="T6" s="36" t="s">
        <v>95</v>
      </c>
      <c r="U6" t="s">
        <v>188</v>
      </c>
      <c r="V6" t="s">
        <v>232</v>
      </c>
      <c r="W6" t="s">
        <v>228</v>
      </c>
    </row>
    <row r="7" spans="1:23" x14ac:dyDescent="0.45">
      <c r="A7" t="s">
        <v>66</v>
      </c>
      <c r="B7">
        <v>14</v>
      </c>
      <c r="C7" t="s">
        <v>14</v>
      </c>
      <c r="D7">
        <v>145.5</v>
      </c>
      <c r="E7">
        <v>34</v>
      </c>
      <c r="F7">
        <v>36.700000000000003</v>
      </c>
      <c r="G7">
        <v>2703</v>
      </c>
      <c r="H7">
        <v>0</v>
      </c>
      <c r="I7">
        <v>0</v>
      </c>
      <c r="J7">
        <v>352</v>
      </c>
      <c r="K7">
        <v>0</v>
      </c>
      <c r="L7">
        <v>0</v>
      </c>
      <c r="M7">
        <v>0</v>
      </c>
      <c r="N7" t="s">
        <v>96</v>
      </c>
      <c r="O7" s="36" t="s">
        <v>96</v>
      </c>
      <c r="P7" s="36" t="s">
        <v>95</v>
      </c>
      <c r="Q7" s="36" t="s">
        <v>95</v>
      </c>
      <c r="R7" s="36" t="s">
        <v>95</v>
      </c>
      <c r="S7" s="36" t="s">
        <v>95</v>
      </c>
      <c r="T7" s="36" t="s">
        <v>95</v>
      </c>
      <c r="U7" t="s">
        <v>189</v>
      </c>
      <c r="V7" t="s">
        <v>190</v>
      </c>
      <c r="W7" t="s">
        <v>229</v>
      </c>
    </row>
    <row r="8" spans="1:23" x14ac:dyDescent="0.45">
      <c r="A8" t="s">
        <v>67</v>
      </c>
      <c r="B8">
        <v>7</v>
      </c>
      <c r="C8" t="s">
        <v>14</v>
      </c>
      <c r="D8">
        <v>117</v>
      </c>
      <c r="E8">
        <v>20</v>
      </c>
      <c r="F8">
        <v>36.5</v>
      </c>
      <c r="G8">
        <v>2324</v>
      </c>
      <c r="H8">
        <v>330</v>
      </c>
      <c r="I8">
        <v>0</v>
      </c>
      <c r="J8">
        <v>47</v>
      </c>
      <c r="K8">
        <v>0</v>
      </c>
      <c r="L8">
        <v>0</v>
      </c>
      <c r="M8">
        <v>0</v>
      </c>
      <c r="N8" t="s">
        <v>96</v>
      </c>
      <c r="O8" s="36" t="s">
        <v>96</v>
      </c>
      <c r="P8" s="36" t="s">
        <v>96</v>
      </c>
      <c r="Q8" s="36" t="s">
        <v>95</v>
      </c>
      <c r="R8" s="36" t="s">
        <v>95</v>
      </c>
      <c r="S8" s="36" t="s">
        <v>95</v>
      </c>
      <c r="T8" s="36" t="s">
        <v>95</v>
      </c>
      <c r="U8" t="s">
        <v>191</v>
      </c>
      <c r="V8" t="s">
        <v>192</v>
      </c>
      <c r="W8" t="s">
        <v>230</v>
      </c>
    </row>
    <row r="9" spans="1:23" x14ac:dyDescent="0.45">
      <c r="A9" t="s">
        <v>68</v>
      </c>
      <c r="B9">
        <v>15</v>
      </c>
      <c r="C9" t="s">
        <v>14</v>
      </c>
      <c r="D9">
        <v>149</v>
      </c>
      <c r="E9">
        <v>33</v>
      </c>
      <c r="F9">
        <v>36.799999999999997</v>
      </c>
      <c r="G9">
        <v>3028</v>
      </c>
      <c r="H9">
        <v>1066</v>
      </c>
      <c r="I9">
        <v>0</v>
      </c>
      <c r="J9">
        <v>0</v>
      </c>
      <c r="K9">
        <v>0</v>
      </c>
      <c r="L9">
        <v>0</v>
      </c>
      <c r="M9">
        <v>0</v>
      </c>
      <c r="N9" t="s">
        <v>96</v>
      </c>
      <c r="O9" s="36" t="s">
        <v>96</v>
      </c>
      <c r="P9" s="36" t="s">
        <v>96</v>
      </c>
      <c r="Q9" s="36" t="s">
        <v>96</v>
      </c>
      <c r="R9" s="36" t="s">
        <v>95</v>
      </c>
      <c r="S9" s="36" t="s">
        <v>95</v>
      </c>
      <c r="T9" s="36" t="s">
        <v>95</v>
      </c>
      <c r="U9" t="s">
        <v>193</v>
      </c>
      <c r="V9" t="s">
        <v>194</v>
      </c>
      <c r="W9" t="s">
        <v>231</v>
      </c>
    </row>
    <row r="10" spans="1:23" x14ac:dyDescent="0.45">
      <c r="A10" t="s">
        <v>69</v>
      </c>
      <c r="B10">
        <v>14</v>
      </c>
      <c r="C10" t="s">
        <v>14</v>
      </c>
      <c r="D10">
        <v>140</v>
      </c>
      <c r="E10">
        <v>30</v>
      </c>
      <c r="F10">
        <v>36.9</v>
      </c>
      <c r="G10">
        <v>105795</v>
      </c>
      <c r="H10">
        <v>3428</v>
      </c>
      <c r="I10">
        <v>0</v>
      </c>
      <c r="J10">
        <v>0</v>
      </c>
      <c r="K10">
        <v>0</v>
      </c>
      <c r="L10">
        <v>0</v>
      </c>
      <c r="M10">
        <v>0</v>
      </c>
      <c r="N10" t="s">
        <v>96</v>
      </c>
      <c r="O10" s="36" t="s">
        <v>96</v>
      </c>
      <c r="P10" s="36" t="s">
        <v>95</v>
      </c>
      <c r="Q10" s="36" t="s">
        <v>95</v>
      </c>
      <c r="R10" s="36" t="s">
        <v>95</v>
      </c>
      <c r="S10" s="36" t="s">
        <v>95</v>
      </c>
      <c r="T10" s="36" t="s">
        <v>95</v>
      </c>
    </row>
    <row r="11" spans="1:23" x14ac:dyDescent="0.45">
      <c r="A11" t="s">
        <v>70</v>
      </c>
      <c r="B11">
        <v>34</v>
      </c>
      <c r="C11" t="s">
        <v>14</v>
      </c>
      <c r="D11">
        <v>170</v>
      </c>
      <c r="E11">
        <v>68</v>
      </c>
      <c r="F11">
        <v>36.9</v>
      </c>
      <c r="G11">
        <v>30133</v>
      </c>
      <c r="H11">
        <v>720</v>
      </c>
      <c r="I11">
        <v>0</v>
      </c>
      <c r="J11">
        <v>0</v>
      </c>
      <c r="K11">
        <v>0</v>
      </c>
      <c r="L11">
        <v>0</v>
      </c>
      <c r="M11">
        <v>0</v>
      </c>
      <c r="N11" t="s">
        <v>96</v>
      </c>
      <c r="O11" s="36" t="s">
        <v>96</v>
      </c>
      <c r="P11" s="36" t="s">
        <v>95</v>
      </c>
      <c r="Q11" s="36" t="s">
        <v>95</v>
      </c>
      <c r="R11" s="36" t="s">
        <v>95</v>
      </c>
      <c r="S11" s="36" t="s">
        <v>95</v>
      </c>
      <c r="T11" s="36" t="s">
        <v>95</v>
      </c>
    </row>
    <row r="12" spans="1:23" x14ac:dyDescent="0.45">
      <c r="A12" t="s">
        <v>71</v>
      </c>
      <c r="B12">
        <v>11</v>
      </c>
      <c r="C12" t="s">
        <v>14</v>
      </c>
      <c r="D12">
        <v>145.19999999999999</v>
      </c>
      <c r="E12">
        <v>30</v>
      </c>
      <c r="F12">
        <v>36.9</v>
      </c>
      <c r="G12">
        <v>144571</v>
      </c>
      <c r="H12">
        <v>11600</v>
      </c>
      <c r="I12">
        <v>0</v>
      </c>
      <c r="J12">
        <v>0</v>
      </c>
      <c r="K12">
        <v>0</v>
      </c>
      <c r="L12">
        <v>0</v>
      </c>
      <c r="M12">
        <v>0</v>
      </c>
      <c r="N12" t="s">
        <v>96</v>
      </c>
      <c r="O12" s="36" t="s">
        <v>96</v>
      </c>
      <c r="P12" s="36" t="s">
        <v>95</v>
      </c>
      <c r="Q12" s="36" t="s">
        <v>95</v>
      </c>
      <c r="R12" s="36" t="s">
        <v>95</v>
      </c>
      <c r="S12" s="36" t="s">
        <v>95</v>
      </c>
      <c r="T12" s="36" t="s">
        <v>95</v>
      </c>
    </row>
    <row r="13" spans="1:23" x14ac:dyDescent="0.45">
      <c r="A13" t="s">
        <v>72</v>
      </c>
      <c r="B13">
        <v>11</v>
      </c>
      <c r="C13" t="s">
        <v>14</v>
      </c>
      <c r="D13">
        <v>134</v>
      </c>
      <c r="E13">
        <v>23</v>
      </c>
      <c r="F13">
        <v>36.700000000000003</v>
      </c>
      <c r="G13">
        <v>11096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 t="s">
        <v>96</v>
      </c>
      <c r="O13" s="36" t="s">
        <v>96</v>
      </c>
      <c r="P13" s="36" t="s">
        <v>95</v>
      </c>
      <c r="Q13" s="36" t="s">
        <v>95</v>
      </c>
      <c r="R13" s="36" t="s">
        <v>95</v>
      </c>
      <c r="S13" s="36" t="s">
        <v>95</v>
      </c>
      <c r="T13" s="36" t="s">
        <v>95</v>
      </c>
    </row>
    <row r="14" spans="1:23" x14ac:dyDescent="0.45">
      <c r="A14" t="s">
        <v>73</v>
      </c>
      <c r="B14">
        <v>6</v>
      </c>
      <c r="C14" t="s">
        <v>13</v>
      </c>
      <c r="D14">
        <v>131</v>
      </c>
      <c r="E14">
        <v>23</v>
      </c>
      <c r="F14">
        <v>37.1</v>
      </c>
      <c r="G14">
        <v>24477</v>
      </c>
      <c r="H14">
        <v>4019</v>
      </c>
      <c r="I14">
        <v>0</v>
      </c>
      <c r="J14">
        <v>0</v>
      </c>
      <c r="K14">
        <v>0</v>
      </c>
      <c r="L14">
        <v>0</v>
      </c>
      <c r="M14">
        <v>0</v>
      </c>
      <c r="N14" t="s">
        <v>96</v>
      </c>
      <c r="O14" s="36" t="s">
        <v>96</v>
      </c>
      <c r="P14" s="36" t="s">
        <v>95</v>
      </c>
      <c r="Q14" s="36" t="s">
        <v>95</v>
      </c>
      <c r="R14" s="36" t="s">
        <v>95</v>
      </c>
      <c r="S14" s="36" t="s">
        <v>95</v>
      </c>
      <c r="T14" s="36" t="s">
        <v>95</v>
      </c>
    </row>
    <row r="15" spans="1:23" x14ac:dyDescent="0.45">
      <c r="A15" t="s">
        <v>74</v>
      </c>
      <c r="B15">
        <v>11</v>
      </c>
      <c r="C15" t="s">
        <v>14</v>
      </c>
      <c r="D15">
        <v>148.6</v>
      </c>
      <c r="E15">
        <v>29</v>
      </c>
      <c r="F15">
        <v>37</v>
      </c>
      <c r="G15">
        <v>68645</v>
      </c>
      <c r="H15">
        <v>18909</v>
      </c>
      <c r="I15">
        <v>0</v>
      </c>
      <c r="J15">
        <v>0</v>
      </c>
      <c r="K15">
        <v>0</v>
      </c>
      <c r="L15">
        <v>0</v>
      </c>
      <c r="M15">
        <v>0</v>
      </c>
      <c r="N15" t="s">
        <v>96</v>
      </c>
      <c r="O15" s="36" t="s">
        <v>96</v>
      </c>
      <c r="P15" s="36" t="s">
        <v>95</v>
      </c>
      <c r="Q15" s="36" t="s">
        <v>95</v>
      </c>
      <c r="R15" s="36" t="s">
        <v>95</v>
      </c>
      <c r="S15" s="36" t="s">
        <v>95</v>
      </c>
      <c r="T15" s="36" t="s">
        <v>95</v>
      </c>
    </row>
    <row r="16" spans="1:23" x14ac:dyDescent="0.45">
      <c r="A16" t="s">
        <v>75</v>
      </c>
      <c r="B16">
        <v>13</v>
      </c>
      <c r="C16" t="s">
        <v>14</v>
      </c>
      <c r="D16">
        <v>148</v>
      </c>
      <c r="E16">
        <v>33</v>
      </c>
      <c r="F16">
        <v>38.6</v>
      </c>
      <c r="G16">
        <v>8347</v>
      </c>
      <c r="H16">
        <v>1538</v>
      </c>
      <c r="I16">
        <v>0</v>
      </c>
      <c r="J16">
        <v>0</v>
      </c>
      <c r="K16">
        <v>0</v>
      </c>
      <c r="L16">
        <v>0</v>
      </c>
      <c r="M16">
        <v>0</v>
      </c>
      <c r="N16" t="s">
        <v>96</v>
      </c>
      <c r="O16" s="36" t="s">
        <v>96</v>
      </c>
      <c r="P16" s="36" t="s">
        <v>96</v>
      </c>
      <c r="Q16" s="36" t="s">
        <v>95</v>
      </c>
      <c r="R16" s="36" t="s">
        <v>95</v>
      </c>
      <c r="S16" s="36" t="s">
        <v>95</v>
      </c>
      <c r="T16" s="36" t="s">
        <v>95</v>
      </c>
    </row>
    <row r="17" spans="1:20" x14ac:dyDescent="0.45">
      <c r="A17" t="s">
        <v>76</v>
      </c>
      <c r="B17">
        <v>9</v>
      </c>
      <c r="C17" t="s">
        <v>14</v>
      </c>
      <c r="D17">
        <v>128</v>
      </c>
      <c r="E17">
        <v>24</v>
      </c>
      <c r="F17">
        <v>38.5</v>
      </c>
      <c r="G17">
        <v>18926</v>
      </c>
      <c r="H17">
        <v>1464</v>
      </c>
      <c r="I17">
        <v>0</v>
      </c>
      <c r="J17">
        <v>0</v>
      </c>
      <c r="K17">
        <v>0</v>
      </c>
      <c r="L17">
        <v>0</v>
      </c>
      <c r="M17">
        <v>0</v>
      </c>
      <c r="N17" t="s">
        <v>96</v>
      </c>
      <c r="O17" s="36" t="s">
        <v>96</v>
      </c>
      <c r="P17" s="36" t="s">
        <v>95</v>
      </c>
      <c r="Q17" s="36" t="s">
        <v>95</v>
      </c>
      <c r="R17" s="36" t="s">
        <v>95</v>
      </c>
      <c r="S17" s="36" t="s">
        <v>95</v>
      </c>
      <c r="T17" s="36" t="s">
        <v>95</v>
      </c>
    </row>
    <row r="18" spans="1:20" x14ac:dyDescent="0.45">
      <c r="A18" t="s">
        <v>77</v>
      </c>
      <c r="B18">
        <v>14</v>
      </c>
      <c r="C18" t="s">
        <v>13</v>
      </c>
      <c r="D18">
        <v>161</v>
      </c>
      <c r="E18">
        <v>56</v>
      </c>
      <c r="F18">
        <v>36.9</v>
      </c>
      <c r="G18">
        <v>4673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 t="s">
        <v>96</v>
      </c>
      <c r="O18" s="36" t="s">
        <v>96</v>
      </c>
      <c r="P18" s="36" t="s">
        <v>95</v>
      </c>
      <c r="Q18" s="36" t="s">
        <v>95</v>
      </c>
      <c r="R18" s="36" t="s">
        <v>96</v>
      </c>
      <c r="S18" s="36" t="s">
        <v>95</v>
      </c>
      <c r="T18" s="36" t="s">
        <v>95</v>
      </c>
    </row>
    <row r="19" spans="1:20" x14ac:dyDescent="0.45">
      <c r="A19" t="s">
        <v>78</v>
      </c>
      <c r="B19">
        <v>7</v>
      </c>
      <c r="C19" t="s">
        <v>13</v>
      </c>
      <c r="D19">
        <v>127</v>
      </c>
      <c r="E19">
        <v>22</v>
      </c>
      <c r="F19">
        <v>40.5</v>
      </c>
      <c r="G19">
        <v>48851</v>
      </c>
      <c r="H19">
        <v>2896</v>
      </c>
      <c r="I19">
        <v>0</v>
      </c>
      <c r="J19">
        <v>0</v>
      </c>
      <c r="K19">
        <v>0</v>
      </c>
      <c r="L19">
        <v>0</v>
      </c>
      <c r="M19">
        <v>0</v>
      </c>
      <c r="N19" t="s">
        <v>96</v>
      </c>
      <c r="O19" s="36" t="s">
        <v>95</v>
      </c>
      <c r="P19" s="36" t="s">
        <v>95</v>
      </c>
      <c r="Q19" s="36" t="s">
        <v>95</v>
      </c>
      <c r="R19" s="36" t="s">
        <v>95</v>
      </c>
      <c r="S19" s="36" t="s">
        <v>95</v>
      </c>
      <c r="T19" s="36" t="s">
        <v>95</v>
      </c>
    </row>
    <row r="20" spans="1:20" x14ac:dyDescent="0.45">
      <c r="A20" t="s">
        <v>79</v>
      </c>
      <c r="B20">
        <v>5</v>
      </c>
      <c r="C20" t="s">
        <v>14</v>
      </c>
      <c r="D20">
        <v>109</v>
      </c>
      <c r="E20">
        <v>18</v>
      </c>
      <c r="F20">
        <v>37.799999999999997</v>
      </c>
      <c r="G20">
        <v>37391</v>
      </c>
      <c r="H20">
        <v>811</v>
      </c>
      <c r="I20">
        <v>0</v>
      </c>
      <c r="J20">
        <v>0</v>
      </c>
      <c r="K20">
        <v>0</v>
      </c>
      <c r="L20">
        <v>0</v>
      </c>
      <c r="M20">
        <v>0</v>
      </c>
      <c r="N20" t="s">
        <v>96</v>
      </c>
      <c r="O20" s="36" t="s">
        <v>96</v>
      </c>
      <c r="P20" s="36" t="s">
        <v>96</v>
      </c>
      <c r="Q20" s="36" t="s">
        <v>95</v>
      </c>
      <c r="R20" s="36" t="s">
        <v>95</v>
      </c>
      <c r="S20" s="36" t="s">
        <v>95</v>
      </c>
      <c r="T20" s="36" t="s">
        <v>95</v>
      </c>
    </row>
    <row r="21" spans="1:20" x14ac:dyDescent="0.45">
      <c r="A21" t="s">
        <v>80</v>
      </c>
      <c r="B21">
        <v>4</v>
      </c>
      <c r="C21" t="s">
        <v>13</v>
      </c>
      <c r="D21">
        <v>95</v>
      </c>
      <c r="E21">
        <v>14</v>
      </c>
      <c r="F21">
        <v>39.1</v>
      </c>
      <c r="G21">
        <v>53714</v>
      </c>
      <c r="H21">
        <v>2029</v>
      </c>
      <c r="I21">
        <v>0</v>
      </c>
      <c r="J21">
        <v>0</v>
      </c>
      <c r="K21">
        <v>0</v>
      </c>
      <c r="L21">
        <v>0</v>
      </c>
      <c r="M21">
        <v>0</v>
      </c>
      <c r="N21" t="s">
        <v>96</v>
      </c>
      <c r="O21" s="36" t="s">
        <v>96</v>
      </c>
      <c r="P21" s="36" t="s">
        <v>96</v>
      </c>
      <c r="Q21" s="36" t="s">
        <v>95</v>
      </c>
      <c r="R21" s="36" t="s">
        <v>95</v>
      </c>
      <c r="S21" s="36" t="s">
        <v>95</v>
      </c>
      <c r="T21" s="36" t="s">
        <v>95</v>
      </c>
    </row>
    <row r="22" spans="1:20" x14ac:dyDescent="0.45">
      <c r="A22" t="s">
        <v>81</v>
      </c>
      <c r="B22">
        <v>11</v>
      </c>
      <c r="C22" t="s">
        <v>13</v>
      </c>
      <c r="D22">
        <v>143</v>
      </c>
      <c r="E22">
        <v>35</v>
      </c>
      <c r="F22">
        <v>41.6</v>
      </c>
      <c r="G22">
        <v>38476</v>
      </c>
      <c r="H22">
        <v>1520</v>
      </c>
      <c r="I22">
        <v>0</v>
      </c>
      <c r="J22">
        <v>0</v>
      </c>
      <c r="K22">
        <v>0</v>
      </c>
      <c r="L22">
        <v>0</v>
      </c>
      <c r="M22">
        <v>0</v>
      </c>
      <c r="N22" t="s">
        <v>96</v>
      </c>
      <c r="O22" s="36" t="s">
        <v>96</v>
      </c>
      <c r="P22" s="36" t="s">
        <v>95</v>
      </c>
      <c r="Q22" s="36" t="s">
        <v>96</v>
      </c>
      <c r="R22" s="36" t="s">
        <v>95</v>
      </c>
      <c r="S22" s="36" t="s">
        <v>95</v>
      </c>
      <c r="T22" s="36" t="s">
        <v>95</v>
      </c>
    </row>
    <row r="23" spans="1:20" x14ac:dyDescent="0.45">
      <c r="A23" t="s">
        <v>82</v>
      </c>
      <c r="B23">
        <v>8</v>
      </c>
      <c r="C23" t="s">
        <v>14</v>
      </c>
      <c r="D23">
        <v>171</v>
      </c>
      <c r="E23">
        <v>20</v>
      </c>
      <c r="F23">
        <v>38.799999999999997</v>
      </c>
      <c r="G23">
        <v>14129</v>
      </c>
      <c r="H23">
        <v>2100</v>
      </c>
      <c r="I23">
        <v>0</v>
      </c>
      <c r="J23">
        <v>0</v>
      </c>
      <c r="K23">
        <v>0</v>
      </c>
      <c r="L23">
        <v>0</v>
      </c>
      <c r="M23">
        <v>0</v>
      </c>
      <c r="N23" t="s">
        <v>96</v>
      </c>
      <c r="O23" s="36" t="s">
        <v>96</v>
      </c>
      <c r="P23" s="36" t="s">
        <v>96</v>
      </c>
      <c r="Q23" s="36" t="s">
        <v>96</v>
      </c>
      <c r="R23" s="36" t="s">
        <v>95</v>
      </c>
      <c r="S23" s="36" t="s">
        <v>95</v>
      </c>
      <c r="T23" s="36" t="s">
        <v>95</v>
      </c>
    </row>
    <row r="24" spans="1:20" x14ac:dyDescent="0.45">
      <c r="A24" t="s">
        <v>83</v>
      </c>
      <c r="B24">
        <v>14</v>
      </c>
      <c r="C24" t="s">
        <v>14</v>
      </c>
      <c r="D24">
        <v>154.4</v>
      </c>
      <c r="E24">
        <v>38</v>
      </c>
      <c r="F24">
        <v>37.4</v>
      </c>
      <c r="G24">
        <v>67555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 t="s">
        <v>96</v>
      </c>
      <c r="O24" s="36" t="s">
        <v>96</v>
      </c>
      <c r="P24" s="36" t="s">
        <v>95</v>
      </c>
      <c r="Q24" s="36" t="s">
        <v>95</v>
      </c>
      <c r="R24" s="36" t="s">
        <v>95</v>
      </c>
      <c r="S24" s="36" t="s">
        <v>95</v>
      </c>
      <c r="T24" s="36" t="s">
        <v>95</v>
      </c>
    </row>
    <row r="25" spans="1:20" x14ac:dyDescent="0.45">
      <c r="A25" t="s">
        <v>84</v>
      </c>
      <c r="B25">
        <v>37</v>
      </c>
      <c r="C25" t="s">
        <v>13</v>
      </c>
      <c r="D25">
        <v>149</v>
      </c>
      <c r="E25">
        <v>73</v>
      </c>
      <c r="F25">
        <v>37.1</v>
      </c>
      <c r="G25">
        <v>2438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 t="s">
        <v>96</v>
      </c>
      <c r="O25" s="36" t="s">
        <v>96</v>
      </c>
      <c r="P25" s="36" t="s">
        <v>96</v>
      </c>
      <c r="Q25" s="36" t="s">
        <v>96</v>
      </c>
      <c r="R25" s="36" t="s">
        <v>96</v>
      </c>
      <c r="S25" s="36" t="s">
        <v>95</v>
      </c>
      <c r="T25" s="36" t="s">
        <v>95</v>
      </c>
    </row>
    <row r="26" spans="1:20" x14ac:dyDescent="0.45">
      <c r="A26" t="s">
        <v>85</v>
      </c>
      <c r="B26">
        <v>1</v>
      </c>
      <c r="C26" t="s">
        <v>13</v>
      </c>
      <c r="D26">
        <v>76</v>
      </c>
      <c r="E26">
        <v>9</v>
      </c>
      <c r="F26">
        <v>38.1</v>
      </c>
      <c r="G26">
        <v>44559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 t="s">
        <v>96</v>
      </c>
      <c r="O26" s="36" t="s">
        <v>96</v>
      </c>
      <c r="P26" s="36" t="s">
        <v>95</v>
      </c>
      <c r="Q26" s="36" t="s">
        <v>95</v>
      </c>
      <c r="R26" s="36" t="s">
        <v>95</v>
      </c>
      <c r="S26" s="36" t="s">
        <v>95</v>
      </c>
      <c r="T26" s="36" t="s">
        <v>95</v>
      </c>
    </row>
    <row r="27" spans="1:20" x14ac:dyDescent="0.45">
      <c r="A27" t="s">
        <v>86</v>
      </c>
      <c r="B27">
        <v>11</v>
      </c>
      <c r="C27" t="s">
        <v>13</v>
      </c>
      <c r="D27">
        <v>130</v>
      </c>
      <c r="E27">
        <v>25</v>
      </c>
      <c r="F27">
        <v>40.299999999999997</v>
      </c>
      <c r="G27">
        <v>3760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 t="s">
        <v>96</v>
      </c>
      <c r="O27" s="36" t="s">
        <v>96</v>
      </c>
      <c r="P27" s="36" t="s">
        <v>95</v>
      </c>
      <c r="Q27" s="36" t="s">
        <v>95</v>
      </c>
      <c r="R27" s="36" t="s">
        <v>95</v>
      </c>
      <c r="S27" s="36" t="s">
        <v>95</v>
      </c>
      <c r="T27" s="36" t="s">
        <v>95</v>
      </c>
    </row>
    <row r="28" spans="1:20" x14ac:dyDescent="0.45">
      <c r="A28" t="s">
        <v>87</v>
      </c>
      <c r="B28">
        <v>48</v>
      </c>
      <c r="C28" t="s">
        <v>14</v>
      </c>
      <c r="D28">
        <v>158</v>
      </c>
      <c r="E28">
        <v>58</v>
      </c>
      <c r="F28">
        <v>38.299999999999997</v>
      </c>
      <c r="G28">
        <v>96444</v>
      </c>
      <c r="H28">
        <v>2242</v>
      </c>
      <c r="I28">
        <v>0</v>
      </c>
      <c r="J28">
        <v>0</v>
      </c>
      <c r="K28">
        <v>0</v>
      </c>
      <c r="L28">
        <v>0</v>
      </c>
      <c r="M28">
        <v>0</v>
      </c>
      <c r="N28" t="s">
        <v>96</v>
      </c>
      <c r="O28" s="36" t="s">
        <v>96</v>
      </c>
      <c r="P28" s="36" t="s">
        <v>96</v>
      </c>
      <c r="Q28" s="36" t="s">
        <v>95</v>
      </c>
      <c r="R28" s="36" t="s">
        <v>95</v>
      </c>
      <c r="S28" s="36" t="s">
        <v>95</v>
      </c>
      <c r="T28" s="36" t="s">
        <v>95</v>
      </c>
    </row>
    <row r="29" spans="1:20" x14ac:dyDescent="0.45">
      <c r="A29" t="s">
        <v>88</v>
      </c>
      <c r="B29">
        <v>13</v>
      </c>
      <c r="C29" t="s">
        <v>13</v>
      </c>
      <c r="D29">
        <v>148.5</v>
      </c>
      <c r="E29">
        <v>32</v>
      </c>
      <c r="F29">
        <v>37.799999999999997</v>
      </c>
      <c r="G29">
        <v>2760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 t="s">
        <v>96</v>
      </c>
      <c r="O29" s="36" t="s">
        <v>96</v>
      </c>
      <c r="P29" s="36" t="s">
        <v>96</v>
      </c>
      <c r="Q29" s="36" t="s">
        <v>95</v>
      </c>
      <c r="R29" s="36" t="s">
        <v>95</v>
      </c>
      <c r="S29" s="36" t="s">
        <v>95</v>
      </c>
      <c r="T29" s="36" t="s">
        <v>95</v>
      </c>
    </row>
    <row r="30" spans="1:20" x14ac:dyDescent="0.45">
      <c r="A30" t="s">
        <v>15</v>
      </c>
      <c r="B30">
        <v>7</v>
      </c>
      <c r="C30" t="s">
        <v>14</v>
      </c>
      <c r="D30">
        <v>123</v>
      </c>
      <c r="E30">
        <v>20</v>
      </c>
      <c r="F30">
        <v>39.5</v>
      </c>
      <c r="G30">
        <v>39603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 t="s">
        <v>96</v>
      </c>
      <c r="O30" s="36" t="s">
        <v>95</v>
      </c>
      <c r="P30" s="36" t="s">
        <v>96</v>
      </c>
      <c r="Q30" s="36" t="s">
        <v>95</v>
      </c>
      <c r="R30" s="36" t="s">
        <v>95</v>
      </c>
      <c r="S30" s="36" t="s">
        <v>95</v>
      </c>
      <c r="T30" s="36" t="s">
        <v>95</v>
      </c>
    </row>
    <row r="31" spans="1:20" x14ac:dyDescent="0.45">
      <c r="A31" t="s">
        <v>16</v>
      </c>
      <c r="B31">
        <v>1</v>
      </c>
      <c r="C31" t="s">
        <v>14</v>
      </c>
      <c r="D31">
        <v>72</v>
      </c>
      <c r="E31">
        <v>9</v>
      </c>
      <c r="F31">
        <v>36.799999999999997</v>
      </c>
      <c r="G31">
        <v>3617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 t="s">
        <v>96</v>
      </c>
      <c r="O31" s="36" t="s">
        <v>95</v>
      </c>
      <c r="P31" s="36" t="s">
        <v>95</v>
      </c>
      <c r="Q31" s="36" t="s">
        <v>95</v>
      </c>
      <c r="R31" s="36" t="s">
        <v>95</v>
      </c>
      <c r="S31" s="36" t="s">
        <v>95</v>
      </c>
      <c r="T31" s="36" t="s">
        <v>95</v>
      </c>
    </row>
    <row r="32" spans="1:20" x14ac:dyDescent="0.45">
      <c r="A32" t="s">
        <v>17</v>
      </c>
      <c r="B32">
        <v>9</v>
      </c>
      <c r="C32" t="s">
        <v>13</v>
      </c>
      <c r="D32">
        <v>113</v>
      </c>
      <c r="E32">
        <v>18</v>
      </c>
      <c r="F32">
        <v>36.9</v>
      </c>
      <c r="G32">
        <v>34000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 t="s">
        <v>96</v>
      </c>
      <c r="O32" s="36" t="s">
        <v>96</v>
      </c>
      <c r="P32" s="36" t="s">
        <v>95</v>
      </c>
      <c r="Q32" s="36" t="s">
        <v>95</v>
      </c>
      <c r="R32" s="36" t="s">
        <v>95</v>
      </c>
      <c r="S32" s="36" t="s">
        <v>95</v>
      </c>
      <c r="T32" s="36" t="s">
        <v>95</v>
      </c>
    </row>
    <row r="33" spans="1:20" x14ac:dyDescent="0.45">
      <c r="A33" t="s">
        <v>18</v>
      </c>
      <c r="B33">
        <v>12</v>
      </c>
      <c r="C33" t="s">
        <v>14</v>
      </c>
      <c r="D33">
        <v>136</v>
      </c>
      <c r="E33">
        <v>24</v>
      </c>
      <c r="F33">
        <v>36.799999999999997</v>
      </c>
      <c r="G33">
        <v>3686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 t="s">
        <v>96</v>
      </c>
      <c r="O33" s="36" t="s">
        <v>95</v>
      </c>
      <c r="P33" s="36" t="s">
        <v>95</v>
      </c>
      <c r="Q33" s="36" t="s">
        <v>95</v>
      </c>
      <c r="R33" s="36" t="s">
        <v>95</v>
      </c>
      <c r="S33" s="36" t="s">
        <v>95</v>
      </c>
      <c r="T33" s="36" t="s">
        <v>95</v>
      </c>
    </row>
    <row r="34" spans="1:20" x14ac:dyDescent="0.45">
      <c r="A34" t="s">
        <v>19</v>
      </c>
      <c r="B34">
        <v>15</v>
      </c>
      <c r="C34" t="s">
        <v>13</v>
      </c>
      <c r="D34">
        <v>186</v>
      </c>
      <c r="E34">
        <v>48</v>
      </c>
      <c r="F34">
        <v>36.6</v>
      </c>
      <c r="G34">
        <v>36692</v>
      </c>
      <c r="H34">
        <v>353</v>
      </c>
      <c r="I34">
        <v>0</v>
      </c>
      <c r="J34">
        <v>0</v>
      </c>
      <c r="K34">
        <v>0</v>
      </c>
      <c r="L34">
        <v>0</v>
      </c>
      <c r="M34">
        <v>0</v>
      </c>
      <c r="N34" t="s">
        <v>96</v>
      </c>
      <c r="O34" s="36" t="s">
        <v>96</v>
      </c>
      <c r="P34" s="36" t="s">
        <v>95</v>
      </c>
      <c r="Q34" s="36" t="s">
        <v>95</v>
      </c>
      <c r="R34" s="36" t="s">
        <v>95</v>
      </c>
      <c r="S34" s="36" t="s">
        <v>95</v>
      </c>
      <c r="T34" s="36" t="s">
        <v>95</v>
      </c>
    </row>
    <row r="35" spans="1:20" x14ac:dyDescent="0.45">
      <c r="A35" t="s">
        <v>23</v>
      </c>
      <c r="B35">
        <v>22</v>
      </c>
      <c r="C35" t="s">
        <v>13</v>
      </c>
      <c r="D35">
        <v>171</v>
      </c>
      <c r="E35">
        <v>49</v>
      </c>
      <c r="F35">
        <v>37.5</v>
      </c>
      <c r="G35">
        <v>2885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 t="s">
        <v>96</v>
      </c>
      <c r="O35" s="36" t="s">
        <v>96</v>
      </c>
      <c r="P35" s="36" t="s">
        <v>96</v>
      </c>
      <c r="Q35" s="36" t="s">
        <v>95</v>
      </c>
      <c r="R35" s="36" t="s">
        <v>95</v>
      </c>
      <c r="S35" s="36" t="s">
        <v>95</v>
      </c>
      <c r="T35" s="36" t="s">
        <v>95</v>
      </c>
    </row>
    <row r="36" spans="1:20" x14ac:dyDescent="0.45">
      <c r="A36" t="s">
        <v>24</v>
      </c>
      <c r="B36">
        <v>36</v>
      </c>
      <c r="C36" t="s">
        <v>13</v>
      </c>
      <c r="D36">
        <v>165</v>
      </c>
      <c r="E36">
        <v>58</v>
      </c>
      <c r="F36">
        <v>37</v>
      </c>
      <c r="G36">
        <v>2472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 t="s">
        <v>96</v>
      </c>
      <c r="O36" s="36" t="s">
        <v>95</v>
      </c>
      <c r="P36" s="36" t="s">
        <v>95</v>
      </c>
      <c r="Q36" s="36" t="s">
        <v>95</v>
      </c>
      <c r="R36" s="36" t="s">
        <v>95</v>
      </c>
      <c r="S36" s="36" t="s">
        <v>95</v>
      </c>
      <c r="T36" s="36" t="s">
        <v>95</v>
      </c>
    </row>
    <row r="37" spans="1:20" x14ac:dyDescent="0.45">
      <c r="A37" t="s">
        <v>25</v>
      </c>
      <c r="B37">
        <v>4</v>
      </c>
      <c r="C37" t="s">
        <v>14</v>
      </c>
      <c r="D37">
        <v>97</v>
      </c>
      <c r="E37">
        <v>13</v>
      </c>
      <c r="F37">
        <v>36.799999999999997</v>
      </c>
      <c r="G37">
        <v>5048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 t="s">
        <v>96</v>
      </c>
      <c r="O37" s="36" t="s">
        <v>95</v>
      </c>
      <c r="P37" s="36" t="s">
        <v>96</v>
      </c>
      <c r="Q37" s="36" t="s">
        <v>95</v>
      </c>
      <c r="R37" s="36" t="s">
        <v>95</v>
      </c>
      <c r="S37" s="36" t="s">
        <v>95</v>
      </c>
      <c r="T37" s="36" t="s">
        <v>95</v>
      </c>
    </row>
    <row r="38" spans="1:20" x14ac:dyDescent="0.45">
      <c r="A38" t="s">
        <v>28</v>
      </c>
      <c r="B38">
        <v>16</v>
      </c>
      <c r="C38" t="s">
        <v>14</v>
      </c>
      <c r="D38">
        <v>157</v>
      </c>
      <c r="E38">
        <v>40</v>
      </c>
      <c r="F38">
        <v>36.799999999999997</v>
      </c>
      <c r="G38">
        <v>78745</v>
      </c>
      <c r="H38">
        <v>303</v>
      </c>
      <c r="I38">
        <v>0</v>
      </c>
      <c r="J38">
        <v>0</v>
      </c>
      <c r="K38">
        <v>0</v>
      </c>
      <c r="L38">
        <v>0</v>
      </c>
      <c r="M38">
        <v>0</v>
      </c>
      <c r="N38" t="s">
        <v>96</v>
      </c>
      <c r="O38" s="36" t="s">
        <v>95</v>
      </c>
      <c r="P38" s="36" t="s">
        <v>96</v>
      </c>
      <c r="Q38" s="36" t="s">
        <v>95</v>
      </c>
      <c r="R38" s="36" t="s">
        <v>95</v>
      </c>
      <c r="S38" s="36" t="s">
        <v>95</v>
      </c>
      <c r="T38" s="36" t="s">
        <v>95</v>
      </c>
    </row>
    <row r="39" spans="1:20" x14ac:dyDescent="0.45">
      <c r="A39" t="s">
        <v>30</v>
      </c>
      <c r="B39">
        <v>17</v>
      </c>
      <c r="C39" t="s">
        <v>13</v>
      </c>
      <c r="D39">
        <v>155</v>
      </c>
      <c r="E39">
        <v>45</v>
      </c>
      <c r="F39">
        <v>37.700000000000003</v>
      </c>
      <c r="G39">
        <v>35840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 t="s">
        <v>96</v>
      </c>
      <c r="O39" s="36" t="s">
        <v>95</v>
      </c>
      <c r="P39" s="36" t="s">
        <v>95</v>
      </c>
      <c r="Q39" s="36" t="s">
        <v>95</v>
      </c>
      <c r="R39" s="36" t="s">
        <v>95</v>
      </c>
      <c r="S39" s="36" t="s">
        <v>95</v>
      </c>
      <c r="T39" s="36" t="s">
        <v>95</v>
      </c>
    </row>
    <row r="40" spans="1:20" x14ac:dyDescent="0.45">
      <c r="A40" t="s">
        <v>33</v>
      </c>
      <c r="B40">
        <v>8</v>
      </c>
      <c r="C40" t="s">
        <v>14</v>
      </c>
      <c r="D40">
        <v>121.5</v>
      </c>
      <c r="E40">
        <v>21</v>
      </c>
      <c r="F40">
        <v>36.700000000000003</v>
      </c>
      <c r="G40">
        <v>2509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 t="s">
        <v>96</v>
      </c>
      <c r="O40" s="36" t="s">
        <v>95</v>
      </c>
      <c r="P40" s="36" t="s">
        <v>96</v>
      </c>
      <c r="Q40" s="36" t="s">
        <v>95</v>
      </c>
      <c r="R40" s="36" t="s">
        <v>95</v>
      </c>
      <c r="S40" s="36" t="s">
        <v>95</v>
      </c>
      <c r="T40" s="36" t="s">
        <v>95</v>
      </c>
    </row>
    <row r="41" spans="1:20" x14ac:dyDescent="0.45">
      <c r="A41" t="s">
        <v>34</v>
      </c>
      <c r="B41">
        <v>31</v>
      </c>
      <c r="C41" t="s">
        <v>13</v>
      </c>
      <c r="D41">
        <v>155.5</v>
      </c>
      <c r="E41">
        <v>74</v>
      </c>
      <c r="F41">
        <v>36.6</v>
      </c>
      <c r="G41">
        <v>2200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 t="s">
        <v>96</v>
      </c>
      <c r="O41" s="36" t="s">
        <v>95</v>
      </c>
      <c r="P41" s="36" t="s">
        <v>95</v>
      </c>
      <c r="Q41" s="36" t="s">
        <v>95</v>
      </c>
      <c r="R41" s="36" t="s">
        <v>95</v>
      </c>
      <c r="S41" s="36" t="s">
        <v>95</v>
      </c>
      <c r="T41" s="36" t="s">
        <v>95</v>
      </c>
    </row>
    <row r="42" spans="1:20" x14ac:dyDescent="0.45">
      <c r="A42" t="s">
        <v>36</v>
      </c>
      <c r="B42">
        <v>11</v>
      </c>
      <c r="C42" t="s">
        <v>13</v>
      </c>
      <c r="D42">
        <v>146</v>
      </c>
      <c r="E42">
        <v>26</v>
      </c>
      <c r="F42">
        <v>36.299999999999997</v>
      </c>
      <c r="G42">
        <v>4240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 t="s">
        <v>96</v>
      </c>
      <c r="O42" s="36" t="s">
        <v>95</v>
      </c>
      <c r="P42" s="36" t="s">
        <v>95</v>
      </c>
      <c r="Q42" s="36" t="s">
        <v>95</v>
      </c>
      <c r="R42" s="36" t="s">
        <v>95</v>
      </c>
      <c r="S42" s="36" t="s">
        <v>95</v>
      </c>
      <c r="T42" s="36" t="s">
        <v>95</v>
      </c>
    </row>
    <row r="43" spans="1:20" x14ac:dyDescent="0.45">
      <c r="A43" t="s">
        <v>38</v>
      </c>
      <c r="B43">
        <v>10</v>
      </c>
      <c r="C43" t="s">
        <v>13</v>
      </c>
      <c r="D43">
        <v>120</v>
      </c>
      <c r="E43">
        <v>25</v>
      </c>
      <c r="F43">
        <v>36.799999999999997</v>
      </c>
      <c r="G43">
        <v>174608</v>
      </c>
      <c r="H43">
        <v>7049</v>
      </c>
      <c r="I43">
        <v>0</v>
      </c>
      <c r="J43">
        <v>0</v>
      </c>
      <c r="K43">
        <v>0</v>
      </c>
      <c r="L43">
        <v>0</v>
      </c>
      <c r="M43">
        <v>0</v>
      </c>
      <c r="N43" t="s">
        <v>96</v>
      </c>
      <c r="O43" s="36" t="s">
        <v>95</v>
      </c>
      <c r="P43" s="36" t="s">
        <v>96</v>
      </c>
      <c r="Q43" s="36" t="s">
        <v>95</v>
      </c>
      <c r="R43" s="36" t="s">
        <v>95</v>
      </c>
      <c r="S43" s="36" t="s">
        <v>95</v>
      </c>
      <c r="T43" s="36" t="s">
        <v>95</v>
      </c>
    </row>
    <row r="44" spans="1:20" x14ac:dyDescent="0.45">
      <c r="A44" t="s">
        <v>55</v>
      </c>
      <c r="B44">
        <v>38</v>
      </c>
      <c r="C44" t="s">
        <v>13</v>
      </c>
      <c r="D44">
        <v>157</v>
      </c>
      <c r="E44">
        <v>83</v>
      </c>
      <c r="F44">
        <v>36</v>
      </c>
      <c r="G44">
        <v>39272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 t="s">
        <v>96</v>
      </c>
      <c r="O44" s="36" t="s">
        <v>95</v>
      </c>
      <c r="P44" s="36" t="s">
        <v>95</v>
      </c>
      <c r="Q44" s="36" t="s">
        <v>95</v>
      </c>
      <c r="R44" s="36" t="s">
        <v>95</v>
      </c>
      <c r="S44" s="36" t="s">
        <v>95</v>
      </c>
      <c r="T44" s="36" t="s">
        <v>95</v>
      </c>
    </row>
    <row r="45" spans="1:20" x14ac:dyDescent="0.45">
      <c r="A45" t="s">
        <v>39</v>
      </c>
      <c r="B45">
        <v>7</v>
      </c>
      <c r="C45" t="s">
        <v>13</v>
      </c>
      <c r="D45">
        <v>125</v>
      </c>
      <c r="E45">
        <v>43</v>
      </c>
      <c r="F45">
        <v>36.299999999999997</v>
      </c>
      <c r="G45">
        <v>88000</v>
      </c>
      <c r="H45">
        <v>3847</v>
      </c>
      <c r="I45">
        <v>0</v>
      </c>
      <c r="J45">
        <v>0</v>
      </c>
      <c r="K45">
        <v>0</v>
      </c>
      <c r="L45">
        <v>0</v>
      </c>
      <c r="M45">
        <v>0</v>
      </c>
      <c r="N45" t="s">
        <v>96</v>
      </c>
      <c r="O45" s="36" t="s">
        <v>95</v>
      </c>
      <c r="P45" s="36" t="s">
        <v>96</v>
      </c>
      <c r="Q45" s="36" t="s">
        <v>95</v>
      </c>
      <c r="R45" s="36" t="s">
        <v>95</v>
      </c>
      <c r="S45" s="36" t="s">
        <v>95</v>
      </c>
      <c r="T45" s="36" t="s">
        <v>95</v>
      </c>
    </row>
    <row r="46" spans="1:20" x14ac:dyDescent="0.45">
      <c r="A46" t="s">
        <v>40</v>
      </c>
      <c r="B46">
        <v>12</v>
      </c>
      <c r="C46" t="s">
        <v>14</v>
      </c>
      <c r="D46">
        <v>141</v>
      </c>
      <c r="E46">
        <v>29</v>
      </c>
      <c r="F46">
        <v>36.6</v>
      </c>
      <c r="G46">
        <v>5459</v>
      </c>
      <c r="H46">
        <v>581</v>
      </c>
      <c r="I46">
        <v>0</v>
      </c>
      <c r="J46">
        <v>0</v>
      </c>
      <c r="K46">
        <v>0</v>
      </c>
      <c r="L46">
        <v>0</v>
      </c>
      <c r="M46">
        <v>0</v>
      </c>
      <c r="N46" t="s">
        <v>96</v>
      </c>
      <c r="O46" s="36" t="s">
        <v>95</v>
      </c>
      <c r="P46" s="36" t="s">
        <v>96</v>
      </c>
      <c r="Q46" s="36" t="s">
        <v>95</v>
      </c>
      <c r="R46" s="36" t="s">
        <v>96</v>
      </c>
      <c r="S46" s="36" t="s">
        <v>95</v>
      </c>
      <c r="T46" s="36" t="s">
        <v>95</v>
      </c>
    </row>
    <row r="47" spans="1:20" x14ac:dyDescent="0.45">
      <c r="A47" t="s">
        <v>56</v>
      </c>
      <c r="B47">
        <v>18</v>
      </c>
      <c r="C47" t="s">
        <v>14</v>
      </c>
      <c r="D47">
        <v>165</v>
      </c>
      <c r="E47">
        <v>55</v>
      </c>
      <c r="F47">
        <v>36.6</v>
      </c>
      <c r="G47">
        <v>2825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 t="s">
        <v>96</v>
      </c>
      <c r="O47" s="36" t="s">
        <v>95</v>
      </c>
      <c r="P47" s="36" t="s">
        <v>95</v>
      </c>
      <c r="Q47" s="36" t="s">
        <v>95</v>
      </c>
      <c r="R47" s="36" t="s">
        <v>95</v>
      </c>
      <c r="S47" s="36" t="s">
        <v>95</v>
      </c>
      <c r="T47" s="36" t="s">
        <v>95</v>
      </c>
    </row>
    <row r="48" spans="1:20" x14ac:dyDescent="0.45">
      <c r="A48" t="s">
        <v>42</v>
      </c>
      <c r="B48">
        <v>10</v>
      </c>
      <c r="C48" t="s">
        <v>14</v>
      </c>
      <c r="D48">
        <v>133</v>
      </c>
      <c r="E48">
        <v>26</v>
      </c>
      <c r="F48">
        <v>37.799999999999997</v>
      </c>
      <c r="G48">
        <v>26666</v>
      </c>
      <c r="H48">
        <v>2881</v>
      </c>
      <c r="I48">
        <v>0</v>
      </c>
      <c r="J48">
        <v>0</v>
      </c>
      <c r="K48">
        <v>0</v>
      </c>
      <c r="L48">
        <v>0</v>
      </c>
      <c r="M48">
        <v>0</v>
      </c>
      <c r="N48" t="s">
        <v>96</v>
      </c>
      <c r="O48" s="36" t="s">
        <v>96</v>
      </c>
      <c r="P48" s="36" t="s">
        <v>96</v>
      </c>
      <c r="Q48" s="36" t="s">
        <v>95</v>
      </c>
      <c r="R48" s="36" t="s">
        <v>95</v>
      </c>
      <c r="S48" s="36" t="s">
        <v>95</v>
      </c>
      <c r="T48" s="36" t="s">
        <v>95</v>
      </c>
    </row>
    <row r="49" spans="1:20" x14ac:dyDescent="0.45">
      <c r="A49" t="s">
        <v>59</v>
      </c>
      <c r="B49">
        <v>11</v>
      </c>
      <c r="C49" t="s">
        <v>13</v>
      </c>
      <c r="D49">
        <v>140</v>
      </c>
      <c r="E49">
        <v>34</v>
      </c>
      <c r="F49">
        <v>38.4</v>
      </c>
      <c r="G49">
        <v>27636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 t="s">
        <v>96</v>
      </c>
      <c r="O49" s="36" t="s">
        <v>95</v>
      </c>
      <c r="P49" s="36" t="s">
        <v>95</v>
      </c>
      <c r="Q49" s="36" t="s">
        <v>95</v>
      </c>
      <c r="R49" s="36" t="s">
        <v>95</v>
      </c>
      <c r="S49" s="36" t="s">
        <v>95</v>
      </c>
      <c r="T49" s="36" t="s">
        <v>95</v>
      </c>
    </row>
    <row r="50" spans="1:20" x14ac:dyDescent="0.45">
      <c r="A50" t="s">
        <v>60</v>
      </c>
      <c r="B50">
        <v>21</v>
      </c>
      <c r="C50" t="s">
        <v>13</v>
      </c>
      <c r="D50">
        <v>155</v>
      </c>
      <c r="E50">
        <v>69</v>
      </c>
      <c r="F50">
        <v>36.4</v>
      </c>
      <c r="G50">
        <v>6000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 t="s">
        <v>96</v>
      </c>
      <c r="O50" s="36" t="s">
        <v>95</v>
      </c>
      <c r="P50" s="36" t="s">
        <v>95</v>
      </c>
      <c r="Q50" s="36" t="s">
        <v>95</v>
      </c>
      <c r="R50" s="36" t="s">
        <v>95</v>
      </c>
      <c r="S50" s="36" t="s">
        <v>95</v>
      </c>
      <c r="T50" s="36" t="s">
        <v>95</v>
      </c>
    </row>
    <row r="51" spans="1:20" x14ac:dyDescent="0.45">
      <c r="A51" t="s">
        <v>45</v>
      </c>
      <c r="B51">
        <v>3</v>
      </c>
      <c r="C51" t="s">
        <v>13</v>
      </c>
      <c r="D51">
        <v>105</v>
      </c>
      <c r="E51">
        <v>16</v>
      </c>
      <c r="F51">
        <v>37.200000000000003</v>
      </c>
      <c r="G51">
        <v>111000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 t="s">
        <v>96</v>
      </c>
      <c r="O51" s="36" t="s">
        <v>95</v>
      </c>
      <c r="P51" s="36" t="s">
        <v>95</v>
      </c>
      <c r="Q51" s="36" t="s">
        <v>95</v>
      </c>
      <c r="R51" s="36" t="s">
        <v>95</v>
      </c>
      <c r="S51" s="36" t="s">
        <v>95</v>
      </c>
      <c r="T51" s="36" t="s">
        <v>95</v>
      </c>
    </row>
    <row r="52" spans="1:20" x14ac:dyDescent="0.45">
      <c r="A52" t="s">
        <v>48</v>
      </c>
      <c r="B52">
        <v>9</v>
      </c>
      <c r="C52" t="s">
        <v>14</v>
      </c>
      <c r="D52">
        <v>130</v>
      </c>
      <c r="E52">
        <v>21</v>
      </c>
      <c r="F52">
        <v>38.5</v>
      </c>
      <c r="G52">
        <v>41821</v>
      </c>
      <c r="H52">
        <v>3024</v>
      </c>
      <c r="I52">
        <v>0</v>
      </c>
      <c r="J52">
        <v>0</v>
      </c>
      <c r="K52">
        <v>0</v>
      </c>
      <c r="L52">
        <v>0</v>
      </c>
      <c r="M52">
        <v>0</v>
      </c>
      <c r="N52" t="s">
        <v>96</v>
      </c>
      <c r="O52" s="36" t="s">
        <v>95</v>
      </c>
      <c r="P52" s="36" t="s">
        <v>96</v>
      </c>
      <c r="Q52" s="36" t="s">
        <v>95</v>
      </c>
      <c r="R52" s="36" t="s">
        <v>95</v>
      </c>
      <c r="S52" s="36" t="s">
        <v>95</v>
      </c>
      <c r="T52" s="36" t="s">
        <v>95</v>
      </c>
    </row>
    <row r="53" spans="1:20" x14ac:dyDescent="0.45">
      <c r="A53" t="s">
        <v>49</v>
      </c>
      <c r="B53">
        <v>6</v>
      </c>
      <c r="C53" t="s">
        <v>13</v>
      </c>
      <c r="D53">
        <v>94</v>
      </c>
      <c r="E53">
        <v>13</v>
      </c>
      <c r="F53">
        <v>36.700000000000003</v>
      </c>
      <c r="G53">
        <v>45511</v>
      </c>
      <c r="H53">
        <v>2019</v>
      </c>
      <c r="I53">
        <v>0</v>
      </c>
      <c r="J53">
        <v>0</v>
      </c>
      <c r="K53">
        <v>0</v>
      </c>
      <c r="L53">
        <v>0</v>
      </c>
      <c r="M53">
        <v>0</v>
      </c>
      <c r="N53" t="s">
        <v>96</v>
      </c>
      <c r="O53" s="36" t="s">
        <v>95</v>
      </c>
      <c r="P53" s="36" t="s">
        <v>95</v>
      </c>
      <c r="Q53" s="36" t="s">
        <v>95</v>
      </c>
      <c r="R53" s="36" t="s">
        <v>96</v>
      </c>
      <c r="S53" s="36" t="s">
        <v>95</v>
      </c>
      <c r="T53" s="36" t="s">
        <v>95</v>
      </c>
    </row>
    <row r="54" spans="1:20" x14ac:dyDescent="0.45">
      <c r="A54" t="s">
        <v>51</v>
      </c>
      <c r="B54">
        <v>6</v>
      </c>
      <c r="C54" t="s">
        <v>14</v>
      </c>
      <c r="D54">
        <v>117.5</v>
      </c>
      <c r="E54">
        <v>19</v>
      </c>
      <c r="F54">
        <v>36.5</v>
      </c>
      <c r="G54">
        <v>5190</v>
      </c>
      <c r="H54">
        <v>1142</v>
      </c>
      <c r="I54">
        <v>0</v>
      </c>
      <c r="J54">
        <v>0</v>
      </c>
      <c r="K54">
        <v>0</v>
      </c>
      <c r="L54">
        <v>0</v>
      </c>
      <c r="M54">
        <v>0</v>
      </c>
      <c r="N54" t="s">
        <v>96</v>
      </c>
      <c r="O54" s="36" t="s">
        <v>95</v>
      </c>
      <c r="P54" s="36" t="s">
        <v>95</v>
      </c>
      <c r="Q54" s="36" t="s">
        <v>95</v>
      </c>
      <c r="R54" s="36" t="s">
        <v>95</v>
      </c>
      <c r="S54" s="36" t="s">
        <v>95</v>
      </c>
      <c r="T54" s="36" t="s">
        <v>95</v>
      </c>
    </row>
    <row r="55" spans="1:20" x14ac:dyDescent="0.45">
      <c r="A55" t="s">
        <v>52</v>
      </c>
      <c r="B55">
        <v>11</v>
      </c>
      <c r="C55" t="s">
        <v>14</v>
      </c>
      <c r="D55">
        <v>129</v>
      </c>
      <c r="E55">
        <v>27</v>
      </c>
      <c r="F55">
        <v>40.5</v>
      </c>
      <c r="G55">
        <v>74472</v>
      </c>
      <c r="H55">
        <v>37953</v>
      </c>
      <c r="I55">
        <v>0</v>
      </c>
      <c r="J55">
        <v>0</v>
      </c>
      <c r="K55">
        <v>0</v>
      </c>
      <c r="L55">
        <v>0</v>
      </c>
      <c r="M55">
        <v>0</v>
      </c>
      <c r="N55" t="s">
        <v>96</v>
      </c>
      <c r="O55" s="36" t="s">
        <v>95</v>
      </c>
      <c r="P55" s="36" t="s">
        <v>95</v>
      </c>
      <c r="Q55" s="36" t="s">
        <v>95</v>
      </c>
      <c r="R55" s="36" t="s">
        <v>95</v>
      </c>
      <c r="S55" s="36" t="s">
        <v>95</v>
      </c>
      <c r="T55" s="36" t="s">
        <v>95</v>
      </c>
    </row>
    <row r="56" spans="1:20" x14ac:dyDescent="0.45">
      <c r="A56" t="s">
        <v>53</v>
      </c>
      <c r="B56">
        <v>11</v>
      </c>
      <c r="C56" t="s">
        <v>14</v>
      </c>
      <c r="D56">
        <v>130.5</v>
      </c>
      <c r="E56">
        <v>25</v>
      </c>
      <c r="F56">
        <v>36.5</v>
      </c>
      <c r="G56">
        <v>71322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 t="s">
        <v>96</v>
      </c>
      <c r="O56" s="36" t="s">
        <v>95</v>
      </c>
      <c r="P56" s="36" t="s">
        <v>95</v>
      </c>
      <c r="Q56" s="36" t="s">
        <v>95</v>
      </c>
      <c r="R56" s="36" t="s">
        <v>95</v>
      </c>
      <c r="S56" s="36" t="s">
        <v>95</v>
      </c>
      <c r="T56" s="36" t="s">
        <v>95</v>
      </c>
    </row>
    <row r="57" spans="1:20" x14ac:dyDescent="0.45">
      <c r="A57" t="s">
        <v>54</v>
      </c>
      <c r="B57">
        <v>2</v>
      </c>
      <c r="C57" t="s">
        <v>14</v>
      </c>
      <c r="D57">
        <v>88</v>
      </c>
      <c r="E57">
        <v>10</v>
      </c>
      <c r="F57">
        <v>37.299999999999997</v>
      </c>
      <c r="G57">
        <v>32400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 t="s">
        <v>96</v>
      </c>
      <c r="O57" s="36" t="s">
        <v>95</v>
      </c>
      <c r="P57" s="36" t="s">
        <v>95</v>
      </c>
      <c r="Q57" s="36" t="s">
        <v>95</v>
      </c>
      <c r="R57" s="36" t="s">
        <v>95</v>
      </c>
      <c r="S57" s="36" t="s">
        <v>95</v>
      </c>
      <c r="T57" s="36" t="s">
        <v>95</v>
      </c>
    </row>
    <row r="58" spans="1:20" x14ac:dyDescent="0.45">
      <c r="A58" t="s">
        <v>44</v>
      </c>
      <c r="B58">
        <v>6</v>
      </c>
      <c r="C58" t="s">
        <v>13</v>
      </c>
      <c r="D58">
        <v>109</v>
      </c>
      <c r="E58">
        <v>15</v>
      </c>
      <c r="F58">
        <v>38.5</v>
      </c>
      <c r="G58">
        <v>30246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 t="s">
        <v>96</v>
      </c>
      <c r="O58" s="36" t="s">
        <v>95</v>
      </c>
      <c r="P58" s="36" t="s">
        <v>95</v>
      </c>
      <c r="Q58" s="36" t="s">
        <v>95</v>
      </c>
      <c r="R58" s="36" t="s">
        <v>95</v>
      </c>
      <c r="S58" s="36" t="s">
        <v>95</v>
      </c>
      <c r="T58" s="36" t="s">
        <v>95</v>
      </c>
    </row>
    <row r="59" spans="1:20" x14ac:dyDescent="0.45">
      <c r="A59" t="s">
        <v>26</v>
      </c>
      <c r="B59">
        <v>13</v>
      </c>
      <c r="C59" t="s">
        <v>14</v>
      </c>
      <c r="D59">
        <v>146</v>
      </c>
      <c r="E59">
        <v>30</v>
      </c>
      <c r="F59">
        <v>36.9</v>
      </c>
      <c r="G59">
        <v>17425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 t="s">
        <v>96</v>
      </c>
      <c r="O59" s="36" t="s">
        <v>95</v>
      </c>
      <c r="P59" s="36" t="s">
        <v>95</v>
      </c>
      <c r="Q59" s="36" t="s">
        <v>95</v>
      </c>
      <c r="R59" s="36" t="s">
        <v>95</v>
      </c>
      <c r="S59" s="36" t="s">
        <v>95</v>
      </c>
      <c r="T59" s="36" t="s">
        <v>95</v>
      </c>
    </row>
    <row r="60" spans="1:20" x14ac:dyDescent="0.45">
      <c r="A60" t="s">
        <v>31</v>
      </c>
      <c r="B60">
        <v>14</v>
      </c>
      <c r="C60" t="s">
        <v>13</v>
      </c>
      <c r="D60">
        <v>73</v>
      </c>
      <c r="E60">
        <v>7</v>
      </c>
      <c r="F60">
        <v>37.799999999999997</v>
      </c>
      <c r="G60">
        <v>56213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 t="s">
        <v>96</v>
      </c>
      <c r="O60" s="36" t="s">
        <v>95</v>
      </c>
      <c r="P60" s="36" t="s">
        <v>95</v>
      </c>
      <c r="Q60" s="36" t="s">
        <v>95</v>
      </c>
      <c r="R60" s="36" t="s">
        <v>95</v>
      </c>
      <c r="S60" s="36" t="s">
        <v>95</v>
      </c>
      <c r="T60" s="36" t="s">
        <v>95</v>
      </c>
    </row>
    <row r="61" spans="1:20" x14ac:dyDescent="0.45">
      <c r="A61" t="s">
        <v>46</v>
      </c>
      <c r="B61">
        <v>14</v>
      </c>
      <c r="C61" t="s">
        <v>14</v>
      </c>
      <c r="D61">
        <v>162</v>
      </c>
      <c r="E61">
        <v>35</v>
      </c>
      <c r="F61">
        <v>36.5</v>
      </c>
      <c r="G61">
        <v>5790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 t="s">
        <v>96</v>
      </c>
      <c r="O61" s="36" t="s">
        <v>95</v>
      </c>
      <c r="P61" s="36" t="s">
        <v>95</v>
      </c>
      <c r="Q61" s="36" t="s">
        <v>95</v>
      </c>
      <c r="R61" s="36" t="s">
        <v>95</v>
      </c>
      <c r="S61" s="36" t="s">
        <v>95</v>
      </c>
      <c r="T61" s="36" t="s">
        <v>95</v>
      </c>
    </row>
    <row r="62" spans="1:20" x14ac:dyDescent="0.45">
      <c r="A62" s="1" t="s">
        <v>32</v>
      </c>
      <c r="B62" s="1">
        <v>22</v>
      </c>
      <c r="C62" s="1" t="s">
        <v>13</v>
      </c>
      <c r="D62" s="1">
        <v>157.5</v>
      </c>
      <c r="E62" s="1">
        <v>47</v>
      </c>
      <c r="F62" s="1">
        <v>37.200000000000003</v>
      </c>
      <c r="G62" s="1">
        <v>50232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t="s">
        <v>96</v>
      </c>
      <c r="O62" s="36" t="s">
        <v>95</v>
      </c>
      <c r="P62" s="36" t="s">
        <v>95</v>
      </c>
      <c r="Q62" s="36" t="s">
        <v>95</v>
      </c>
      <c r="R62" s="36" t="s">
        <v>95</v>
      </c>
      <c r="S62" s="36" t="s">
        <v>95</v>
      </c>
      <c r="T62" s="36" t="s">
        <v>95</v>
      </c>
    </row>
    <row r="63" spans="1:20" x14ac:dyDescent="0.45">
      <c r="A63" s="1" t="s">
        <v>27</v>
      </c>
      <c r="B63" s="1">
        <v>33</v>
      </c>
      <c r="C63" s="1" t="s">
        <v>13</v>
      </c>
      <c r="D63" s="1">
        <v>165</v>
      </c>
      <c r="E63" s="1">
        <v>54</v>
      </c>
      <c r="F63" s="1">
        <v>36.799999999999997</v>
      </c>
      <c r="G63" s="1">
        <v>5333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t="s">
        <v>96</v>
      </c>
      <c r="O63" s="36" t="s">
        <v>95</v>
      </c>
      <c r="P63" s="36" t="s">
        <v>95</v>
      </c>
      <c r="Q63" s="36" t="s">
        <v>95</v>
      </c>
      <c r="R63" s="36" t="s">
        <v>95</v>
      </c>
      <c r="S63" s="36" t="s">
        <v>95</v>
      </c>
      <c r="T63" s="36" t="s">
        <v>95</v>
      </c>
    </row>
    <row r="64" spans="1:20" x14ac:dyDescent="0.45">
      <c r="A64" s="1" t="s">
        <v>47</v>
      </c>
      <c r="B64" s="1">
        <v>39</v>
      </c>
      <c r="C64" s="1" t="s">
        <v>13</v>
      </c>
      <c r="D64" s="1">
        <v>184</v>
      </c>
      <c r="E64" s="1">
        <v>74</v>
      </c>
      <c r="F64" s="1">
        <v>36.6</v>
      </c>
      <c r="G64" s="1">
        <v>2706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t="s">
        <v>96</v>
      </c>
      <c r="O64" s="36" t="s">
        <v>95</v>
      </c>
      <c r="P64" s="36" t="s">
        <v>95</v>
      </c>
      <c r="Q64" s="36" t="s">
        <v>95</v>
      </c>
      <c r="R64" s="36" t="s">
        <v>95</v>
      </c>
      <c r="S64" s="36" t="s">
        <v>95</v>
      </c>
      <c r="T64" s="36" t="s">
        <v>95</v>
      </c>
    </row>
    <row r="65" spans="1:20" x14ac:dyDescent="0.45">
      <c r="A65" s="1" t="s">
        <v>50</v>
      </c>
      <c r="B65" s="1">
        <v>49</v>
      </c>
      <c r="C65" s="1" t="s">
        <v>14</v>
      </c>
      <c r="D65" s="1">
        <v>163</v>
      </c>
      <c r="E65" s="1">
        <v>76</v>
      </c>
      <c r="F65" s="1">
        <v>36.700000000000003</v>
      </c>
      <c r="G65" s="1">
        <v>2241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t="s">
        <v>96</v>
      </c>
      <c r="O65" s="36" t="s">
        <v>95</v>
      </c>
      <c r="P65" s="36" t="s">
        <v>95</v>
      </c>
      <c r="Q65" s="36" t="s">
        <v>95</v>
      </c>
      <c r="R65" s="36" t="s">
        <v>95</v>
      </c>
      <c r="S65" s="36" t="s">
        <v>95</v>
      </c>
      <c r="T65" s="36" t="s">
        <v>95</v>
      </c>
    </row>
    <row r="66" spans="1:20" x14ac:dyDescent="0.45">
      <c r="A66" t="s">
        <v>91</v>
      </c>
      <c r="B66">
        <v>69</v>
      </c>
      <c r="C66" t="s">
        <v>13</v>
      </c>
      <c r="D66">
        <v>149</v>
      </c>
      <c r="E66">
        <v>44</v>
      </c>
      <c r="F66">
        <v>37.5</v>
      </c>
      <c r="G66">
        <v>5702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 t="s">
        <v>96</v>
      </c>
      <c r="O66" s="36" t="s">
        <v>95</v>
      </c>
      <c r="P66" s="36" t="s">
        <v>95</v>
      </c>
      <c r="Q66" s="36" t="s">
        <v>95</v>
      </c>
      <c r="R66" s="36" t="s">
        <v>95</v>
      </c>
      <c r="S66" s="36" t="s">
        <v>95</v>
      </c>
      <c r="T66" s="36" t="s">
        <v>95</v>
      </c>
    </row>
    <row r="67" spans="1:20" x14ac:dyDescent="0.45">
      <c r="A67" t="s">
        <v>37</v>
      </c>
      <c r="B67">
        <v>3</v>
      </c>
      <c r="C67" t="s">
        <v>13</v>
      </c>
      <c r="D67">
        <v>90</v>
      </c>
      <c r="E67">
        <v>15</v>
      </c>
      <c r="F67">
        <v>36.4</v>
      </c>
      <c r="G67">
        <v>41768</v>
      </c>
      <c r="H67">
        <v>1120</v>
      </c>
      <c r="I67">
        <v>0</v>
      </c>
      <c r="J67">
        <v>0</v>
      </c>
      <c r="K67">
        <v>0</v>
      </c>
      <c r="L67">
        <v>0</v>
      </c>
      <c r="M67">
        <v>0</v>
      </c>
      <c r="N67" t="s">
        <v>96</v>
      </c>
      <c r="O67" s="36" t="s">
        <v>95</v>
      </c>
      <c r="P67" s="36" t="s">
        <v>95</v>
      </c>
      <c r="Q67" s="36" t="s">
        <v>95</v>
      </c>
      <c r="R67" s="36" t="s">
        <v>95</v>
      </c>
      <c r="S67" s="36" t="s">
        <v>95</v>
      </c>
      <c r="T67" s="36" t="s">
        <v>95</v>
      </c>
    </row>
    <row r="68" spans="1:20" x14ac:dyDescent="0.45">
      <c r="A68" s="1" t="s">
        <v>29</v>
      </c>
      <c r="B68" s="1">
        <v>18</v>
      </c>
      <c r="C68" s="1" t="s">
        <v>13</v>
      </c>
      <c r="D68" s="1">
        <v>155</v>
      </c>
      <c r="E68" s="1">
        <v>35</v>
      </c>
      <c r="F68" s="1">
        <v>37.6</v>
      </c>
      <c r="G68" s="1">
        <v>196521</v>
      </c>
      <c r="H68" s="1">
        <v>1280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t="s">
        <v>96</v>
      </c>
      <c r="O68" s="36" t="s">
        <v>95</v>
      </c>
      <c r="P68" s="36" t="s">
        <v>95</v>
      </c>
      <c r="Q68" s="36" t="s">
        <v>95</v>
      </c>
      <c r="R68" s="36" t="s">
        <v>95</v>
      </c>
      <c r="S68" s="36" t="s">
        <v>95</v>
      </c>
      <c r="T68" s="36" t="s">
        <v>95</v>
      </c>
    </row>
    <row r="69" spans="1:20" x14ac:dyDescent="0.45">
      <c r="A69" t="s">
        <v>41</v>
      </c>
      <c r="B69">
        <v>8</v>
      </c>
      <c r="C69" t="s">
        <v>14</v>
      </c>
      <c r="D69">
        <v>124</v>
      </c>
      <c r="E69">
        <v>23</v>
      </c>
      <c r="F69">
        <v>37.1</v>
      </c>
      <c r="G69">
        <v>77692</v>
      </c>
      <c r="H69">
        <v>2613</v>
      </c>
      <c r="I69">
        <v>0</v>
      </c>
      <c r="J69">
        <v>0</v>
      </c>
      <c r="K69">
        <v>0</v>
      </c>
      <c r="L69">
        <v>0</v>
      </c>
      <c r="M69">
        <v>0</v>
      </c>
      <c r="N69" t="s">
        <v>96</v>
      </c>
      <c r="O69" s="36" t="s">
        <v>95</v>
      </c>
      <c r="P69" s="36" t="s">
        <v>95</v>
      </c>
      <c r="Q69" s="36" t="s">
        <v>95</v>
      </c>
      <c r="R69" s="36" t="s">
        <v>95</v>
      </c>
      <c r="S69" s="36" t="s">
        <v>95</v>
      </c>
      <c r="T69" s="36" t="s">
        <v>95</v>
      </c>
    </row>
    <row r="70" spans="1:20" x14ac:dyDescent="0.45">
      <c r="A70" t="s">
        <v>89</v>
      </c>
      <c r="B70">
        <v>14</v>
      </c>
      <c r="C70" t="s">
        <v>14</v>
      </c>
      <c r="D70">
        <v>142</v>
      </c>
      <c r="E70">
        <v>30</v>
      </c>
      <c r="F70">
        <v>36.799999999999997</v>
      </c>
      <c r="G70">
        <v>7365</v>
      </c>
      <c r="H70">
        <v>1236</v>
      </c>
      <c r="I70">
        <v>0</v>
      </c>
      <c r="J70">
        <v>0</v>
      </c>
      <c r="K70">
        <v>0</v>
      </c>
      <c r="L70">
        <v>0</v>
      </c>
      <c r="M70">
        <v>9497</v>
      </c>
      <c r="N70" t="s">
        <v>96</v>
      </c>
      <c r="O70" s="36" t="s">
        <v>96</v>
      </c>
      <c r="P70" s="36" t="s">
        <v>95</v>
      </c>
      <c r="Q70" s="36" t="s">
        <v>95</v>
      </c>
      <c r="R70" s="36" t="s">
        <v>95</v>
      </c>
      <c r="S70" s="36" t="s">
        <v>95</v>
      </c>
      <c r="T70" s="36" t="s">
        <v>96</v>
      </c>
    </row>
    <row r="71" spans="1:20" x14ac:dyDescent="0.45">
      <c r="A71" t="s">
        <v>90</v>
      </c>
      <c r="B71">
        <v>7</v>
      </c>
      <c r="C71" t="s">
        <v>14</v>
      </c>
      <c r="D71">
        <v>133</v>
      </c>
      <c r="E71">
        <v>23</v>
      </c>
      <c r="F71">
        <v>41.2</v>
      </c>
      <c r="G71">
        <v>67200</v>
      </c>
      <c r="H71">
        <v>1460</v>
      </c>
      <c r="I71">
        <v>0</v>
      </c>
      <c r="J71">
        <v>0</v>
      </c>
      <c r="K71">
        <v>0</v>
      </c>
      <c r="L71">
        <v>0</v>
      </c>
      <c r="M71">
        <v>0</v>
      </c>
      <c r="N71" t="s">
        <v>96</v>
      </c>
      <c r="O71" s="36" t="s">
        <v>96</v>
      </c>
      <c r="P71" s="36" t="s">
        <v>96</v>
      </c>
      <c r="Q71" s="36" t="s">
        <v>96</v>
      </c>
      <c r="R71" s="36" t="s">
        <v>95</v>
      </c>
      <c r="S71" s="36" t="s">
        <v>96</v>
      </c>
      <c r="T71" s="36" t="s">
        <v>96</v>
      </c>
    </row>
    <row r="72" spans="1:20" x14ac:dyDescent="0.45">
      <c r="A72" t="s">
        <v>20</v>
      </c>
      <c r="B72">
        <v>3</v>
      </c>
      <c r="C72" t="s">
        <v>14</v>
      </c>
      <c r="D72">
        <v>89</v>
      </c>
      <c r="E72">
        <v>11</v>
      </c>
      <c r="F72">
        <v>36.700000000000003</v>
      </c>
      <c r="G72">
        <v>195047</v>
      </c>
      <c r="H72">
        <v>2693</v>
      </c>
      <c r="I72">
        <v>0</v>
      </c>
      <c r="J72">
        <v>0</v>
      </c>
      <c r="K72">
        <v>0</v>
      </c>
      <c r="L72">
        <v>0</v>
      </c>
      <c r="M72">
        <v>16983</v>
      </c>
      <c r="N72" t="s">
        <v>96</v>
      </c>
      <c r="O72" s="36" t="s">
        <v>95</v>
      </c>
      <c r="P72" s="36" t="s">
        <v>95</v>
      </c>
      <c r="Q72" s="36" t="s">
        <v>95</v>
      </c>
      <c r="R72" s="36" t="s">
        <v>95</v>
      </c>
      <c r="S72" s="36" t="s">
        <v>95</v>
      </c>
      <c r="T72" s="36" t="s">
        <v>96</v>
      </c>
    </row>
    <row r="73" spans="1:20" x14ac:dyDescent="0.45">
      <c r="A73" t="s">
        <v>94</v>
      </c>
      <c r="B73">
        <v>8</v>
      </c>
      <c r="C73" t="s">
        <v>14</v>
      </c>
      <c r="D73">
        <v>112</v>
      </c>
      <c r="E73">
        <v>20</v>
      </c>
      <c r="F73">
        <v>37.1</v>
      </c>
      <c r="G73">
        <v>6240</v>
      </c>
      <c r="H73">
        <v>0</v>
      </c>
      <c r="I73">
        <v>0</v>
      </c>
      <c r="J73">
        <v>0</v>
      </c>
      <c r="N73" t="s">
        <v>96</v>
      </c>
      <c r="O73" s="36" t="s">
        <v>96</v>
      </c>
      <c r="P73" s="36" t="s">
        <v>95</v>
      </c>
      <c r="Q73" s="36" t="s">
        <v>95</v>
      </c>
      <c r="R73" s="36"/>
      <c r="S73" s="36"/>
      <c r="T73" s="36"/>
    </row>
    <row r="74" spans="1:20" x14ac:dyDescent="0.45">
      <c r="A74" t="s">
        <v>92</v>
      </c>
      <c r="B74">
        <v>7</v>
      </c>
      <c r="C74" t="s">
        <v>14</v>
      </c>
      <c r="D74">
        <v>129.69999999999999</v>
      </c>
      <c r="E74">
        <v>22</v>
      </c>
      <c r="F74">
        <v>39.1</v>
      </c>
      <c r="G74">
        <v>134933</v>
      </c>
      <c r="H74">
        <v>5846</v>
      </c>
      <c r="I74">
        <v>0</v>
      </c>
      <c r="J74">
        <v>0</v>
      </c>
      <c r="K74">
        <v>0</v>
      </c>
      <c r="L74">
        <v>0</v>
      </c>
      <c r="N74" t="s">
        <v>96</v>
      </c>
      <c r="O74" s="36" t="s">
        <v>96</v>
      </c>
      <c r="P74" s="36" t="s">
        <v>95</v>
      </c>
      <c r="Q74" s="36" t="s">
        <v>95</v>
      </c>
      <c r="R74" s="36" t="s">
        <v>95</v>
      </c>
      <c r="S74" s="36" t="s">
        <v>95</v>
      </c>
      <c r="T74" s="36"/>
    </row>
    <row r="75" spans="1:20" x14ac:dyDescent="0.45">
      <c r="A75" t="s">
        <v>93</v>
      </c>
      <c r="B75">
        <v>13</v>
      </c>
      <c r="C75" t="s">
        <v>14</v>
      </c>
      <c r="D75">
        <v>142</v>
      </c>
      <c r="E75">
        <v>35</v>
      </c>
      <c r="F75">
        <v>38.200000000000003</v>
      </c>
      <c r="G75">
        <v>2837</v>
      </c>
      <c r="H75">
        <v>0</v>
      </c>
      <c r="I75">
        <v>0</v>
      </c>
      <c r="J75">
        <v>0</v>
      </c>
      <c r="K75">
        <v>0</v>
      </c>
      <c r="N75" t="s">
        <v>96</v>
      </c>
      <c r="O75" s="36" t="s">
        <v>96</v>
      </c>
      <c r="P75" s="36" t="s">
        <v>95</v>
      </c>
      <c r="Q75" s="36" t="s">
        <v>95</v>
      </c>
      <c r="R75" s="36" t="s">
        <v>95</v>
      </c>
      <c r="S75" s="36"/>
      <c r="T75" s="36"/>
    </row>
    <row r="76" spans="1:20" x14ac:dyDescent="0.45">
      <c r="A76" s="1" t="s">
        <v>21</v>
      </c>
      <c r="B76" s="1">
        <v>18</v>
      </c>
      <c r="C76" s="1" t="s">
        <v>14</v>
      </c>
      <c r="D76" s="1">
        <v>160</v>
      </c>
      <c r="E76" s="1">
        <v>48</v>
      </c>
      <c r="F76" s="1">
        <v>37.1</v>
      </c>
      <c r="G76" s="1">
        <v>5660</v>
      </c>
      <c r="H76" s="1">
        <v>0</v>
      </c>
      <c r="I76" s="1"/>
      <c r="J76" s="1"/>
      <c r="K76" s="1"/>
      <c r="L76" s="1"/>
      <c r="M76" s="1"/>
      <c r="N76" t="s">
        <v>96</v>
      </c>
      <c r="O76" s="36" t="s">
        <v>96</v>
      </c>
      <c r="P76" s="36"/>
      <c r="Q76" s="36"/>
      <c r="R76" s="36"/>
      <c r="S76" s="36"/>
      <c r="T76" s="36"/>
    </row>
    <row r="77" spans="1:20" x14ac:dyDescent="0.45">
      <c r="A77" s="1" t="s">
        <v>58</v>
      </c>
      <c r="B77" s="1">
        <v>9</v>
      </c>
      <c r="C77" s="1" t="s">
        <v>13</v>
      </c>
      <c r="D77" s="1">
        <v>177</v>
      </c>
      <c r="E77" s="1">
        <v>59</v>
      </c>
      <c r="F77" s="1">
        <v>37.6</v>
      </c>
      <c r="G77" s="1">
        <v>32941</v>
      </c>
      <c r="H77" s="1">
        <v>0</v>
      </c>
      <c r="I77" s="1">
        <v>0</v>
      </c>
      <c r="J77" s="1">
        <v>0</v>
      </c>
      <c r="K77" s="1">
        <v>0</v>
      </c>
      <c r="L77" s="1"/>
      <c r="M77" s="1"/>
      <c r="N77" t="s">
        <v>96</v>
      </c>
      <c r="O77" s="36" t="s">
        <v>95</v>
      </c>
      <c r="P77" s="36" t="s">
        <v>95</v>
      </c>
      <c r="Q77" s="36" t="s">
        <v>95</v>
      </c>
      <c r="R77" s="36" t="s">
        <v>95</v>
      </c>
      <c r="S77" s="36"/>
      <c r="T77" s="36"/>
    </row>
    <row r="78" spans="1:20" x14ac:dyDescent="0.45">
      <c r="A78" s="1" t="s">
        <v>43</v>
      </c>
      <c r="B78" s="1">
        <v>10</v>
      </c>
      <c r="C78" s="1" t="s">
        <v>13</v>
      </c>
      <c r="D78" s="1">
        <v>138</v>
      </c>
      <c r="E78" s="1">
        <v>28</v>
      </c>
      <c r="F78" s="1">
        <v>38.5</v>
      </c>
      <c r="G78" s="1">
        <v>100181</v>
      </c>
      <c r="H78" s="1">
        <v>0</v>
      </c>
      <c r="I78" s="1">
        <v>0</v>
      </c>
      <c r="J78" s="1"/>
      <c r="K78" s="1"/>
      <c r="L78" s="1"/>
      <c r="M78" s="1"/>
      <c r="N78" t="s">
        <v>96</v>
      </c>
      <c r="O78" s="36" t="s">
        <v>95</v>
      </c>
      <c r="P78" s="36" t="s">
        <v>95</v>
      </c>
      <c r="Q78" s="36"/>
      <c r="R78" s="36"/>
      <c r="S78" s="36"/>
      <c r="T78" s="36"/>
    </row>
    <row r="79" spans="1:20" x14ac:dyDescent="0.45">
      <c r="A79" s="1" t="s">
        <v>57</v>
      </c>
      <c r="B79" s="1">
        <v>7</v>
      </c>
      <c r="C79" s="1" t="s">
        <v>13</v>
      </c>
      <c r="D79" s="1">
        <v>117</v>
      </c>
      <c r="E79" s="1">
        <v>19</v>
      </c>
      <c r="F79" s="1">
        <v>37.1</v>
      </c>
      <c r="G79" s="1">
        <v>9219</v>
      </c>
      <c r="H79" s="1">
        <v>0</v>
      </c>
      <c r="I79" s="1">
        <v>0</v>
      </c>
      <c r="J79" s="1">
        <v>0</v>
      </c>
      <c r="K79" s="1">
        <v>0</v>
      </c>
      <c r="L79" s="1"/>
      <c r="M79" s="1"/>
      <c r="N79" t="s">
        <v>96</v>
      </c>
      <c r="O79" s="36" t="s">
        <v>95</v>
      </c>
      <c r="P79" s="36" t="s">
        <v>95</v>
      </c>
      <c r="Q79" s="36" t="s">
        <v>95</v>
      </c>
      <c r="R79" s="36" t="s">
        <v>95</v>
      </c>
      <c r="S79" s="36"/>
      <c r="T79" s="36"/>
    </row>
    <row r="80" spans="1:20" x14ac:dyDescent="0.45">
      <c r="A80" s="1" t="s">
        <v>203</v>
      </c>
      <c r="B80">
        <v>5</v>
      </c>
      <c r="C80" t="s">
        <v>13</v>
      </c>
      <c r="D80">
        <v>102</v>
      </c>
      <c r="E80">
        <v>10</v>
      </c>
      <c r="F80">
        <v>37.1</v>
      </c>
      <c r="G80">
        <v>78545</v>
      </c>
      <c r="H80">
        <v>0</v>
      </c>
      <c r="I80">
        <v>0</v>
      </c>
      <c r="J80">
        <v>0</v>
      </c>
      <c r="N80" t="s">
        <v>96</v>
      </c>
      <c r="O80" s="36" t="s">
        <v>95</v>
      </c>
      <c r="P80" s="36" t="s">
        <v>95</v>
      </c>
      <c r="Q80" s="36" t="s">
        <v>95</v>
      </c>
      <c r="R80" s="36"/>
      <c r="S80" s="36"/>
      <c r="T80" s="36"/>
    </row>
    <row r="81" spans="1:20" x14ac:dyDescent="0.45">
      <c r="A81" s="1" t="s">
        <v>204</v>
      </c>
      <c r="B81">
        <v>14</v>
      </c>
      <c r="C81" t="s">
        <v>14</v>
      </c>
      <c r="D81">
        <v>151.69999999999999</v>
      </c>
      <c r="E81">
        <v>49</v>
      </c>
      <c r="F81">
        <v>37.200000000000003</v>
      </c>
      <c r="G81">
        <v>50048</v>
      </c>
      <c r="H81">
        <v>0</v>
      </c>
      <c r="N81" t="s">
        <v>96</v>
      </c>
      <c r="O81" s="36" t="s">
        <v>95</v>
      </c>
      <c r="P81" s="36"/>
      <c r="Q81" s="36"/>
      <c r="R81" s="36"/>
      <c r="S81" s="36"/>
      <c r="T81" s="36"/>
    </row>
    <row r="82" spans="1:20" x14ac:dyDescent="0.45">
      <c r="A82" s="1" t="s">
        <v>22</v>
      </c>
      <c r="B82" s="1">
        <v>7</v>
      </c>
      <c r="C82" s="1" t="s">
        <v>13</v>
      </c>
      <c r="D82" s="1">
        <v>125</v>
      </c>
      <c r="E82" s="1">
        <v>21</v>
      </c>
      <c r="F82" s="1">
        <v>36.799999999999997</v>
      </c>
      <c r="G82" s="1">
        <v>102769</v>
      </c>
      <c r="H82" s="1"/>
      <c r="I82" s="1"/>
      <c r="J82" s="1"/>
      <c r="K82" s="1"/>
      <c r="L82" s="1"/>
      <c r="M82" s="1"/>
      <c r="N82" t="s">
        <v>96</v>
      </c>
      <c r="O82" s="36"/>
      <c r="P82" s="36"/>
      <c r="Q82" s="36"/>
      <c r="R82" s="36"/>
      <c r="S82" s="36"/>
      <c r="T82" s="36"/>
    </row>
    <row r="83" spans="1:20" x14ac:dyDescent="0.45">
      <c r="A83" s="1" t="s">
        <v>35</v>
      </c>
      <c r="B83" s="1">
        <v>10</v>
      </c>
      <c r="C83" s="1" t="s">
        <v>13</v>
      </c>
      <c r="D83" s="1">
        <v>137</v>
      </c>
      <c r="E83" s="1">
        <v>29</v>
      </c>
      <c r="F83" s="1">
        <v>37.700000000000003</v>
      </c>
      <c r="G83" s="1">
        <v>194782</v>
      </c>
      <c r="H83" s="1"/>
      <c r="I83" s="1"/>
      <c r="J83" s="1"/>
      <c r="K83" s="1"/>
      <c r="L83" s="1"/>
      <c r="M83" s="1"/>
      <c r="N83" t="s">
        <v>96</v>
      </c>
      <c r="O83" s="36"/>
      <c r="P83" s="36"/>
      <c r="Q83" s="36"/>
      <c r="R83" s="36"/>
      <c r="S83" s="36"/>
      <c r="T83" s="36"/>
    </row>
    <row r="84" spans="1:20" x14ac:dyDescent="0.45">
      <c r="A84" s="1" t="s">
        <v>205</v>
      </c>
      <c r="B84" s="1">
        <v>11</v>
      </c>
      <c r="C84" s="1" t="s">
        <v>14</v>
      </c>
      <c r="D84" s="1">
        <v>145</v>
      </c>
      <c r="E84" s="1">
        <v>31</v>
      </c>
      <c r="F84" s="1">
        <v>37.200000000000003</v>
      </c>
      <c r="G84" s="1">
        <v>5857</v>
      </c>
      <c r="H84" s="1"/>
      <c r="I84" s="1"/>
      <c r="J84" s="1"/>
      <c r="K84" s="1"/>
      <c r="L84" s="1"/>
      <c r="M84" s="1"/>
      <c r="N84" t="s">
        <v>96</v>
      </c>
    </row>
    <row r="85" spans="1:20" x14ac:dyDescent="0.45">
      <c r="A85" s="1" t="s">
        <v>206</v>
      </c>
      <c r="B85" s="1">
        <v>21</v>
      </c>
      <c r="C85" s="1" t="s">
        <v>13</v>
      </c>
      <c r="D85" s="1">
        <v>164</v>
      </c>
      <c r="E85" s="1">
        <v>64</v>
      </c>
      <c r="F85" s="1">
        <v>36.700000000000003</v>
      </c>
      <c r="G85" s="1">
        <v>24285</v>
      </c>
      <c r="H85" s="1"/>
      <c r="I85" s="1"/>
      <c r="J85" s="1"/>
      <c r="K85" s="1"/>
      <c r="L85" s="1"/>
      <c r="M85" s="1"/>
      <c r="N85" t="s">
        <v>96</v>
      </c>
    </row>
  </sheetData>
  <sortState ref="A74:T85">
    <sortCondition ref="T2:T85"/>
  </sortState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2"/>
  <sheetViews>
    <sheetView topLeftCell="K1" workbookViewId="0">
      <selection activeCell="M1" sqref="M1:O4"/>
    </sheetView>
  </sheetViews>
  <sheetFormatPr defaultColWidth="8.796875" defaultRowHeight="14.25" x14ac:dyDescent="0.45"/>
  <cols>
    <col min="1" max="1" width="9.1328125"/>
    <col min="2" max="2" width="10.796875" bestFit="1" customWidth="1"/>
    <col min="3" max="3" width="14.46484375" bestFit="1" customWidth="1"/>
    <col min="4" max="4" width="14.796875" bestFit="1" customWidth="1"/>
    <col min="5" max="5" width="15.46484375" bestFit="1" customWidth="1"/>
    <col min="8" max="8" width="19" bestFit="1" customWidth="1"/>
    <col min="9" max="9" width="15.1328125" bestFit="1" customWidth="1"/>
    <col min="10" max="10" width="11.796875" bestFit="1" customWidth="1"/>
    <col min="11" max="11" width="18.796875" bestFit="1" customWidth="1"/>
    <col min="12" max="12" width="16.1328125" bestFit="1" customWidth="1"/>
    <col min="13" max="13" width="10.6640625" bestFit="1" customWidth="1"/>
    <col min="14" max="14" width="6.46484375" customWidth="1"/>
    <col min="15" max="15" width="6" customWidth="1"/>
    <col min="16" max="16" width="11.796875" bestFit="1" customWidth="1"/>
    <col min="17" max="17" width="11.6640625" bestFit="1" customWidth="1"/>
    <col min="18" max="18" width="9.796875" customWidth="1"/>
    <col min="19" max="19" width="19" bestFit="1" customWidth="1"/>
    <col min="20" max="20" width="16" customWidth="1"/>
    <col min="21" max="21" width="11.796875" bestFit="1" customWidth="1"/>
    <col min="22" max="22" width="18.796875" bestFit="1" customWidth="1"/>
    <col min="23" max="23" width="16.1328125" bestFit="1" customWidth="1"/>
    <col min="24" max="24" width="12.6640625" bestFit="1" customWidth="1"/>
    <col min="28" max="30" width="9.1328125"/>
  </cols>
  <sheetData>
    <row r="1" spans="1:24" x14ac:dyDescent="0.45">
      <c r="A1" s="1" t="s">
        <v>143</v>
      </c>
      <c r="B1" s="1" t="s">
        <v>104</v>
      </c>
      <c r="C1" s="1" t="s">
        <v>106</v>
      </c>
      <c r="D1" s="1" t="s">
        <v>107</v>
      </c>
      <c r="E1" s="1"/>
      <c r="H1" s="1" t="s">
        <v>0</v>
      </c>
      <c r="I1" s="1" t="s">
        <v>114</v>
      </c>
      <c r="J1" s="1" t="s">
        <v>118</v>
      </c>
      <c r="L1" s="7"/>
      <c r="M1" s="7"/>
      <c r="N1" s="7" t="s">
        <v>97</v>
      </c>
      <c r="O1" s="7" t="s">
        <v>98</v>
      </c>
      <c r="P1" s="7" t="s">
        <v>180</v>
      </c>
      <c r="Q1" s="7" t="s">
        <v>99</v>
      </c>
      <c r="R1" s="7" t="s">
        <v>98</v>
      </c>
      <c r="S1" s="7" t="s">
        <v>100</v>
      </c>
      <c r="T1" s="7" t="s">
        <v>101</v>
      </c>
      <c r="U1" s="7" t="s">
        <v>102</v>
      </c>
      <c r="V1" s="7" t="s">
        <v>181</v>
      </c>
      <c r="W1" s="7" t="s">
        <v>182</v>
      </c>
    </row>
    <row r="2" spans="1:24" s="7" customFormat="1" x14ac:dyDescent="0.45">
      <c r="A2" t="s">
        <v>61</v>
      </c>
      <c r="B2">
        <v>180</v>
      </c>
      <c r="C2">
        <v>220</v>
      </c>
      <c r="D2"/>
      <c r="E2" s="4" t="s">
        <v>109</v>
      </c>
      <c r="H2" t="s">
        <v>20</v>
      </c>
      <c r="I2">
        <v>400</v>
      </c>
      <c r="J2"/>
      <c r="K2" t="s">
        <v>114</v>
      </c>
      <c r="L2" t="s">
        <v>113</v>
      </c>
      <c r="M2" t="s">
        <v>114</v>
      </c>
      <c r="N2" s="4">
        <v>20</v>
      </c>
      <c r="O2" s="12">
        <f>N2/45*100</f>
        <v>44.444444444444443</v>
      </c>
      <c r="P2" s="4" t="s">
        <v>114</v>
      </c>
      <c r="Q2" s="4">
        <v>29</v>
      </c>
      <c r="R2" s="11">
        <f>Q2/45*100</f>
        <v>64.444444444444443</v>
      </c>
      <c r="S2" s="4">
        <v>4</v>
      </c>
      <c r="T2" s="4" t="s">
        <v>115</v>
      </c>
      <c r="U2" s="13">
        <f>Q4/N5</f>
        <v>1.2222222222222223</v>
      </c>
      <c r="V2" s="4" t="s">
        <v>116</v>
      </c>
      <c r="W2" s="4" t="s">
        <v>117</v>
      </c>
    </row>
    <row r="3" spans="1:24" x14ac:dyDescent="0.45">
      <c r="A3" t="s">
        <v>62</v>
      </c>
      <c r="B3">
        <v>200</v>
      </c>
      <c r="E3" s="4" t="s">
        <v>104</v>
      </c>
      <c r="H3" t="s">
        <v>38</v>
      </c>
      <c r="I3">
        <v>400</v>
      </c>
      <c r="K3" t="s">
        <v>114</v>
      </c>
      <c r="M3" t="s">
        <v>118</v>
      </c>
      <c r="N3" s="4">
        <v>17</v>
      </c>
      <c r="O3" s="12">
        <f t="shared" ref="O3:O4" si="0">N3/45*100</f>
        <v>37.777777777777779</v>
      </c>
      <c r="P3" s="4" t="s">
        <v>118</v>
      </c>
      <c r="Q3" s="4">
        <v>26</v>
      </c>
      <c r="R3" s="11">
        <f>Q3/45*100</f>
        <v>57.777777777777771</v>
      </c>
      <c r="S3" s="4">
        <v>5</v>
      </c>
      <c r="T3" s="4" t="s">
        <v>119</v>
      </c>
    </row>
    <row r="4" spans="1:24" x14ac:dyDescent="0.45">
      <c r="A4" s="6" t="s">
        <v>63</v>
      </c>
      <c r="B4" s="6">
        <v>500</v>
      </c>
      <c r="C4" s="6"/>
      <c r="D4" s="6"/>
      <c r="E4" s="18" t="s">
        <v>104</v>
      </c>
      <c r="H4" t="s">
        <v>80</v>
      </c>
      <c r="I4">
        <v>400</v>
      </c>
      <c r="K4" t="s">
        <v>114</v>
      </c>
      <c r="M4" t="s">
        <v>120</v>
      </c>
      <c r="N4" s="4">
        <v>8</v>
      </c>
      <c r="O4" s="12">
        <f t="shared" si="0"/>
        <v>17.777777777777779</v>
      </c>
      <c r="P4" s="4"/>
      <c r="Q4" s="4">
        <f>SUM(Q2:Q3)</f>
        <v>55</v>
      </c>
      <c r="R4" s="4"/>
      <c r="S4" s="4"/>
      <c r="T4" s="4"/>
    </row>
    <row r="5" spans="1:24" x14ac:dyDescent="0.45">
      <c r="A5" t="s">
        <v>65</v>
      </c>
      <c r="B5">
        <v>180</v>
      </c>
      <c r="E5" s="4" t="s">
        <v>104</v>
      </c>
      <c r="H5" t="s">
        <v>85</v>
      </c>
      <c r="J5">
        <v>500</v>
      </c>
      <c r="K5" t="s">
        <v>118</v>
      </c>
      <c r="N5" s="4">
        <f>SUM(N2:N4)</f>
        <v>45</v>
      </c>
      <c r="O5" s="4"/>
      <c r="P5" s="4"/>
      <c r="Q5" s="4"/>
      <c r="R5" s="4"/>
      <c r="S5" s="4"/>
      <c r="T5" s="4"/>
    </row>
    <row r="6" spans="1:24" x14ac:dyDescent="0.45">
      <c r="A6" t="s">
        <v>66</v>
      </c>
      <c r="C6">
        <v>220</v>
      </c>
      <c r="E6" s="4" t="s">
        <v>106</v>
      </c>
      <c r="H6" t="s">
        <v>73</v>
      </c>
      <c r="J6">
        <v>800</v>
      </c>
      <c r="K6" t="s">
        <v>118</v>
      </c>
      <c r="N6" s="2"/>
      <c r="P6" s="2"/>
    </row>
    <row r="7" spans="1:24" x14ac:dyDescent="0.45">
      <c r="A7" t="s">
        <v>67</v>
      </c>
      <c r="B7">
        <v>220</v>
      </c>
      <c r="E7" s="4" t="s">
        <v>104</v>
      </c>
      <c r="H7" t="s">
        <v>67</v>
      </c>
      <c r="J7">
        <v>300</v>
      </c>
      <c r="K7" t="s">
        <v>118</v>
      </c>
    </row>
    <row r="8" spans="1:24" x14ac:dyDescent="0.45">
      <c r="A8" t="s">
        <v>68</v>
      </c>
      <c r="B8">
        <v>160</v>
      </c>
      <c r="E8" s="4" t="s">
        <v>104</v>
      </c>
      <c r="H8" t="s">
        <v>78</v>
      </c>
      <c r="J8">
        <v>350</v>
      </c>
      <c r="K8" t="s">
        <v>118</v>
      </c>
    </row>
    <row r="9" spans="1:24" x14ac:dyDescent="0.45">
      <c r="A9" t="s">
        <v>89</v>
      </c>
      <c r="C9">
        <v>220</v>
      </c>
      <c r="E9" s="4" t="s">
        <v>106</v>
      </c>
      <c r="H9" t="s">
        <v>39</v>
      </c>
      <c r="J9">
        <v>700800</v>
      </c>
      <c r="K9" t="s">
        <v>118</v>
      </c>
    </row>
    <row r="10" spans="1:24" x14ac:dyDescent="0.45">
      <c r="A10" t="s">
        <v>69</v>
      </c>
      <c r="C10">
        <v>220</v>
      </c>
      <c r="E10" s="4" t="s">
        <v>106</v>
      </c>
      <c r="H10" t="s">
        <v>33</v>
      </c>
      <c r="J10">
        <v>300</v>
      </c>
      <c r="K10" t="s">
        <v>118</v>
      </c>
      <c r="S10" s="4"/>
    </row>
    <row r="11" spans="1:24" x14ac:dyDescent="0.45">
      <c r="A11" t="s">
        <v>71</v>
      </c>
      <c r="B11">
        <v>180</v>
      </c>
      <c r="E11" s="4" t="s">
        <v>104</v>
      </c>
      <c r="H11" t="s">
        <v>36</v>
      </c>
      <c r="J11">
        <v>300</v>
      </c>
      <c r="K11" t="s">
        <v>118</v>
      </c>
      <c r="L11" s="4"/>
      <c r="M11" s="4"/>
      <c r="N11" s="4"/>
      <c r="O11" s="4"/>
      <c r="P11" s="4"/>
      <c r="Q11" s="4"/>
      <c r="R11" s="4"/>
      <c r="S11" s="4"/>
      <c r="W11" s="1"/>
      <c r="X11" s="1"/>
    </row>
    <row r="12" spans="1:24" x14ac:dyDescent="0.45">
      <c r="A12" t="s">
        <v>72</v>
      </c>
      <c r="B12" s="5">
        <v>180250500</v>
      </c>
      <c r="C12">
        <v>500</v>
      </c>
      <c r="D12">
        <v>600</v>
      </c>
      <c r="E12" s="4" t="s">
        <v>112</v>
      </c>
      <c r="H12" t="s">
        <v>74</v>
      </c>
      <c r="J12">
        <v>350</v>
      </c>
      <c r="K12" t="s">
        <v>118</v>
      </c>
      <c r="W12" s="2"/>
      <c r="X12" s="2"/>
    </row>
    <row r="13" spans="1:24" x14ac:dyDescent="0.45">
      <c r="A13" t="s">
        <v>73</v>
      </c>
      <c r="B13">
        <v>160</v>
      </c>
      <c r="C13" s="5">
        <v>200450500</v>
      </c>
      <c r="E13" s="4" t="s">
        <v>109</v>
      </c>
      <c r="H13" t="s">
        <v>72</v>
      </c>
      <c r="J13">
        <v>400</v>
      </c>
      <c r="K13" t="s">
        <v>118</v>
      </c>
      <c r="W13" s="2"/>
      <c r="X13" s="2"/>
    </row>
    <row r="14" spans="1:24" x14ac:dyDescent="0.45">
      <c r="A14" t="s">
        <v>74</v>
      </c>
      <c r="B14" s="5">
        <v>180250500</v>
      </c>
      <c r="C14">
        <v>220</v>
      </c>
      <c r="E14" s="4" t="s">
        <v>109</v>
      </c>
      <c r="H14" t="s">
        <v>86</v>
      </c>
      <c r="J14">
        <v>500</v>
      </c>
      <c r="K14" t="s">
        <v>118</v>
      </c>
      <c r="W14" s="2"/>
      <c r="X14" s="2"/>
    </row>
    <row r="15" spans="1:24" x14ac:dyDescent="0.45">
      <c r="A15" t="s">
        <v>75</v>
      </c>
      <c r="B15">
        <v>180</v>
      </c>
      <c r="D15">
        <v>160</v>
      </c>
      <c r="E15" s="4" t="s">
        <v>110</v>
      </c>
      <c r="H15" t="s">
        <v>89</v>
      </c>
      <c r="J15">
        <v>300</v>
      </c>
      <c r="K15" t="s">
        <v>118</v>
      </c>
      <c r="W15" s="2"/>
      <c r="X15" s="2"/>
    </row>
    <row r="16" spans="1:24" x14ac:dyDescent="0.45">
      <c r="A16" t="s">
        <v>76</v>
      </c>
      <c r="B16">
        <v>180</v>
      </c>
      <c r="D16">
        <v>160</v>
      </c>
      <c r="E16" s="4" t="s">
        <v>110</v>
      </c>
      <c r="H16" t="s">
        <v>83</v>
      </c>
      <c r="J16">
        <v>500</v>
      </c>
      <c r="K16" t="s">
        <v>118</v>
      </c>
      <c r="L16" s="4"/>
      <c r="M16" s="4"/>
      <c r="N16" s="4">
        <f>121+55</f>
        <v>176</v>
      </c>
      <c r="O16" s="4"/>
      <c r="P16" s="4"/>
      <c r="W16" s="2"/>
      <c r="X16" s="2"/>
    </row>
    <row r="17" spans="1:30" x14ac:dyDescent="0.45">
      <c r="A17" t="s">
        <v>90</v>
      </c>
      <c r="B17">
        <v>180</v>
      </c>
      <c r="E17" s="4" t="s">
        <v>104</v>
      </c>
      <c r="H17" t="s">
        <v>68</v>
      </c>
      <c r="J17">
        <v>300</v>
      </c>
      <c r="K17" t="s">
        <v>118</v>
      </c>
      <c r="N17">
        <f>61+45</f>
        <v>106</v>
      </c>
      <c r="W17" s="2"/>
      <c r="X17" s="2"/>
    </row>
    <row r="18" spans="1:30" ht="18" x14ac:dyDescent="0.55000000000000004">
      <c r="A18" t="s">
        <v>77</v>
      </c>
      <c r="B18">
        <v>180</v>
      </c>
      <c r="E18" s="4" t="s">
        <v>104</v>
      </c>
      <c r="H18" t="s">
        <v>79</v>
      </c>
      <c r="I18">
        <v>400</v>
      </c>
      <c r="K18" t="s">
        <v>114</v>
      </c>
      <c r="M18" t="s">
        <v>223</v>
      </c>
      <c r="N18" s="8">
        <f>N16/N17</f>
        <v>1.6603773584905661</v>
      </c>
      <c r="W18" s="2"/>
      <c r="X18" s="2"/>
    </row>
    <row r="19" spans="1:30" x14ac:dyDescent="0.45">
      <c r="A19" t="s">
        <v>78</v>
      </c>
      <c r="C19">
        <v>220</v>
      </c>
      <c r="E19" s="4" t="s">
        <v>106</v>
      </c>
      <c r="H19" t="s">
        <v>65</v>
      </c>
      <c r="I19">
        <v>400</v>
      </c>
      <c r="K19" t="s">
        <v>114</v>
      </c>
    </row>
    <row r="20" spans="1:30" x14ac:dyDescent="0.45">
      <c r="A20" t="s">
        <v>79</v>
      </c>
      <c r="D20">
        <v>550</v>
      </c>
      <c r="E20" s="4" t="s">
        <v>107</v>
      </c>
      <c r="H20" t="s">
        <v>90</v>
      </c>
      <c r="I20">
        <v>400</v>
      </c>
      <c r="K20" t="s">
        <v>114</v>
      </c>
      <c r="V20" s="1"/>
      <c r="W20" s="1"/>
      <c r="X20" s="1"/>
      <c r="Y20" s="1"/>
    </row>
    <row r="21" spans="1:30" x14ac:dyDescent="0.45">
      <c r="A21" t="s">
        <v>80</v>
      </c>
      <c r="B21">
        <v>180</v>
      </c>
      <c r="D21">
        <v>160</v>
      </c>
      <c r="E21" s="4" t="s">
        <v>110</v>
      </c>
      <c r="H21" t="s">
        <v>15</v>
      </c>
      <c r="I21">
        <v>400</v>
      </c>
      <c r="K21" t="s">
        <v>114</v>
      </c>
      <c r="V21" s="7"/>
      <c r="W21" s="7"/>
      <c r="X21" s="7"/>
      <c r="Y21" s="7"/>
      <c r="AC21" s="1"/>
      <c r="AD21" s="1"/>
    </row>
    <row r="22" spans="1:30" x14ac:dyDescent="0.45">
      <c r="A22" t="s">
        <v>81</v>
      </c>
      <c r="B22" t="s">
        <v>209</v>
      </c>
      <c r="D22" t="s">
        <v>207</v>
      </c>
      <c r="E22" s="4" t="s">
        <v>110</v>
      </c>
      <c r="H22" t="s">
        <v>82</v>
      </c>
      <c r="I22">
        <v>400</v>
      </c>
      <c r="K22" t="s">
        <v>114</v>
      </c>
      <c r="V22" s="2"/>
      <c r="W22" s="2"/>
      <c r="X22" s="2"/>
      <c r="Y22" s="2"/>
    </row>
    <row r="23" spans="1:30" x14ac:dyDescent="0.45">
      <c r="A23" t="s">
        <v>82</v>
      </c>
      <c r="B23">
        <v>160</v>
      </c>
      <c r="E23" s="4" t="s">
        <v>104</v>
      </c>
      <c r="H23" t="s">
        <v>94</v>
      </c>
      <c r="I23">
        <v>400</v>
      </c>
      <c r="K23" t="s">
        <v>114</v>
      </c>
      <c r="V23" s="2"/>
      <c r="W23" s="2"/>
      <c r="X23" s="2"/>
      <c r="Y23" s="2"/>
    </row>
    <row r="24" spans="1:30" x14ac:dyDescent="0.45">
      <c r="A24" t="s">
        <v>83</v>
      </c>
      <c r="B24">
        <v>180</v>
      </c>
      <c r="E24" s="4" t="s">
        <v>104</v>
      </c>
      <c r="H24" t="s">
        <v>61</v>
      </c>
      <c r="I24">
        <v>400</v>
      </c>
      <c r="K24" t="s">
        <v>114</v>
      </c>
      <c r="V24" s="2"/>
      <c r="W24" s="2"/>
      <c r="X24" s="2"/>
      <c r="Y24" s="2"/>
    </row>
    <row r="25" spans="1:30" x14ac:dyDescent="0.45">
      <c r="A25" t="s">
        <v>84</v>
      </c>
      <c r="B25" s="1"/>
      <c r="C25" s="5">
        <v>500600</v>
      </c>
      <c r="E25" s="4" t="s">
        <v>106</v>
      </c>
      <c r="H25" t="s">
        <v>81</v>
      </c>
      <c r="I25">
        <v>400</v>
      </c>
      <c r="K25" t="s">
        <v>114</v>
      </c>
      <c r="L25" s="2"/>
      <c r="V25" s="2"/>
      <c r="X25" s="2"/>
      <c r="AC25" s="17"/>
      <c r="AD25" s="17"/>
    </row>
    <row r="26" spans="1:30" x14ac:dyDescent="0.45">
      <c r="A26" t="s">
        <v>85</v>
      </c>
      <c r="D26">
        <v>160</v>
      </c>
      <c r="E26" s="4" t="s">
        <v>107</v>
      </c>
      <c r="H26" t="s">
        <v>59</v>
      </c>
      <c r="I26">
        <v>400</v>
      </c>
      <c r="K26" t="s">
        <v>114</v>
      </c>
      <c r="L26" s="2"/>
      <c r="W26" s="1"/>
      <c r="X26" s="1"/>
    </row>
    <row r="27" spans="1:30" x14ac:dyDescent="0.45">
      <c r="A27" t="s">
        <v>92</v>
      </c>
      <c r="D27">
        <v>160</v>
      </c>
      <c r="E27" s="4" t="s">
        <v>107</v>
      </c>
      <c r="H27" t="s">
        <v>52</v>
      </c>
      <c r="I27">
        <v>400</v>
      </c>
      <c r="K27" t="s">
        <v>114</v>
      </c>
      <c r="L27" s="2"/>
      <c r="W27" s="2"/>
      <c r="X27" s="2"/>
    </row>
    <row r="28" spans="1:30" x14ac:dyDescent="0.45">
      <c r="A28" t="s">
        <v>86</v>
      </c>
      <c r="C28" s="5">
        <v>200400500600</v>
      </c>
      <c r="D28">
        <v>160</v>
      </c>
      <c r="E28" s="4" t="s">
        <v>111</v>
      </c>
      <c r="H28" t="s">
        <v>75</v>
      </c>
      <c r="I28">
        <v>400</v>
      </c>
      <c r="K28" t="s">
        <v>114</v>
      </c>
      <c r="W28" s="2"/>
      <c r="X28" s="2"/>
    </row>
    <row r="29" spans="1:30" x14ac:dyDescent="0.45">
      <c r="A29" t="s">
        <v>93</v>
      </c>
      <c r="B29">
        <v>180</v>
      </c>
      <c r="C29">
        <v>220</v>
      </c>
      <c r="D29" t="s">
        <v>208</v>
      </c>
      <c r="E29" s="4" t="s">
        <v>112</v>
      </c>
      <c r="H29" t="s">
        <v>88</v>
      </c>
      <c r="I29">
        <v>400</v>
      </c>
      <c r="K29" t="s">
        <v>114</v>
      </c>
      <c r="W29" s="2"/>
      <c r="X29" s="2"/>
    </row>
    <row r="30" spans="1:30" x14ac:dyDescent="0.45">
      <c r="A30" t="s">
        <v>87</v>
      </c>
      <c r="B30" s="5">
        <v>180220500</v>
      </c>
      <c r="C30">
        <v>300</v>
      </c>
      <c r="D30">
        <v>160</v>
      </c>
      <c r="E30" s="4" t="s">
        <v>112</v>
      </c>
      <c r="H30" t="s">
        <v>66</v>
      </c>
      <c r="I30">
        <v>400</v>
      </c>
      <c r="K30" t="s">
        <v>114</v>
      </c>
    </row>
    <row r="31" spans="1:30" x14ac:dyDescent="0.45">
      <c r="A31" t="s">
        <v>88</v>
      </c>
      <c r="C31">
        <v>300</v>
      </c>
      <c r="E31" s="4" t="s">
        <v>106</v>
      </c>
      <c r="H31" t="s">
        <v>77</v>
      </c>
      <c r="I31">
        <v>500</v>
      </c>
      <c r="K31" t="s">
        <v>114</v>
      </c>
    </row>
    <row r="32" spans="1:30" x14ac:dyDescent="0.45">
      <c r="A32" t="s">
        <v>15</v>
      </c>
      <c r="B32">
        <v>200</v>
      </c>
      <c r="E32" s="4" t="s">
        <v>104</v>
      </c>
      <c r="H32" t="s">
        <v>42</v>
      </c>
      <c r="I32">
        <v>400</v>
      </c>
      <c r="J32">
        <v>300</v>
      </c>
      <c r="K32" t="s">
        <v>120</v>
      </c>
    </row>
    <row r="33" spans="1:11" x14ac:dyDescent="0.45">
      <c r="A33" t="s">
        <v>17</v>
      </c>
      <c r="B33">
        <v>200</v>
      </c>
      <c r="E33" s="4" t="s">
        <v>104</v>
      </c>
      <c r="H33" t="s">
        <v>62</v>
      </c>
      <c r="I33">
        <v>400</v>
      </c>
      <c r="J33">
        <v>380</v>
      </c>
      <c r="K33" t="s">
        <v>120</v>
      </c>
    </row>
    <row r="34" spans="1:11" x14ac:dyDescent="0.45">
      <c r="A34" t="s">
        <v>16</v>
      </c>
      <c r="B34">
        <v>220</v>
      </c>
      <c r="E34" s="4" t="s">
        <v>104</v>
      </c>
      <c r="H34" t="s">
        <v>40</v>
      </c>
      <c r="I34">
        <v>400</v>
      </c>
      <c r="J34">
        <v>350</v>
      </c>
      <c r="K34" t="s">
        <v>120</v>
      </c>
    </row>
    <row r="35" spans="1:11" x14ac:dyDescent="0.45">
      <c r="A35" t="s">
        <v>18</v>
      </c>
      <c r="B35">
        <v>220</v>
      </c>
      <c r="E35" s="4" t="s">
        <v>104</v>
      </c>
      <c r="H35" t="s">
        <v>93</v>
      </c>
      <c r="I35">
        <v>400</v>
      </c>
      <c r="J35">
        <v>400</v>
      </c>
      <c r="K35" t="s">
        <v>120</v>
      </c>
    </row>
    <row r="36" spans="1:11" x14ac:dyDescent="0.45">
      <c r="A36" t="s">
        <v>19</v>
      </c>
      <c r="B36" s="5">
        <v>180220500</v>
      </c>
      <c r="D36" t="s">
        <v>208</v>
      </c>
      <c r="E36" s="4" t="s">
        <v>130</v>
      </c>
      <c r="H36" t="s">
        <v>92</v>
      </c>
      <c r="I36">
        <v>500</v>
      </c>
      <c r="J36">
        <v>500</v>
      </c>
      <c r="K36" t="s">
        <v>120</v>
      </c>
    </row>
    <row r="37" spans="1:11" x14ac:dyDescent="0.45">
      <c r="A37" t="s">
        <v>20</v>
      </c>
      <c r="D37">
        <v>160</v>
      </c>
      <c r="E37" s="4" t="s">
        <v>128</v>
      </c>
      <c r="H37" t="s">
        <v>63</v>
      </c>
      <c r="I37">
        <v>500</v>
      </c>
      <c r="J37">
        <v>800</v>
      </c>
      <c r="K37" t="s">
        <v>120</v>
      </c>
    </row>
    <row r="38" spans="1:11" x14ac:dyDescent="0.45">
      <c r="A38" t="s">
        <v>21</v>
      </c>
      <c r="B38">
        <v>200</v>
      </c>
      <c r="E38" s="4" t="s">
        <v>104</v>
      </c>
      <c r="H38" t="s">
        <v>64</v>
      </c>
      <c r="I38" t="s">
        <v>127</v>
      </c>
      <c r="J38">
        <v>800</v>
      </c>
      <c r="K38" t="s">
        <v>120</v>
      </c>
    </row>
    <row r="39" spans="1:11" x14ac:dyDescent="0.45">
      <c r="A39" t="s">
        <v>23</v>
      </c>
      <c r="C39">
        <v>250</v>
      </c>
      <c r="E39" s="4" t="s">
        <v>106</v>
      </c>
      <c r="H39" t="s">
        <v>56</v>
      </c>
      <c r="J39">
        <v>300</v>
      </c>
      <c r="K39" t="s">
        <v>118</v>
      </c>
    </row>
    <row r="40" spans="1:11" x14ac:dyDescent="0.45">
      <c r="A40" t="s">
        <v>24</v>
      </c>
      <c r="C40">
        <v>220</v>
      </c>
      <c r="E40" s="4" t="s">
        <v>106</v>
      </c>
      <c r="H40" t="s">
        <v>34</v>
      </c>
      <c r="J40">
        <v>350</v>
      </c>
      <c r="K40" t="s">
        <v>118</v>
      </c>
    </row>
    <row r="41" spans="1:11" x14ac:dyDescent="0.45">
      <c r="A41" t="s">
        <v>25</v>
      </c>
      <c r="C41">
        <v>220</v>
      </c>
      <c r="E41" s="4" t="s">
        <v>106</v>
      </c>
      <c r="H41" t="s">
        <v>84</v>
      </c>
      <c r="J41">
        <v>500</v>
      </c>
      <c r="K41" t="s">
        <v>118</v>
      </c>
    </row>
    <row r="42" spans="1:11" x14ac:dyDescent="0.45">
      <c r="A42" t="s">
        <v>28</v>
      </c>
      <c r="D42">
        <v>160</v>
      </c>
      <c r="E42" s="4" t="s">
        <v>128</v>
      </c>
      <c r="H42" t="s">
        <v>87</v>
      </c>
      <c r="J42">
        <v>500</v>
      </c>
      <c r="K42" t="s">
        <v>118</v>
      </c>
    </row>
    <row r="43" spans="1:11" x14ac:dyDescent="0.45">
      <c r="A43" t="s">
        <v>30</v>
      </c>
      <c r="B43">
        <v>200</v>
      </c>
      <c r="D43">
        <v>600</v>
      </c>
      <c r="E43" s="4" t="s">
        <v>110</v>
      </c>
      <c r="H43" t="s">
        <v>21</v>
      </c>
      <c r="I43">
        <v>400</v>
      </c>
      <c r="K43" t="s">
        <v>114</v>
      </c>
    </row>
    <row r="44" spans="1:11" x14ac:dyDescent="0.45">
      <c r="A44" t="s">
        <v>33</v>
      </c>
      <c r="B44">
        <v>180</v>
      </c>
      <c r="C44" s="5">
        <v>300400</v>
      </c>
      <c r="D44">
        <v>600</v>
      </c>
      <c r="E44" s="4" t="s">
        <v>112</v>
      </c>
      <c r="H44" t="s">
        <v>23</v>
      </c>
      <c r="I44">
        <v>400</v>
      </c>
      <c r="K44" t="s">
        <v>114</v>
      </c>
    </row>
    <row r="45" spans="1:11" x14ac:dyDescent="0.45">
      <c r="A45" t="s">
        <v>34</v>
      </c>
      <c r="B45">
        <v>200</v>
      </c>
      <c r="E45" s="4" t="s">
        <v>104</v>
      </c>
      <c r="H45" t="s">
        <v>55</v>
      </c>
      <c r="I45">
        <v>350</v>
      </c>
      <c r="K45" t="s">
        <v>114</v>
      </c>
    </row>
    <row r="46" spans="1:11" x14ac:dyDescent="0.45">
      <c r="A46" t="s">
        <v>36</v>
      </c>
      <c r="B46">
        <v>180</v>
      </c>
      <c r="C46">
        <v>220</v>
      </c>
      <c r="E46" s="4" t="s">
        <v>109</v>
      </c>
      <c r="H46" t="s">
        <v>30</v>
      </c>
      <c r="I46">
        <v>400</v>
      </c>
      <c r="J46">
        <v>300</v>
      </c>
      <c r="K46" t="s">
        <v>120</v>
      </c>
    </row>
    <row r="47" spans="1:11" x14ac:dyDescent="0.45">
      <c r="A47" t="s">
        <v>38</v>
      </c>
      <c r="B47">
        <v>180</v>
      </c>
      <c r="E47" s="4" t="s">
        <v>104</v>
      </c>
    </row>
    <row r="48" spans="1:11" x14ac:dyDescent="0.45">
      <c r="A48" t="s">
        <v>55</v>
      </c>
      <c r="B48">
        <v>180</v>
      </c>
      <c r="C48">
        <v>250</v>
      </c>
      <c r="E48" s="4" t="s">
        <v>109</v>
      </c>
    </row>
    <row r="49" spans="1:16" x14ac:dyDescent="0.45">
      <c r="A49" t="s">
        <v>39</v>
      </c>
      <c r="B49">
        <v>160</v>
      </c>
      <c r="C49">
        <v>250</v>
      </c>
      <c r="D49">
        <v>160</v>
      </c>
      <c r="E49" s="4" t="s">
        <v>112</v>
      </c>
    </row>
    <row r="50" spans="1:16" x14ac:dyDescent="0.45">
      <c r="A50" t="s">
        <v>40</v>
      </c>
      <c r="B50" s="5">
        <v>180220500</v>
      </c>
      <c r="E50" s="4" t="s">
        <v>104</v>
      </c>
    </row>
    <row r="51" spans="1:16" x14ac:dyDescent="0.45">
      <c r="A51" t="s">
        <v>56</v>
      </c>
      <c r="B51">
        <v>200</v>
      </c>
      <c r="D51">
        <v>160</v>
      </c>
      <c r="E51" s="4" t="s">
        <v>110</v>
      </c>
    </row>
    <row r="52" spans="1:16" x14ac:dyDescent="0.45">
      <c r="A52" t="s">
        <v>58</v>
      </c>
      <c r="B52">
        <v>180</v>
      </c>
      <c r="C52">
        <v>250</v>
      </c>
      <c r="D52">
        <v>160</v>
      </c>
      <c r="E52" s="4" t="s">
        <v>112</v>
      </c>
    </row>
    <row r="53" spans="1:16" x14ac:dyDescent="0.45">
      <c r="A53" t="s">
        <v>42</v>
      </c>
      <c r="D53">
        <v>160</v>
      </c>
      <c r="E53" s="4" t="s">
        <v>128</v>
      </c>
      <c r="I53" s="2"/>
      <c r="K53" s="2"/>
    </row>
    <row r="54" spans="1:16" x14ac:dyDescent="0.45">
      <c r="A54" t="s">
        <v>59</v>
      </c>
      <c r="B54">
        <v>200</v>
      </c>
      <c r="D54">
        <v>160</v>
      </c>
      <c r="E54" s="4" t="s">
        <v>130</v>
      </c>
      <c r="I54" s="2"/>
      <c r="K54" s="2"/>
    </row>
    <row r="55" spans="1:16" x14ac:dyDescent="0.45">
      <c r="A55" t="s">
        <v>60</v>
      </c>
      <c r="B55">
        <v>180</v>
      </c>
      <c r="C55">
        <v>220</v>
      </c>
      <c r="D55">
        <v>160</v>
      </c>
      <c r="E55" s="4" t="s">
        <v>112</v>
      </c>
      <c r="I55" s="2"/>
      <c r="K55" s="2"/>
    </row>
    <row r="56" spans="1:16" x14ac:dyDescent="0.45">
      <c r="A56" t="s">
        <v>43</v>
      </c>
      <c r="B56">
        <v>180</v>
      </c>
      <c r="C56">
        <v>250</v>
      </c>
      <c r="D56">
        <v>160</v>
      </c>
      <c r="E56" s="4" t="s">
        <v>112</v>
      </c>
    </row>
    <row r="57" spans="1:16" x14ac:dyDescent="0.45">
      <c r="A57" t="s">
        <v>45</v>
      </c>
      <c r="B57">
        <v>200</v>
      </c>
      <c r="C57">
        <v>220</v>
      </c>
      <c r="E57" s="4" t="s">
        <v>109</v>
      </c>
      <c r="O57" s="17"/>
      <c r="P57" s="17"/>
    </row>
    <row r="58" spans="1:16" x14ac:dyDescent="0.45">
      <c r="A58" t="s">
        <v>48</v>
      </c>
      <c r="B58">
        <v>200</v>
      </c>
      <c r="D58">
        <v>160</v>
      </c>
      <c r="E58" s="4" t="s">
        <v>130</v>
      </c>
    </row>
    <row r="59" spans="1:16" x14ac:dyDescent="0.45">
      <c r="A59" t="s">
        <v>49</v>
      </c>
      <c r="D59">
        <v>160</v>
      </c>
      <c r="E59" s="4" t="s">
        <v>128</v>
      </c>
    </row>
    <row r="60" spans="1:16" x14ac:dyDescent="0.45">
      <c r="A60" s="6" t="s">
        <v>51</v>
      </c>
      <c r="B60" s="6">
        <v>500</v>
      </c>
      <c r="C60" s="6"/>
      <c r="D60" s="6"/>
      <c r="E60" s="18" t="s">
        <v>104</v>
      </c>
    </row>
    <row r="61" spans="1:16" x14ac:dyDescent="0.45">
      <c r="A61" t="s">
        <v>52</v>
      </c>
      <c r="B61">
        <v>200</v>
      </c>
      <c r="D61" t="s">
        <v>129</v>
      </c>
      <c r="E61" s="4" t="s">
        <v>130</v>
      </c>
    </row>
    <row r="62" spans="1:16" x14ac:dyDescent="0.45">
      <c r="A62" t="s">
        <v>53</v>
      </c>
      <c r="B62">
        <v>160</v>
      </c>
      <c r="D62">
        <v>160</v>
      </c>
      <c r="E62" s="4" t="s">
        <v>130</v>
      </c>
    </row>
    <row r="64" spans="1:16" x14ac:dyDescent="0.45">
      <c r="A64" s="7"/>
      <c r="B64" s="7"/>
      <c r="C64" s="7" t="s">
        <v>97</v>
      </c>
      <c r="D64" s="7" t="s">
        <v>98</v>
      </c>
      <c r="E64" s="7" t="s">
        <v>180</v>
      </c>
      <c r="F64" s="7" t="s">
        <v>99</v>
      </c>
      <c r="G64" s="7" t="s">
        <v>98</v>
      </c>
      <c r="H64" s="7" t="s">
        <v>100</v>
      </c>
      <c r="I64" s="7" t="s">
        <v>101</v>
      </c>
      <c r="J64" s="7" t="s">
        <v>102</v>
      </c>
      <c r="K64" s="7" t="s">
        <v>181</v>
      </c>
      <c r="L64" s="7" t="s">
        <v>182</v>
      </c>
    </row>
    <row r="65" spans="1:12" x14ac:dyDescent="0.45">
      <c r="A65" t="s">
        <v>103</v>
      </c>
      <c r="B65" t="s">
        <v>104</v>
      </c>
      <c r="C65" s="4">
        <v>19</v>
      </c>
      <c r="D65" s="11">
        <f t="shared" ref="D65:D70" si="1">C65/61*100</f>
        <v>31.147540983606557</v>
      </c>
      <c r="E65" s="4" t="s">
        <v>104</v>
      </c>
      <c r="F65" s="4">
        <v>55</v>
      </c>
      <c r="G65" s="12">
        <f>F65/61*100</f>
        <v>90.163934426229503</v>
      </c>
      <c r="H65" s="4">
        <v>7</v>
      </c>
      <c r="I65" s="4" t="s">
        <v>105</v>
      </c>
      <c r="J65" s="13">
        <f>F68/C72</f>
        <v>1.9836065573770492</v>
      </c>
      <c r="K65" s="4" t="s">
        <v>210</v>
      </c>
      <c r="L65" s="4" t="s">
        <v>211</v>
      </c>
    </row>
    <row r="66" spans="1:12" x14ac:dyDescent="0.45">
      <c r="B66" t="s">
        <v>106</v>
      </c>
      <c r="C66" s="4">
        <v>9</v>
      </c>
      <c r="D66" s="11">
        <f t="shared" si="1"/>
        <v>14.754098360655737</v>
      </c>
      <c r="E66" s="4" t="s">
        <v>106</v>
      </c>
      <c r="F66" s="4">
        <v>31</v>
      </c>
      <c r="G66" s="12">
        <f t="shared" ref="G66:G67" si="2">F66/61*100</f>
        <v>50.819672131147541</v>
      </c>
      <c r="H66" s="4">
        <v>6</v>
      </c>
      <c r="I66" s="4" t="s">
        <v>105</v>
      </c>
      <c r="J66" s="4"/>
      <c r="K66" s="4"/>
      <c r="L66" s="4"/>
    </row>
    <row r="67" spans="1:12" x14ac:dyDescent="0.45">
      <c r="B67" t="s">
        <v>107</v>
      </c>
      <c r="C67" s="4">
        <v>7</v>
      </c>
      <c r="D67" s="11">
        <f t="shared" si="1"/>
        <v>11.475409836065573</v>
      </c>
      <c r="E67" s="4" t="s">
        <v>107</v>
      </c>
      <c r="F67" s="4">
        <v>35</v>
      </c>
      <c r="G67" s="12">
        <f t="shared" si="2"/>
        <v>57.377049180327866</v>
      </c>
      <c r="H67" s="4">
        <v>3</v>
      </c>
      <c r="I67" s="4" t="s">
        <v>108</v>
      </c>
      <c r="J67" s="4"/>
      <c r="K67" s="4"/>
      <c r="L67" s="4"/>
    </row>
    <row r="68" spans="1:12" x14ac:dyDescent="0.45">
      <c r="B68" t="s">
        <v>109</v>
      </c>
      <c r="C68" s="4">
        <v>6</v>
      </c>
      <c r="D68" s="11">
        <f t="shared" si="1"/>
        <v>9.8360655737704921</v>
      </c>
      <c r="E68" s="4"/>
      <c r="F68" s="4">
        <f>SUM(F65:F67)</f>
        <v>121</v>
      </c>
      <c r="G68" s="4"/>
      <c r="H68" s="4"/>
      <c r="I68" s="4"/>
      <c r="J68" s="4"/>
      <c r="K68" s="4"/>
      <c r="L68" s="4"/>
    </row>
    <row r="69" spans="1:12" x14ac:dyDescent="0.45">
      <c r="B69" t="s">
        <v>110</v>
      </c>
      <c r="C69" s="4">
        <v>11</v>
      </c>
      <c r="D69" s="11">
        <f t="shared" si="1"/>
        <v>18.032786885245901</v>
      </c>
      <c r="E69" s="4"/>
      <c r="F69" s="4"/>
      <c r="G69" s="4"/>
      <c r="L69" s="4"/>
    </row>
    <row r="70" spans="1:12" x14ac:dyDescent="0.45">
      <c r="B70" t="s">
        <v>111</v>
      </c>
      <c r="C70" s="4">
        <v>1</v>
      </c>
      <c r="D70" s="11">
        <f t="shared" si="1"/>
        <v>1.639344262295082</v>
      </c>
      <c r="E70" s="4"/>
      <c r="F70" s="4"/>
      <c r="G70" s="4"/>
      <c r="L70" s="4"/>
    </row>
    <row r="71" spans="1:12" x14ac:dyDescent="0.45">
      <c r="B71" t="s">
        <v>112</v>
      </c>
      <c r="C71" s="4">
        <v>8</v>
      </c>
      <c r="D71" s="11">
        <f t="shared" ref="D71" si="3">C71/61*100</f>
        <v>13.114754098360656</v>
      </c>
      <c r="E71" s="4"/>
      <c r="F71" s="4"/>
      <c r="G71" s="4"/>
      <c r="L71" s="4"/>
    </row>
    <row r="72" spans="1:12" x14ac:dyDescent="0.45">
      <c r="C72" s="4">
        <f>SUM(C65:C71)</f>
        <v>61</v>
      </c>
      <c r="D72" s="11"/>
      <c r="E72" s="4"/>
      <c r="F72" s="4"/>
      <c r="G72" s="4"/>
      <c r="L72" s="4"/>
    </row>
  </sheetData>
  <sortState ref="A2:E62">
    <sortCondition ref="A2:A62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zoomScale="80" zoomScaleNormal="80" workbookViewId="0">
      <selection activeCell="I44" sqref="I44"/>
    </sheetView>
  </sheetViews>
  <sheetFormatPr defaultColWidth="9.1328125" defaultRowHeight="14.25" x14ac:dyDescent="0.45"/>
  <cols>
    <col min="2" max="2" width="25.796875" bestFit="1" customWidth="1"/>
    <col min="3" max="4" width="9.796875" bestFit="1" customWidth="1"/>
    <col min="5" max="5" width="13" bestFit="1" customWidth="1"/>
    <col min="6" max="6" width="14.1328125" bestFit="1" customWidth="1"/>
    <col min="9" max="9" width="22.33203125" bestFit="1" customWidth="1"/>
    <col min="12" max="12" width="11.33203125" bestFit="1" customWidth="1"/>
    <col min="13" max="13" width="12.1328125" bestFit="1" customWidth="1"/>
    <col min="15" max="15" width="11.33203125" bestFit="1" customWidth="1"/>
    <col min="24" max="24" width="13.796875" customWidth="1"/>
    <col min="26" max="26" width="22.33203125" bestFit="1" customWidth="1"/>
    <col min="27" max="27" width="9" customWidth="1"/>
    <col min="29" max="29" width="11.33203125" bestFit="1" customWidth="1"/>
    <col min="30" max="30" width="12.1328125" bestFit="1" customWidth="1"/>
  </cols>
  <sheetData>
    <row r="1" spans="1:24" x14ac:dyDescent="0.45">
      <c r="O1" t="s">
        <v>103</v>
      </c>
    </row>
    <row r="2" spans="1:24" x14ac:dyDescent="0.45">
      <c r="B2" t="s">
        <v>197</v>
      </c>
      <c r="F2" s="29" t="s">
        <v>184</v>
      </c>
      <c r="G2" s="29"/>
      <c r="H2" s="29"/>
      <c r="I2" s="30" t="s">
        <v>186</v>
      </c>
      <c r="J2" s="30"/>
      <c r="K2" s="30"/>
      <c r="L2" s="31" t="s">
        <v>188</v>
      </c>
      <c r="M2" s="31"/>
      <c r="N2" s="31"/>
      <c r="O2" s="32" t="s">
        <v>189</v>
      </c>
      <c r="P2" s="32"/>
      <c r="Q2" s="32"/>
      <c r="R2" s="33" t="s">
        <v>191</v>
      </c>
      <c r="S2" s="33"/>
      <c r="T2" s="33"/>
      <c r="U2" s="28" t="s">
        <v>193</v>
      </c>
      <c r="V2" s="28"/>
      <c r="W2" s="28"/>
    </row>
    <row r="3" spans="1:24" x14ac:dyDescent="0.45">
      <c r="A3" t="s">
        <v>0</v>
      </c>
      <c r="B3" t="s">
        <v>104</v>
      </c>
      <c r="C3" t="s">
        <v>106</v>
      </c>
      <c r="D3" t="s">
        <v>107</v>
      </c>
      <c r="F3" s="20" t="s">
        <v>104</v>
      </c>
      <c r="G3" s="20" t="s">
        <v>106</v>
      </c>
      <c r="H3" s="20" t="s">
        <v>107</v>
      </c>
      <c r="I3" s="19" t="s">
        <v>104</v>
      </c>
      <c r="J3" s="19" t="s">
        <v>106</v>
      </c>
      <c r="K3" s="19" t="s">
        <v>107</v>
      </c>
      <c r="L3" s="21" t="s">
        <v>104</v>
      </c>
      <c r="M3" s="21" t="s">
        <v>106</v>
      </c>
      <c r="N3" s="21" t="s">
        <v>107</v>
      </c>
      <c r="O3" s="3" t="s">
        <v>104</v>
      </c>
      <c r="P3" s="3" t="s">
        <v>106</v>
      </c>
      <c r="Q3" s="3" t="s">
        <v>107</v>
      </c>
      <c r="R3" s="22" t="s">
        <v>104</v>
      </c>
      <c r="S3" s="22" t="s">
        <v>106</v>
      </c>
      <c r="T3" s="22" t="s">
        <v>107</v>
      </c>
      <c r="U3" s="23" t="s">
        <v>104</v>
      </c>
      <c r="V3" s="23" t="s">
        <v>106</v>
      </c>
      <c r="W3" s="23" t="s">
        <v>107</v>
      </c>
    </row>
    <row r="4" spans="1:24" s="6" customFormat="1" x14ac:dyDescent="0.45">
      <c r="A4" t="s">
        <v>84</v>
      </c>
      <c r="B4"/>
      <c r="C4">
        <v>500</v>
      </c>
      <c r="D4"/>
      <c r="E4" s="4" t="s">
        <v>106</v>
      </c>
      <c r="F4" s="20">
        <v>250</v>
      </c>
      <c r="G4" s="20"/>
      <c r="H4" s="20">
        <v>160</v>
      </c>
      <c r="I4" s="19">
        <v>250</v>
      </c>
      <c r="J4" s="19"/>
      <c r="K4" s="19">
        <v>160</v>
      </c>
      <c r="L4" s="21"/>
      <c r="M4" s="21"/>
      <c r="N4" s="21">
        <v>160</v>
      </c>
      <c r="O4" s="3"/>
      <c r="P4" s="3">
        <v>250</v>
      </c>
      <c r="Q4" s="3">
        <v>160</v>
      </c>
      <c r="R4" s="22"/>
      <c r="S4" s="22"/>
      <c r="T4" s="22"/>
      <c r="U4" s="23"/>
      <c r="V4" s="23"/>
      <c r="W4" s="23"/>
      <c r="X4" s="1"/>
    </row>
    <row r="5" spans="1:24" x14ac:dyDescent="0.45">
      <c r="A5" t="s">
        <v>49</v>
      </c>
      <c r="D5">
        <v>160</v>
      </c>
      <c r="E5" s="4" t="s">
        <v>128</v>
      </c>
      <c r="F5" s="20"/>
      <c r="G5" s="20"/>
      <c r="H5" s="20"/>
      <c r="I5" s="19"/>
      <c r="J5" s="19"/>
      <c r="K5" s="19"/>
      <c r="L5" s="21"/>
      <c r="M5" s="21"/>
      <c r="N5" s="21"/>
      <c r="O5" s="3"/>
      <c r="P5" s="3"/>
      <c r="Q5" s="3">
        <v>160</v>
      </c>
      <c r="R5" s="22"/>
      <c r="S5" s="22"/>
      <c r="T5" s="22"/>
      <c r="U5" s="23"/>
      <c r="V5" s="23"/>
      <c r="W5" s="23"/>
      <c r="X5" s="1"/>
    </row>
    <row r="6" spans="1:24" s="6" customFormat="1" x14ac:dyDescent="0.45">
      <c r="A6" t="s">
        <v>68</v>
      </c>
      <c r="B6">
        <v>160</v>
      </c>
      <c r="C6"/>
      <c r="D6"/>
      <c r="E6" s="4" t="s">
        <v>104</v>
      </c>
      <c r="F6" s="20">
        <v>180</v>
      </c>
      <c r="G6" s="20"/>
      <c r="H6" s="20">
        <v>160</v>
      </c>
      <c r="I6" s="19"/>
      <c r="J6" s="19">
        <v>250</v>
      </c>
      <c r="K6" s="19">
        <v>160</v>
      </c>
      <c r="L6" s="21"/>
      <c r="M6" s="21"/>
      <c r="N6" s="21">
        <v>160</v>
      </c>
      <c r="O6" s="3"/>
      <c r="P6" s="3"/>
      <c r="Q6" s="3"/>
      <c r="R6" s="22"/>
      <c r="S6" s="22"/>
      <c r="T6" s="22"/>
      <c r="U6" s="23"/>
      <c r="V6" s="23"/>
      <c r="W6" s="23"/>
      <c r="X6" s="1"/>
    </row>
    <row r="7" spans="1:24" s="6" customFormat="1" x14ac:dyDescent="0.45">
      <c r="A7" t="s">
        <v>90</v>
      </c>
      <c r="B7">
        <v>250</v>
      </c>
      <c r="C7"/>
      <c r="D7"/>
      <c r="E7" s="4" t="s">
        <v>104</v>
      </c>
      <c r="F7" s="20">
        <v>250</v>
      </c>
      <c r="G7" s="20"/>
      <c r="H7" s="20">
        <v>160</v>
      </c>
      <c r="I7" s="19">
        <v>250</v>
      </c>
      <c r="J7" s="19">
        <v>250</v>
      </c>
      <c r="K7" s="19">
        <v>160</v>
      </c>
      <c r="L7" s="21"/>
      <c r="M7" s="21"/>
      <c r="N7" s="21">
        <v>160</v>
      </c>
      <c r="O7" s="3"/>
      <c r="P7" s="3"/>
      <c r="Q7" s="3"/>
      <c r="R7" s="22"/>
      <c r="S7" s="22"/>
      <c r="T7" s="22">
        <v>160</v>
      </c>
      <c r="U7" s="23"/>
      <c r="V7" s="23"/>
      <c r="W7" s="23">
        <v>160</v>
      </c>
      <c r="X7" s="1"/>
    </row>
    <row r="8" spans="1:24" s="6" customFormat="1" x14ac:dyDescent="0.45">
      <c r="A8" t="s">
        <v>77</v>
      </c>
      <c r="B8">
        <v>250</v>
      </c>
      <c r="C8"/>
      <c r="D8"/>
      <c r="E8" s="4" t="s">
        <v>104</v>
      </c>
      <c r="F8" s="20">
        <v>250</v>
      </c>
      <c r="G8" s="20"/>
      <c r="H8" s="20">
        <v>160</v>
      </c>
      <c r="I8" s="19"/>
      <c r="J8" s="19"/>
      <c r="K8" s="19"/>
      <c r="L8" s="21"/>
      <c r="M8" s="21"/>
      <c r="N8" s="21"/>
      <c r="O8" s="3"/>
      <c r="P8" s="3"/>
      <c r="Q8" s="3">
        <v>160</v>
      </c>
      <c r="R8" s="22"/>
      <c r="S8" s="22"/>
      <c r="T8" s="22"/>
      <c r="U8" s="23"/>
      <c r="V8" s="23"/>
      <c r="W8" s="23"/>
      <c r="X8" s="1"/>
    </row>
    <row r="9" spans="1:24" s="6" customFormat="1" x14ac:dyDescent="0.45">
      <c r="A9" t="s">
        <v>82</v>
      </c>
      <c r="B9">
        <v>180</v>
      </c>
      <c r="C9"/>
      <c r="D9"/>
      <c r="E9" s="4" t="s">
        <v>104</v>
      </c>
      <c r="F9" s="20">
        <v>250</v>
      </c>
      <c r="G9" s="20">
        <v>220</v>
      </c>
      <c r="H9" s="20">
        <v>160</v>
      </c>
      <c r="I9" s="19">
        <v>250</v>
      </c>
      <c r="J9" s="19">
        <v>220</v>
      </c>
      <c r="K9" s="19">
        <v>160</v>
      </c>
      <c r="L9" s="21"/>
      <c r="M9" s="21"/>
      <c r="N9" s="21">
        <v>160</v>
      </c>
      <c r="O9" s="3"/>
      <c r="P9" s="3"/>
      <c r="Q9" s="3">
        <v>160</v>
      </c>
      <c r="R9" s="22"/>
      <c r="S9" s="22"/>
      <c r="T9" s="22"/>
      <c r="U9" s="23"/>
      <c r="V9" s="23"/>
      <c r="W9" s="23"/>
      <c r="X9" s="1"/>
    </row>
    <row r="10" spans="1:24" s="6" customFormat="1" x14ac:dyDescent="0.45">
      <c r="A10" t="s">
        <v>40</v>
      </c>
      <c r="B10">
        <v>220</v>
      </c>
      <c r="C10"/>
      <c r="D10"/>
      <c r="E10" s="4" t="s">
        <v>104</v>
      </c>
      <c r="F10" s="20"/>
      <c r="G10" s="20"/>
      <c r="H10" s="20"/>
      <c r="I10" s="19">
        <v>250</v>
      </c>
      <c r="J10" s="19">
        <v>220</v>
      </c>
      <c r="K10" s="19">
        <v>160</v>
      </c>
      <c r="L10" s="21"/>
      <c r="M10" s="21"/>
      <c r="N10" s="21"/>
      <c r="O10" s="3"/>
      <c r="P10" s="3">
        <v>220</v>
      </c>
      <c r="Q10" s="3">
        <v>160</v>
      </c>
      <c r="R10" s="22"/>
      <c r="S10" s="22"/>
      <c r="T10" s="22"/>
      <c r="U10" s="23"/>
      <c r="V10" s="23"/>
      <c r="W10" s="23"/>
      <c r="X10" s="1"/>
    </row>
    <row r="11" spans="1:24" s="6" customFormat="1" x14ac:dyDescent="0.45">
      <c r="A11" t="s">
        <v>89</v>
      </c>
      <c r="B11"/>
      <c r="C11">
        <v>200</v>
      </c>
      <c r="D11"/>
      <c r="E11" s="4" t="s">
        <v>106</v>
      </c>
      <c r="F11" s="20"/>
      <c r="G11" s="20"/>
      <c r="H11" s="20"/>
      <c r="I11" s="19"/>
      <c r="J11" s="19"/>
      <c r="K11" s="19"/>
      <c r="L11" s="21"/>
      <c r="M11" s="21"/>
      <c r="N11" s="21"/>
      <c r="O11" s="3"/>
      <c r="P11" s="3"/>
      <c r="Q11" s="3"/>
      <c r="R11" s="22"/>
      <c r="S11" s="22"/>
      <c r="T11" s="22"/>
      <c r="U11" s="23">
        <v>200</v>
      </c>
      <c r="V11" s="23"/>
      <c r="W11" s="23"/>
      <c r="X11" s="1"/>
    </row>
    <row r="12" spans="1:24" x14ac:dyDescent="0.45">
      <c r="A12" t="s">
        <v>20</v>
      </c>
      <c r="D12">
        <v>160</v>
      </c>
      <c r="E12" s="4" t="s">
        <v>128</v>
      </c>
      <c r="F12" s="20"/>
      <c r="G12" s="20"/>
      <c r="H12" s="20"/>
      <c r="I12" s="19"/>
      <c r="J12" s="19"/>
      <c r="K12" s="19"/>
      <c r="L12" s="21"/>
      <c r="M12" s="21"/>
      <c r="N12" s="21"/>
      <c r="O12" s="3"/>
      <c r="P12" s="3"/>
      <c r="Q12" s="3"/>
      <c r="R12" s="22"/>
      <c r="S12" s="22"/>
      <c r="T12" s="22"/>
      <c r="U12" s="23">
        <v>160</v>
      </c>
      <c r="V12" s="23">
        <v>200</v>
      </c>
      <c r="W12" s="23"/>
      <c r="X12" s="1"/>
    </row>
    <row r="13" spans="1:24" x14ac:dyDescent="0.45">
      <c r="A13" t="s">
        <v>81</v>
      </c>
      <c r="B13" t="s">
        <v>209</v>
      </c>
      <c r="D13" t="s">
        <v>207</v>
      </c>
      <c r="E13" s="4" t="s">
        <v>110</v>
      </c>
      <c r="F13" s="20"/>
      <c r="G13" s="20"/>
      <c r="H13" s="20"/>
      <c r="I13" s="19"/>
      <c r="J13" s="19"/>
      <c r="K13" s="19"/>
      <c r="L13" s="21"/>
      <c r="M13" s="21"/>
      <c r="N13" s="21">
        <v>160</v>
      </c>
      <c r="O13" s="3"/>
      <c r="P13" s="3"/>
      <c r="Q13" s="3"/>
      <c r="R13" s="22"/>
      <c r="S13" s="22"/>
      <c r="T13" s="22"/>
      <c r="U13" s="23"/>
      <c r="V13" s="23"/>
      <c r="W13" s="23"/>
      <c r="X13" s="1"/>
    </row>
    <row r="14" spans="1:24" x14ac:dyDescent="0.45">
      <c r="E14" s="4"/>
      <c r="N14" s="6"/>
    </row>
    <row r="15" spans="1:24" x14ac:dyDescent="0.45">
      <c r="E15" s="4"/>
      <c r="N15" s="6"/>
    </row>
    <row r="16" spans="1:24" x14ac:dyDescent="0.45">
      <c r="M16" t="s">
        <v>113</v>
      </c>
    </row>
    <row r="17" spans="1:16" x14ac:dyDescent="0.45">
      <c r="B17" s="34" t="s">
        <v>197</v>
      </c>
      <c r="C17" s="34"/>
      <c r="E17" s="34" t="s">
        <v>184</v>
      </c>
      <c r="F17" s="34"/>
      <c r="G17" s="34" t="s">
        <v>186</v>
      </c>
      <c r="H17" s="34"/>
      <c r="I17" s="34" t="s">
        <v>188</v>
      </c>
      <c r="J17" s="34"/>
      <c r="K17" s="34" t="s">
        <v>189</v>
      </c>
      <c r="L17" s="34"/>
      <c r="M17" s="34" t="s">
        <v>191</v>
      </c>
      <c r="N17" s="34"/>
      <c r="O17" s="34" t="s">
        <v>193</v>
      </c>
      <c r="P17" s="34"/>
    </row>
    <row r="18" spans="1:16" x14ac:dyDescent="0.45">
      <c r="A18" t="s">
        <v>0</v>
      </c>
      <c r="B18" t="s">
        <v>114</v>
      </c>
      <c r="C18" t="s">
        <v>118</v>
      </c>
      <c r="E18" t="s">
        <v>114</v>
      </c>
      <c r="F18" t="s">
        <v>118</v>
      </c>
      <c r="G18" t="s">
        <v>114</v>
      </c>
      <c r="H18" t="s">
        <v>118</v>
      </c>
      <c r="I18" t="s">
        <v>114</v>
      </c>
      <c r="J18" t="s">
        <v>118</v>
      </c>
      <c r="K18" t="s">
        <v>114</v>
      </c>
      <c r="L18" t="s">
        <v>118</v>
      </c>
      <c r="M18" t="s">
        <v>114</v>
      </c>
      <c r="N18" t="s">
        <v>118</v>
      </c>
      <c r="O18" t="s">
        <v>114</v>
      </c>
      <c r="P18" t="s">
        <v>118</v>
      </c>
    </row>
    <row r="19" spans="1:16" x14ac:dyDescent="0.45">
      <c r="A19" t="s">
        <v>84</v>
      </c>
      <c r="C19">
        <v>500</v>
      </c>
      <c r="D19" t="s">
        <v>118</v>
      </c>
      <c r="J19">
        <v>350</v>
      </c>
    </row>
    <row r="20" spans="1:16" x14ac:dyDescent="0.45">
      <c r="A20" t="s">
        <v>68</v>
      </c>
      <c r="C20">
        <v>300</v>
      </c>
      <c r="D20" t="s">
        <v>118</v>
      </c>
      <c r="I20">
        <v>350</v>
      </c>
    </row>
    <row r="21" spans="1:16" x14ac:dyDescent="0.45">
      <c r="A21" t="s">
        <v>90</v>
      </c>
      <c r="B21">
        <v>400</v>
      </c>
      <c r="D21" t="s">
        <v>114</v>
      </c>
      <c r="F21">
        <v>400</v>
      </c>
      <c r="J21">
        <v>350</v>
      </c>
      <c r="N21">
        <v>400</v>
      </c>
    </row>
    <row r="22" spans="1:16" x14ac:dyDescent="0.45">
      <c r="A22" t="s">
        <v>81</v>
      </c>
      <c r="B22">
        <v>400</v>
      </c>
      <c r="D22" t="s">
        <v>114</v>
      </c>
      <c r="J22">
        <v>400</v>
      </c>
    </row>
    <row r="23" spans="1:16" x14ac:dyDescent="0.45">
      <c r="A23" t="s">
        <v>82</v>
      </c>
      <c r="B23">
        <v>400</v>
      </c>
      <c r="D23" t="s">
        <v>114</v>
      </c>
      <c r="G23">
        <v>400</v>
      </c>
      <c r="J23" s="5">
        <v>350400</v>
      </c>
    </row>
    <row r="24" spans="1:16" x14ac:dyDescent="0.45">
      <c r="A24" t="s">
        <v>71</v>
      </c>
      <c r="E24">
        <v>400</v>
      </c>
      <c r="F24">
        <v>300</v>
      </c>
    </row>
    <row r="25" spans="1:16" x14ac:dyDescent="0.45">
      <c r="A25" t="s">
        <v>89</v>
      </c>
      <c r="C25">
        <v>300</v>
      </c>
      <c r="D25" t="s">
        <v>118</v>
      </c>
      <c r="O25" s="5">
        <v>250300400</v>
      </c>
      <c r="P25">
        <v>800</v>
      </c>
    </row>
    <row r="26" spans="1:16" x14ac:dyDescent="0.45">
      <c r="A26" t="s">
        <v>20</v>
      </c>
      <c r="B26">
        <v>400</v>
      </c>
      <c r="D26" t="s">
        <v>114</v>
      </c>
      <c r="P26">
        <v>300</v>
      </c>
    </row>
  </sheetData>
  <mergeCells count="13">
    <mergeCell ref="O17:P17"/>
    <mergeCell ref="B17:C17"/>
    <mergeCell ref="E17:F17"/>
    <mergeCell ref="G17:H17"/>
    <mergeCell ref="I17:J17"/>
    <mergeCell ref="K17:L17"/>
    <mergeCell ref="M17:N17"/>
    <mergeCell ref="U2:W2"/>
    <mergeCell ref="F2:H2"/>
    <mergeCell ref="I2:K2"/>
    <mergeCell ref="L2:N2"/>
    <mergeCell ref="O2:Q2"/>
    <mergeCell ref="R2:T2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63"/>
  <sheetViews>
    <sheetView topLeftCell="F2" workbookViewId="0">
      <selection activeCell="P2" sqref="P2:R2"/>
    </sheetView>
  </sheetViews>
  <sheetFormatPr defaultColWidth="9.1328125" defaultRowHeight="14.25" x14ac:dyDescent="0.45"/>
  <cols>
    <col min="3" max="3" width="10.796875" bestFit="1" customWidth="1"/>
    <col min="4" max="4" width="14.46484375" bestFit="1" customWidth="1"/>
    <col min="5" max="5" width="14.796875" bestFit="1" customWidth="1"/>
    <col min="6" max="6" width="15.46484375" bestFit="1" customWidth="1"/>
    <col min="17" max="17" width="14" customWidth="1"/>
    <col min="18" max="18" width="13.1328125" customWidth="1"/>
  </cols>
  <sheetData>
    <row r="2" spans="2:23" x14ac:dyDescent="0.45">
      <c r="B2" s="1" t="s">
        <v>143</v>
      </c>
      <c r="C2" s="1" t="s">
        <v>104</v>
      </c>
      <c r="D2" s="1" t="s">
        <v>106</v>
      </c>
      <c r="E2" s="1" t="s">
        <v>107</v>
      </c>
      <c r="P2" s="1" t="s">
        <v>0</v>
      </c>
      <c r="Q2" s="1" t="s">
        <v>114</v>
      </c>
      <c r="R2" s="1" t="s">
        <v>118</v>
      </c>
      <c r="V2" t="s">
        <v>114</v>
      </c>
      <c r="W2" t="s">
        <v>118</v>
      </c>
    </row>
    <row r="3" spans="2:23" x14ac:dyDescent="0.45">
      <c r="B3" t="s">
        <v>87</v>
      </c>
      <c r="C3" s="5">
        <v>180220500</v>
      </c>
      <c r="D3" t="s">
        <v>215</v>
      </c>
      <c r="E3" t="s">
        <v>212</v>
      </c>
      <c r="F3" s="4" t="s">
        <v>112</v>
      </c>
      <c r="P3" t="s">
        <v>55</v>
      </c>
      <c r="Q3" t="s">
        <v>218</v>
      </c>
      <c r="S3" t="s">
        <v>114</v>
      </c>
      <c r="U3" t="s">
        <v>222</v>
      </c>
      <c r="V3">
        <v>0</v>
      </c>
      <c r="W3">
        <v>8</v>
      </c>
    </row>
    <row r="4" spans="2:23" x14ac:dyDescent="0.45">
      <c r="B4" t="s">
        <v>19</v>
      </c>
      <c r="C4" s="5">
        <v>180220500</v>
      </c>
      <c r="E4" t="s">
        <v>208</v>
      </c>
      <c r="F4" s="4" t="s">
        <v>130</v>
      </c>
      <c r="J4" s="1" t="s">
        <v>104</v>
      </c>
      <c r="K4" s="1" t="s">
        <v>106</v>
      </c>
      <c r="L4" s="1" t="s">
        <v>107</v>
      </c>
      <c r="P4" t="s">
        <v>42</v>
      </c>
      <c r="Q4" t="s">
        <v>218</v>
      </c>
      <c r="R4" t="s">
        <v>222</v>
      </c>
      <c r="S4" t="s">
        <v>120</v>
      </c>
      <c r="U4" t="s">
        <v>218</v>
      </c>
      <c r="V4">
        <v>24</v>
      </c>
      <c r="W4">
        <v>7</v>
      </c>
    </row>
    <row r="5" spans="2:23" x14ac:dyDescent="0.45">
      <c r="B5" t="s">
        <v>40</v>
      </c>
      <c r="C5" s="5">
        <v>180220500</v>
      </c>
      <c r="F5" s="4" t="s">
        <v>104</v>
      </c>
      <c r="I5" t="s">
        <v>212</v>
      </c>
      <c r="J5">
        <v>38</v>
      </c>
      <c r="K5">
        <v>0</v>
      </c>
      <c r="L5">
        <v>21</v>
      </c>
      <c r="P5" t="s">
        <v>30</v>
      </c>
      <c r="Q5" t="s">
        <v>218</v>
      </c>
      <c r="R5" t="s">
        <v>222</v>
      </c>
      <c r="S5" t="s">
        <v>120</v>
      </c>
      <c r="U5" t="s">
        <v>219</v>
      </c>
      <c r="V5">
        <v>4</v>
      </c>
      <c r="W5">
        <v>6</v>
      </c>
    </row>
    <row r="6" spans="2:23" x14ac:dyDescent="0.45">
      <c r="B6" t="s">
        <v>74</v>
      </c>
      <c r="C6" s="5">
        <v>180250500</v>
      </c>
      <c r="D6" t="s">
        <v>213</v>
      </c>
      <c r="F6" s="4" t="s">
        <v>109</v>
      </c>
      <c r="I6" t="s">
        <v>213</v>
      </c>
      <c r="J6">
        <v>8</v>
      </c>
      <c r="K6">
        <v>19</v>
      </c>
      <c r="L6">
        <v>0</v>
      </c>
      <c r="P6" t="s">
        <v>40</v>
      </c>
      <c r="Q6" t="s">
        <v>218</v>
      </c>
      <c r="R6" t="s">
        <v>218</v>
      </c>
      <c r="S6" t="s">
        <v>120</v>
      </c>
      <c r="U6" t="s">
        <v>220</v>
      </c>
      <c r="V6">
        <v>0</v>
      </c>
      <c r="W6">
        <v>1</v>
      </c>
    </row>
    <row r="7" spans="2:23" x14ac:dyDescent="0.45">
      <c r="B7" t="s">
        <v>72</v>
      </c>
      <c r="C7" s="5">
        <v>180250500</v>
      </c>
      <c r="D7" t="s">
        <v>214</v>
      </c>
      <c r="E7" t="s">
        <v>217</v>
      </c>
      <c r="F7" s="4" t="s">
        <v>112</v>
      </c>
      <c r="I7" t="s">
        <v>215</v>
      </c>
      <c r="J7">
        <v>0</v>
      </c>
      <c r="K7">
        <v>3</v>
      </c>
      <c r="L7">
        <v>2</v>
      </c>
      <c r="P7" t="s">
        <v>62</v>
      </c>
      <c r="Q7" t="s">
        <v>218</v>
      </c>
      <c r="R7" t="s">
        <v>218</v>
      </c>
      <c r="S7" t="s">
        <v>120</v>
      </c>
      <c r="U7" t="s">
        <v>221</v>
      </c>
      <c r="V7">
        <v>1</v>
      </c>
      <c r="W7">
        <v>3</v>
      </c>
    </row>
    <row r="8" spans="2:23" x14ac:dyDescent="0.45">
      <c r="B8" t="s">
        <v>33</v>
      </c>
      <c r="C8" t="s">
        <v>212</v>
      </c>
      <c r="D8" s="5">
        <v>300400</v>
      </c>
      <c r="E8" t="s">
        <v>217</v>
      </c>
      <c r="F8" s="4" t="s">
        <v>112</v>
      </c>
      <c r="I8" t="s">
        <v>218</v>
      </c>
      <c r="K8">
        <v>1</v>
      </c>
      <c r="L8">
        <v>2</v>
      </c>
      <c r="P8" t="s">
        <v>93</v>
      </c>
      <c r="Q8" t="s">
        <v>218</v>
      </c>
      <c r="R8" t="s">
        <v>218</v>
      </c>
      <c r="S8" t="s">
        <v>120</v>
      </c>
    </row>
    <row r="9" spans="2:23" x14ac:dyDescent="0.45">
      <c r="B9" t="s">
        <v>73</v>
      </c>
      <c r="C9" t="s">
        <v>212</v>
      </c>
      <c r="D9" s="5">
        <v>220450500</v>
      </c>
      <c r="F9" s="4" t="s">
        <v>109</v>
      </c>
      <c r="I9" t="s">
        <v>214</v>
      </c>
      <c r="J9">
        <v>7</v>
      </c>
      <c r="K9">
        <v>3</v>
      </c>
      <c r="L9">
        <v>0</v>
      </c>
      <c r="P9" t="s">
        <v>20</v>
      </c>
      <c r="Q9" t="s">
        <v>218</v>
      </c>
      <c r="S9" t="s">
        <v>114</v>
      </c>
    </row>
    <row r="10" spans="2:23" x14ac:dyDescent="0.45">
      <c r="B10" t="s">
        <v>60</v>
      </c>
      <c r="C10" t="s">
        <v>212</v>
      </c>
      <c r="D10" t="s">
        <v>213</v>
      </c>
      <c r="E10" t="s">
        <v>212</v>
      </c>
      <c r="F10" s="4" t="s">
        <v>112</v>
      </c>
      <c r="I10" t="s">
        <v>216</v>
      </c>
      <c r="J10">
        <v>0</v>
      </c>
      <c r="K10">
        <v>0</v>
      </c>
      <c r="L10">
        <v>1</v>
      </c>
      <c r="P10" t="s">
        <v>38</v>
      </c>
      <c r="Q10" t="s">
        <v>218</v>
      </c>
      <c r="S10" t="s">
        <v>114</v>
      </c>
    </row>
    <row r="11" spans="2:23" x14ac:dyDescent="0.45">
      <c r="B11" t="s">
        <v>93</v>
      </c>
      <c r="C11" t="s">
        <v>212</v>
      </c>
      <c r="D11" t="s">
        <v>213</v>
      </c>
      <c r="E11" t="s">
        <v>208</v>
      </c>
      <c r="F11" s="4" t="s">
        <v>112</v>
      </c>
      <c r="I11" t="s">
        <v>217</v>
      </c>
      <c r="J11">
        <v>0</v>
      </c>
      <c r="K11">
        <v>2</v>
      </c>
      <c r="L11">
        <v>3</v>
      </c>
      <c r="P11" t="s">
        <v>80</v>
      </c>
      <c r="Q11" t="s">
        <v>218</v>
      </c>
      <c r="S11" t="s">
        <v>114</v>
      </c>
    </row>
    <row r="12" spans="2:23" x14ac:dyDescent="0.45">
      <c r="B12" t="s">
        <v>61</v>
      </c>
      <c r="C12" t="s">
        <v>212</v>
      </c>
      <c r="D12" t="s">
        <v>213</v>
      </c>
      <c r="F12" s="4" t="s">
        <v>109</v>
      </c>
      <c r="P12" t="s">
        <v>79</v>
      </c>
      <c r="Q12" t="s">
        <v>218</v>
      </c>
      <c r="S12" t="s">
        <v>114</v>
      </c>
    </row>
    <row r="13" spans="2:23" x14ac:dyDescent="0.45">
      <c r="B13" t="s">
        <v>36</v>
      </c>
      <c r="C13" t="s">
        <v>212</v>
      </c>
      <c r="D13" t="s">
        <v>213</v>
      </c>
      <c r="F13" s="4" t="s">
        <v>109</v>
      </c>
      <c r="P13" t="s">
        <v>65</v>
      </c>
      <c r="Q13" t="s">
        <v>218</v>
      </c>
      <c r="S13" t="s">
        <v>114</v>
      </c>
    </row>
    <row r="14" spans="2:23" x14ac:dyDescent="0.45">
      <c r="B14" t="s">
        <v>45</v>
      </c>
      <c r="C14" t="s">
        <v>212</v>
      </c>
      <c r="D14" t="s">
        <v>213</v>
      </c>
      <c r="F14" s="4" t="s">
        <v>109</v>
      </c>
      <c r="P14" t="s">
        <v>90</v>
      </c>
      <c r="Q14" t="s">
        <v>218</v>
      </c>
      <c r="S14" t="s">
        <v>114</v>
      </c>
    </row>
    <row r="15" spans="2:23" x14ac:dyDescent="0.45">
      <c r="B15" t="s">
        <v>39</v>
      </c>
      <c r="C15" t="s">
        <v>212</v>
      </c>
      <c r="D15" t="s">
        <v>213</v>
      </c>
      <c r="E15" t="s">
        <v>212</v>
      </c>
      <c r="F15" s="4" t="s">
        <v>112</v>
      </c>
      <c r="P15" t="s">
        <v>15</v>
      </c>
      <c r="Q15" t="s">
        <v>218</v>
      </c>
      <c r="S15" t="s">
        <v>114</v>
      </c>
    </row>
    <row r="16" spans="2:23" x14ac:dyDescent="0.45">
      <c r="B16" t="s">
        <v>58</v>
      </c>
      <c r="C16" t="s">
        <v>212</v>
      </c>
      <c r="D16" t="s">
        <v>213</v>
      </c>
      <c r="E16" t="s">
        <v>212</v>
      </c>
      <c r="F16" s="4" t="s">
        <v>112</v>
      </c>
      <c r="P16" t="s">
        <v>82</v>
      </c>
      <c r="Q16" t="s">
        <v>218</v>
      </c>
      <c r="S16" t="s">
        <v>114</v>
      </c>
    </row>
    <row r="17" spans="2:19" x14ac:dyDescent="0.45">
      <c r="B17" t="s">
        <v>43</v>
      </c>
      <c r="C17" t="s">
        <v>212</v>
      </c>
      <c r="D17" t="s">
        <v>213</v>
      </c>
      <c r="E17" t="s">
        <v>212</v>
      </c>
      <c r="F17" s="4" t="s">
        <v>112</v>
      </c>
      <c r="P17" t="s">
        <v>94</v>
      </c>
      <c r="Q17" t="s">
        <v>218</v>
      </c>
      <c r="S17" t="s">
        <v>114</v>
      </c>
    </row>
    <row r="18" spans="2:19" x14ac:dyDescent="0.45">
      <c r="B18" t="s">
        <v>55</v>
      </c>
      <c r="C18" t="s">
        <v>212</v>
      </c>
      <c r="D18" t="s">
        <v>213</v>
      </c>
      <c r="F18" s="4" t="s">
        <v>109</v>
      </c>
      <c r="P18" t="s">
        <v>61</v>
      </c>
      <c r="Q18" t="s">
        <v>218</v>
      </c>
      <c r="S18" t="s">
        <v>114</v>
      </c>
    </row>
    <row r="19" spans="2:19" x14ac:dyDescent="0.45">
      <c r="B19" t="s">
        <v>53</v>
      </c>
      <c r="C19" t="s">
        <v>212</v>
      </c>
      <c r="E19" t="s">
        <v>212</v>
      </c>
      <c r="F19" s="4" t="s">
        <v>130</v>
      </c>
      <c r="P19" t="s">
        <v>81</v>
      </c>
      <c r="Q19" t="s">
        <v>218</v>
      </c>
      <c r="S19" t="s">
        <v>114</v>
      </c>
    </row>
    <row r="20" spans="2:19" x14ac:dyDescent="0.45">
      <c r="B20" t="s">
        <v>75</v>
      </c>
      <c r="C20" t="s">
        <v>212</v>
      </c>
      <c r="E20" t="s">
        <v>212</v>
      </c>
      <c r="F20" s="4" t="s">
        <v>110</v>
      </c>
      <c r="P20" t="s">
        <v>59</v>
      </c>
      <c r="Q20" t="s">
        <v>218</v>
      </c>
      <c r="S20" t="s">
        <v>114</v>
      </c>
    </row>
    <row r="21" spans="2:19" x14ac:dyDescent="0.45">
      <c r="B21" t="s">
        <v>76</v>
      </c>
      <c r="C21" t="s">
        <v>212</v>
      </c>
      <c r="E21" t="s">
        <v>212</v>
      </c>
      <c r="F21" s="4" t="s">
        <v>110</v>
      </c>
      <c r="P21" t="s">
        <v>52</v>
      </c>
      <c r="Q21" t="s">
        <v>218</v>
      </c>
      <c r="S21" t="s">
        <v>114</v>
      </c>
    </row>
    <row r="22" spans="2:19" x14ac:dyDescent="0.45">
      <c r="B22" t="s">
        <v>80</v>
      </c>
      <c r="C22" t="s">
        <v>212</v>
      </c>
      <c r="E22" t="s">
        <v>212</v>
      </c>
      <c r="F22" s="4" t="s">
        <v>110</v>
      </c>
      <c r="P22" t="s">
        <v>75</v>
      </c>
      <c r="Q22" t="s">
        <v>218</v>
      </c>
      <c r="S22" t="s">
        <v>114</v>
      </c>
    </row>
    <row r="23" spans="2:19" x14ac:dyDescent="0.45">
      <c r="B23" t="s">
        <v>59</v>
      </c>
      <c r="C23" t="s">
        <v>212</v>
      </c>
      <c r="E23" t="s">
        <v>212</v>
      </c>
      <c r="F23" s="4" t="s">
        <v>130</v>
      </c>
      <c r="P23" t="s">
        <v>88</v>
      </c>
      <c r="Q23" t="s">
        <v>218</v>
      </c>
      <c r="S23" t="s">
        <v>114</v>
      </c>
    </row>
    <row r="24" spans="2:19" x14ac:dyDescent="0.45">
      <c r="B24" t="s">
        <v>48</v>
      </c>
      <c r="C24" t="s">
        <v>212</v>
      </c>
      <c r="E24" t="s">
        <v>212</v>
      </c>
      <c r="F24" s="4" t="s">
        <v>130</v>
      </c>
      <c r="P24" t="s">
        <v>66</v>
      </c>
      <c r="Q24" t="s">
        <v>218</v>
      </c>
      <c r="S24" t="s">
        <v>114</v>
      </c>
    </row>
    <row r="25" spans="2:19" x14ac:dyDescent="0.45">
      <c r="B25" t="s">
        <v>56</v>
      </c>
      <c r="C25" t="s">
        <v>212</v>
      </c>
      <c r="E25" t="s">
        <v>212</v>
      </c>
      <c r="F25" s="4" t="s">
        <v>110</v>
      </c>
      <c r="P25" t="s">
        <v>21</v>
      </c>
      <c r="Q25" t="s">
        <v>218</v>
      </c>
      <c r="S25" t="s">
        <v>114</v>
      </c>
    </row>
    <row r="26" spans="2:19" x14ac:dyDescent="0.45">
      <c r="B26" t="s">
        <v>52</v>
      </c>
      <c r="C26" t="s">
        <v>212</v>
      </c>
      <c r="E26" t="s">
        <v>129</v>
      </c>
      <c r="F26" s="4" t="s">
        <v>130</v>
      </c>
      <c r="P26" t="s">
        <v>23</v>
      </c>
      <c r="Q26" t="s">
        <v>218</v>
      </c>
      <c r="S26" t="s">
        <v>114</v>
      </c>
    </row>
    <row r="27" spans="2:19" x14ac:dyDescent="0.45">
      <c r="B27" t="s">
        <v>30</v>
      </c>
      <c r="C27" t="s">
        <v>212</v>
      </c>
      <c r="E27" t="s">
        <v>217</v>
      </c>
      <c r="F27" s="4" t="s">
        <v>110</v>
      </c>
      <c r="P27" t="s">
        <v>92</v>
      </c>
      <c r="Q27" t="s">
        <v>219</v>
      </c>
      <c r="R27" t="s">
        <v>219</v>
      </c>
      <c r="S27" t="s">
        <v>120</v>
      </c>
    </row>
    <row r="28" spans="2:19" x14ac:dyDescent="0.45">
      <c r="B28" t="s">
        <v>68</v>
      </c>
      <c r="C28" t="s">
        <v>212</v>
      </c>
      <c r="F28" s="4" t="s">
        <v>104</v>
      </c>
      <c r="P28" t="s">
        <v>63</v>
      </c>
      <c r="Q28" t="s">
        <v>219</v>
      </c>
      <c r="R28" t="s">
        <v>221</v>
      </c>
      <c r="S28" t="s">
        <v>120</v>
      </c>
    </row>
    <row r="29" spans="2:19" x14ac:dyDescent="0.45">
      <c r="B29" t="s">
        <v>82</v>
      </c>
      <c r="C29" t="s">
        <v>212</v>
      </c>
      <c r="F29" s="4" t="s">
        <v>104</v>
      </c>
      <c r="P29" t="s">
        <v>77</v>
      </c>
      <c r="Q29" t="s">
        <v>219</v>
      </c>
      <c r="S29" t="s">
        <v>114</v>
      </c>
    </row>
    <row r="30" spans="2:19" x14ac:dyDescent="0.45">
      <c r="B30" t="s">
        <v>65</v>
      </c>
      <c r="C30" t="s">
        <v>212</v>
      </c>
      <c r="F30" s="4" t="s">
        <v>104</v>
      </c>
      <c r="P30" t="s">
        <v>64</v>
      </c>
      <c r="Q30" t="s">
        <v>127</v>
      </c>
      <c r="R30" t="s">
        <v>221</v>
      </c>
      <c r="S30" t="s">
        <v>120</v>
      </c>
    </row>
    <row r="31" spans="2:19" x14ac:dyDescent="0.45">
      <c r="B31" t="s">
        <v>71</v>
      </c>
      <c r="C31" t="s">
        <v>212</v>
      </c>
      <c r="F31" s="4" t="s">
        <v>104</v>
      </c>
      <c r="P31" t="s">
        <v>67</v>
      </c>
      <c r="R31" t="s">
        <v>222</v>
      </c>
      <c r="S31" t="s">
        <v>118</v>
      </c>
    </row>
    <row r="32" spans="2:19" x14ac:dyDescent="0.45">
      <c r="B32" t="s">
        <v>90</v>
      </c>
      <c r="C32" t="s">
        <v>212</v>
      </c>
      <c r="F32" s="4" t="s">
        <v>104</v>
      </c>
      <c r="P32" t="s">
        <v>33</v>
      </c>
      <c r="R32" t="s">
        <v>222</v>
      </c>
      <c r="S32" t="s">
        <v>118</v>
      </c>
    </row>
    <row r="33" spans="2:19" x14ac:dyDescent="0.45">
      <c r="B33" t="s">
        <v>77</v>
      </c>
      <c r="C33" t="s">
        <v>212</v>
      </c>
      <c r="F33" s="4" t="s">
        <v>104</v>
      </c>
      <c r="P33" t="s">
        <v>36</v>
      </c>
      <c r="R33" t="s">
        <v>222</v>
      </c>
      <c r="S33" t="s">
        <v>118</v>
      </c>
    </row>
    <row r="34" spans="2:19" x14ac:dyDescent="0.45">
      <c r="B34" t="s">
        <v>83</v>
      </c>
      <c r="C34" t="s">
        <v>212</v>
      </c>
      <c r="F34" s="4" t="s">
        <v>104</v>
      </c>
      <c r="P34" t="s">
        <v>89</v>
      </c>
      <c r="R34" t="s">
        <v>222</v>
      </c>
      <c r="S34" t="s">
        <v>118</v>
      </c>
    </row>
    <row r="35" spans="2:19" x14ac:dyDescent="0.45">
      <c r="B35" t="s">
        <v>38</v>
      </c>
      <c r="C35" t="s">
        <v>212</v>
      </c>
      <c r="F35" s="4" t="s">
        <v>104</v>
      </c>
      <c r="P35" t="s">
        <v>68</v>
      </c>
      <c r="R35" t="s">
        <v>222</v>
      </c>
      <c r="S35" t="s">
        <v>118</v>
      </c>
    </row>
    <row r="36" spans="2:19" x14ac:dyDescent="0.45">
      <c r="B36" t="s">
        <v>62</v>
      </c>
      <c r="C36" t="s">
        <v>212</v>
      </c>
      <c r="F36" s="4" t="s">
        <v>104</v>
      </c>
      <c r="P36" t="s">
        <v>56</v>
      </c>
      <c r="R36" t="s">
        <v>222</v>
      </c>
      <c r="S36" t="s">
        <v>118</v>
      </c>
    </row>
    <row r="37" spans="2:19" x14ac:dyDescent="0.45">
      <c r="B37" t="s">
        <v>15</v>
      </c>
      <c r="C37" t="s">
        <v>212</v>
      </c>
      <c r="F37" s="4" t="s">
        <v>104</v>
      </c>
      <c r="P37" t="s">
        <v>78</v>
      </c>
      <c r="R37" t="s">
        <v>218</v>
      </c>
      <c r="S37" t="s">
        <v>118</v>
      </c>
    </row>
    <row r="38" spans="2:19" x14ac:dyDescent="0.45">
      <c r="B38" t="s">
        <v>17</v>
      </c>
      <c r="C38" t="s">
        <v>212</v>
      </c>
      <c r="F38" s="4" t="s">
        <v>104</v>
      </c>
      <c r="P38" t="s">
        <v>74</v>
      </c>
      <c r="R38" t="s">
        <v>218</v>
      </c>
      <c r="S38" t="s">
        <v>118</v>
      </c>
    </row>
    <row r="39" spans="2:19" x14ac:dyDescent="0.45">
      <c r="B39" t="s">
        <v>21</v>
      </c>
      <c r="C39" t="s">
        <v>212</v>
      </c>
      <c r="F39" s="4" t="s">
        <v>104</v>
      </c>
      <c r="P39" t="s">
        <v>34</v>
      </c>
      <c r="R39" t="s">
        <v>218</v>
      </c>
      <c r="S39" t="s">
        <v>118</v>
      </c>
    </row>
    <row r="40" spans="2:19" x14ac:dyDescent="0.45">
      <c r="B40" t="s">
        <v>34</v>
      </c>
      <c r="C40" t="s">
        <v>212</v>
      </c>
      <c r="F40" s="4" t="s">
        <v>104</v>
      </c>
      <c r="P40" t="s">
        <v>72</v>
      </c>
      <c r="R40" t="s">
        <v>218</v>
      </c>
      <c r="S40" t="s">
        <v>118</v>
      </c>
    </row>
    <row r="41" spans="2:19" x14ac:dyDescent="0.45">
      <c r="B41" t="s">
        <v>81</v>
      </c>
      <c r="C41" t="s">
        <v>209</v>
      </c>
      <c r="E41" t="s">
        <v>207</v>
      </c>
      <c r="F41" s="4" t="s">
        <v>110</v>
      </c>
      <c r="P41" t="s">
        <v>85</v>
      </c>
      <c r="R41" t="s">
        <v>219</v>
      </c>
      <c r="S41" t="s">
        <v>118</v>
      </c>
    </row>
    <row r="42" spans="2:19" x14ac:dyDescent="0.45">
      <c r="B42" t="s">
        <v>67</v>
      </c>
      <c r="C42" t="s">
        <v>213</v>
      </c>
      <c r="F42" s="4" t="s">
        <v>104</v>
      </c>
      <c r="P42" t="s">
        <v>86</v>
      </c>
      <c r="R42" t="s">
        <v>219</v>
      </c>
      <c r="S42" t="s">
        <v>118</v>
      </c>
    </row>
    <row r="43" spans="2:19" x14ac:dyDescent="0.45">
      <c r="B43" t="s">
        <v>16</v>
      </c>
      <c r="C43" t="s">
        <v>213</v>
      </c>
      <c r="F43" s="4" t="s">
        <v>104</v>
      </c>
      <c r="P43" t="s">
        <v>83</v>
      </c>
      <c r="R43" t="s">
        <v>219</v>
      </c>
      <c r="S43" t="s">
        <v>118</v>
      </c>
    </row>
    <row r="44" spans="2:19" x14ac:dyDescent="0.45">
      <c r="B44" t="s">
        <v>18</v>
      </c>
      <c r="C44" t="s">
        <v>213</v>
      </c>
      <c r="F44" s="4" t="s">
        <v>104</v>
      </c>
      <c r="P44" t="s">
        <v>84</v>
      </c>
      <c r="R44" t="s">
        <v>219</v>
      </c>
      <c r="S44" t="s">
        <v>118</v>
      </c>
    </row>
    <row r="45" spans="2:19" x14ac:dyDescent="0.45">
      <c r="B45" t="s">
        <v>63</v>
      </c>
      <c r="C45" t="s">
        <v>214</v>
      </c>
      <c r="F45" s="4" t="s">
        <v>104</v>
      </c>
      <c r="P45" t="s">
        <v>87</v>
      </c>
      <c r="R45" t="s">
        <v>219</v>
      </c>
      <c r="S45" t="s">
        <v>118</v>
      </c>
    </row>
    <row r="46" spans="2:19" x14ac:dyDescent="0.45">
      <c r="B46" t="s">
        <v>51</v>
      </c>
      <c r="C46" t="s">
        <v>214</v>
      </c>
      <c r="F46" s="4" t="s">
        <v>104</v>
      </c>
      <c r="P46" t="s">
        <v>73</v>
      </c>
      <c r="R46" t="s">
        <v>221</v>
      </c>
      <c r="S46" t="s">
        <v>118</v>
      </c>
    </row>
    <row r="47" spans="2:19" x14ac:dyDescent="0.45">
      <c r="B47" t="s">
        <v>84</v>
      </c>
      <c r="D47" s="5">
        <v>500600</v>
      </c>
      <c r="F47" s="4" t="s">
        <v>106</v>
      </c>
      <c r="P47" t="s">
        <v>39</v>
      </c>
      <c r="R47">
        <v>700800</v>
      </c>
      <c r="S47" t="s">
        <v>118</v>
      </c>
    </row>
    <row r="48" spans="2:19" x14ac:dyDescent="0.45">
      <c r="B48" t="s">
        <v>86</v>
      </c>
      <c r="D48" s="5">
        <v>220400500600</v>
      </c>
      <c r="E48" t="s">
        <v>212</v>
      </c>
      <c r="F48" s="4" t="s">
        <v>111</v>
      </c>
    </row>
    <row r="49" spans="2:6" x14ac:dyDescent="0.45">
      <c r="B49" t="s">
        <v>66</v>
      </c>
      <c r="D49" t="s">
        <v>213</v>
      </c>
      <c r="F49" s="4" t="s">
        <v>106</v>
      </c>
    </row>
    <row r="50" spans="2:6" x14ac:dyDescent="0.45">
      <c r="B50" t="s">
        <v>89</v>
      </c>
      <c r="D50" t="s">
        <v>213</v>
      </c>
      <c r="F50" s="4" t="s">
        <v>106</v>
      </c>
    </row>
    <row r="51" spans="2:6" x14ac:dyDescent="0.45">
      <c r="B51" t="s">
        <v>69</v>
      </c>
      <c r="D51" t="s">
        <v>213</v>
      </c>
      <c r="F51" s="4" t="s">
        <v>106</v>
      </c>
    </row>
    <row r="52" spans="2:6" x14ac:dyDescent="0.45">
      <c r="B52" t="s">
        <v>78</v>
      </c>
      <c r="D52" t="s">
        <v>213</v>
      </c>
      <c r="F52" s="4" t="s">
        <v>106</v>
      </c>
    </row>
    <row r="53" spans="2:6" x14ac:dyDescent="0.45">
      <c r="B53" t="s">
        <v>24</v>
      </c>
      <c r="D53" t="s">
        <v>213</v>
      </c>
      <c r="F53" s="4" t="s">
        <v>106</v>
      </c>
    </row>
    <row r="54" spans="2:6" x14ac:dyDescent="0.45">
      <c r="B54" t="s">
        <v>25</v>
      </c>
      <c r="D54" t="s">
        <v>213</v>
      </c>
      <c r="F54" s="4" t="s">
        <v>106</v>
      </c>
    </row>
    <row r="55" spans="2:6" x14ac:dyDescent="0.45">
      <c r="B55" t="s">
        <v>23</v>
      </c>
      <c r="D55" t="s">
        <v>213</v>
      </c>
      <c r="F55" s="4" t="s">
        <v>106</v>
      </c>
    </row>
    <row r="56" spans="2:6" x14ac:dyDescent="0.45">
      <c r="B56" t="s">
        <v>88</v>
      </c>
      <c r="D56" t="s">
        <v>215</v>
      </c>
      <c r="F56" s="4" t="s">
        <v>106</v>
      </c>
    </row>
    <row r="57" spans="2:6" x14ac:dyDescent="0.45">
      <c r="B57" t="s">
        <v>20</v>
      </c>
      <c r="E57" t="s">
        <v>212</v>
      </c>
      <c r="F57" s="4" t="s">
        <v>128</v>
      </c>
    </row>
    <row r="58" spans="2:6" x14ac:dyDescent="0.45">
      <c r="B58" t="s">
        <v>28</v>
      </c>
      <c r="E58" t="s">
        <v>212</v>
      </c>
      <c r="F58" s="4" t="s">
        <v>128</v>
      </c>
    </row>
    <row r="59" spans="2:6" x14ac:dyDescent="0.45">
      <c r="B59" t="s">
        <v>42</v>
      </c>
      <c r="E59" t="s">
        <v>212</v>
      </c>
      <c r="F59" s="4" t="s">
        <v>128</v>
      </c>
    </row>
    <row r="60" spans="2:6" x14ac:dyDescent="0.45">
      <c r="B60" t="s">
        <v>49</v>
      </c>
      <c r="E60" t="s">
        <v>212</v>
      </c>
      <c r="F60" s="4" t="s">
        <v>128</v>
      </c>
    </row>
    <row r="61" spans="2:6" x14ac:dyDescent="0.45">
      <c r="B61" t="s">
        <v>85</v>
      </c>
      <c r="E61" t="s">
        <v>212</v>
      </c>
      <c r="F61" s="4" t="s">
        <v>107</v>
      </c>
    </row>
    <row r="62" spans="2:6" x14ac:dyDescent="0.45">
      <c r="B62" t="s">
        <v>92</v>
      </c>
      <c r="E62" t="s">
        <v>212</v>
      </c>
      <c r="F62" s="4" t="s">
        <v>107</v>
      </c>
    </row>
    <row r="63" spans="2:6" x14ac:dyDescent="0.45">
      <c r="B63" t="s">
        <v>79</v>
      </c>
      <c r="E63" t="s">
        <v>216</v>
      </c>
      <c r="F63" s="4" t="s">
        <v>107</v>
      </c>
    </row>
  </sheetData>
  <sortState ref="P3:S47">
    <sortCondition ref="Q3:Q47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7"/>
  <sheetViews>
    <sheetView zoomScale="85" zoomScaleNormal="85" workbookViewId="0">
      <selection activeCell="H17" sqref="H17"/>
    </sheetView>
  </sheetViews>
  <sheetFormatPr defaultColWidth="9.1328125" defaultRowHeight="14.25" x14ac:dyDescent="0.45"/>
  <cols>
    <col min="5" max="5" width="15.46484375" bestFit="1" customWidth="1"/>
    <col min="7" max="7" width="15.1328125" bestFit="1" customWidth="1"/>
    <col min="8" max="8" width="10.1328125" bestFit="1" customWidth="1"/>
    <col min="11" max="11" width="7.46484375" bestFit="1" customWidth="1"/>
    <col min="12" max="12" width="7.46484375" customWidth="1"/>
    <col min="13" max="13" width="11.46484375" bestFit="1" customWidth="1"/>
    <col min="14" max="14" width="19.1328125" bestFit="1" customWidth="1"/>
  </cols>
  <sheetData>
    <row r="1" spans="2:19" x14ac:dyDescent="0.45">
      <c r="D1" t="s">
        <v>144</v>
      </c>
      <c r="Q1" s="1" t="s">
        <v>0</v>
      </c>
      <c r="S1" s="1" t="s">
        <v>155</v>
      </c>
    </row>
    <row r="2" spans="2:19" x14ac:dyDescent="0.45">
      <c r="B2" s="1" t="s">
        <v>151</v>
      </c>
      <c r="C2" t="s">
        <v>16</v>
      </c>
      <c r="D2">
        <v>1</v>
      </c>
      <c r="E2" s="4" t="s">
        <v>104</v>
      </c>
      <c r="G2" s="24" t="s">
        <v>141</v>
      </c>
      <c r="H2" s="1" t="s">
        <v>151</v>
      </c>
      <c r="I2" s="1" t="s">
        <v>152</v>
      </c>
      <c r="J2" s="1" t="s">
        <v>153</v>
      </c>
      <c r="K2" s="1"/>
      <c r="L2" s="1"/>
      <c r="M2" s="1"/>
      <c r="N2" s="1"/>
      <c r="P2" s="1" t="s">
        <v>151</v>
      </c>
      <c r="Q2" t="s">
        <v>20</v>
      </c>
      <c r="R2" t="s">
        <v>114</v>
      </c>
      <c r="S2">
        <v>3</v>
      </c>
    </row>
    <row r="3" spans="2:19" x14ac:dyDescent="0.45">
      <c r="C3" t="s">
        <v>80</v>
      </c>
      <c r="D3">
        <v>4</v>
      </c>
      <c r="E3" s="4" t="s">
        <v>110</v>
      </c>
      <c r="G3" t="s">
        <v>104</v>
      </c>
      <c r="H3">
        <v>1</v>
      </c>
      <c r="I3">
        <v>16</v>
      </c>
      <c r="J3">
        <v>2</v>
      </c>
      <c r="Q3" t="s">
        <v>38</v>
      </c>
      <c r="R3" t="s">
        <v>114</v>
      </c>
      <c r="S3">
        <v>3</v>
      </c>
    </row>
    <row r="4" spans="2:19" x14ac:dyDescent="0.45">
      <c r="C4" t="s">
        <v>45</v>
      </c>
      <c r="D4">
        <v>3</v>
      </c>
      <c r="E4" s="4" t="s">
        <v>109</v>
      </c>
      <c r="G4" t="s">
        <v>106</v>
      </c>
      <c r="H4">
        <v>1</v>
      </c>
      <c r="I4">
        <v>5</v>
      </c>
      <c r="J4">
        <v>3</v>
      </c>
      <c r="Q4" t="s">
        <v>80</v>
      </c>
      <c r="R4" t="s">
        <v>114</v>
      </c>
      <c r="S4">
        <v>4</v>
      </c>
    </row>
    <row r="5" spans="2:19" x14ac:dyDescent="0.45">
      <c r="C5" t="s">
        <v>25</v>
      </c>
      <c r="D5">
        <v>4</v>
      </c>
      <c r="E5" s="4" t="s">
        <v>106</v>
      </c>
      <c r="G5" t="s">
        <v>107</v>
      </c>
      <c r="H5">
        <v>2</v>
      </c>
      <c r="I5">
        <v>4</v>
      </c>
      <c r="J5">
        <v>1</v>
      </c>
      <c r="Q5" t="s">
        <v>85</v>
      </c>
      <c r="R5" t="s">
        <v>118</v>
      </c>
      <c r="S5">
        <v>1</v>
      </c>
    </row>
    <row r="6" spans="2:19" x14ac:dyDescent="0.45">
      <c r="C6" t="s">
        <v>20</v>
      </c>
      <c r="D6">
        <v>3</v>
      </c>
      <c r="E6" s="4" t="s">
        <v>128</v>
      </c>
      <c r="G6" t="s">
        <v>109</v>
      </c>
      <c r="H6">
        <v>1</v>
      </c>
      <c r="I6">
        <v>4</v>
      </c>
      <c r="J6">
        <v>1</v>
      </c>
      <c r="S6">
        <f>AVERAGE(S2:S5)</f>
        <v>2.75</v>
      </c>
    </row>
    <row r="7" spans="2:19" x14ac:dyDescent="0.45">
      <c r="C7" t="s">
        <v>85</v>
      </c>
      <c r="D7">
        <v>1</v>
      </c>
      <c r="E7" s="4" t="s">
        <v>107</v>
      </c>
      <c r="G7" t="s">
        <v>110</v>
      </c>
      <c r="H7">
        <v>1</v>
      </c>
      <c r="I7">
        <v>8</v>
      </c>
      <c r="J7">
        <v>2</v>
      </c>
    </row>
    <row r="8" spans="2:19" x14ac:dyDescent="0.45">
      <c r="D8">
        <f>AVERAGE(D2:D7)</f>
        <v>2.6666666666666665</v>
      </c>
      <c r="G8" t="s">
        <v>111</v>
      </c>
      <c r="H8">
        <v>0</v>
      </c>
      <c r="I8">
        <v>1</v>
      </c>
      <c r="J8">
        <v>0</v>
      </c>
      <c r="P8" s="1" t="s">
        <v>152</v>
      </c>
      <c r="Q8" t="s">
        <v>73</v>
      </c>
      <c r="R8" t="s">
        <v>118</v>
      </c>
      <c r="S8">
        <v>6</v>
      </c>
    </row>
    <row r="9" spans="2:19" x14ac:dyDescent="0.45">
      <c r="G9" t="s">
        <v>112</v>
      </c>
      <c r="H9">
        <v>0</v>
      </c>
      <c r="I9">
        <v>6</v>
      </c>
      <c r="J9">
        <v>2</v>
      </c>
      <c r="Q9" t="s">
        <v>67</v>
      </c>
      <c r="R9" t="s">
        <v>118</v>
      </c>
      <c r="S9">
        <v>7</v>
      </c>
    </row>
    <row r="10" spans="2:19" x14ac:dyDescent="0.45">
      <c r="G10" t="s">
        <v>121</v>
      </c>
      <c r="H10">
        <f>SUM(H3:H9)</f>
        <v>6</v>
      </c>
      <c r="I10">
        <f>SUM(I3:I9)</f>
        <v>44</v>
      </c>
      <c r="J10">
        <f>SUM(J3:J9)</f>
        <v>11</v>
      </c>
      <c r="K10">
        <f>SUM(H10:J10)</f>
        <v>61</v>
      </c>
      <c r="Q10" t="s">
        <v>78</v>
      </c>
      <c r="R10" t="s">
        <v>118</v>
      </c>
      <c r="S10">
        <v>7</v>
      </c>
    </row>
    <row r="11" spans="2:19" x14ac:dyDescent="0.45">
      <c r="B11" s="1" t="s">
        <v>152</v>
      </c>
      <c r="C11" t="s">
        <v>51</v>
      </c>
      <c r="D11">
        <v>6</v>
      </c>
      <c r="E11" s="4" t="s">
        <v>104</v>
      </c>
      <c r="G11" t="s">
        <v>131</v>
      </c>
      <c r="H11">
        <v>3</v>
      </c>
      <c r="I11">
        <v>43</v>
      </c>
      <c r="J11">
        <v>9</v>
      </c>
      <c r="Q11" t="s">
        <v>39</v>
      </c>
      <c r="R11" t="s">
        <v>118</v>
      </c>
      <c r="S11">
        <v>7</v>
      </c>
    </row>
    <row r="12" spans="2:19" x14ac:dyDescent="0.45">
      <c r="C12" t="s">
        <v>62</v>
      </c>
      <c r="D12">
        <v>12</v>
      </c>
      <c r="E12" s="4" t="s">
        <v>104</v>
      </c>
      <c r="G12" t="s">
        <v>132</v>
      </c>
      <c r="H12">
        <v>2</v>
      </c>
      <c r="I12">
        <v>22</v>
      </c>
      <c r="J12">
        <v>7</v>
      </c>
      <c r="Q12" t="s">
        <v>33</v>
      </c>
      <c r="R12" t="s">
        <v>118</v>
      </c>
      <c r="S12">
        <v>8</v>
      </c>
    </row>
    <row r="13" spans="2:19" x14ac:dyDescent="0.45">
      <c r="C13" t="s">
        <v>63</v>
      </c>
      <c r="D13">
        <v>12</v>
      </c>
      <c r="E13" s="4" t="s">
        <v>104</v>
      </c>
      <c r="G13" t="s">
        <v>133</v>
      </c>
      <c r="H13">
        <v>3</v>
      </c>
      <c r="I13">
        <v>27</v>
      </c>
      <c r="J13">
        <v>5</v>
      </c>
      <c r="Q13" t="s">
        <v>36</v>
      </c>
      <c r="R13" t="s">
        <v>118</v>
      </c>
      <c r="S13">
        <v>11</v>
      </c>
    </row>
    <row r="14" spans="2:19" ht="18" x14ac:dyDescent="0.55000000000000004">
      <c r="C14" t="s">
        <v>65</v>
      </c>
      <c r="D14">
        <v>7</v>
      </c>
      <c r="E14" s="4" t="s">
        <v>104</v>
      </c>
      <c r="G14" s="25" t="s">
        <v>134</v>
      </c>
      <c r="H14" s="8">
        <f>K25/H10</f>
        <v>1.3333333333333333</v>
      </c>
      <c r="I14" s="17">
        <f>K26/I10</f>
        <v>2.0909090909090908</v>
      </c>
      <c r="J14" s="8">
        <f>K27/J10</f>
        <v>1.9090909090909092</v>
      </c>
      <c r="K14" s="25"/>
      <c r="L14" s="25"/>
      <c r="M14" s="25"/>
      <c r="N14" s="25"/>
      <c r="Q14" t="s">
        <v>74</v>
      </c>
      <c r="R14" t="s">
        <v>118</v>
      </c>
      <c r="S14">
        <v>11</v>
      </c>
    </row>
    <row r="15" spans="2:19" x14ac:dyDescent="0.45">
      <c r="C15" t="s">
        <v>67</v>
      </c>
      <c r="D15">
        <v>7</v>
      </c>
      <c r="E15" s="4" t="s">
        <v>104</v>
      </c>
      <c r="G15" s="1" t="s">
        <v>142</v>
      </c>
      <c r="Q15" t="s">
        <v>72</v>
      </c>
      <c r="R15" t="s">
        <v>118</v>
      </c>
      <c r="S15">
        <v>11</v>
      </c>
    </row>
    <row r="16" spans="2:19" x14ac:dyDescent="0.45">
      <c r="C16" t="s">
        <v>68</v>
      </c>
      <c r="D16">
        <v>15</v>
      </c>
      <c r="E16" s="4" t="s">
        <v>104</v>
      </c>
      <c r="G16" t="s">
        <v>114</v>
      </c>
      <c r="H16">
        <v>3</v>
      </c>
      <c r="I16">
        <v>12</v>
      </c>
      <c r="J16">
        <v>4</v>
      </c>
      <c r="Q16" t="s">
        <v>86</v>
      </c>
      <c r="R16" t="s">
        <v>118</v>
      </c>
      <c r="S16">
        <v>11</v>
      </c>
    </row>
    <row r="17" spans="3:21" x14ac:dyDescent="0.45">
      <c r="C17" t="s">
        <v>71</v>
      </c>
      <c r="D17">
        <v>11</v>
      </c>
      <c r="E17" s="4" t="s">
        <v>104</v>
      </c>
      <c r="G17" t="s">
        <v>118</v>
      </c>
      <c r="H17">
        <v>1</v>
      </c>
      <c r="I17">
        <v>14</v>
      </c>
      <c r="J17">
        <v>3</v>
      </c>
      <c r="Q17" t="s">
        <v>89</v>
      </c>
      <c r="R17" t="s">
        <v>118</v>
      </c>
      <c r="S17">
        <v>14</v>
      </c>
    </row>
    <row r="18" spans="3:21" x14ac:dyDescent="0.45">
      <c r="C18" t="s">
        <v>90</v>
      </c>
      <c r="D18">
        <v>7</v>
      </c>
      <c r="E18" s="4" t="s">
        <v>104</v>
      </c>
      <c r="G18" t="s">
        <v>120</v>
      </c>
      <c r="H18">
        <v>0</v>
      </c>
      <c r="I18">
        <v>7</v>
      </c>
      <c r="J18">
        <v>1</v>
      </c>
      <c r="Q18" t="s">
        <v>83</v>
      </c>
      <c r="R18" t="s">
        <v>118</v>
      </c>
      <c r="S18">
        <v>14</v>
      </c>
    </row>
    <row r="19" spans="3:21" x14ac:dyDescent="0.45">
      <c r="C19" t="s">
        <v>77</v>
      </c>
      <c r="D19">
        <v>14</v>
      </c>
      <c r="E19" s="4" t="s">
        <v>104</v>
      </c>
      <c r="G19" t="s">
        <v>140</v>
      </c>
      <c r="H19">
        <v>4</v>
      </c>
      <c r="I19">
        <f>SUM(I16:I18)</f>
        <v>33</v>
      </c>
      <c r="J19">
        <f>SUM(J16:J18)</f>
        <v>8</v>
      </c>
      <c r="K19">
        <f>SUM(H19:J19)</f>
        <v>45</v>
      </c>
      <c r="Q19" t="s">
        <v>68</v>
      </c>
      <c r="R19" t="s">
        <v>118</v>
      </c>
      <c r="S19">
        <v>15</v>
      </c>
      <c r="U19">
        <v>1.3</v>
      </c>
    </row>
    <row r="20" spans="3:21" x14ac:dyDescent="0.45">
      <c r="C20" t="s">
        <v>82</v>
      </c>
      <c r="D20">
        <v>8</v>
      </c>
      <c r="E20" s="4" t="s">
        <v>104</v>
      </c>
      <c r="G20" t="s">
        <v>138</v>
      </c>
      <c r="H20">
        <v>3</v>
      </c>
      <c r="I20">
        <v>22</v>
      </c>
      <c r="J20">
        <v>5</v>
      </c>
      <c r="Q20" t="s">
        <v>79</v>
      </c>
      <c r="R20" t="s">
        <v>114</v>
      </c>
      <c r="S20">
        <v>5</v>
      </c>
      <c r="U20">
        <v>2.1</v>
      </c>
    </row>
    <row r="21" spans="3:21" x14ac:dyDescent="0.45">
      <c r="C21" t="s">
        <v>83</v>
      </c>
      <c r="D21">
        <v>14</v>
      </c>
      <c r="E21" s="4" t="s">
        <v>104</v>
      </c>
      <c r="G21" t="s">
        <v>139</v>
      </c>
      <c r="H21">
        <v>1</v>
      </c>
      <c r="I21">
        <v>20</v>
      </c>
      <c r="J21">
        <v>4</v>
      </c>
      <c r="Q21" t="s">
        <v>65</v>
      </c>
      <c r="R21" t="s">
        <v>114</v>
      </c>
      <c r="S21">
        <v>7</v>
      </c>
      <c r="U21">
        <v>1.9</v>
      </c>
    </row>
    <row r="22" spans="3:21" ht="18" x14ac:dyDescent="0.55000000000000004">
      <c r="C22" t="s">
        <v>15</v>
      </c>
      <c r="D22">
        <v>7</v>
      </c>
      <c r="E22" s="4" t="s">
        <v>104</v>
      </c>
      <c r="G22" s="25" t="s">
        <v>134</v>
      </c>
      <c r="H22" s="8">
        <v>1</v>
      </c>
      <c r="I22" s="25">
        <v>1.2</v>
      </c>
      <c r="J22" s="25">
        <v>1.1000000000000001</v>
      </c>
      <c r="K22" s="25"/>
      <c r="L22" s="25"/>
      <c r="M22" s="25"/>
      <c r="N22" s="25"/>
      <c r="Q22" t="s">
        <v>90</v>
      </c>
      <c r="R22" t="s">
        <v>114</v>
      </c>
      <c r="S22">
        <v>7</v>
      </c>
    </row>
    <row r="23" spans="3:21" x14ac:dyDescent="0.45">
      <c r="C23" t="s">
        <v>17</v>
      </c>
      <c r="D23">
        <v>9</v>
      </c>
      <c r="E23" s="4" t="s">
        <v>104</v>
      </c>
      <c r="N23" s="1" t="s">
        <v>224</v>
      </c>
      <c r="O23" s="1"/>
      <c r="Q23" t="s">
        <v>15</v>
      </c>
      <c r="R23" t="s">
        <v>114</v>
      </c>
      <c r="S23">
        <v>7</v>
      </c>
    </row>
    <row r="24" spans="3:21" x14ac:dyDescent="0.45">
      <c r="C24" t="s">
        <v>18</v>
      </c>
      <c r="D24">
        <v>12</v>
      </c>
      <c r="E24" s="4" t="s">
        <v>104</v>
      </c>
      <c r="H24" t="s">
        <v>131</v>
      </c>
      <c r="I24" t="s">
        <v>132</v>
      </c>
      <c r="J24" t="s">
        <v>133</v>
      </c>
      <c r="M24" t="s">
        <v>103</v>
      </c>
      <c r="N24" s="1" t="s">
        <v>134</v>
      </c>
      <c r="O24" s="1" t="s">
        <v>144</v>
      </c>
      <c r="Q24" t="s">
        <v>82</v>
      </c>
      <c r="R24" t="s">
        <v>114</v>
      </c>
      <c r="S24">
        <v>8</v>
      </c>
    </row>
    <row r="25" spans="3:21" x14ac:dyDescent="0.45">
      <c r="C25" t="s">
        <v>38</v>
      </c>
      <c r="D25">
        <v>10</v>
      </c>
      <c r="E25" s="4" t="s">
        <v>104</v>
      </c>
      <c r="G25" s="1" t="s">
        <v>151</v>
      </c>
      <c r="H25">
        <v>3</v>
      </c>
      <c r="I25">
        <v>2</v>
      </c>
      <c r="J25">
        <v>3</v>
      </c>
      <c r="K25">
        <f>SUM(H25:J25)</f>
        <v>8</v>
      </c>
      <c r="M25" s="1" t="s">
        <v>151</v>
      </c>
      <c r="N25" s="17">
        <v>1.3</v>
      </c>
      <c r="O25">
        <v>2.6669999999999998</v>
      </c>
      <c r="Q25" t="s">
        <v>94</v>
      </c>
      <c r="R25" t="s">
        <v>114</v>
      </c>
      <c r="S25">
        <v>8</v>
      </c>
    </row>
    <row r="26" spans="3:21" x14ac:dyDescent="0.45">
      <c r="C26" t="s">
        <v>40</v>
      </c>
      <c r="D26">
        <v>12</v>
      </c>
      <c r="E26" s="4" t="s">
        <v>104</v>
      </c>
      <c r="G26" s="1" t="s">
        <v>152</v>
      </c>
      <c r="H26">
        <v>43</v>
      </c>
      <c r="I26">
        <v>22</v>
      </c>
      <c r="J26">
        <v>27</v>
      </c>
      <c r="K26">
        <f>SUM(H26:J26)</f>
        <v>92</v>
      </c>
      <c r="M26" s="1" t="s">
        <v>152</v>
      </c>
      <c r="N26" s="17">
        <v>2.1</v>
      </c>
      <c r="O26">
        <v>10.205</v>
      </c>
      <c r="Q26" t="s">
        <v>61</v>
      </c>
      <c r="R26" t="s">
        <v>114</v>
      </c>
      <c r="S26">
        <v>9</v>
      </c>
    </row>
    <row r="27" spans="3:21" x14ac:dyDescent="0.45">
      <c r="C27" t="s">
        <v>61</v>
      </c>
      <c r="D27">
        <v>9</v>
      </c>
      <c r="E27" s="4" t="s">
        <v>109</v>
      </c>
      <c r="G27" s="1" t="s">
        <v>153</v>
      </c>
      <c r="H27">
        <v>9</v>
      </c>
      <c r="I27">
        <v>7</v>
      </c>
      <c r="J27">
        <v>5</v>
      </c>
      <c r="K27">
        <f>SUM(H27:J27)</f>
        <v>21</v>
      </c>
      <c r="M27" s="1" t="s">
        <v>153</v>
      </c>
      <c r="N27" s="17">
        <v>1.9</v>
      </c>
      <c r="O27">
        <v>27.454545454545453</v>
      </c>
      <c r="Q27" t="s">
        <v>81</v>
      </c>
      <c r="R27" t="s">
        <v>114</v>
      </c>
      <c r="S27">
        <v>11</v>
      </c>
    </row>
    <row r="28" spans="3:21" x14ac:dyDescent="0.45">
      <c r="C28" t="s">
        <v>74</v>
      </c>
      <c r="D28">
        <v>11</v>
      </c>
      <c r="E28" s="4" t="s">
        <v>109</v>
      </c>
      <c r="K28">
        <f>SUM(K25:K27)</f>
        <v>121</v>
      </c>
      <c r="Q28" t="s">
        <v>59</v>
      </c>
      <c r="R28" t="s">
        <v>114</v>
      </c>
      <c r="S28">
        <v>11</v>
      </c>
    </row>
    <row r="29" spans="3:21" x14ac:dyDescent="0.45">
      <c r="C29" t="s">
        <v>36</v>
      </c>
      <c r="D29">
        <v>11</v>
      </c>
      <c r="E29" s="4" t="s">
        <v>109</v>
      </c>
      <c r="H29" t="s">
        <v>138</v>
      </c>
      <c r="I29" t="s">
        <v>139</v>
      </c>
      <c r="M29" t="s">
        <v>113</v>
      </c>
      <c r="N29" s="1" t="s">
        <v>134</v>
      </c>
      <c r="O29" s="1" t="s">
        <v>144</v>
      </c>
      <c r="Q29" t="s">
        <v>52</v>
      </c>
      <c r="R29" t="s">
        <v>114</v>
      </c>
      <c r="S29">
        <v>11</v>
      </c>
    </row>
    <row r="30" spans="3:21" x14ac:dyDescent="0.45">
      <c r="C30" t="s">
        <v>73</v>
      </c>
      <c r="D30">
        <v>6</v>
      </c>
      <c r="E30" s="4" t="s">
        <v>109</v>
      </c>
      <c r="G30" s="1" t="s">
        <v>151</v>
      </c>
      <c r="H30">
        <v>3</v>
      </c>
      <c r="I30">
        <v>1</v>
      </c>
      <c r="J30">
        <f>SUM(H30:I30)</f>
        <v>4</v>
      </c>
      <c r="M30" s="1" t="s">
        <v>151</v>
      </c>
      <c r="N30">
        <v>1</v>
      </c>
      <c r="O30">
        <v>2.75</v>
      </c>
      <c r="Q30" t="s">
        <v>75</v>
      </c>
      <c r="R30" t="s">
        <v>114</v>
      </c>
      <c r="S30">
        <v>13</v>
      </c>
    </row>
    <row r="31" spans="3:21" x14ac:dyDescent="0.45">
      <c r="C31" t="s">
        <v>39</v>
      </c>
      <c r="D31">
        <v>7</v>
      </c>
      <c r="E31" s="4" t="s">
        <v>112</v>
      </c>
      <c r="G31" s="1" t="s">
        <v>152</v>
      </c>
      <c r="H31">
        <v>22</v>
      </c>
      <c r="I31">
        <v>20</v>
      </c>
      <c r="J31">
        <f t="shared" ref="J31:J32" si="0">SUM(H31:I31)</f>
        <v>42</v>
      </c>
      <c r="M31" s="1" t="s">
        <v>152</v>
      </c>
      <c r="N31">
        <v>1.2</v>
      </c>
      <c r="O31">
        <v>10.121</v>
      </c>
      <c r="Q31" t="s">
        <v>88</v>
      </c>
      <c r="R31" t="s">
        <v>114</v>
      </c>
      <c r="S31">
        <v>13</v>
      </c>
    </row>
    <row r="32" spans="3:21" x14ac:dyDescent="0.45">
      <c r="C32" s="1" t="s">
        <v>58</v>
      </c>
      <c r="D32" s="1">
        <v>9</v>
      </c>
      <c r="E32" s="4" t="s">
        <v>112</v>
      </c>
      <c r="G32" s="1" t="s">
        <v>153</v>
      </c>
      <c r="H32">
        <v>5</v>
      </c>
      <c r="I32">
        <v>4</v>
      </c>
      <c r="J32">
        <f t="shared" si="0"/>
        <v>9</v>
      </c>
      <c r="M32" s="1" t="s">
        <v>153</v>
      </c>
      <c r="N32">
        <v>1.1000000000000001</v>
      </c>
      <c r="O32">
        <v>28.625</v>
      </c>
      <c r="Q32" t="s">
        <v>66</v>
      </c>
      <c r="R32" t="s">
        <v>114</v>
      </c>
      <c r="S32">
        <v>14</v>
      </c>
    </row>
    <row r="33" spans="3:19" x14ac:dyDescent="0.45">
      <c r="C33" s="1" t="s">
        <v>43</v>
      </c>
      <c r="D33" s="1">
        <v>10</v>
      </c>
      <c r="E33" s="4" t="s">
        <v>112</v>
      </c>
      <c r="Q33" t="s">
        <v>77</v>
      </c>
      <c r="R33" t="s">
        <v>114</v>
      </c>
      <c r="S33">
        <v>14</v>
      </c>
    </row>
    <row r="34" spans="3:19" x14ac:dyDescent="0.45">
      <c r="C34" t="s">
        <v>72</v>
      </c>
      <c r="D34">
        <v>11</v>
      </c>
      <c r="E34" s="4" t="s">
        <v>112</v>
      </c>
      <c r="Q34" t="s">
        <v>42</v>
      </c>
      <c r="R34" t="s">
        <v>120</v>
      </c>
      <c r="S34">
        <v>10</v>
      </c>
    </row>
    <row r="35" spans="3:19" x14ac:dyDescent="0.45">
      <c r="C35" t="s">
        <v>33</v>
      </c>
      <c r="D35">
        <v>8</v>
      </c>
      <c r="E35" s="4" t="s">
        <v>112</v>
      </c>
      <c r="Q35" t="s">
        <v>62</v>
      </c>
      <c r="R35" t="s">
        <v>120</v>
      </c>
      <c r="S35">
        <v>12</v>
      </c>
    </row>
    <row r="36" spans="3:19" x14ac:dyDescent="0.45">
      <c r="C36" t="s">
        <v>93</v>
      </c>
      <c r="D36">
        <v>13</v>
      </c>
      <c r="E36" s="4" t="s">
        <v>112</v>
      </c>
      <c r="Q36" t="s">
        <v>40</v>
      </c>
      <c r="R36" t="s">
        <v>120</v>
      </c>
      <c r="S36">
        <v>12</v>
      </c>
    </row>
    <row r="37" spans="3:19" x14ac:dyDescent="0.45">
      <c r="C37" t="s">
        <v>59</v>
      </c>
      <c r="D37">
        <v>11</v>
      </c>
      <c r="E37" s="4" t="s">
        <v>130</v>
      </c>
      <c r="Q37" t="s">
        <v>93</v>
      </c>
      <c r="R37" t="s">
        <v>120</v>
      </c>
      <c r="S37">
        <v>13</v>
      </c>
    </row>
    <row r="38" spans="3:19" x14ac:dyDescent="0.45">
      <c r="C38" t="s">
        <v>48</v>
      </c>
      <c r="D38">
        <v>9</v>
      </c>
      <c r="E38" s="4" t="s">
        <v>130</v>
      </c>
      <c r="Q38" t="s">
        <v>92</v>
      </c>
      <c r="R38" t="s">
        <v>120</v>
      </c>
      <c r="S38">
        <v>7</v>
      </c>
    </row>
    <row r="39" spans="3:19" x14ac:dyDescent="0.45">
      <c r="C39" t="s">
        <v>53</v>
      </c>
      <c r="D39">
        <v>11</v>
      </c>
      <c r="E39" s="4" t="s">
        <v>130</v>
      </c>
      <c r="Q39" t="s">
        <v>63</v>
      </c>
      <c r="R39" t="s">
        <v>120</v>
      </c>
      <c r="S39">
        <v>12</v>
      </c>
    </row>
    <row r="40" spans="3:19" x14ac:dyDescent="0.45">
      <c r="C40" t="s">
        <v>52</v>
      </c>
      <c r="D40">
        <v>11</v>
      </c>
      <c r="E40" s="4" t="s">
        <v>130</v>
      </c>
      <c r="Q40" t="s">
        <v>64</v>
      </c>
      <c r="R40" t="s">
        <v>120</v>
      </c>
      <c r="S40">
        <v>8</v>
      </c>
    </row>
    <row r="41" spans="3:19" x14ac:dyDescent="0.45">
      <c r="C41" t="s">
        <v>19</v>
      </c>
      <c r="D41">
        <v>15</v>
      </c>
      <c r="E41" s="4" t="s">
        <v>130</v>
      </c>
      <c r="S41">
        <f>AVERAGE(S8:S40)</f>
        <v>10.121212121212121</v>
      </c>
    </row>
    <row r="42" spans="3:19" x14ac:dyDescent="0.45">
      <c r="C42" t="s">
        <v>75</v>
      </c>
      <c r="D42">
        <v>13</v>
      </c>
      <c r="E42" s="4" t="s">
        <v>110</v>
      </c>
    </row>
    <row r="43" spans="3:19" x14ac:dyDescent="0.45">
      <c r="C43" t="s">
        <v>76</v>
      </c>
      <c r="D43">
        <v>9</v>
      </c>
      <c r="E43" s="4" t="s">
        <v>110</v>
      </c>
      <c r="P43" s="1" t="s">
        <v>153</v>
      </c>
      <c r="Q43" t="s">
        <v>56</v>
      </c>
      <c r="R43" t="s">
        <v>118</v>
      </c>
      <c r="S43">
        <v>18</v>
      </c>
    </row>
    <row r="44" spans="3:19" x14ac:dyDescent="0.45">
      <c r="C44" t="s">
        <v>81</v>
      </c>
      <c r="D44">
        <v>11</v>
      </c>
      <c r="E44" s="4" t="s">
        <v>110</v>
      </c>
      <c r="Q44" t="s">
        <v>34</v>
      </c>
      <c r="R44" t="s">
        <v>118</v>
      </c>
      <c r="S44">
        <v>31</v>
      </c>
    </row>
    <row r="45" spans="3:19" x14ac:dyDescent="0.45">
      <c r="C45" t="s">
        <v>66</v>
      </c>
      <c r="D45">
        <v>14</v>
      </c>
      <c r="E45" s="4" t="s">
        <v>106</v>
      </c>
      <c r="Q45" t="s">
        <v>84</v>
      </c>
      <c r="R45" t="s">
        <v>118</v>
      </c>
      <c r="S45">
        <v>37</v>
      </c>
    </row>
    <row r="46" spans="3:19" x14ac:dyDescent="0.45">
      <c r="C46" t="s">
        <v>89</v>
      </c>
      <c r="D46">
        <v>14</v>
      </c>
      <c r="E46" s="4" t="s">
        <v>106</v>
      </c>
      <c r="Q46" t="s">
        <v>87</v>
      </c>
      <c r="R46" t="s">
        <v>118</v>
      </c>
      <c r="S46">
        <v>48</v>
      </c>
    </row>
    <row r="47" spans="3:19" x14ac:dyDescent="0.45">
      <c r="C47" t="s">
        <v>69</v>
      </c>
      <c r="D47">
        <v>14</v>
      </c>
      <c r="E47" s="4" t="s">
        <v>106</v>
      </c>
      <c r="Q47" t="s">
        <v>21</v>
      </c>
      <c r="R47" t="s">
        <v>114</v>
      </c>
      <c r="S47" s="1">
        <v>18</v>
      </c>
    </row>
    <row r="48" spans="3:19" x14ac:dyDescent="0.45">
      <c r="C48" t="s">
        <v>78</v>
      </c>
      <c r="D48">
        <v>7</v>
      </c>
      <c r="E48" s="4" t="s">
        <v>106</v>
      </c>
      <c r="Q48" t="s">
        <v>23</v>
      </c>
      <c r="R48" t="s">
        <v>114</v>
      </c>
      <c r="S48">
        <v>22</v>
      </c>
    </row>
    <row r="49" spans="2:19" x14ac:dyDescent="0.45">
      <c r="C49" t="s">
        <v>88</v>
      </c>
      <c r="D49">
        <v>13</v>
      </c>
      <c r="E49" s="4" t="s">
        <v>106</v>
      </c>
      <c r="Q49" t="s">
        <v>55</v>
      </c>
      <c r="R49" t="s">
        <v>114</v>
      </c>
      <c r="S49">
        <v>38</v>
      </c>
    </row>
    <row r="50" spans="2:19" x14ac:dyDescent="0.45">
      <c r="C50" t="s">
        <v>86</v>
      </c>
      <c r="D50">
        <v>11</v>
      </c>
      <c r="E50" s="4" t="s">
        <v>111</v>
      </c>
      <c r="Q50" t="s">
        <v>30</v>
      </c>
      <c r="R50" t="s">
        <v>120</v>
      </c>
      <c r="S50">
        <v>17</v>
      </c>
    </row>
    <row r="51" spans="2:19" x14ac:dyDescent="0.45">
      <c r="C51" t="s">
        <v>42</v>
      </c>
      <c r="D51">
        <v>10</v>
      </c>
      <c r="E51" s="4" t="s">
        <v>128</v>
      </c>
      <c r="S51">
        <f>AVERAGE(S43:S50)</f>
        <v>28.625</v>
      </c>
    </row>
    <row r="52" spans="2:19" x14ac:dyDescent="0.45">
      <c r="C52" t="s">
        <v>49</v>
      </c>
      <c r="D52">
        <v>6</v>
      </c>
      <c r="E52" s="4" t="s">
        <v>128</v>
      </c>
    </row>
    <row r="53" spans="2:19" x14ac:dyDescent="0.45">
      <c r="C53" t="s">
        <v>92</v>
      </c>
      <c r="D53">
        <v>7</v>
      </c>
      <c r="E53" s="4" t="s">
        <v>107</v>
      </c>
    </row>
    <row r="54" spans="2:19" x14ac:dyDescent="0.45">
      <c r="C54" t="s">
        <v>79</v>
      </c>
      <c r="D54">
        <v>5</v>
      </c>
      <c r="E54" s="4" t="s">
        <v>107</v>
      </c>
    </row>
    <row r="55" spans="2:19" x14ac:dyDescent="0.45">
      <c r="D55">
        <f>AVERAGE(D11:D54)</f>
        <v>10.204545454545455</v>
      </c>
    </row>
    <row r="57" spans="2:19" x14ac:dyDescent="0.45">
      <c r="B57" s="1" t="s">
        <v>153</v>
      </c>
      <c r="C57" s="1" t="s">
        <v>21</v>
      </c>
      <c r="D57" s="1">
        <v>18</v>
      </c>
      <c r="E57" s="4" t="s">
        <v>104</v>
      </c>
    </row>
    <row r="58" spans="2:19" x14ac:dyDescent="0.45">
      <c r="C58" t="s">
        <v>34</v>
      </c>
      <c r="D58">
        <v>31</v>
      </c>
      <c r="E58" s="4" t="s">
        <v>104</v>
      </c>
    </row>
    <row r="59" spans="2:19" x14ac:dyDescent="0.45">
      <c r="C59" t="s">
        <v>55</v>
      </c>
      <c r="D59">
        <v>38</v>
      </c>
      <c r="E59" s="4" t="s">
        <v>109</v>
      </c>
      <c r="S59" s="1"/>
    </row>
    <row r="60" spans="2:19" x14ac:dyDescent="0.45">
      <c r="C60" t="s">
        <v>87</v>
      </c>
      <c r="D60">
        <v>48</v>
      </c>
      <c r="E60" s="4" t="s">
        <v>112</v>
      </c>
    </row>
    <row r="61" spans="2:19" x14ac:dyDescent="0.45">
      <c r="C61" t="s">
        <v>60</v>
      </c>
      <c r="D61">
        <v>21</v>
      </c>
      <c r="E61" s="4" t="s">
        <v>112</v>
      </c>
      <c r="S61" s="1"/>
    </row>
    <row r="62" spans="2:19" x14ac:dyDescent="0.45">
      <c r="C62" t="s">
        <v>30</v>
      </c>
      <c r="D62">
        <v>17</v>
      </c>
      <c r="E62" s="4" t="s">
        <v>110</v>
      </c>
    </row>
    <row r="63" spans="2:19" x14ac:dyDescent="0.45">
      <c r="C63" t="s">
        <v>56</v>
      </c>
      <c r="D63">
        <v>18</v>
      </c>
      <c r="E63" s="4" t="s">
        <v>110</v>
      </c>
      <c r="S63" s="1"/>
    </row>
    <row r="64" spans="2:19" x14ac:dyDescent="0.45">
      <c r="C64" t="s">
        <v>84</v>
      </c>
      <c r="D64">
        <v>37</v>
      </c>
      <c r="E64" s="4" t="s">
        <v>106</v>
      </c>
    </row>
    <row r="65" spans="3:19" x14ac:dyDescent="0.45">
      <c r="C65" t="s">
        <v>23</v>
      </c>
      <c r="D65">
        <v>22</v>
      </c>
      <c r="E65" s="4" t="s">
        <v>106</v>
      </c>
    </row>
    <row r="66" spans="3:19" x14ac:dyDescent="0.45">
      <c r="C66" t="s">
        <v>24</v>
      </c>
      <c r="D66">
        <v>36</v>
      </c>
      <c r="E66" s="4" t="s">
        <v>106</v>
      </c>
      <c r="S66" s="1"/>
    </row>
    <row r="67" spans="3:19" x14ac:dyDescent="0.45">
      <c r="C67" t="s">
        <v>28</v>
      </c>
      <c r="D67">
        <v>16</v>
      </c>
      <c r="E67" s="4" t="s">
        <v>128</v>
      </c>
      <c r="S67" s="1"/>
    </row>
    <row r="68" spans="3:19" x14ac:dyDescent="0.45">
      <c r="D68">
        <f>AVERAGE(D57:D67)</f>
        <v>27.454545454545453</v>
      </c>
    </row>
    <row r="70" spans="3:19" x14ac:dyDescent="0.45">
      <c r="S70" s="1"/>
    </row>
    <row r="74" spans="3:19" x14ac:dyDescent="0.45">
      <c r="S74" s="1"/>
    </row>
    <row r="77" spans="3:19" x14ac:dyDescent="0.45">
      <c r="S77" s="1"/>
    </row>
  </sheetData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A79"/>
  <sheetViews>
    <sheetView topLeftCell="D1" zoomScale="80" zoomScaleNormal="80" workbookViewId="0">
      <selection activeCell="I21" sqref="I21"/>
    </sheetView>
  </sheetViews>
  <sheetFormatPr defaultColWidth="9.1328125" defaultRowHeight="14.25" x14ac:dyDescent="0.45"/>
  <cols>
    <col min="3" max="3" width="11" customWidth="1"/>
    <col min="5" max="5" width="16" bestFit="1" customWidth="1"/>
    <col min="7" max="7" width="15" bestFit="1" customWidth="1"/>
    <col min="8" max="8" width="10" bestFit="1" customWidth="1"/>
    <col min="9" max="9" width="14.46484375" customWidth="1"/>
    <col min="12" max="12" width="12" bestFit="1" customWidth="1"/>
    <col min="21" max="21" width="8.6640625" style="4" bestFit="1" customWidth="1"/>
  </cols>
  <sheetData>
    <row r="3" spans="2:27" x14ac:dyDescent="0.45">
      <c r="Q3" s="1" t="s">
        <v>154</v>
      </c>
      <c r="R3" s="1" t="s">
        <v>143</v>
      </c>
      <c r="S3" s="1" t="s">
        <v>114</v>
      </c>
      <c r="T3" s="1" t="s">
        <v>118</v>
      </c>
      <c r="X3" s="1" t="s">
        <v>135</v>
      </c>
      <c r="Y3" s="1" t="s">
        <v>136</v>
      </c>
      <c r="Z3" s="1" t="s">
        <v>137</v>
      </c>
    </row>
    <row r="4" spans="2:27" x14ac:dyDescent="0.45">
      <c r="C4" s="1" t="s">
        <v>154</v>
      </c>
      <c r="D4" s="1" t="s">
        <v>143</v>
      </c>
      <c r="H4" s="1" t="s">
        <v>135</v>
      </c>
      <c r="I4" s="1" t="s">
        <v>136</v>
      </c>
      <c r="J4" s="1" t="s">
        <v>137</v>
      </c>
      <c r="K4" s="1"/>
      <c r="P4" s="1" t="s">
        <v>135</v>
      </c>
      <c r="Q4">
        <v>2200</v>
      </c>
      <c r="R4" t="s">
        <v>34</v>
      </c>
      <c r="T4">
        <v>350</v>
      </c>
      <c r="U4" s="4" t="s">
        <v>118</v>
      </c>
      <c r="W4" t="s">
        <v>114</v>
      </c>
      <c r="X4">
        <v>4</v>
      </c>
      <c r="Y4">
        <v>3</v>
      </c>
      <c r="Z4">
        <v>13</v>
      </c>
    </row>
    <row r="5" spans="2:27" x14ac:dyDescent="0.45">
      <c r="B5" s="1" t="s">
        <v>135</v>
      </c>
      <c r="C5">
        <v>2200</v>
      </c>
      <c r="D5" t="s">
        <v>34</v>
      </c>
      <c r="E5" s="4" t="s">
        <v>104</v>
      </c>
      <c r="G5" s="24" t="s">
        <v>141</v>
      </c>
      <c r="Q5">
        <v>2324</v>
      </c>
      <c r="R5" t="s">
        <v>67</v>
      </c>
      <c r="T5">
        <v>300</v>
      </c>
      <c r="U5" s="4" t="s">
        <v>118</v>
      </c>
      <c r="W5" t="s">
        <v>118</v>
      </c>
      <c r="X5">
        <v>8</v>
      </c>
      <c r="Y5">
        <v>1</v>
      </c>
      <c r="Z5">
        <v>8</v>
      </c>
    </row>
    <row r="6" spans="2:27" x14ac:dyDescent="0.45">
      <c r="C6">
        <v>4400</v>
      </c>
      <c r="D6" t="s">
        <v>63</v>
      </c>
      <c r="E6" s="4" t="s">
        <v>104</v>
      </c>
      <c r="G6" t="s">
        <v>104</v>
      </c>
      <c r="H6">
        <v>7</v>
      </c>
      <c r="I6">
        <v>3</v>
      </c>
      <c r="J6">
        <v>9</v>
      </c>
      <c r="Q6">
        <v>2438</v>
      </c>
      <c r="R6" t="s">
        <v>84</v>
      </c>
      <c r="T6">
        <v>500</v>
      </c>
      <c r="U6" s="4" t="s">
        <v>118</v>
      </c>
      <c r="W6" t="s">
        <v>120</v>
      </c>
      <c r="X6">
        <v>2</v>
      </c>
      <c r="Y6">
        <v>1</v>
      </c>
      <c r="Z6">
        <v>5</v>
      </c>
    </row>
    <row r="7" spans="2:27" x14ac:dyDescent="0.45">
      <c r="C7">
        <v>2324</v>
      </c>
      <c r="D7" t="s">
        <v>67</v>
      </c>
      <c r="E7" s="4" t="s">
        <v>104</v>
      </c>
      <c r="G7" t="s">
        <v>106</v>
      </c>
      <c r="H7">
        <v>5</v>
      </c>
      <c r="I7">
        <v>2</v>
      </c>
      <c r="J7">
        <v>2</v>
      </c>
      <c r="Q7">
        <v>2509</v>
      </c>
      <c r="R7" t="s">
        <v>33</v>
      </c>
      <c r="T7">
        <v>300</v>
      </c>
      <c r="U7" s="4" t="s">
        <v>118</v>
      </c>
      <c r="W7" t="s">
        <v>140</v>
      </c>
      <c r="X7">
        <f>SUM(X4:X6)</f>
        <v>14</v>
      </c>
      <c r="Y7">
        <f>SUM(Y4:Y6)</f>
        <v>5</v>
      </c>
      <c r="Z7">
        <f>SUM(Z4:Z6)</f>
        <v>26</v>
      </c>
      <c r="AA7">
        <f>X7+Y7+Z7</f>
        <v>45</v>
      </c>
    </row>
    <row r="8" spans="2:27" x14ac:dyDescent="0.45">
      <c r="C8">
        <v>3028</v>
      </c>
      <c r="D8" t="s">
        <v>68</v>
      </c>
      <c r="E8" s="4" t="s">
        <v>104</v>
      </c>
      <c r="G8" t="s">
        <v>107</v>
      </c>
      <c r="H8">
        <v>0</v>
      </c>
      <c r="I8">
        <v>0</v>
      </c>
      <c r="J8">
        <v>7</v>
      </c>
      <c r="Q8">
        <v>2825</v>
      </c>
      <c r="R8" t="s">
        <v>56</v>
      </c>
      <c r="T8">
        <v>300</v>
      </c>
      <c r="U8" s="4" t="s">
        <v>118</v>
      </c>
      <c r="W8" t="s">
        <v>138</v>
      </c>
      <c r="X8">
        <v>6</v>
      </c>
      <c r="Y8">
        <v>4</v>
      </c>
      <c r="Z8">
        <v>19</v>
      </c>
    </row>
    <row r="9" spans="2:27" x14ac:dyDescent="0.45">
      <c r="C9">
        <v>4673</v>
      </c>
      <c r="D9" t="s">
        <v>77</v>
      </c>
      <c r="E9" s="4" t="s">
        <v>104</v>
      </c>
      <c r="G9" t="s">
        <v>109</v>
      </c>
      <c r="H9">
        <v>1</v>
      </c>
      <c r="I9">
        <v>0</v>
      </c>
      <c r="J9">
        <v>5</v>
      </c>
      <c r="M9" t="s">
        <v>131</v>
      </c>
      <c r="N9" t="s">
        <v>132</v>
      </c>
      <c r="O9" t="s">
        <v>133</v>
      </c>
      <c r="Q9">
        <v>3028</v>
      </c>
      <c r="R9" t="s">
        <v>68</v>
      </c>
      <c r="T9">
        <v>300</v>
      </c>
      <c r="U9" s="4" t="s">
        <v>118</v>
      </c>
      <c r="W9" t="s">
        <v>139</v>
      </c>
      <c r="X9">
        <v>10</v>
      </c>
      <c r="Y9">
        <v>2</v>
      </c>
      <c r="Z9">
        <v>14</v>
      </c>
    </row>
    <row r="10" spans="2:27" x14ac:dyDescent="0.45">
      <c r="C10">
        <v>3617</v>
      </c>
      <c r="D10" t="s">
        <v>16</v>
      </c>
      <c r="E10" s="4" t="s">
        <v>104</v>
      </c>
      <c r="G10" t="s">
        <v>110</v>
      </c>
      <c r="H10">
        <v>1</v>
      </c>
      <c r="I10">
        <v>1</v>
      </c>
      <c r="J10">
        <v>9</v>
      </c>
      <c r="L10" s="1" t="s">
        <v>135</v>
      </c>
      <c r="M10">
        <v>11</v>
      </c>
      <c r="N10">
        <v>14</v>
      </c>
      <c r="O10">
        <v>7</v>
      </c>
      <c r="P10">
        <f>SUM(M10:O10)</f>
        <v>32</v>
      </c>
      <c r="Q10">
        <v>3760</v>
      </c>
      <c r="R10" t="s">
        <v>86</v>
      </c>
      <c r="T10">
        <v>500</v>
      </c>
      <c r="U10" s="4" t="s">
        <v>118</v>
      </c>
      <c r="X10" s="17">
        <f>Z14/X7</f>
        <v>1.1428571428571428</v>
      </c>
      <c r="Y10" s="17">
        <f>Z15/Y7</f>
        <v>1.2</v>
      </c>
      <c r="Z10" s="17">
        <f>Z16/Z7</f>
        <v>1.2692307692307692</v>
      </c>
    </row>
    <row r="11" spans="2:27" x14ac:dyDescent="0.45">
      <c r="C11">
        <v>3686</v>
      </c>
      <c r="D11" t="s">
        <v>18</v>
      </c>
      <c r="E11" s="4" t="s">
        <v>104</v>
      </c>
      <c r="G11" t="s">
        <v>111</v>
      </c>
      <c r="H11">
        <v>1</v>
      </c>
      <c r="I11">
        <v>0</v>
      </c>
      <c r="J11">
        <v>0</v>
      </c>
      <c r="L11" s="1" t="s">
        <v>136</v>
      </c>
      <c r="M11">
        <v>8</v>
      </c>
      <c r="N11">
        <v>2</v>
      </c>
      <c r="O11">
        <v>2</v>
      </c>
      <c r="P11">
        <f>SUM(M11:O11)</f>
        <v>12</v>
      </c>
      <c r="Q11">
        <v>4240</v>
      </c>
      <c r="R11" t="s">
        <v>36</v>
      </c>
      <c r="T11">
        <v>300</v>
      </c>
      <c r="U11" s="4" t="s">
        <v>118</v>
      </c>
    </row>
    <row r="12" spans="2:27" x14ac:dyDescent="0.45">
      <c r="C12">
        <v>4240</v>
      </c>
      <c r="D12" t="s">
        <v>36</v>
      </c>
      <c r="E12" s="4" t="s">
        <v>109</v>
      </c>
      <c r="G12" t="s">
        <v>112</v>
      </c>
      <c r="H12">
        <v>2</v>
      </c>
      <c r="I12">
        <v>1</v>
      </c>
      <c r="J12">
        <v>5</v>
      </c>
      <c r="L12" s="1" t="s">
        <v>137</v>
      </c>
      <c r="M12">
        <v>37</v>
      </c>
      <c r="N12">
        <v>14</v>
      </c>
      <c r="O12">
        <v>26</v>
      </c>
      <c r="P12">
        <f>SUM(M12:O12)</f>
        <v>77</v>
      </c>
      <c r="Q12">
        <v>2703</v>
      </c>
      <c r="R12" t="s">
        <v>66</v>
      </c>
      <c r="S12">
        <v>400</v>
      </c>
      <c r="U12" s="4" t="s">
        <v>114</v>
      </c>
    </row>
    <row r="13" spans="2:27" x14ac:dyDescent="0.45">
      <c r="C13">
        <v>2837</v>
      </c>
      <c r="D13" t="s">
        <v>93</v>
      </c>
      <c r="E13" s="4" t="s">
        <v>112</v>
      </c>
      <c r="G13" t="s">
        <v>121</v>
      </c>
      <c r="H13">
        <f>SUM(H6:H12)</f>
        <v>17</v>
      </c>
      <c r="I13">
        <f>SUM(I6:I12)</f>
        <v>7</v>
      </c>
      <c r="J13">
        <f>SUM(J6:J12)</f>
        <v>37</v>
      </c>
      <c r="K13">
        <f>SUM(H13:J13)</f>
        <v>61</v>
      </c>
      <c r="Q13">
        <v>2760</v>
      </c>
      <c r="R13" t="s">
        <v>88</v>
      </c>
      <c r="S13">
        <v>400</v>
      </c>
      <c r="U13" s="4" t="s">
        <v>114</v>
      </c>
      <c r="X13" t="s">
        <v>138</v>
      </c>
      <c r="Y13" t="s">
        <v>139</v>
      </c>
    </row>
    <row r="14" spans="2:27" x14ac:dyDescent="0.45">
      <c r="C14">
        <v>2509</v>
      </c>
      <c r="D14" t="s">
        <v>33</v>
      </c>
      <c r="E14" s="4" t="s">
        <v>112</v>
      </c>
      <c r="G14" t="s">
        <v>131</v>
      </c>
      <c r="H14">
        <v>11</v>
      </c>
      <c r="I14">
        <v>8</v>
      </c>
      <c r="J14">
        <v>37</v>
      </c>
      <c r="Q14">
        <v>2885</v>
      </c>
      <c r="R14" t="s">
        <v>23</v>
      </c>
      <c r="S14">
        <v>400</v>
      </c>
      <c r="U14" s="4" t="s">
        <v>114</v>
      </c>
      <c r="W14" s="1" t="s">
        <v>135</v>
      </c>
      <c r="X14">
        <v>6</v>
      </c>
      <c r="Y14">
        <v>10</v>
      </c>
      <c r="Z14">
        <f>SUM(X14:Y14)</f>
        <v>16</v>
      </c>
    </row>
    <row r="15" spans="2:27" x14ac:dyDescent="0.45">
      <c r="C15">
        <v>2825</v>
      </c>
      <c r="D15" t="s">
        <v>56</v>
      </c>
      <c r="E15" s="4" t="s">
        <v>110</v>
      </c>
      <c r="G15" t="s">
        <v>132</v>
      </c>
      <c r="H15">
        <v>14</v>
      </c>
      <c r="I15">
        <v>2</v>
      </c>
      <c r="J15">
        <v>14</v>
      </c>
      <c r="Q15">
        <v>4673</v>
      </c>
      <c r="R15" t="s">
        <v>77</v>
      </c>
      <c r="S15">
        <v>500</v>
      </c>
      <c r="U15" s="4" t="s">
        <v>114</v>
      </c>
      <c r="W15" s="1" t="s">
        <v>136</v>
      </c>
      <c r="X15">
        <v>4</v>
      </c>
      <c r="Y15">
        <v>2</v>
      </c>
      <c r="Z15">
        <f t="shared" ref="Z15:Z16" si="0">SUM(X15:Y15)</f>
        <v>6</v>
      </c>
    </row>
    <row r="16" spans="2:27" x14ac:dyDescent="0.45">
      <c r="C16">
        <v>2703</v>
      </c>
      <c r="D16" t="s">
        <v>66</v>
      </c>
      <c r="E16" s="4" t="s">
        <v>106</v>
      </c>
      <c r="G16" t="s">
        <v>133</v>
      </c>
      <c r="H16">
        <v>7</v>
      </c>
      <c r="I16">
        <v>2</v>
      </c>
      <c r="J16">
        <v>26</v>
      </c>
      <c r="Q16">
        <v>2837</v>
      </c>
      <c r="R16" t="s">
        <v>93</v>
      </c>
      <c r="S16">
        <v>400</v>
      </c>
      <c r="T16">
        <v>400</v>
      </c>
      <c r="U16" s="4" t="s">
        <v>120</v>
      </c>
      <c r="W16" s="1" t="s">
        <v>137</v>
      </c>
      <c r="X16">
        <v>19</v>
      </c>
      <c r="Y16">
        <v>14</v>
      </c>
      <c r="Z16">
        <f t="shared" si="0"/>
        <v>33</v>
      </c>
    </row>
    <row r="17" spans="2:26" ht="18" x14ac:dyDescent="0.55000000000000004">
      <c r="C17">
        <v>2438</v>
      </c>
      <c r="D17" t="s">
        <v>84</v>
      </c>
      <c r="E17" s="4" t="s">
        <v>106</v>
      </c>
      <c r="G17" s="25" t="s">
        <v>134</v>
      </c>
      <c r="H17" s="8">
        <f>P10/H13</f>
        <v>1.8823529411764706</v>
      </c>
      <c r="I17" s="8">
        <f>P11/I13</f>
        <v>1.7142857142857142</v>
      </c>
      <c r="J17" s="8">
        <f>P12/J13</f>
        <v>2.0810810810810811</v>
      </c>
      <c r="K17" s="8"/>
      <c r="Q17">
        <v>4400</v>
      </c>
      <c r="R17" t="s">
        <v>63</v>
      </c>
      <c r="S17">
        <v>500</v>
      </c>
      <c r="T17">
        <v>800</v>
      </c>
      <c r="U17" s="4" t="s">
        <v>120</v>
      </c>
      <c r="Z17">
        <f>SUM(Z14:Z16)</f>
        <v>55</v>
      </c>
    </row>
    <row r="18" spans="2:26" x14ac:dyDescent="0.45">
      <c r="C18">
        <v>2760</v>
      </c>
      <c r="D18" t="s">
        <v>88</v>
      </c>
      <c r="E18" s="4" t="s">
        <v>106</v>
      </c>
      <c r="G18" s="1" t="s">
        <v>142</v>
      </c>
      <c r="Q18">
        <f>AVERAGE(Q4:Q17)</f>
        <v>3113</v>
      </c>
    </row>
    <row r="19" spans="2:26" x14ac:dyDescent="0.45">
      <c r="C19">
        <v>2885</v>
      </c>
      <c r="D19" t="s">
        <v>23</v>
      </c>
      <c r="E19" s="4" t="s">
        <v>106</v>
      </c>
      <c r="G19" t="s">
        <v>114</v>
      </c>
      <c r="H19">
        <v>4</v>
      </c>
      <c r="I19">
        <v>3</v>
      </c>
      <c r="J19">
        <v>13</v>
      </c>
    </row>
    <row r="20" spans="2:26" x14ac:dyDescent="0.45">
      <c r="C20">
        <v>2472</v>
      </c>
      <c r="D20" t="s">
        <v>24</v>
      </c>
      <c r="E20" s="4" t="s">
        <v>106</v>
      </c>
      <c r="G20" t="s">
        <v>118</v>
      </c>
      <c r="H20">
        <v>8</v>
      </c>
      <c r="I20">
        <v>1</v>
      </c>
      <c r="J20">
        <v>8</v>
      </c>
      <c r="P20" s="1" t="s">
        <v>136</v>
      </c>
      <c r="Q20">
        <v>7365</v>
      </c>
      <c r="R20" t="s">
        <v>89</v>
      </c>
      <c r="T20">
        <v>300</v>
      </c>
      <c r="U20" s="4" t="s">
        <v>118</v>
      </c>
    </row>
    <row r="21" spans="2:26" x14ac:dyDescent="0.45">
      <c r="C21">
        <v>3760</v>
      </c>
      <c r="D21" t="s">
        <v>86</v>
      </c>
      <c r="E21" s="4" t="s">
        <v>111</v>
      </c>
      <c r="G21" t="s">
        <v>120</v>
      </c>
      <c r="H21">
        <v>2</v>
      </c>
      <c r="I21">
        <v>1</v>
      </c>
      <c r="J21">
        <v>5</v>
      </c>
      <c r="Q21" s="1">
        <v>5660</v>
      </c>
      <c r="R21" s="1" t="s">
        <v>21</v>
      </c>
      <c r="S21">
        <v>400</v>
      </c>
      <c r="U21" s="4" t="s">
        <v>114</v>
      </c>
    </row>
    <row r="22" spans="2:26" x14ac:dyDescent="0.45">
      <c r="C22">
        <f>AVERAGE(C5:C21)</f>
        <v>3138.6470588235293</v>
      </c>
      <c r="G22" t="s">
        <v>140</v>
      </c>
      <c r="H22">
        <v>14</v>
      </c>
      <c r="I22">
        <v>5</v>
      </c>
      <c r="J22">
        <v>26</v>
      </c>
      <c r="Q22">
        <v>6240</v>
      </c>
      <c r="R22" t="s">
        <v>94</v>
      </c>
      <c r="S22">
        <v>400</v>
      </c>
      <c r="U22" s="4" t="s">
        <v>114</v>
      </c>
    </row>
    <row r="23" spans="2:26" x14ac:dyDescent="0.45">
      <c r="C23">
        <f>STDEV(C5:C21)</f>
        <v>772.50889486598101</v>
      </c>
      <c r="G23" t="s">
        <v>138</v>
      </c>
      <c r="H23">
        <v>6</v>
      </c>
      <c r="I23">
        <v>4</v>
      </c>
      <c r="J23">
        <v>19</v>
      </c>
      <c r="Q23">
        <v>8347</v>
      </c>
      <c r="R23" t="s">
        <v>75</v>
      </c>
      <c r="S23">
        <v>400</v>
      </c>
      <c r="U23" s="4" t="s">
        <v>114</v>
      </c>
    </row>
    <row r="24" spans="2:26" x14ac:dyDescent="0.45">
      <c r="C24">
        <v>17</v>
      </c>
      <c r="G24" t="s">
        <v>139</v>
      </c>
      <c r="H24">
        <v>10</v>
      </c>
      <c r="I24">
        <v>2</v>
      </c>
      <c r="J24">
        <v>14</v>
      </c>
      <c r="Q24">
        <v>5459</v>
      </c>
      <c r="R24" t="s">
        <v>40</v>
      </c>
      <c r="S24">
        <v>400</v>
      </c>
      <c r="T24">
        <v>350</v>
      </c>
      <c r="U24" s="4" t="s">
        <v>120</v>
      </c>
    </row>
    <row r="25" spans="2:26" ht="15.75" x14ac:dyDescent="0.5">
      <c r="G25" s="26" t="s">
        <v>134</v>
      </c>
      <c r="H25" s="27">
        <v>1.1428571428571428</v>
      </c>
      <c r="I25" s="27">
        <v>1.2</v>
      </c>
      <c r="J25" s="27">
        <v>1.3</v>
      </c>
      <c r="K25" s="27"/>
      <c r="Q25">
        <f>AVERAGE(Q20:Q24)</f>
        <v>6614.2</v>
      </c>
    </row>
    <row r="27" spans="2:26" x14ac:dyDescent="0.45">
      <c r="P27" s="1" t="s">
        <v>137</v>
      </c>
      <c r="Q27">
        <v>11096</v>
      </c>
      <c r="R27" t="s">
        <v>72</v>
      </c>
      <c r="T27">
        <v>400</v>
      </c>
      <c r="U27" s="4" t="s">
        <v>118</v>
      </c>
    </row>
    <row r="28" spans="2:26" x14ac:dyDescent="0.45">
      <c r="H28" s="1" t="s">
        <v>224</v>
      </c>
      <c r="Q28">
        <v>24477</v>
      </c>
      <c r="R28" t="s">
        <v>73</v>
      </c>
      <c r="T28">
        <v>800</v>
      </c>
      <c r="U28" s="4" t="s">
        <v>118</v>
      </c>
    </row>
    <row r="29" spans="2:26" x14ac:dyDescent="0.45">
      <c r="B29" s="1" t="s">
        <v>136</v>
      </c>
      <c r="C29">
        <v>5048</v>
      </c>
      <c r="D29" t="s">
        <v>25</v>
      </c>
      <c r="E29" s="4" t="s">
        <v>106</v>
      </c>
      <c r="G29" t="s">
        <v>103</v>
      </c>
      <c r="H29" s="1" t="s">
        <v>134</v>
      </c>
      <c r="I29" s="1" t="s">
        <v>156</v>
      </c>
      <c r="Q29">
        <v>44559</v>
      </c>
      <c r="R29" t="s">
        <v>85</v>
      </c>
      <c r="T29">
        <v>500</v>
      </c>
      <c r="U29" s="4" t="s">
        <v>118</v>
      </c>
    </row>
    <row r="30" spans="2:26" x14ac:dyDescent="0.45">
      <c r="C30">
        <v>5190</v>
      </c>
      <c r="D30" t="s">
        <v>51</v>
      </c>
      <c r="E30" s="4" t="s">
        <v>104</v>
      </c>
      <c r="G30" s="1" t="s">
        <v>135</v>
      </c>
      <c r="H30">
        <v>1.9</v>
      </c>
      <c r="I30">
        <v>3138.6470588235293</v>
      </c>
      <c r="Q30">
        <v>48851</v>
      </c>
      <c r="R30" t="s">
        <v>78</v>
      </c>
      <c r="T30">
        <v>350</v>
      </c>
      <c r="U30" s="4" t="s">
        <v>118</v>
      </c>
    </row>
    <row r="31" spans="2:26" x14ac:dyDescent="0.45">
      <c r="C31">
        <v>5459</v>
      </c>
      <c r="D31" t="s">
        <v>40</v>
      </c>
      <c r="E31" s="4" t="s">
        <v>104</v>
      </c>
      <c r="G31" s="1" t="s">
        <v>136</v>
      </c>
      <c r="H31">
        <v>1.7</v>
      </c>
      <c r="I31">
        <v>3716.8205908773893</v>
      </c>
      <c r="Q31">
        <v>67555</v>
      </c>
      <c r="R31" t="s">
        <v>83</v>
      </c>
      <c r="T31">
        <v>500</v>
      </c>
      <c r="U31" s="4" t="s">
        <v>118</v>
      </c>
    </row>
    <row r="32" spans="2:26" x14ac:dyDescent="0.45">
      <c r="C32" s="1">
        <v>5660</v>
      </c>
      <c r="D32" s="1" t="s">
        <v>21</v>
      </c>
      <c r="E32" s="4" t="s">
        <v>104</v>
      </c>
      <c r="G32" s="1" t="s">
        <v>137</v>
      </c>
      <c r="H32">
        <v>2.1</v>
      </c>
      <c r="I32">
        <v>65112.324324324327</v>
      </c>
      <c r="Q32">
        <v>68645</v>
      </c>
      <c r="R32" t="s">
        <v>74</v>
      </c>
      <c r="T32">
        <v>350</v>
      </c>
      <c r="U32" s="4" t="s">
        <v>118</v>
      </c>
    </row>
    <row r="33" spans="2:21" x14ac:dyDescent="0.45">
      <c r="C33">
        <v>6000</v>
      </c>
      <c r="D33" t="s">
        <v>60</v>
      </c>
      <c r="E33" s="4" t="s">
        <v>112</v>
      </c>
      <c r="Q33">
        <v>88000</v>
      </c>
      <c r="R33" t="s">
        <v>39</v>
      </c>
      <c r="T33">
        <v>700800</v>
      </c>
      <c r="U33" s="4" t="s">
        <v>118</v>
      </c>
    </row>
    <row r="34" spans="2:21" x14ac:dyDescent="0.45">
      <c r="C34">
        <v>7365</v>
      </c>
      <c r="D34" t="s">
        <v>89</v>
      </c>
      <c r="E34" s="4" t="s">
        <v>106</v>
      </c>
      <c r="G34" s="1" t="s">
        <v>113</v>
      </c>
      <c r="H34" s="1" t="s">
        <v>134</v>
      </c>
      <c r="I34" s="1" t="s">
        <v>156</v>
      </c>
      <c r="Q34">
        <v>96444</v>
      </c>
      <c r="R34" t="s">
        <v>87</v>
      </c>
      <c r="T34">
        <v>500</v>
      </c>
      <c r="U34" s="4" t="s">
        <v>118</v>
      </c>
    </row>
    <row r="35" spans="2:21" x14ac:dyDescent="0.45">
      <c r="C35">
        <v>8347</v>
      </c>
      <c r="D35" t="s">
        <v>75</v>
      </c>
      <c r="E35" s="4" t="s">
        <v>110</v>
      </c>
      <c r="F35" s="4"/>
      <c r="G35" s="1" t="s">
        <v>135</v>
      </c>
      <c r="H35" s="17">
        <v>1.1428571428571428</v>
      </c>
      <c r="I35">
        <v>3113</v>
      </c>
      <c r="Q35">
        <v>14129</v>
      </c>
      <c r="R35" t="s">
        <v>82</v>
      </c>
      <c r="S35">
        <v>400</v>
      </c>
      <c r="U35" s="4" t="s">
        <v>114</v>
      </c>
    </row>
    <row r="36" spans="2:21" x14ac:dyDescent="0.45">
      <c r="C36">
        <f>AVERAGE(C5:C35)</f>
        <v>3716.8205908773893</v>
      </c>
      <c r="G36" s="1" t="s">
        <v>136</v>
      </c>
      <c r="H36" s="17">
        <v>1.2</v>
      </c>
      <c r="I36">
        <v>6614.2</v>
      </c>
      <c r="Q36">
        <v>14254</v>
      </c>
      <c r="R36" t="s">
        <v>61</v>
      </c>
      <c r="S36">
        <v>400</v>
      </c>
      <c r="U36" s="4" t="s">
        <v>114</v>
      </c>
    </row>
    <row r="37" spans="2:21" x14ac:dyDescent="0.45">
      <c r="C37">
        <f>STDEV(C5:C35)</f>
        <v>1846.3810874634946</v>
      </c>
      <c r="G37" s="1" t="s">
        <v>137</v>
      </c>
      <c r="H37" s="17">
        <v>1.3</v>
      </c>
      <c r="I37">
        <v>63270.076923076922</v>
      </c>
      <c r="Q37">
        <v>27636</v>
      </c>
      <c r="R37" t="s">
        <v>59</v>
      </c>
      <c r="S37">
        <v>400</v>
      </c>
      <c r="U37" s="4" t="s">
        <v>114</v>
      </c>
    </row>
    <row r="38" spans="2:21" x14ac:dyDescent="0.45">
      <c r="C38">
        <v>7</v>
      </c>
      <c r="Q38">
        <v>37391</v>
      </c>
      <c r="R38" t="s">
        <v>79</v>
      </c>
      <c r="S38">
        <v>400</v>
      </c>
      <c r="U38" s="4" t="s">
        <v>114</v>
      </c>
    </row>
    <row r="39" spans="2:21" x14ac:dyDescent="0.45">
      <c r="Q39">
        <v>38476</v>
      </c>
      <c r="R39" t="s">
        <v>81</v>
      </c>
      <c r="S39">
        <v>400</v>
      </c>
      <c r="U39" s="4" t="s">
        <v>114</v>
      </c>
    </row>
    <row r="40" spans="2:21" x14ac:dyDescent="0.45">
      <c r="B40" s="1" t="s">
        <v>137</v>
      </c>
      <c r="C40">
        <v>14129</v>
      </c>
      <c r="D40" t="s">
        <v>82</v>
      </c>
      <c r="E40" s="4" t="s">
        <v>104</v>
      </c>
      <c r="Q40">
        <v>39272</v>
      </c>
      <c r="R40" t="s">
        <v>55</v>
      </c>
      <c r="S40">
        <v>350</v>
      </c>
      <c r="U40" s="4" t="s">
        <v>114</v>
      </c>
    </row>
    <row r="41" spans="2:21" x14ac:dyDescent="0.45">
      <c r="C41">
        <v>37725</v>
      </c>
      <c r="D41" t="s">
        <v>62</v>
      </c>
      <c r="E41" s="4" t="s">
        <v>104</v>
      </c>
      <c r="F41" s="4"/>
      <c r="Q41">
        <v>39603</v>
      </c>
      <c r="R41" t="s">
        <v>15</v>
      </c>
      <c r="S41">
        <v>400</v>
      </c>
      <c r="U41" s="4" t="s">
        <v>114</v>
      </c>
    </row>
    <row r="42" spans="2:21" x14ac:dyDescent="0.45">
      <c r="C42">
        <v>127058</v>
      </c>
      <c r="D42" t="s">
        <v>65</v>
      </c>
      <c r="E42" s="4" t="s">
        <v>104</v>
      </c>
      <c r="Q42">
        <v>53714</v>
      </c>
      <c r="R42" t="s">
        <v>80</v>
      </c>
      <c r="S42">
        <v>400</v>
      </c>
      <c r="U42" s="4" t="s">
        <v>114</v>
      </c>
    </row>
    <row r="43" spans="2:21" x14ac:dyDescent="0.45">
      <c r="C43">
        <v>144571</v>
      </c>
      <c r="D43" t="s">
        <v>71</v>
      </c>
      <c r="E43" s="4" t="s">
        <v>104</v>
      </c>
      <c r="Q43">
        <v>67200</v>
      </c>
      <c r="R43" t="s">
        <v>90</v>
      </c>
      <c r="S43">
        <v>400</v>
      </c>
      <c r="U43" s="4" t="s">
        <v>114</v>
      </c>
    </row>
    <row r="44" spans="2:21" x14ac:dyDescent="0.45">
      <c r="C44">
        <v>67200</v>
      </c>
      <c r="D44" t="s">
        <v>90</v>
      </c>
      <c r="E44" s="4" t="s">
        <v>104</v>
      </c>
      <c r="Q44">
        <v>74472</v>
      </c>
      <c r="R44" t="s">
        <v>52</v>
      </c>
      <c r="S44">
        <v>400</v>
      </c>
      <c r="U44" s="4" t="s">
        <v>114</v>
      </c>
    </row>
    <row r="45" spans="2:21" x14ac:dyDescent="0.45">
      <c r="C45">
        <v>67555</v>
      </c>
      <c r="D45" t="s">
        <v>83</v>
      </c>
      <c r="E45" s="4" t="s">
        <v>104</v>
      </c>
      <c r="Q45">
        <v>127058</v>
      </c>
      <c r="R45" t="s">
        <v>65</v>
      </c>
      <c r="S45">
        <v>400</v>
      </c>
      <c r="U45" s="4" t="s">
        <v>114</v>
      </c>
    </row>
    <row r="46" spans="2:21" x14ac:dyDescent="0.45">
      <c r="C46">
        <v>39603</v>
      </c>
      <c r="D46" t="s">
        <v>15</v>
      </c>
      <c r="E46" s="4" t="s">
        <v>104</v>
      </c>
      <c r="Q46">
        <v>174608</v>
      </c>
      <c r="R46" t="s">
        <v>38</v>
      </c>
      <c r="S46">
        <v>400</v>
      </c>
      <c r="U46" s="4" t="s">
        <v>114</v>
      </c>
    </row>
    <row r="47" spans="2:21" x14ac:dyDescent="0.45">
      <c r="C47">
        <v>34000</v>
      </c>
      <c r="D47" t="s">
        <v>17</v>
      </c>
      <c r="E47" s="4" t="s">
        <v>104</v>
      </c>
      <c r="Q47">
        <v>195047</v>
      </c>
      <c r="R47" t="s">
        <v>20</v>
      </c>
      <c r="S47">
        <v>400</v>
      </c>
      <c r="U47" s="4" t="s">
        <v>114</v>
      </c>
    </row>
    <row r="48" spans="2:21" x14ac:dyDescent="0.45">
      <c r="C48">
        <v>174608</v>
      </c>
      <c r="D48" t="s">
        <v>38</v>
      </c>
      <c r="E48" s="4" t="s">
        <v>104</v>
      </c>
      <c r="Q48">
        <v>26666</v>
      </c>
      <c r="R48" t="s">
        <v>42</v>
      </c>
      <c r="S48">
        <v>400</v>
      </c>
      <c r="T48">
        <v>300</v>
      </c>
      <c r="U48" s="4" t="s">
        <v>120</v>
      </c>
    </row>
    <row r="49" spans="3:21" x14ac:dyDescent="0.45">
      <c r="C49">
        <v>14254</v>
      </c>
      <c r="D49" t="s">
        <v>61</v>
      </c>
      <c r="E49" s="4" t="s">
        <v>109</v>
      </c>
      <c r="Q49">
        <v>35840</v>
      </c>
      <c r="R49" t="s">
        <v>30</v>
      </c>
      <c r="S49">
        <v>400</v>
      </c>
      <c r="T49">
        <v>300</v>
      </c>
      <c r="U49" s="4" t="s">
        <v>120</v>
      </c>
    </row>
    <row r="50" spans="3:21" x14ac:dyDescent="0.45">
      <c r="C50">
        <v>68645</v>
      </c>
      <c r="D50" t="s">
        <v>74</v>
      </c>
      <c r="E50" s="4" t="s">
        <v>109</v>
      </c>
      <c r="Q50">
        <v>37725</v>
      </c>
      <c r="R50" t="s">
        <v>62</v>
      </c>
      <c r="S50">
        <v>400</v>
      </c>
      <c r="T50">
        <v>380</v>
      </c>
      <c r="U50" s="4" t="s">
        <v>120</v>
      </c>
    </row>
    <row r="51" spans="3:21" x14ac:dyDescent="0.45">
      <c r="C51">
        <v>39272</v>
      </c>
      <c r="D51" t="s">
        <v>55</v>
      </c>
      <c r="E51" s="4" t="s">
        <v>109</v>
      </c>
      <c r="Q51">
        <v>57371</v>
      </c>
      <c r="R51" t="s">
        <v>64</v>
      </c>
      <c r="S51" t="s">
        <v>127</v>
      </c>
      <c r="T51">
        <v>800</v>
      </c>
      <c r="U51" s="4" t="s">
        <v>120</v>
      </c>
    </row>
    <row r="52" spans="3:21" x14ac:dyDescent="0.45">
      <c r="C52">
        <v>111000</v>
      </c>
      <c r="D52" t="s">
        <v>45</v>
      </c>
      <c r="E52" s="4" t="s">
        <v>109</v>
      </c>
      <c r="Q52">
        <v>134933</v>
      </c>
      <c r="R52" t="s">
        <v>92</v>
      </c>
      <c r="S52">
        <v>500</v>
      </c>
      <c r="T52">
        <v>500</v>
      </c>
      <c r="U52" s="4" t="s">
        <v>120</v>
      </c>
    </row>
    <row r="53" spans="3:21" x14ac:dyDescent="0.45">
      <c r="C53">
        <v>24477</v>
      </c>
      <c r="D53" t="s">
        <v>73</v>
      </c>
      <c r="E53" s="4" t="s">
        <v>109</v>
      </c>
      <c r="Q53">
        <f>AVERAGE(Q27:Q52)</f>
        <v>63270.076923076922</v>
      </c>
    </row>
    <row r="54" spans="3:21" x14ac:dyDescent="0.45">
      <c r="C54">
        <v>11096</v>
      </c>
      <c r="D54" t="s">
        <v>72</v>
      </c>
      <c r="E54" s="4" t="s">
        <v>112</v>
      </c>
    </row>
    <row r="55" spans="3:21" x14ac:dyDescent="0.45">
      <c r="C55">
        <v>96444</v>
      </c>
      <c r="D55" t="s">
        <v>87</v>
      </c>
      <c r="E55" s="4" t="s">
        <v>112</v>
      </c>
    </row>
    <row r="56" spans="3:21" x14ac:dyDescent="0.45">
      <c r="C56">
        <v>88000</v>
      </c>
      <c r="D56" t="s">
        <v>39</v>
      </c>
      <c r="E56" s="4" t="s">
        <v>112</v>
      </c>
    </row>
    <row r="57" spans="3:21" x14ac:dyDescent="0.45">
      <c r="C57" s="1">
        <v>32941</v>
      </c>
      <c r="D57" s="1" t="s">
        <v>58</v>
      </c>
      <c r="E57" s="4" t="s">
        <v>112</v>
      </c>
    </row>
    <row r="58" spans="3:21" x14ac:dyDescent="0.45">
      <c r="C58" s="1">
        <v>100181</v>
      </c>
      <c r="D58" s="1" t="s">
        <v>43</v>
      </c>
      <c r="E58" s="4" t="s">
        <v>112</v>
      </c>
    </row>
    <row r="59" spans="3:21" x14ac:dyDescent="0.45">
      <c r="C59">
        <v>36692</v>
      </c>
      <c r="D59" t="s">
        <v>19</v>
      </c>
      <c r="E59" s="4" t="s">
        <v>130</v>
      </c>
    </row>
    <row r="60" spans="3:21" x14ac:dyDescent="0.45">
      <c r="C60">
        <v>27636</v>
      </c>
      <c r="D60" t="s">
        <v>59</v>
      </c>
      <c r="E60" s="4" t="s">
        <v>130</v>
      </c>
    </row>
    <row r="61" spans="3:21" x14ac:dyDescent="0.45">
      <c r="C61">
        <v>41821</v>
      </c>
      <c r="D61" t="s">
        <v>48</v>
      </c>
      <c r="E61" s="4" t="s">
        <v>130</v>
      </c>
    </row>
    <row r="62" spans="3:21" x14ac:dyDescent="0.45">
      <c r="C62">
        <v>74472</v>
      </c>
      <c r="D62" t="s">
        <v>52</v>
      </c>
      <c r="E62" s="4" t="s">
        <v>130</v>
      </c>
    </row>
    <row r="63" spans="3:21" x14ac:dyDescent="0.45">
      <c r="C63">
        <v>71322</v>
      </c>
      <c r="D63" t="s">
        <v>53</v>
      </c>
      <c r="E63" s="4" t="s">
        <v>130</v>
      </c>
    </row>
    <row r="64" spans="3:21" x14ac:dyDescent="0.45">
      <c r="C64">
        <v>18926</v>
      </c>
      <c r="D64" t="s">
        <v>76</v>
      </c>
      <c r="E64" s="4" t="s">
        <v>110</v>
      </c>
    </row>
    <row r="65" spans="3:5" x14ac:dyDescent="0.45">
      <c r="C65">
        <v>53714</v>
      </c>
      <c r="D65" t="s">
        <v>80</v>
      </c>
      <c r="E65" s="4" t="s">
        <v>110</v>
      </c>
    </row>
    <row r="66" spans="3:5" x14ac:dyDescent="0.45">
      <c r="C66">
        <v>38476</v>
      </c>
      <c r="D66" t="s">
        <v>81</v>
      </c>
      <c r="E66" s="4" t="s">
        <v>110</v>
      </c>
    </row>
    <row r="67" spans="3:5" x14ac:dyDescent="0.45">
      <c r="C67">
        <v>35840</v>
      </c>
      <c r="D67" t="s">
        <v>30</v>
      </c>
      <c r="E67" s="4" t="s">
        <v>110</v>
      </c>
    </row>
    <row r="68" spans="3:5" x14ac:dyDescent="0.45">
      <c r="C68">
        <v>105795</v>
      </c>
      <c r="D68" t="s">
        <v>69</v>
      </c>
      <c r="E68" s="4" t="s">
        <v>106</v>
      </c>
    </row>
    <row r="69" spans="3:5" x14ac:dyDescent="0.45">
      <c r="C69">
        <v>48851</v>
      </c>
      <c r="D69" t="s">
        <v>78</v>
      </c>
      <c r="E69" s="4" t="s">
        <v>106</v>
      </c>
    </row>
    <row r="70" spans="3:5" x14ac:dyDescent="0.45">
      <c r="C70">
        <v>195047</v>
      </c>
      <c r="D70" t="s">
        <v>20</v>
      </c>
      <c r="E70" s="4" t="s">
        <v>128</v>
      </c>
    </row>
    <row r="71" spans="3:5" x14ac:dyDescent="0.45">
      <c r="C71">
        <v>78745</v>
      </c>
      <c r="D71" t="s">
        <v>28</v>
      </c>
      <c r="E71" s="4" t="s">
        <v>128</v>
      </c>
    </row>
    <row r="72" spans="3:5" x14ac:dyDescent="0.45">
      <c r="C72">
        <v>26666</v>
      </c>
      <c r="D72" t="s">
        <v>42</v>
      </c>
      <c r="E72" s="4" t="s">
        <v>128</v>
      </c>
    </row>
    <row r="73" spans="3:5" x14ac:dyDescent="0.45">
      <c r="C73">
        <v>45511</v>
      </c>
      <c r="D73" t="s">
        <v>49</v>
      </c>
      <c r="E73" s="4" t="s">
        <v>128</v>
      </c>
    </row>
    <row r="74" spans="3:5" x14ac:dyDescent="0.45">
      <c r="C74">
        <v>37391</v>
      </c>
      <c r="D74" t="s">
        <v>79</v>
      </c>
      <c r="E74" s="4" t="s">
        <v>107</v>
      </c>
    </row>
    <row r="75" spans="3:5" x14ac:dyDescent="0.45">
      <c r="C75">
        <v>44559</v>
      </c>
      <c r="D75" t="s">
        <v>85</v>
      </c>
      <c r="E75" s="4" t="s">
        <v>107</v>
      </c>
    </row>
    <row r="76" spans="3:5" x14ac:dyDescent="0.45">
      <c r="C76">
        <v>134933</v>
      </c>
      <c r="D76" t="s">
        <v>92</v>
      </c>
      <c r="E76" s="4" t="s">
        <v>107</v>
      </c>
    </row>
    <row r="77" spans="3:5" x14ac:dyDescent="0.45">
      <c r="C77">
        <f>AVERAGE(C40:C76)</f>
        <v>65112.324324324327</v>
      </c>
    </row>
    <row r="78" spans="3:5" x14ac:dyDescent="0.45">
      <c r="C78">
        <f>STDEV(C40:C76)</f>
        <v>45478.096712748586</v>
      </c>
    </row>
    <row r="79" spans="3:5" x14ac:dyDescent="0.45">
      <c r="C79">
        <v>37</v>
      </c>
    </row>
  </sheetData>
  <sortState ref="C40:H76">
    <sortCondition ref="E40:E76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 1 (Sup. fig 1)</vt:lpstr>
      <vt:lpstr>Sheet 2(Fig 2)</vt:lpstr>
      <vt:lpstr>Sheet3(Sup. fig 2)</vt:lpstr>
      <vt:lpstr>Sheet4(Table 2)</vt:lpstr>
      <vt:lpstr>Sheet 5(Sup.Table 4, fig 5 &amp; 6)</vt:lpstr>
      <vt:lpstr>Sheet 6 (Table 3)</vt:lpstr>
      <vt:lpstr>Sheet 7</vt:lpstr>
      <vt:lpstr>Sheet 8 (Table 4)</vt:lpstr>
      <vt:lpstr>Sheet 9 (Table 5)</vt:lpstr>
      <vt:lpstr>Sheet 10 (Table 6)</vt:lpstr>
      <vt:lpstr>Sheet 11 (Table 7 and 8)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ELITEBOOK 1040 G3</dc:creator>
  <cp:lastModifiedBy>ELITEBOOK 1040 G3</cp:lastModifiedBy>
  <dcterms:created xsi:type="dcterms:W3CDTF">2023-10-22T20:54:44Z</dcterms:created>
  <dcterms:modified xsi:type="dcterms:W3CDTF">2024-08-13T16:34:32Z</dcterms:modified>
</cp:coreProperties>
</file>