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黄铁柱\Desktop\supplymentary information\"/>
    </mc:Choice>
  </mc:AlternateContent>
  <xr:revisionPtr revIDLastSave="0" documentId="13_ncr:1_{F7B68472-6BB3-4C08-B768-D26F62F55935}" xr6:coauthVersionLast="47" xr6:coauthVersionMax="47" xr10:uidLastSave="{00000000-0000-0000-0000-000000000000}"/>
  <bookViews>
    <workbookView xWindow="768" yWindow="768" windowWidth="17280" windowHeight="8880" activeTab="2" xr2:uid="{00000000-000D-0000-FFFF-FFFF00000000}"/>
  </bookViews>
  <sheets>
    <sheet name="Table 1" sheetId="2" r:id="rId1"/>
    <sheet name="Table 2" sheetId="3" r:id="rId2"/>
    <sheet name="Table 3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8" i="1"/>
  <c r="K7" i="1"/>
  <c r="K6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7" i="1"/>
  <c r="J8" i="1"/>
  <c r="J9" i="1"/>
  <c r="J4" i="1"/>
  <c r="J5" i="1"/>
  <c r="J6" i="1"/>
  <c r="J3" i="1"/>
  <c r="D3" i="1"/>
  <c r="D7" i="1"/>
  <c r="E7" i="1" s="1"/>
  <c r="D8" i="1"/>
  <c r="D9" i="1"/>
  <c r="E9" i="1" s="1"/>
  <c r="D10" i="1"/>
  <c r="D11" i="1"/>
  <c r="D12" i="1"/>
  <c r="D13" i="1"/>
  <c r="E13" i="1" s="1"/>
  <c r="D14" i="1"/>
  <c r="D15" i="1"/>
  <c r="D16" i="1"/>
  <c r="E16" i="1" s="1"/>
  <c r="D17" i="1"/>
  <c r="D18" i="1"/>
  <c r="D19" i="1"/>
  <c r="D20" i="1"/>
  <c r="D21" i="1"/>
  <c r="E21" i="1" s="1"/>
  <c r="D22" i="1"/>
  <c r="E22" i="1" s="1"/>
  <c r="D23" i="1"/>
  <c r="D6" i="1"/>
  <c r="E6" i="1" s="1"/>
  <c r="D4" i="1"/>
  <c r="E10" i="1" s="1"/>
  <c r="D5" i="1"/>
  <c r="E8" i="1" s="1"/>
  <c r="C4" i="3"/>
  <c r="G8" i="3"/>
  <c r="H8" i="3" s="1"/>
  <c r="G4" i="3"/>
  <c r="H4" i="3" s="1"/>
  <c r="C5" i="3"/>
  <c r="D5" i="3" s="1"/>
  <c r="C6" i="3"/>
  <c r="D6" i="3" s="1"/>
  <c r="D4" i="3"/>
  <c r="D18" i="2"/>
  <c r="D15" i="2"/>
  <c r="D12" i="2"/>
  <c r="D9" i="2"/>
  <c r="D6" i="2"/>
  <c r="D3" i="2"/>
  <c r="E14" i="1" l="1"/>
  <c r="E12" i="1"/>
  <c r="E23" i="1"/>
  <c r="E11" i="1"/>
  <c r="E20" i="1"/>
  <c r="E19" i="1"/>
  <c r="E17" i="1"/>
  <c r="E18" i="1"/>
  <c r="E15" i="1"/>
  <c r="E4" i="3"/>
</calcChain>
</file>

<file path=xl/sharedStrings.xml><?xml version="1.0" encoding="utf-8"?>
<sst xmlns="http://schemas.openxmlformats.org/spreadsheetml/2006/main" count="28" uniqueCount="17">
  <si>
    <t>Concentration</t>
    <phoneticPr fontId="1" type="noConversion"/>
  </si>
  <si>
    <t>Peak area</t>
    <phoneticPr fontId="1" type="noConversion"/>
  </si>
  <si>
    <t>WR-1065</t>
    <phoneticPr fontId="1" type="noConversion"/>
  </si>
  <si>
    <t>Time</t>
    <phoneticPr fontId="1" type="noConversion"/>
  </si>
  <si>
    <t>Assay</t>
    <phoneticPr fontId="1" type="noConversion"/>
  </si>
  <si>
    <t>NPs</t>
    <phoneticPr fontId="1" type="noConversion"/>
  </si>
  <si>
    <t>added WR-1065</t>
    <phoneticPr fontId="1" type="noConversion"/>
  </si>
  <si>
    <t>DLC</t>
    <phoneticPr fontId="1" type="noConversion"/>
  </si>
  <si>
    <t>DLE</t>
    <phoneticPr fontId="1" type="noConversion"/>
  </si>
  <si>
    <t>Average</t>
    <phoneticPr fontId="1" type="noConversion"/>
  </si>
  <si>
    <t>Average Assay</t>
    <phoneticPr fontId="1" type="noConversion"/>
  </si>
  <si>
    <t>Average NPs</t>
    <phoneticPr fontId="1" type="noConversion"/>
  </si>
  <si>
    <t>Average WR-1065</t>
    <phoneticPr fontId="1" type="noConversion"/>
  </si>
  <si>
    <t>Table 1. The standard curve of WR-1065.</t>
    <phoneticPr fontId="1" type="noConversion"/>
  </si>
  <si>
    <t>Table 2. The DLC and DLE of WR-1065-loaded NPs</t>
    <phoneticPr fontId="1" type="noConversion"/>
  </si>
  <si>
    <t>Table 3. Stability of WR-1065 and NPs in the imitative gastric environment</t>
    <phoneticPr fontId="1" type="noConversion"/>
  </si>
  <si>
    <t>Drug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</si>
</sst>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00_ "/>
    <numFmt numFmtId="178" formatCode="0.000_);[Red]\(0.000\)"/>
    <numFmt numFmtId="179" formatCode="0.0_ "/>
    <numFmt numFmtId="180" formatCode="0.00000_ "/>
    <numFmt numFmtId="181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rgb="FFC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176" fontId="3" fillId="0" borderId="0" xfId="0" applyNumberFormat="1" applyFont="1"/>
    <xf numFmtId="176" fontId="0" fillId="0" borderId="0" xfId="0" applyNumberFormat="1"/>
    <xf numFmtId="177" fontId="3" fillId="0" borderId="0" xfId="0" applyNumberFormat="1" applyFont="1"/>
    <xf numFmtId="177" fontId="0" fillId="0" borderId="0" xfId="0" applyNumberFormat="1"/>
    <xf numFmtId="178" fontId="3" fillId="0" borderId="0" xfId="0" applyNumberFormat="1" applyFont="1"/>
    <xf numFmtId="179" fontId="2" fillId="0" borderId="0" xfId="0" applyNumberFormat="1" applyFont="1"/>
    <xf numFmtId="177" fontId="2" fillId="0" borderId="0" xfId="0" applyNumberFormat="1" applyFont="1"/>
    <xf numFmtId="180" fontId="0" fillId="0" borderId="0" xfId="0" applyNumberFormat="1"/>
    <xf numFmtId="180" fontId="4" fillId="0" borderId="0" xfId="0" applyNumberFormat="1" applyFont="1"/>
    <xf numFmtId="181" fontId="0" fillId="0" borderId="0" xfId="0" applyNumberFormat="1"/>
    <xf numFmtId="181" fontId="3" fillId="0" borderId="0" xfId="0" applyNumberFormat="1" applyFont="1"/>
    <xf numFmtId="181" fontId="2" fillId="0" borderId="0" xfId="0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196325459317585E-2"/>
                  <c:y val="-0.167083333333333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'Table 1'!$B$3:$B$20</c:f>
              <c:numCache>
                <c:formatCode>General</c:formatCode>
                <c:ptCount val="18"/>
                <c:pt idx="0">
                  <c:v>2</c:v>
                </c:pt>
                <c:pt idx="3">
                  <c:v>4</c:v>
                </c:pt>
                <c:pt idx="6">
                  <c:v>5</c:v>
                </c:pt>
                <c:pt idx="9">
                  <c:v>6</c:v>
                </c:pt>
                <c:pt idx="12">
                  <c:v>8</c:v>
                </c:pt>
                <c:pt idx="15">
                  <c:v>10</c:v>
                </c:pt>
              </c:numCache>
            </c:numRef>
          </c:xVal>
          <c:yVal>
            <c:numRef>
              <c:f>'Table 1'!$C$3:$C$20</c:f>
              <c:numCache>
                <c:formatCode>General</c:formatCode>
                <c:ptCount val="18"/>
                <c:pt idx="0">
                  <c:v>327.82</c:v>
                </c:pt>
                <c:pt idx="1">
                  <c:v>350.09</c:v>
                </c:pt>
                <c:pt idx="2">
                  <c:v>332.73</c:v>
                </c:pt>
                <c:pt idx="3">
                  <c:v>634.69000000000005</c:v>
                </c:pt>
                <c:pt idx="4">
                  <c:v>661.5</c:v>
                </c:pt>
                <c:pt idx="5">
                  <c:v>640.11</c:v>
                </c:pt>
                <c:pt idx="6">
                  <c:v>848.26</c:v>
                </c:pt>
                <c:pt idx="7">
                  <c:v>839.48</c:v>
                </c:pt>
                <c:pt idx="8">
                  <c:v>845.36</c:v>
                </c:pt>
                <c:pt idx="9">
                  <c:v>982.72</c:v>
                </c:pt>
                <c:pt idx="10">
                  <c:v>981.15</c:v>
                </c:pt>
                <c:pt idx="11">
                  <c:v>977.59</c:v>
                </c:pt>
                <c:pt idx="12">
                  <c:v>1227.45</c:v>
                </c:pt>
                <c:pt idx="13">
                  <c:v>1228.57</c:v>
                </c:pt>
                <c:pt idx="14">
                  <c:v>1229.57</c:v>
                </c:pt>
                <c:pt idx="15">
                  <c:v>1648.78</c:v>
                </c:pt>
                <c:pt idx="16">
                  <c:v>1643.71</c:v>
                </c:pt>
                <c:pt idx="17">
                  <c:v>1648.85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01-4FA9-BF62-C076298DA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873216"/>
        <c:axId val="266874176"/>
      </c:scatterChart>
      <c:valAx>
        <c:axId val="266873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6874176"/>
        <c:crosses val="autoZero"/>
        <c:crossBetween val="midCat"/>
      </c:valAx>
      <c:valAx>
        <c:axId val="2668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687321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240030</xdr:colOff>
      <xdr:row>2</xdr:row>
      <xdr:rowOff>87630</xdr:rowOff>
    </xdr:from>
    <xdr:to>
      <xdr:col>11</xdr:col>
      <xdr:colOff>544830</xdr:colOff>
      <xdr:row>18</xdr:row>
      <xdr:rowOff>26670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F447286-2166-82A6-CC62-149C1A38E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8CB1-87A8-4F6A-9758-A6E7343BE492}">
  <dimension ref="A1:D20"/>
  <sheetViews>
    <sheetView workbookViewId="0">
      <selection activeCell="B15" sqref="B15:B17"/>
    </sheetView>
  </sheetViews>
  <sheetFormatPr defaultRowHeight="13.8" x14ac:dyDescent="0.25"/>
  <cols>
    <col min="1" max="1" width="8.88671875" customWidth="1"/>
    <col min="2" max="2" width="15.6640625" customWidth="1"/>
    <col min="3" max="3" width="13.88671875" customWidth="1"/>
  </cols>
  <sheetData>
    <row r="1" spans="1:4" x14ac:dyDescent="0.25">
      <c r="B1" s="2" t="s">
        <v>13</v>
      </c>
      <c r="C1" s="2"/>
    </row>
    <row r="2" spans="1:4" x14ac:dyDescent="0.25">
      <c r="A2" s="2"/>
      <c r="B2" s="2" t="s">
        <v>0</v>
      </c>
      <c r="C2" s="2" t="s">
        <v>1</v>
      </c>
      <c r="D2" s="2" t="s">
        <v>9</v>
      </c>
    </row>
    <row r="3" spans="1:4" x14ac:dyDescent="0.25">
      <c r="B3" s="16">
        <v>2</v>
      </c>
      <c r="C3">
        <v>327.82</v>
      </c>
      <c r="D3" s="16">
        <f>AVERAGE(C3:C5)</f>
        <v>336.88</v>
      </c>
    </row>
    <row r="4" spans="1:4" x14ac:dyDescent="0.25">
      <c r="B4" s="16"/>
      <c r="C4">
        <v>350.09</v>
      </c>
      <c r="D4" s="16"/>
    </row>
    <row r="5" spans="1:4" x14ac:dyDescent="0.25">
      <c r="B5" s="16"/>
      <c r="C5">
        <v>332.73</v>
      </c>
      <c r="D5" s="16"/>
    </row>
    <row r="6" spans="1:4" x14ac:dyDescent="0.25">
      <c r="B6" s="16">
        <v>4</v>
      </c>
      <c r="C6">
        <v>634.69000000000005</v>
      </c>
      <c r="D6" s="16">
        <f>AVERAGE(C6:C8)</f>
        <v>645.43333333333339</v>
      </c>
    </row>
    <row r="7" spans="1:4" x14ac:dyDescent="0.25">
      <c r="B7" s="16"/>
      <c r="C7">
        <v>661.5</v>
      </c>
      <c r="D7" s="16"/>
    </row>
    <row r="8" spans="1:4" x14ac:dyDescent="0.25">
      <c r="B8" s="16"/>
      <c r="C8">
        <v>640.11</v>
      </c>
      <c r="D8" s="16"/>
    </row>
    <row r="9" spans="1:4" x14ac:dyDescent="0.25">
      <c r="B9" s="16">
        <v>5</v>
      </c>
      <c r="C9">
        <v>848.26</v>
      </c>
      <c r="D9" s="16">
        <f>AVERAGE(C9:C11)</f>
        <v>844.36666666666667</v>
      </c>
    </row>
    <row r="10" spans="1:4" x14ac:dyDescent="0.25">
      <c r="B10" s="16"/>
      <c r="C10">
        <v>839.48</v>
      </c>
      <c r="D10" s="16"/>
    </row>
    <row r="11" spans="1:4" x14ac:dyDescent="0.25">
      <c r="B11" s="16"/>
      <c r="C11">
        <v>845.36</v>
      </c>
      <c r="D11" s="16"/>
    </row>
    <row r="12" spans="1:4" x14ac:dyDescent="0.25">
      <c r="B12" s="16">
        <v>6</v>
      </c>
      <c r="C12">
        <v>982.72</v>
      </c>
      <c r="D12" s="16">
        <f>AVERAGE(C12:C14)</f>
        <v>980.48666666666668</v>
      </c>
    </row>
    <row r="13" spans="1:4" x14ac:dyDescent="0.25">
      <c r="B13" s="16"/>
      <c r="C13">
        <v>981.15</v>
      </c>
      <c r="D13" s="16"/>
    </row>
    <row r="14" spans="1:4" x14ac:dyDescent="0.25">
      <c r="B14" s="16"/>
      <c r="C14">
        <v>977.59</v>
      </c>
      <c r="D14" s="16"/>
    </row>
    <row r="15" spans="1:4" x14ac:dyDescent="0.25">
      <c r="B15" s="16">
        <v>8</v>
      </c>
      <c r="C15">
        <v>1227.45</v>
      </c>
      <c r="D15" s="16">
        <f>AVERAGE(C15:C17)</f>
        <v>1228.53</v>
      </c>
    </row>
    <row r="16" spans="1:4" x14ac:dyDescent="0.25">
      <c r="B16" s="16"/>
      <c r="C16">
        <v>1228.57</v>
      </c>
      <c r="D16" s="16"/>
    </row>
    <row r="17" spans="2:4" x14ac:dyDescent="0.25">
      <c r="B17" s="16"/>
      <c r="C17">
        <v>1229.57</v>
      </c>
      <c r="D17" s="16"/>
    </row>
    <row r="18" spans="2:4" x14ac:dyDescent="0.25">
      <c r="B18" s="16">
        <v>10</v>
      </c>
      <c r="C18">
        <v>1648.78</v>
      </c>
      <c r="D18" s="16">
        <f>AVERAGE(C18:C20)</f>
        <v>1647.1133333333335</v>
      </c>
    </row>
    <row r="19" spans="2:4" x14ac:dyDescent="0.25">
      <c r="B19" s="16"/>
      <c r="C19">
        <v>1643.71</v>
      </c>
      <c r="D19" s="16"/>
    </row>
    <row r="20" spans="2:4" x14ac:dyDescent="0.25">
      <c r="B20" s="16"/>
      <c r="C20">
        <v>1648.85</v>
      </c>
      <c r="D20" s="16"/>
    </row>
  </sheetData>
  <mergeCells count="12">
    <mergeCell ref="D18:D20"/>
    <mergeCell ref="B3:B5"/>
    <mergeCell ref="B6:B8"/>
    <mergeCell ref="B9:B11"/>
    <mergeCell ref="B12:B14"/>
    <mergeCell ref="B15:B17"/>
    <mergeCell ref="B18:B20"/>
    <mergeCell ref="D3:D5"/>
    <mergeCell ref="D6:D8"/>
    <mergeCell ref="D9:D11"/>
    <mergeCell ref="D12:D14"/>
    <mergeCell ref="D15:D17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9CF4-0C09-4C54-93BF-507C0E58E770}">
  <dimension ref="B2:K12"/>
  <sheetViews>
    <sheetView topLeftCell="B1" workbookViewId="0">
      <selection activeCell="B2" sqref="B2"/>
    </sheetView>
  </sheetViews>
  <sheetFormatPr defaultRowHeight="13.8" x14ac:dyDescent="0.25"/>
  <cols>
    <col min="2" max="2" width="10.33203125" customWidth="1"/>
    <col min="3" max="3" width="15.77734375" style="4" customWidth="1"/>
    <col min="4" max="4" width="7.33203125" style="4" customWidth="1"/>
    <col min="5" max="5" width="17.21875" style="4" customWidth="1"/>
    <col min="6" max="6" width="16.21875" style="4" customWidth="1"/>
    <col min="7" max="7" width="19.44140625" style="4" customWidth="1"/>
    <col min="8" max="8" width="9.109375" style="4" bestFit="1" customWidth="1"/>
    <col min="9" max="9" width="18.109375" style="4" customWidth="1"/>
    <col min="10" max="11" width="8.88671875" style="4"/>
  </cols>
  <sheetData>
    <row r="2" spans="2:10" x14ac:dyDescent="0.25">
      <c r="B2" s="2" t="s">
        <v>14</v>
      </c>
    </row>
    <row r="3" spans="2:10" x14ac:dyDescent="0.25">
      <c r="B3" s="2" t="s">
        <v>1</v>
      </c>
      <c r="C3" s="3" t="s">
        <v>0</v>
      </c>
      <c r="D3" s="3" t="s">
        <v>4</v>
      </c>
      <c r="E3" s="3" t="s">
        <v>10</v>
      </c>
      <c r="F3" s="3" t="s">
        <v>5</v>
      </c>
      <c r="G3" s="3" t="s">
        <v>11</v>
      </c>
      <c r="H3" s="5" t="s">
        <v>7</v>
      </c>
    </row>
    <row r="4" spans="2:10" x14ac:dyDescent="0.25">
      <c r="B4">
        <v>1574.36</v>
      </c>
      <c r="C4" s="4">
        <f>(B4-6.9457)/160.8</f>
        <v>9.7476013681592022</v>
      </c>
      <c r="D4" s="4">
        <f>C4*0.5</f>
        <v>4.8738006840796011</v>
      </c>
      <c r="E4" s="18">
        <f>AVERAGE(D4:D6)</f>
        <v>4.7834088930348253</v>
      </c>
      <c r="F4" s="4">
        <v>15.87</v>
      </c>
      <c r="G4" s="17">
        <f>AVERAGE(F4:F6)</f>
        <v>15.479999999999999</v>
      </c>
      <c r="H4" s="17">
        <f>E4/G4</f>
        <v>0.30900574244411017</v>
      </c>
    </row>
    <row r="5" spans="2:10" x14ac:dyDescent="0.25">
      <c r="B5">
        <v>1544.12</v>
      </c>
      <c r="C5" s="4">
        <f t="shared" ref="C5:C6" si="0">(B5-6.9457)/160.8</f>
        <v>9.5595416666666662</v>
      </c>
      <c r="D5" s="4">
        <f>C5*0.5</f>
        <v>4.7797708333333331</v>
      </c>
      <c r="E5" s="18"/>
      <c r="F5" s="4">
        <v>15.43</v>
      </c>
      <c r="G5" s="17"/>
      <c r="H5" s="17"/>
    </row>
    <row r="6" spans="2:10" x14ac:dyDescent="0.25">
      <c r="B6">
        <v>1517.39</v>
      </c>
      <c r="C6" s="4">
        <f t="shared" si="0"/>
        <v>9.3933103233830852</v>
      </c>
      <c r="D6" s="4">
        <f>C6*0.5</f>
        <v>4.6966551616915426</v>
      </c>
      <c r="E6" s="18"/>
      <c r="F6" s="4">
        <v>15.14</v>
      </c>
      <c r="G6" s="17"/>
      <c r="H6" s="17"/>
    </row>
    <row r="7" spans="2:10" x14ac:dyDescent="0.25">
      <c r="F7" s="3" t="s">
        <v>6</v>
      </c>
      <c r="G7" s="7" t="s">
        <v>12</v>
      </c>
      <c r="H7" s="7" t="s">
        <v>8</v>
      </c>
    </row>
    <row r="8" spans="2:10" x14ac:dyDescent="0.25">
      <c r="F8" s="4">
        <v>8.6199999999999992</v>
      </c>
      <c r="G8" s="17">
        <f>AVERAGE(F8:F10)</f>
        <v>8.43</v>
      </c>
      <c r="H8" s="17">
        <f>E4/G8</f>
        <v>0.56742691495075037</v>
      </c>
    </row>
    <row r="9" spans="2:10" x14ac:dyDescent="0.25">
      <c r="F9" s="4">
        <v>8.4600000000000009</v>
      </c>
      <c r="G9" s="17"/>
      <c r="H9" s="17"/>
    </row>
    <row r="10" spans="2:10" x14ac:dyDescent="0.25">
      <c r="F10" s="4">
        <v>8.2100000000000009</v>
      </c>
      <c r="G10" s="17"/>
      <c r="H10" s="17"/>
      <c r="J10" s="6"/>
    </row>
    <row r="11" spans="2:10" x14ac:dyDescent="0.25">
      <c r="J11" s="6"/>
    </row>
    <row r="12" spans="2:10" x14ac:dyDescent="0.25">
      <c r="J12" s="6"/>
    </row>
  </sheetData>
  <mergeCells count="5">
    <mergeCell ref="H4:H6"/>
    <mergeCell ref="H8:H10"/>
    <mergeCell ref="E4:E6"/>
    <mergeCell ref="G4:G6"/>
    <mergeCell ref="G8:G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="85" zoomScaleNormal="85" workbookViewId="0">
      <selection activeCell="P13" sqref="P13"/>
    </sheetView>
  </sheetViews>
  <sheetFormatPr defaultRowHeight="13.8" x14ac:dyDescent="0.25"/>
  <cols>
    <col min="3" max="3" width="12.109375" customWidth="1"/>
    <col min="4" max="4" width="14.88671875" style="4" customWidth="1"/>
    <col min="5" max="5" width="8.88671875" style="6"/>
    <col min="9" max="9" width="13.5546875" style="12" customWidth="1"/>
    <col min="10" max="10" width="17" style="4" customWidth="1"/>
    <col min="11" max="11" width="8.88671875" style="6"/>
    <col min="15" max="15" width="11" style="10" bestFit="1" customWidth="1"/>
  </cols>
  <sheetData>
    <row r="1" spans="1:15" x14ac:dyDescent="0.25">
      <c r="A1" s="2" t="s">
        <v>15</v>
      </c>
    </row>
    <row r="2" spans="1:15" x14ac:dyDescent="0.25">
      <c r="A2" s="2" t="s">
        <v>16</v>
      </c>
      <c r="B2" s="2" t="s">
        <v>3</v>
      </c>
      <c r="C2" s="2" t="s">
        <v>1</v>
      </c>
      <c r="D2" s="3" t="s">
        <v>0</v>
      </c>
      <c r="E2" s="5" t="s">
        <v>4</v>
      </c>
      <c r="F2" s="2"/>
      <c r="G2" s="2" t="s">
        <v>16</v>
      </c>
      <c r="H2" s="2" t="s">
        <v>3</v>
      </c>
      <c r="I2" s="13" t="s">
        <v>1</v>
      </c>
      <c r="J2" s="3" t="s">
        <v>0</v>
      </c>
      <c r="K2" s="5" t="s">
        <v>4</v>
      </c>
    </row>
    <row r="3" spans="1:15" x14ac:dyDescent="0.25">
      <c r="A3" s="19" t="s">
        <v>2</v>
      </c>
      <c r="B3" s="19">
        <v>0</v>
      </c>
      <c r="C3" s="1">
        <v>588.20000000000005</v>
      </c>
      <c r="D3" s="4">
        <f>(C3-6.9457)/160.8</f>
        <v>3.6147655472636817</v>
      </c>
      <c r="E3" s="9">
        <v>1</v>
      </c>
      <c r="G3" s="19" t="s">
        <v>5</v>
      </c>
      <c r="H3" s="19">
        <v>0</v>
      </c>
      <c r="I3" s="14">
        <v>634.30999999999995</v>
      </c>
      <c r="J3" s="4">
        <f>(I3-6.9457)/160.8</f>
        <v>3.9015192786069646</v>
      </c>
      <c r="K3" s="6">
        <v>1</v>
      </c>
    </row>
    <row r="4" spans="1:15" x14ac:dyDescent="0.25">
      <c r="A4" s="19"/>
      <c r="B4" s="19"/>
      <c r="C4" s="1">
        <v>614.11</v>
      </c>
      <c r="D4" s="4">
        <f t="shared" ref="D4:D5" si="0">(C4-6.9457)/160.8</f>
        <v>3.7758973880597013</v>
      </c>
      <c r="E4" s="9">
        <v>1</v>
      </c>
      <c r="G4" s="19"/>
      <c r="H4" s="19"/>
      <c r="I4" s="12">
        <v>629.36</v>
      </c>
      <c r="J4" s="4">
        <f t="shared" ref="J4:J23" si="1">(I4-6.9457)/160.8</f>
        <v>3.8707356965174129</v>
      </c>
      <c r="K4" s="6">
        <v>1</v>
      </c>
    </row>
    <row r="5" spans="1:15" x14ac:dyDescent="0.25">
      <c r="A5" s="19"/>
      <c r="B5" s="19"/>
      <c r="C5" s="1">
        <v>634.27</v>
      </c>
      <c r="D5" s="4">
        <f t="shared" si="0"/>
        <v>3.9012705223880593</v>
      </c>
      <c r="E5" s="9">
        <v>1</v>
      </c>
      <c r="G5" s="19"/>
      <c r="H5" s="19"/>
      <c r="I5" s="12">
        <v>592.92999999999995</v>
      </c>
      <c r="J5" s="4">
        <f t="shared" si="1"/>
        <v>3.6441809701492534</v>
      </c>
      <c r="K5" s="6">
        <v>1</v>
      </c>
    </row>
    <row r="6" spans="1:15" x14ac:dyDescent="0.25">
      <c r="A6" s="19"/>
      <c r="B6" s="19">
        <v>0.5</v>
      </c>
      <c r="C6">
        <v>579.97</v>
      </c>
      <c r="D6" s="4">
        <f>(C6-6.9457)/160.8</f>
        <v>3.5635839552238804</v>
      </c>
      <c r="E6" s="9">
        <f>D6/$D$3</f>
        <v>0.98584096496146345</v>
      </c>
      <c r="G6" s="19"/>
      <c r="H6" s="19">
        <v>0.5</v>
      </c>
      <c r="I6" s="12">
        <v>641.92171999999994</v>
      </c>
      <c r="J6" s="4">
        <f t="shared" si="1"/>
        <v>3.9488558457711438</v>
      </c>
      <c r="K6" s="6">
        <f>I6/$I$3</f>
        <v>1.012</v>
      </c>
    </row>
    <row r="7" spans="1:15" x14ac:dyDescent="0.25">
      <c r="A7" s="19"/>
      <c r="B7" s="19"/>
      <c r="C7" s="1">
        <v>574.80999999999995</v>
      </c>
      <c r="D7" s="4">
        <f t="shared" ref="D7:D23" si="2">(C7-6.9457)/160.8</f>
        <v>3.5314944029850741</v>
      </c>
      <c r="E7" s="9">
        <f>D7/$D$4</f>
        <v>0.93527287424507655</v>
      </c>
      <c r="F7" s="8"/>
      <c r="G7" s="19"/>
      <c r="H7" s="19"/>
      <c r="I7" s="12">
        <v>624.32511999999997</v>
      </c>
      <c r="J7" s="4">
        <f t="shared" si="1"/>
        <v>3.8394242537313428</v>
      </c>
      <c r="K7" s="6">
        <f>I7/$I$4</f>
        <v>0.99199999999999988</v>
      </c>
    </row>
    <row r="8" spans="1:15" x14ac:dyDescent="0.25">
      <c r="A8" s="19"/>
      <c r="B8" s="19"/>
      <c r="C8" s="1">
        <v>585.42999999999995</v>
      </c>
      <c r="D8" s="4">
        <f t="shared" si="2"/>
        <v>3.5975391791044773</v>
      </c>
      <c r="E8" s="9">
        <f>D8/$D$5</f>
        <v>0.92214553142609013</v>
      </c>
      <c r="F8" s="8"/>
      <c r="G8" s="19"/>
      <c r="H8" s="19"/>
      <c r="I8" s="12">
        <v>584.62897999999996</v>
      </c>
      <c r="J8" s="4">
        <f t="shared" si="1"/>
        <v>3.5925577114427858</v>
      </c>
      <c r="K8" s="6">
        <f>I8/$I$5</f>
        <v>0.98599999999999999</v>
      </c>
    </row>
    <row r="9" spans="1:15" x14ac:dyDescent="0.25">
      <c r="A9" s="19"/>
      <c r="B9" s="19">
        <v>1</v>
      </c>
      <c r="C9">
        <v>485.85</v>
      </c>
      <c r="D9" s="4">
        <f t="shared" si="2"/>
        <v>2.9782605721393036</v>
      </c>
      <c r="E9" s="9">
        <f>D9/$D$3</f>
        <v>0.82391528114286638</v>
      </c>
      <c r="F9" s="8"/>
      <c r="G9" s="19"/>
      <c r="H9" s="19">
        <v>1</v>
      </c>
      <c r="I9" s="12">
        <v>632.40706999999998</v>
      </c>
      <c r="J9" s="4">
        <f t="shared" si="1"/>
        <v>3.88968513681592</v>
      </c>
      <c r="K9" s="6">
        <f t="shared" ref="K9" si="3">I9/$I$3</f>
        <v>0.997</v>
      </c>
    </row>
    <row r="10" spans="1:15" x14ac:dyDescent="0.25">
      <c r="A10" s="19"/>
      <c r="B10" s="19"/>
      <c r="C10" s="1">
        <v>431.72</v>
      </c>
      <c r="D10" s="4">
        <f t="shared" si="2"/>
        <v>2.6416312189054727</v>
      </c>
      <c r="E10" s="9">
        <f>D10/$D$4</f>
        <v>0.69960355047225276</v>
      </c>
      <c r="F10" s="8"/>
      <c r="G10" s="19"/>
      <c r="H10" s="19"/>
      <c r="I10" s="12">
        <v>607.96176000000003</v>
      </c>
      <c r="J10" s="4">
        <f t="shared" si="1"/>
        <v>3.7376620646766168</v>
      </c>
      <c r="K10" s="6">
        <f t="shared" ref="K10" si="4">I10/$I$4</f>
        <v>0.96599999999999997</v>
      </c>
      <c r="M10" s="1"/>
      <c r="N10" s="1"/>
      <c r="O10" s="11"/>
    </row>
    <row r="11" spans="1:15" x14ac:dyDescent="0.25">
      <c r="A11" s="19"/>
      <c r="B11" s="19"/>
      <c r="C11" s="1">
        <v>417.98</v>
      </c>
      <c r="D11" s="4">
        <f t="shared" si="2"/>
        <v>2.5561834577114428</v>
      </c>
      <c r="E11" s="9">
        <f>D11/$D$5</f>
        <v>0.65521820213245374</v>
      </c>
      <c r="F11" s="8"/>
      <c r="G11" s="19"/>
      <c r="H11" s="19"/>
      <c r="I11" s="12">
        <v>560.91177999999991</v>
      </c>
      <c r="J11" s="4">
        <f t="shared" si="1"/>
        <v>3.4450626865671636</v>
      </c>
      <c r="K11" s="6">
        <f t="shared" ref="K11" si="5">I11/$I$5</f>
        <v>0.94599999999999995</v>
      </c>
      <c r="N11" s="1"/>
      <c r="O11" s="11"/>
    </row>
    <row r="12" spans="1:15" x14ac:dyDescent="0.25">
      <c r="A12" s="19"/>
      <c r="B12" s="19">
        <v>2</v>
      </c>
      <c r="C12">
        <v>407.62</v>
      </c>
      <c r="D12" s="4">
        <f t="shared" si="2"/>
        <v>2.4917555970149254</v>
      </c>
      <c r="E12" s="9">
        <f>D12/$D$3</f>
        <v>0.68932702949466351</v>
      </c>
      <c r="F12" s="8"/>
      <c r="G12" s="19"/>
      <c r="H12" s="19">
        <v>2</v>
      </c>
      <c r="I12" s="12">
        <v>627.9668999999999</v>
      </c>
      <c r="J12" s="4">
        <f t="shared" si="1"/>
        <v>3.8620721393034816</v>
      </c>
      <c r="K12" s="6">
        <f t="shared" ref="K12" si="6">I12/$I$3</f>
        <v>0.98999999999999988</v>
      </c>
      <c r="N12" s="1"/>
      <c r="O12" s="11"/>
    </row>
    <row r="13" spans="1:15" x14ac:dyDescent="0.25">
      <c r="A13" s="19"/>
      <c r="B13" s="19"/>
      <c r="C13" s="1">
        <v>392.42</v>
      </c>
      <c r="D13" s="4">
        <f t="shared" si="2"/>
        <v>2.3972282338308459</v>
      </c>
      <c r="E13" s="9">
        <f>D13/$D$4</f>
        <v>0.63487642471732941</v>
      </c>
      <c r="F13" s="8"/>
      <c r="G13" s="19"/>
      <c r="H13" s="19"/>
      <c r="I13" s="12">
        <v>614.25536</v>
      </c>
      <c r="J13" s="4">
        <f t="shared" si="1"/>
        <v>3.7768013681592039</v>
      </c>
      <c r="K13" s="6">
        <f t="shared" ref="K13" si="7">I13/$I$4</f>
        <v>0.97599999999999998</v>
      </c>
      <c r="N13" s="1"/>
      <c r="O13" s="11"/>
    </row>
    <row r="14" spans="1:15" x14ac:dyDescent="0.25">
      <c r="A14" s="19"/>
      <c r="B14" s="19"/>
      <c r="C14" s="1">
        <v>350.75</v>
      </c>
      <c r="D14" s="4">
        <f t="shared" si="2"/>
        <v>2.1380864427860695</v>
      </c>
      <c r="E14" s="9">
        <f>D14/$D$5</f>
        <v>0.54804875245546847</v>
      </c>
      <c r="F14" s="8"/>
      <c r="G14" s="19"/>
      <c r="H14" s="19"/>
      <c r="I14" s="12">
        <v>550.23903999999993</v>
      </c>
      <c r="J14" s="4">
        <f t="shared" si="1"/>
        <v>3.3786899253731337</v>
      </c>
      <c r="K14" s="6">
        <f t="shared" ref="K14" si="8">I14/$I$5</f>
        <v>0.92799999999999994</v>
      </c>
      <c r="N14" s="1"/>
      <c r="O14" s="11"/>
    </row>
    <row r="15" spans="1:15" x14ac:dyDescent="0.25">
      <c r="A15" s="19"/>
      <c r="B15" s="19">
        <v>3</v>
      </c>
      <c r="C15">
        <v>366.45</v>
      </c>
      <c r="D15" s="4">
        <f t="shared" si="2"/>
        <v>2.2357232587064675</v>
      </c>
      <c r="E15" s="9">
        <f>D15/$D$3</f>
        <v>0.61849744595437828</v>
      </c>
      <c r="F15" s="8"/>
      <c r="G15" s="19"/>
      <c r="H15" s="19">
        <v>3</v>
      </c>
      <c r="I15" s="12">
        <v>612.74345999999991</v>
      </c>
      <c r="J15" s="4">
        <f t="shared" si="1"/>
        <v>3.7673990049751236</v>
      </c>
      <c r="K15" s="6">
        <f t="shared" ref="K15" si="9">I15/$I$3</f>
        <v>0.96599999999999997</v>
      </c>
      <c r="N15" s="1"/>
      <c r="O15" s="11"/>
    </row>
    <row r="16" spans="1:15" x14ac:dyDescent="0.25">
      <c r="A16" s="19"/>
      <c r="B16" s="19"/>
      <c r="C16" s="1">
        <v>321.18</v>
      </c>
      <c r="D16" s="4">
        <f t="shared" si="2"/>
        <v>1.954193407960199</v>
      </c>
      <c r="E16" s="9">
        <f>D16/$D$4</f>
        <v>0.5175440980307966</v>
      </c>
      <c r="F16" s="8"/>
      <c r="G16" s="19"/>
      <c r="H16" s="19"/>
      <c r="I16" s="12">
        <v>592.85712000000001</v>
      </c>
      <c r="J16" s="4">
        <f t="shared" si="1"/>
        <v>3.6437277363184077</v>
      </c>
      <c r="K16" s="6">
        <f t="shared" ref="K16" si="10">I16/$I$4</f>
        <v>0.94199999999999995</v>
      </c>
      <c r="N16" s="1"/>
      <c r="O16" s="11"/>
    </row>
    <row r="17" spans="1:15" x14ac:dyDescent="0.25">
      <c r="A17" s="19"/>
      <c r="B17" s="19"/>
      <c r="C17" s="1">
        <v>326.64999999999998</v>
      </c>
      <c r="D17" s="4">
        <f t="shared" si="2"/>
        <v>1.9882108208955223</v>
      </c>
      <c r="E17" s="9">
        <f t="shared" ref="E17" si="11">D17/$D$5</f>
        <v>0.50963162115671279</v>
      </c>
      <c r="F17" s="8"/>
      <c r="G17" s="19"/>
      <c r="H17" s="19"/>
      <c r="I17" s="12">
        <v>531.26527999999996</v>
      </c>
      <c r="J17" s="4">
        <f t="shared" si="1"/>
        <v>3.2606939054726363</v>
      </c>
      <c r="K17" s="6">
        <f t="shared" ref="K17" si="12">I17/$I$5</f>
        <v>0.89600000000000002</v>
      </c>
      <c r="N17" s="1"/>
      <c r="O17" s="11"/>
    </row>
    <row r="18" spans="1:15" x14ac:dyDescent="0.25">
      <c r="A18" s="19"/>
      <c r="B18" s="19">
        <v>4</v>
      </c>
      <c r="C18">
        <v>299.39</v>
      </c>
      <c r="D18" s="4">
        <f t="shared" si="2"/>
        <v>1.8186834577114426</v>
      </c>
      <c r="E18" s="9">
        <f t="shared" ref="E18" si="13">D18/$D$3</f>
        <v>0.5031262564423179</v>
      </c>
      <c r="F18" s="8"/>
      <c r="G18" s="19"/>
      <c r="H18" s="19">
        <v>4</v>
      </c>
      <c r="I18" s="12">
        <v>593.07984999999996</v>
      </c>
      <c r="J18" s="4">
        <f t="shared" si="1"/>
        <v>3.6451128731343281</v>
      </c>
      <c r="K18" s="6">
        <f t="shared" ref="K18" si="14">I18/$I$3</f>
        <v>0.93500000000000005</v>
      </c>
      <c r="N18" s="1"/>
      <c r="O18" s="11"/>
    </row>
    <row r="19" spans="1:15" x14ac:dyDescent="0.25">
      <c r="A19" s="19"/>
      <c r="B19" s="19"/>
      <c r="C19" s="1">
        <v>280.02999999999997</v>
      </c>
      <c r="D19" s="4">
        <f t="shared" si="2"/>
        <v>1.6982854477611937</v>
      </c>
      <c r="E19" s="9">
        <f t="shared" ref="E19" si="15">D19/$D$4</f>
        <v>0.44977002106349134</v>
      </c>
      <c r="F19" s="8"/>
      <c r="G19" s="19"/>
      <c r="H19" s="19"/>
      <c r="I19" s="12">
        <v>567.68272000000002</v>
      </c>
      <c r="J19" s="4">
        <f t="shared" si="1"/>
        <v>3.4871705223880598</v>
      </c>
      <c r="K19" s="6">
        <f t="shared" ref="K19" si="16">I19/$I$4</f>
        <v>0.90200000000000002</v>
      </c>
      <c r="N19" s="1"/>
      <c r="O19" s="11"/>
    </row>
    <row r="20" spans="1:15" x14ac:dyDescent="0.25">
      <c r="A20" s="19"/>
      <c r="B20" s="19"/>
      <c r="C20" s="1">
        <v>230.87</v>
      </c>
      <c r="D20" s="4">
        <f t="shared" si="2"/>
        <v>1.3925640547263682</v>
      </c>
      <c r="E20" s="9">
        <f t="shared" ref="E20" si="17">D20/$D$5</f>
        <v>0.35695142050132611</v>
      </c>
      <c r="F20" s="8"/>
      <c r="G20" s="19"/>
      <c r="H20" s="19"/>
      <c r="I20" s="12">
        <v>492.78888000000001</v>
      </c>
      <c r="J20" s="4">
        <f t="shared" si="1"/>
        <v>3.0214128109452734</v>
      </c>
      <c r="K20" s="6">
        <f t="shared" ref="K20" si="18">I20/$I$5</f>
        <v>0.83110802286947882</v>
      </c>
      <c r="N20" s="1"/>
      <c r="O20" s="11"/>
    </row>
    <row r="21" spans="1:15" x14ac:dyDescent="0.25">
      <c r="A21" s="19"/>
      <c r="B21" s="19">
        <v>6</v>
      </c>
      <c r="C21">
        <v>177.64</v>
      </c>
      <c r="D21" s="4">
        <f t="shared" si="2"/>
        <v>1.0615317164179103</v>
      </c>
      <c r="E21" s="9">
        <f t="shared" ref="E21" si="19">D21/$D$3</f>
        <v>0.2936654404105053</v>
      </c>
      <c r="F21" s="8"/>
      <c r="G21" s="19"/>
      <c r="H21" s="19">
        <v>6</v>
      </c>
      <c r="I21" s="12">
        <v>540.43211999999994</v>
      </c>
      <c r="J21" s="4">
        <f t="shared" si="1"/>
        <v>3.3177016169154223</v>
      </c>
      <c r="K21" s="6">
        <f t="shared" ref="K21" si="20">I21/$I$3</f>
        <v>0.85199999999999998</v>
      </c>
      <c r="N21" s="1"/>
    </row>
    <row r="22" spans="1:15" x14ac:dyDescent="0.25">
      <c r="A22" s="19"/>
      <c r="B22" s="19"/>
      <c r="C22" s="1">
        <v>96.42</v>
      </c>
      <c r="D22" s="4">
        <f t="shared" si="2"/>
        <v>0.55643221393034825</v>
      </c>
      <c r="E22" s="9">
        <f t="shared" ref="E22" si="21">D22/$D$4</f>
        <v>0.14736423073622743</v>
      </c>
      <c r="F22" s="8"/>
      <c r="G22" s="19"/>
      <c r="H22" s="19"/>
      <c r="I22" s="12">
        <v>491.53896999999995</v>
      </c>
      <c r="J22" s="4">
        <f t="shared" si="1"/>
        <v>3.0136397388059697</v>
      </c>
      <c r="K22" s="6">
        <f t="shared" ref="K22" si="22">I22/$I$4</f>
        <v>0.7810139983475276</v>
      </c>
      <c r="N22" s="1"/>
      <c r="O22" s="11"/>
    </row>
    <row r="23" spans="1:15" x14ac:dyDescent="0.25">
      <c r="A23" s="19"/>
      <c r="B23" s="19"/>
      <c r="C23" s="1">
        <v>67.23</v>
      </c>
      <c r="D23" s="4">
        <f t="shared" si="2"/>
        <v>0.3749023631840796</v>
      </c>
      <c r="E23" s="9">
        <f t="shared" ref="E23" si="23">D23/$D$5</f>
        <v>9.6097504910936826E-2</v>
      </c>
      <c r="F23" s="8"/>
      <c r="G23" s="19"/>
      <c r="H23" s="19"/>
      <c r="I23" s="12">
        <v>452.40558999999996</v>
      </c>
      <c r="J23" s="4">
        <f t="shared" si="1"/>
        <v>2.7702729477611938</v>
      </c>
      <c r="K23" s="6">
        <f t="shared" ref="K23" si="24">I23/$I$5</f>
        <v>0.76300000000000001</v>
      </c>
      <c r="N23" s="1"/>
      <c r="O23" s="11"/>
    </row>
    <row r="24" spans="1:15" x14ac:dyDescent="0.25">
      <c r="A24" s="15"/>
      <c r="N24" s="1"/>
      <c r="O24" s="11"/>
    </row>
    <row r="25" spans="1:15" x14ac:dyDescent="0.25">
      <c r="A25" s="15"/>
      <c r="N25" s="1"/>
      <c r="O25" s="11"/>
    </row>
    <row r="26" spans="1:15" x14ac:dyDescent="0.25">
      <c r="A26" s="15"/>
      <c r="N26" s="1"/>
    </row>
    <row r="27" spans="1:15" x14ac:dyDescent="0.25">
      <c r="A27" s="15"/>
      <c r="N27" s="1"/>
    </row>
    <row r="28" spans="1:15" x14ac:dyDescent="0.25">
      <c r="A28" s="15"/>
    </row>
    <row r="29" spans="1:15" x14ac:dyDescent="0.25">
      <c r="A29" s="15"/>
    </row>
    <row r="30" spans="1:15" x14ac:dyDescent="0.25">
      <c r="A30" s="15"/>
    </row>
  </sheetData>
  <mergeCells count="16">
    <mergeCell ref="A3:A23"/>
    <mergeCell ref="H21:H23"/>
    <mergeCell ref="B21:B23"/>
    <mergeCell ref="G3:G23"/>
    <mergeCell ref="H3:H5"/>
    <mergeCell ref="H6:H8"/>
    <mergeCell ref="H9:H11"/>
    <mergeCell ref="H12:H14"/>
    <mergeCell ref="H15:H17"/>
    <mergeCell ref="H18:H20"/>
    <mergeCell ref="B3:B5"/>
    <mergeCell ref="B6:B8"/>
    <mergeCell ref="B9:B11"/>
    <mergeCell ref="B12:B14"/>
    <mergeCell ref="B15:B17"/>
    <mergeCell ref="B18:B20"/>
  </mergeCells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黄铁柱</dc:creator>
  <cp:lastModifiedBy>铁柱 黄</cp:lastModifiedBy>
  <dcterms:created xsi:type="dcterms:W3CDTF">2015-06-05T18:19:34Z</dcterms:created>
  <dcterms:modified xsi:type="dcterms:W3CDTF">2025-01-20T02:33:44Z</dcterms:modified>
</cp:coreProperties>
</file>