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isin/Documents/Files/Publications/Manuscripts/Safer heroin/"/>
    </mc:Choice>
  </mc:AlternateContent>
  <xr:revisionPtr revIDLastSave="0" documentId="13_ncr:1_{FA53F0AA-E803-5345-BFB3-846C360C093F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Cal. H ascorbic" sheetId="1" r:id="rId1"/>
    <sheet name="Buffer capacity" sheetId="3" r:id="rId2"/>
    <sheet name="Volume administered" sheetId="2" r:id="rId3"/>
    <sheet name="Heroin solubilit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Q25" i="3"/>
  <c r="P25" i="3"/>
  <c r="O25" i="3"/>
  <c r="E9" i="1"/>
  <c r="E795" i="4" l="1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H21" i="4" l="1"/>
  <c r="L21" i="4" s="1"/>
  <c r="H20" i="4"/>
  <c r="K20" i="4" s="1"/>
  <c r="H19" i="4"/>
  <c r="J19" i="4" s="1"/>
  <c r="H18" i="4"/>
  <c r="J18" i="4" s="1"/>
  <c r="H17" i="4"/>
  <c r="L17" i="4" s="1"/>
  <c r="H16" i="4"/>
  <c r="N16" i="4" s="1"/>
  <c r="H15" i="4"/>
  <c r="N15" i="4" s="1"/>
  <c r="H14" i="4"/>
  <c r="M14" i="4" s="1"/>
  <c r="H13" i="4"/>
  <c r="L13" i="4" s="1"/>
  <c r="H12" i="4"/>
  <c r="K12" i="4" s="1"/>
  <c r="H11" i="4"/>
  <c r="J11" i="4" s="1"/>
  <c r="H10" i="4"/>
  <c r="J10" i="4" s="1"/>
  <c r="H9" i="4"/>
  <c r="N9" i="4" s="1"/>
  <c r="H8" i="4"/>
  <c r="N8" i="4" s="1"/>
  <c r="H7" i="4"/>
  <c r="N7" i="4" s="1"/>
  <c r="H6" i="4"/>
  <c r="M6" i="4" s="1"/>
  <c r="M5" i="4"/>
  <c r="H5" i="4"/>
  <c r="L5" i="4" s="1"/>
  <c r="L4" i="4"/>
  <c r="H4" i="4"/>
  <c r="K4" i="4" s="1"/>
  <c r="K3" i="4"/>
  <c r="H3" i="4"/>
  <c r="J3" i="4" s="1"/>
  <c r="E3" i="4"/>
  <c r="B2" i="4"/>
  <c r="F795" i="4" s="1"/>
  <c r="F9" i="2"/>
  <c r="H9" i="2" s="1"/>
  <c r="H8" i="2"/>
  <c r="F8" i="2"/>
  <c r="G8" i="2" s="1"/>
  <c r="F7" i="2"/>
  <c r="H7" i="2" s="1"/>
  <c r="F6" i="2"/>
  <c r="H6" i="2" s="1"/>
  <c r="F5" i="2"/>
  <c r="G5" i="2" s="1"/>
  <c r="B27" i="3"/>
  <c r="T21" i="3"/>
  <c r="T20" i="3"/>
  <c r="T19" i="3"/>
  <c r="T18" i="3"/>
  <c r="T17" i="3"/>
  <c r="D17" i="3"/>
  <c r="T16" i="3"/>
  <c r="D16" i="3"/>
  <c r="D15" i="3"/>
  <c r="D14" i="3"/>
  <c r="D13" i="3"/>
  <c r="D12" i="3"/>
  <c r="D8" i="3"/>
  <c r="D7" i="3"/>
  <c r="D6" i="3"/>
  <c r="D5" i="3"/>
  <c r="D4" i="3"/>
  <c r="D3" i="3"/>
  <c r="E14" i="1"/>
  <c r="E10" i="1"/>
  <c r="G7" i="1" s="1"/>
  <c r="E7" i="1"/>
  <c r="E6" i="1"/>
  <c r="E5" i="1"/>
  <c r="D22" i="1" s="1"/>
  <c r="E4" i="1"/>
  <c r="E3" i="1"/>
  <c r="G2" i="1"/>
  <c r="F2" i="1" s="1"/>
  <c r="E2" i="1"/>
  <c r="J12" i="4" l="1"/>
  <c r="L12" i="4"/>
  <c r="L3" i="4"/>
  <c r="I8" i="4"/>
  <c r="K13" i="4"/>
  <c r="M13" i="4"/>
  <c r="K11" i="4"/>
  <c r="J5" i="4"/>
  <c r="K9" i="4"/>
  <c r="L11" i="4"/>
  <c r="I17" i="4"/>
  <c r="J4" i="4"/>
  <c r="K5" i="4"/>
  <c r="J13" i="4"/>
  <c r="J17" i="4"/>
  <c r="K17" i="4"/>
  <c r="M17" i="4"/>
  <c r="N17" i="4"/>
  <c r="F374" i="4"/>
  <c r="L6" i="4"/>
  <c r="F93" i="4"/>
  <c r="F759" i="4"/>
  <c r="F3" i="4"/>
  <c r="I6" i="4"/>
  <c r="N6" i="4"/>
  <c r="L9" i="4"/>
  <c r="J20" i="4"/>
  <c r="K21" i="4"/>
  <c r="F363" i="4"/>
  <c r="F159" i="4"/>
  <c r="F156" i="4"/>
  <c r="F86" i="4"/>
  <c r="F607" i="4"/>
  <c r="F654" i="4"/>
  <c r="G6" i="1"/>
  <c r="F6" i="1" s="1"/>
  <c r="G9" i="2"/>
  <c r="M4" i="4"/>
  <c r="J6" i="4"/>
  <c r="I9" i="4"/>
  <c r="M9" i="4"/>
  <c r="M12" i="4"/>
  <c r="L14" i="4"/>
  <c r="I16" i="4"/>
  <c r="K19" i="4"/>
  <c r="L20" i="4"/>
  <c r="M21" i="4"/>
  <c r="F171" i="4"/>
  <c r="F427" i="4"/>
  <c r="F683" i="4"/>
  <c r="F699" i="4"/>
  <c r="F388" i="4"/>
  <c r="F429" i="4"/>
  <c r="F206" i="4"/>
  <c r="F415" i="4"/>
  <c r="F671" i="4"/>
  <c r="F342" i="4"/>
  <c r="F590" i="4"/>
  <c r="F390" i="4"/>
  <c r="F43" i="4"/>
  <c r="F299" i="4"/>
  <c r="F555" i="4"/>
  <c r="F95" i="4"/>
  <c r="F4" i="4"/>
  <c r="F685" i="4"/>
  <c r="F287" i="4"/>
  <c r="F543" i="4"/>
  <c r="F695" i="4"/>
  <c r="F684" i="4"/>
  <c r="K10" i="4"/>
  <c r="K14" i="4"/>
  <c r="I19" i="4"/>
  <c r="F107" i="4"/>
  <c r="F619" i="4"/>
  <c r="F301" i="4"/>
  <c r="F351" i="4"/>
  <c r="F334" i="4"/>
  <c r="G4" i="1"/>
  <c r="F4" i="1" s="1"/>
  <c r="H5" i="2"/>
  <c r="I3" i="4"/>
  <c r="I4" i="4"/>
  <c r="N5" i="4"/>
  <c r="K6" i="4"/>
  <c r="J9" i="4"/>
  <c r="I11" i="4"/>
  <c r="I12" i="4"/>
  <c r="N13" i="4"/>
  <c r="N14" i="4"/>
  <c r="K18" i="4"/>
  <c r="L19" i="4"/>
  <c r="M20" i="4"/>
  <c r="N21" i="4"/>
  <c r="F235" i="4"/>
  <c r="F491" i="4"/>
  <c r="F31" i="4"/>
  <c r="F763" i="4"/>
  <c r="F644" i="4"/>
  <c r="F557" i="4"/>
  <c r="F223" i="4"/>
  <c r="F479" i="4"/>
  <c r="F773" i="4"/>
  <c r="F606" i="4"/>
  <c r="F668" i="4"/>
  <c r="P29" i="3"/>
  <c r="Q29" i="3" s="1"/>
  <c r="P28" i="3"/>
  <c r="Q28" i="3" s="1"/>
  <c r="H7" i="1"/>
  <c r="F7" i="1"/>
  <c r="G7" i="2"/>
  <c r="F10" i="4"/>
  <c r="F32" i="4"/>
  <c r="F42" i="4"/>
  <c r="F64" i="4"/>
  <c r="F33" i="4"/>
  <c r="F65" i="4"/>
  <c r="F97" i="4"/>
  <c r="F129" i="4"/>
  <c r="F161" i="4"/>
  <c r="F24" i="4"/>
  <c r="F34" i="4"/>
  <c r="F56" i="4"/>
  <c r="F66" i="4"/>
  <c r="F88" i="4"/>
  <c r="F98" i="4"/>
  <c r="F48" i="4"/>
  <c r="F80" i="4"/>
  <c r="F106" i="4"/>
  <c r="F120" i="4"/>
  <c r="F144" i="4"/>
  <c r="F168" i="4"/>
  <c r="F192" i="4"/>
  <c r="F202" i="4"/>
  <c r="F224" i="4"/>
  <c r="F234" i="4"/>
  <c r="F256" i="4"/>
  <c r="F266" i="4"/>
  <c r="F288" i="4"/>
  <c r="F298" i="4"/>
  <c r="F320" i="4"/>
  <c r="F330" i="4"/>
  <c r="F352" i="4"/>
  <c r="F362" i="4"/>
  <c r="F384" i="4"/>
  <c r="F394" i="4"/>
  <c r="F416" i="4"/>
  <c r="F426" i="4"/>
  <c r="F448" i="4"/>
  <c r="F458" i="4"/>
  <c r="F480" i="4"/>
  <c r="F490" i="4"/>
  <c r="F512" i="4"/>
  <c r="F522" i="4"/>
  <c r="F544" i="4"/>
  <c r="F554" i="4"/>
  <c r="F576" i="4"/>
  <c r="F586" i="4"/>
  <c r="F608" i="4"/>
  <c r="F618" i="4"/>
  <c r="F640" i="4"/>
  <c r="F650" i="4"/>
  <c r="F672" i="4"/>
  <c r="F682" i="4"/>
  <c r="F704" i="4"/>
  <c r="F714" i="4"/>
  <c r="F736" i="4"/>
  <c r="F746" i="4"/>
  <c r="F768" i="4"/>
  <c r="F778" i="4"/>
  <c r="F81" i="4"/>
  <c r="F109" i="4"/>
  <c r="F133" i="4"/>
  <c r="F145" i="4"/>
  <c r="F169" i="4"/>
  <c r="F193" i="4"/>
  <c r="F236" i="4"/>
  <c r="F257" i="4"/>
  <c r="F268" i="4"/>
  <c r="F289" i="4"/>
  <c r="F332" i="4"/>
  <c r="F16" i="4"/>
  <c r="F49" i="4"/>
  <c r="F68" i="4"/>
  <c r="F121" i="4"/>
  <c r="F157" i="4"/>
  <c r="F181" i="4"/>
  <c r="F204" i="4"/>
  <c r="F225" i="4"/>
  <c r="F300" i="4"/>
  <c r="F321" i="4"/>
  <c r="F353" i="4"/>
  <c r="F17" i="4"/>
  <c r="F50" i="4"/>
  <c r="F82" i="4"/>
  <c r="F96" i="4"/>
  <c r="F122" i="4"/>
  <c r="F146" i="4"/>
  <c r="F170" i="4"/>
  <c r="F184" i="4"/>
  <c r="F194" i="4"/>
  <c r="F216" i="4"/>
  <c r="F226" i="4"/>
  <c r="F248" i="4"/>
  <c r="F258" i="4"/>
  <c r="F280" i="4"/>
  <c r="F290" i="4"/>
  <c r="F312" i="4"/>
  <c r="F322" i="4"/>
  <c r="F344" i="4"/>
  <c r="F354" i="4"/>
  <c r="F376" i="4"/>
  <c r="F386" i="4"/>
  <c r="F408" i="4"/>
  <c r="F418" i="4"/>
  <c r="F440" i="4"/>
  <c r="F450" i="4"/>
  <c r="F472" i="4"/>
  <c r="F482" i="4"/>
  <c r="F504" i="4"/>
  <c r="F514" i="4"/>
  <c r="F536" i="4"/>
  <c r="F546" i="4"/>
  <c r="F568" i="4"/>
  <c r="F578" i="4"/>
  <c r="F600" i="4"/>
  <c r="F610" i="4"/>
  <c r="F632" i="4"/>
  <c r="F642" i="4"/>
  <c r="F664" i="4"/>
  <c r="F674" i="4"/>
  <c r="F696" i="4"/>
  <c r="F706" i="4"/>
  <c r="F728" i="4"/>
  <c r="F738" i="4"/>
  <c r="F760" i="4"/>
  <c r="F770" i="4"/>
  <c r="F793" i="4"/>
  <c r="F537" i="4"/>
  <c r="F601" i="4"/>
  <c r="F665" i="4"/>
  <c r="F729" i="4"/>
  <c r="F18" i="4"/>
  <c r="F37" i="4"/>
  <c r="F112" i="4"/>
  <c r="F136" i="4"/>
  <c r="F160" i="4"/>
  <c r="F185" i="4"/>
  <c r="F217" i="4"/>
  <c r="F249" i="4"/>
  <c r="F281" i="4"/>
  <c r="F313" i="4"/>
  <c r="F345" i="4"/>
  <c r="F377" i="4"/>
  <c r="F409" i="4"/>
  <c r="F441" i="4"/>
  <c r="F473" i="4"/>
  <c r="F505" i="4"/>
  <c r="F569" i="4"/>
  <c r="F633" i="4"/>
  <c r="F697" i="4"/>
  <c r="F761" i="4"/>
  <c r="F794" i="4"/>
  <c r="F6" i="4"/>
  <c r="F40" i="4"/>
  <c r="F73" i="4"/>
  <c r="F152" i="4"/>
  <c r="F176" i="4"/>
  <c r="F220" i="4"/>
  <c r="F241" i="4"/>
  <c r="F284" i="4"/>
  <c r="F305" i="4"/>
  <c r="F348" i="4"/>
  <c r="F368" i="4"/>
  <c r="F401" i="4"/>
  <c r="F417" i="4"/>
  <c r="F434" i="4"/>
  <c r="F453" i="4"/>
  <c r="F468" i="4"/>
  <c r="F520" i="4"/>
  <c r="F538" i="4"/>
  <c r="F553" i="4"/>
  <c r="F572" i="4"/>
  <c r="F588" i="4"/>
  <c r="F605" i="4"/>
  <c r="F624" i="4"/>
  <c r="F657" i="4"/>
  <c r="F673" i="4"/>
  <c r="F690" i="4"/>
  <c r="F709" i="4"/>
  <c r="F724" i="4"/>
  <c r="F776" i="4"/>
  <c r="F104" i="4"/>
  <c r="F177" i="4"/>
  <c r="F221" i="4"/>
  <c r="F264" i="4"/>
  <c r="F328" i="4"/>
  <c r="F385" i="4"/>
  <c r="F436" i="4"/>
  <c r="F506" i="4"/>
  <c r="F573" i="4"/>
  <c r="F658" i="4"/>
  <c r="F777" i="4"/>
  <c r="F8" i="4"/>
  <c r="F41" i="4"/>
  <c r="F74" i="4"/>
  <c r="F128" i="4"/>
  <c r="F153" i="4"/>
  <c r="F200" i="4"/>
  <c r="F242" i="4"/>
  <c r="F285" i="4"/>
  <c r="F369" i="4"/>
  <c r="F402" i="4"/>
  <c r="F540" i="4"/>
  <c r="F625" i="4"/>
  <c r="F744" i="4"/>
  <c r="F25" i="4"/>
  <c r="F58" i="4"/>
  <c r="F89" i="4"/>
  <c r="F114" i="4"/>
  <c r="F138" i="4"/>
  <c r="F164" i="4"/>
  <c r="F188" i="4"/>
  <c r="F209" i="4"/>
  <c r="F252" i="4"/>
  <c r="F273" i="4"/>
  <c r="F316" i="4"/>
  <c r="F337" i="4"/>
  <c r="F392" i="4"/>
  <c r="F410" i="4"/>
  <c r="F425" i="4"/>
  <c r="F444" i="4"/>
  <c r="F477" i="4"/>
  <c r="F496" i="4"/>
  <c r="F529" i="4"/>
  <c r="F545" i="4"/>
  <c r="F562" i="4"/>
  <c r="F581" i="4"/>
  <c r="F648" i="4"/>
  <c r="F666" i="4"/>
  <c r="F681" i="4"/>
  <c r="F752" i="4"/>
  <c r="F785" i="4"/>
  <c r="F634" i="4"/>
  <c r="F720" i="4"/>
  <c r="F753" i="4"/>
  <c r="F786" i="4"/>
  <c r="F61" i="4"/>
  <c r="F117" i="4"/>
  <c r="F212" i="4"/>
  <c r="F297" i="4"/>
  <c r="F340" i="4"/>
  <c r="F380" i="4"/>
  <c r="F413" i="4"/>
  <c r="F481" i="4"/>
  <c r="F517" i="4"/>
  <c r="F584" i="4"/>
  <c r="F636" i="4"/>
  <c r="F721" i="4"/>
  <c r="F754" i="4"/>
  <c r="F788" i="4"/>
  <c r="F101" i="4"/>
  <c r="F149" i="4"/>
  <c r="F197" i="4"/>
  <c r="F240" i="4"/>
  <c r="F282" i="4"/>
  <c r="F325" i="4"/>
  <c r="F364" i="4"/>
  <c r="F400" i="4"/>
  <c r="F433" i="4"/>
  <c r="F466" i="4"/>
  <c r="F500" i="4"/>
  <c r="F570" i="4"/>
  <c r="F604" i="4"/>
  <c r="F637" i="4"/>
  <c r="F689" i="4"/>
  <c r="F722" i="4"/>
  <c r="F756" i="4"/>
  <c r="F792" i="4"/>
  <c r="F349" i="4"/>
  <c r="F421" i="4"/>
  <c r="F488" i="4"/>
  <c r="F556" i="4"/>
  <c r="F677" i="4"/>
  <c r="F762" i="4"/>
  <c r="F26" i="4"/>
  <c r="F60" i="4"/>
  <c r="F90" i="4"/>
  <c r="F116" i="4"/>
  <c r="F141" i="4"/>
  <c r="F165" i="4"/>
  <c r="F189" i="4"/>
  <c r="F210" i="4"/>
  <c r="F232" i="4"/>
  <c r="F253" i="4"/>
  <c r="F274" i="4"/>
  <c r="F296" i="4"/>
  <c r="F317" i="4"/>
  <c r="F338" i="4"/>
  <c r="F360" i="4"/>
  <c r="F378" i="4"/>
  <c r="F393" i="4"/>
  <c r="F412" i="4"/>
  <c r="F428" i="4"/>
  <c r="F445" i="4"/>
  <c r="F464" i="4"/>
  <c r="F497" i="4"/>
  <c r="F513" i="4"/>
  <c r="F530" i="4"/>
  <c r="F549" i="4"/>
  <c r="F616" i="4"/>
  <c r="F649" i="4"/>
  <c r="F769" i="4"/>
  <c r="F28" i="4"/>
  <c r="F92" i="4"/>
  <c r="F233" i="4"/>
  <c r="F276" i="4"/>
  <c r="F361" i="4"/>
  <c r="F396" i="4"/>
  <c r="F432" i="4"/>
  <c r="F465" i="4"/>
  <c r="F498" i="4"/>
  <c r="F532" i="4"/>
  <c r="F602" i="4"/>
  <c r="F617" i="4"/>
  <c r="F652" i="4"/>
  <c r="F688" i="4"/>
  <c r="F737" i="4"/>
  <c r="F5" i="4"/>
  <c r="F72" i="4"/>
  <c r="F125" i="4"/>
  <c r="F218" i="4"/>
  <c r="F261" i="4"/>
  <c r="F304" i="4"/>
  <c r="F346" i="4"/>
  <c r="F381" i="4"/>
  <c r="F449" i="4"/>
  <c r="F485" i="4"/>
  <c r="F552" i="4"/>
  <c r="F585" i="4"/>
  <c r="F620" i="4"/>
  <c r="F656" i="4"/>
  <c r="F705" i="4"/>
  <c r="F741" i="4"/>
  <c r="F306" i="4"/>
  <c r="F521" i="4"/>
  <c r="F592" i="4"/>
  <c r="F641" i="4"/>
  <c r="F692" i="4"/>
  <c r="F46" i="4"/>
  <c r="F154" i="4"/>
  <c r="F244" i="4"/>
  <c r="F329" i="4"/>
  <c r="F404" i="4"/>
  <c r="F474" i="4"/>
  <c r="F541" i="4"/>
  <c r="F609" i="4"/>
  <c r="F745" i="4"/>
  <c r="F613" i="4"/>
  <c r="F78" i="4"/>
  <c r="F178" i="4"/>
  <c r="F265" i="4"/>
  <c r="F489" i="4"/>
  <c r="F560" i="4"/>
  <c r="F626" i="4"/>
  <c r="F764" i="4"/>
  <c r="F524" i="4"/>
  <c r="F730" i="4"/>
  <c r="F229" i="4"/>
  <c r="F57" i="4"/>
  <c r="F162" i="4"/>
  <c r="F476" i="4"/>
  <c r="F748" i="4"/>
  <c r="F85" i="4"/>
  <c r="F186" i="4"/>
  <c r="F272" i="4"/>
  <c r="F357" i="4"/>
  <c r="F424" i="4"/>
  <c r="F492" i="4"/>
  <c r="F561" i="4"/>
  <c r="F628" i="4"/>
  <c r="F698" i="4"/>
  <c r="F765" i="4"/>
  <c r="F508" i="4"/>
  <c r="F645" i="4"/>
  <c r="F780" i="4"/>
  <c r="F208" i="4"/>
  <c r="F293" i="4"/>
  <c r="F442" i="4"/>
  <c r="F577" i="4"/>
  <c r="F784" i="4"/>
  <c r="F9" i="4"/>
  <c r="F222" i="4"/>
  <c r="F389" i="4"/>
  <c r="F593" i="4"/>
  <c r="F137" i="4"/>
  <c r="F528" i="4"/>
  <c r="F336" i="4"/>
  <c r="F680" i="4"/>
  <c r="F105" i="4"/>
  <c r="F201" i="4"/>
  <c r="F370" i="4"/>
  <c r="F712" i="4"/>
  <c r="F113" i="4"/>
  <c r="F372" i="4"/>
  <c r="F509" i="4"/>
  <c r="F713" i="4"/>
  <c r="F130" i="4"/>
  <c r="F308" i="4"/>
  <c r="F456" i="4"/>
  <c r="F20" i="4"/>
  <c r="F314" i="4"/>
  <c r="F457" i="4"/>
  <c r="F594" i="4"/>
  <c r="F732" i="4"/>
  <c r="F250" i="4"/>
  <c r="F542" i="4"/>
  <c r="F660" i="4"/>
  <c r="F406" i="4"/>
  <c r="M3" i="4"/>
  <c r="N4" i="4"/>
  <c r="I7" i="4"/>
  <c r="J8" i="4"/>
  <c r="L10" i="4"/>
  <c r="M11" i="4"/>
  <c r="N12" i="4"/>
  <c r="I15" i="4"/>
  <c r="J16" i="4"/>
  <c r="L18" i="4"/>
  <c r="M19" i="4"/>
  <c r="N20" i="4"/>
  <c r="F7" i="4"/>
  <c r="F51" i="4"/>
  <c r="F115" i="4"/>
  <c r="F179" i="4"/>
  <c r="F243" i="4"/>
  <c r="F307" i="4"/>
  <c r="F371" i="4"/>
  <c r="F435" i="4"/>
  <c r="F499" i="4"/>
  <c r="F563" i="4"/>
  <c r="F627" i="4"/>
  <c r="F12" i="4"/>
  <c r="F39" i="4"/>
  <c r="F103" i="4"/>
  <c r="F167" i="4"/>
  <c r="F707" i="4"/>
  <c r="F771" i="4"/>
  <c r="F36" i="4"/>
  <c r="F180" i="4"/>
  <c r="F420" i="4"/>
  <c r="F676" i="4"/>
  <c r="F173" i="4"/>
  <c r="F309" i="4"/>
  <c r="F437" i="4"/>
  <c r="F565" i="4"/>
  <c r="F693" i="4"/>
  <c r="F94" i="4"/>
  <c r="F214" i="4"/>
  <c r="F231" i="4"/>
  <c r="F295" i="4"/>
  <c r="F359" i="4"/>
  <c r="F423" i="4"/>
  <c r="F487" i="4"/>
  <c r="F551" i="4"/>
  <c r="F615" i="4"/>
  <c r="F679" i="4"/>
  <c r="F30" i="4"/>
  <c r="F703" i="4"/>
  <c r="F767" i="4"/>
  <c r="F382" i="4"/>
  <c r="F638" i="4"/>
  <c r="F716" i="4"/>
  <c r="F366" i="4"/>
  <c r="F614" i="4"/>
  <c r="F700" i="4"/>
  <c r="F398" i="4"/>
  <c r="F726" i="4"/>
  <c r="F422" i="4"/>
  <c r="H6" i="1"/>
  <c r="N3" i="4"/>
  <c r="J7" i="4"/>
  <c r="K8" i="4"/>
  <c r="M10" i="4"/>
  <c r="N11" i="4"/>
  <c r="I14" i="4"/>
  <c r="J15" i="4"/>
  <c r="K16" i="4"/>
  <c r="M18" i="4"/>
  <c r="N19" i="4"/>
  <c r="F15" i="4"/>
  <c r="F59" i="4"/>
  <c r="F123" i="4"/>
  <c r="F187" i="4"/>
  <c r="F251" i="4"/>
  <c r="F315" i="4"/>
  <c r="F379" i="4"/>
  <c r="F443" i="4"/>
  <c r="F507" i="4"/>
  <c r="F571" i="4"/>
  <c r="F635" i="4"/>
  <c r="F13" i="4"/>
  <c r="F47" i="4"/>
  <c r="F111" i="4"/>
  <c r="F175" i="4"/>
  <c r="F715" i="4"/>
  <c r="F779" i="4"/>
  <c r="F52" i="4"/>
  <c r="F196" i="4"/>
  <c r="F452" i="4"/>
  <c r="F708" i="4"/>
  <c r="F205" i="4"/>
  <c r="F333" i="4"/>
  <c r="F461" i="4"/>
  <c r="F589" i="4"/>
  <c r="F717" i="4"/>
  <c r="F110" i="4"/>
  <c r="F238" i="4"/>
  <c r="F239" i="4"/>
  <c r="F303" i="4"/>
  <c r="F367" i="4"/>
  <c r="F431" i="4"/>
  <c r="F495" i="4"/>
  <c r="F559" i="4"/>
  <c r="F623" i="4"/>
  <c r="F14" i="4"/>
  <c r="F142" i="4"/>
  <c r="F711" i="4"/>
  <c r="F775" i="4"/>
  <c r="F430" i="4"/>
  <c r="F686" i="4"/>
  <c r="F126" i="4"/>
  <c r="F414" i="4"/>
  <c r="F670" i="4"/>
  <c r="F102" i="4"/>
  <c r="F470" i="4"/>
  <c r="F750" i="4"/>
  <c r="F438" i="4"/>
  <c r="H2" i="1"/>
  <c r="G3" i="1"/>
  <c r="G5" i="1"/>
  <c r="I5" i="4"/>
  <c r="K7" i="4"/>
  <c r="L8" i="4"/>
  <c r="N10" i="4"/>
  <c r="I13" i="4"/>
  <c r="J14" i="4"/>
  <c r="K15" i="4"/>
  <c r="L16" i="4"/>
  <c r="N18" i="4"/>
  <c r="I21" i="4"/>
  <c r="F23" i="4"/>
  <c r="F67" i="4"/>
  <c r="F131" i="4"/>
  <c r="F195" i="4"/>
  <c r="F259" i="4"/>
  <c r="F323" i="4"/>
  <c r="F387" i="4"/>
  <c r="F451" i="4"/>
  <c r="F515" i="4"/>
  <c r="F579" i="4"/>
  <c r="F643" i="4"/>
  <c r="F21" i="4"/>
  <c r="F55" i="4"/>
  <c r="F119" i="4"/>
  <c r="F183" i="4"/>
  <c r="F723" i="4"/>
  <c r="F787" i="4"/>
  <c r="F84" i="4"/>
  <c r="F228" i="4"/>
  <c r="F484" i="4"/>
  <c r="F740" i="4"/>
  <c r="F213" i="4"/>
  <c r="F341" i="4"/>
  <c r="F469" i="4"/>
  <c r="F597" i="4"/>
  <c r="F725" i="4"/>
  <c r="F118" i="4"/>
  <c r="F246" i="4"/>
  <c r="F247" i="4"/>
  <c r="F311" i="4"/>
  <c r="F375" i="4"/>
  <c r="F439" i="4"/>
  <c r="F503" i="4"/>
  <c r="F567" i="4"/>
  <c r="F631" i="4"/>
  <c r="F70" i="4"/>
  <c r="F358" i="4"/>
  <c r="F719" i="4"/>
  <c r="F783" i="4"/>
  <c r="F462" i="4"/>
  <c r="F710" i="4"/>
  <c r="F174" i="4"/>
  <c r="F454" i="4"/>
  <c r="F702" i="4"/>
  <c r="F166" i="4"/>
  <c r="F494" i="4"/>
  <c r="F782" i="4"/>
  <c r="F574" i="4"/>
  <c r="L7" i="4"/>
  <c r="M8" i="4"/>
  <c r="L15" i="4"/>
  <c r="M16" i="4"/>
  <c r="I20" i="4"/>
  <c r="J21" i="4"/>
  <c r="F11" i="4"/>
  <c r="F75" i="4"/>
  <c r="F139" i="4"/>
  <c r="F203" i="4"/>
  <c r="F267" i="4"/>
  <c r="F331" i="4"/>
  <c r="F395" i="4"/>
  <c r="F459" i="4"/>
  <c r="F523" i="4"/>
  <c r="F587" i="4"/>
  <c r="F651" i="4"/>
  <c r="F45" i="4"/>
  <c r="F63" i="4"/>
  <c r="F127" i="4"/>
  <c r="F191" i="4"/>
  <c r="F731" i="4"/>
  <c r="F44" i="4"/>
  <c r="F100" i="4"/>
  <c r="F260" i="4"/>
  <c r="F516" i="4"/>
  <c r="F772" i="4"/>
  <c r="F237" i="4"/>
  <c r="F365" i="4"/>
  <c r="F493" i="4"/>
  <c r="F621" i="4"/>
  <c r="F757" i="4"/>
  <c r="F134" i="4"/>
  <c r="F270" i="4"/>
  <c r="F255" i="4"/>
  <c r="F319" i="4"/>
  <c r="F383" i="4"/>
  <c r="F447" i="4"/>
  <c r="F511" i="4"/>
  <c r="F575" i="4"/>
  <c r="F639" i="4"/>
  <c r="F62" i="4"/>
  <c r="F446" i="4"/>
  <c r="F727" i="4"/>
  <c r="F791" i="4"/>
  <c r="F486" i="4"/>
  <c r="F742" i="4"/>
  <c r="F198" i="4"/>
  <c r="F478" i="4"/>
  <c r="F734" i="4"/>
  <c r="F190" i="4"/>
  <c r="F526" i="4"/>
  <c r="F502" i="4"/>
  <c r="F646" i="4"/>
  <c r="M7" i="4"/>
  <c r="M15" i="4"/>
  <c r="F19" i="4"/>
  <c r="F83" i="4"/>
  <c r="F147" i="4"/>
  <c r="F211" i="4"/>
  <c r="F275" i="4"/>
  <c r="F339" i="4"/>
  <c r="F403" i="4"/>
  <c r="F467" i="4"/>
  <c r="F531" i="4"/>
  <c r="F595" i="4"/>
  <c r="F659" i="4"/>
  <c r="F53" i="4"/>
  <c r="F71" i="4"/>
  <c r="F135" i="4"/>
  <c r="F199" i="4"/>
  <c r="F739" i="4"/>
  <c r="F108" i="4"/>
  <c r="F124" i="4"/>
  <c r="F292" i="4"/>
  <c r="F548" i="4"/>
  <c r="F749" i="4"/>
  <c r="F245" i="4"/>
  <c r="F373" i="4"/>
  <c r="F501" i="4"/>
  <c r="F629" i="4"/>
  <c r="F781" i="4"/>
  <c r="F150" i="4"/>
  <c r="F302" i="4"/>
  <c r="F263" i="4"/>
  <c r="F327" i="4"/>
  <c r="F391" i="4"/>
  <c r="F455" i="4"/>
  <c r="F519" i="4"/>
  <c r="F583" i="4"/>
  <c r="F647" i="4"/>
  <c r="F669" i="4"/>
  <c r="F630" i="4"/>
  <c r="F735" i="4"/>
  <c r="F38" i="4"/>
  <c r="F518" i="4"/>
  <c r="F774" i="4"/>
  <c r="F230" i="4"/>
  <c r="F510" i="4"/>
  <c r="F758" i="4"/>
  <c r="F254" i="4"/>
  <c r="F550" i="4"/>
  <c r="F718" i="4"/>
  <c r="F662" i="4"/>
  <c r="H4" i="1"/>
  <c r="G6" i="2"/>
  <c r="I10" i="4"/>
  <c r="I18" i="4"/>
  <c r="F27" i="4"/>
  <c r="F91" i="4"/>
  <c r="F155" i="4"/>
  <c r="F219" i="4"/>
  <c r="F283" i="4"/>
  <c r="F347" i="4"/>
  <c r="F411" i="4"/>
  <c r="F475" i="4"/>
  <c r="F539" i="4"/>
  <c r="F603" i="4"/>
  <c r="F667" i="4"/>
  <c r="F77" i="4"/>
  <c r="F79" i="4"/>
  <c r="F143" i="4"/>
  <c r="F76" i="4"/>
  <c r="F747" i="4"/>
  <c r="F140" i="4"/>
  <c r="F132" i="4"/>
  <c r="F324" i="4"/>
  <c r="F580" i="4"/>
  <c r="F29" i="4"/>
  <c r="F269" i="4"/>
  <c r="F397" i="4"/>
  <c r="F525" i="4"/>
  <c r="F653" i="4"/>
  <c r="F789" i="4"/>
  <c r="F158" i="4"/>
  <c r="F207" i="4"/>
  <c r="F271" i="4"/>
  <c r="F335" i="4"/>
  <c r="F399" i="4"/>
  <c r="F463" i="4"/>
  <c r="F527" i="4"/>
  <c r="F591" i="4"/>
  <c r="F655" i="4"/>
  <c r="F701" i="4"/>
  <c r="F766" i="4"/>
  <c r="F743" i="4"/>
  <c r="F294" i="4"/>
  <c r="F558" i="4"/>
  <c r="F564" i="4"/>
  <c r="F262" i="4"/>
  <c r="F534" i="4"/>
  <c r="F790" i="4"/>
  <c r="F278" i="4"/>
  <c r="F598" i="4"/>
  <c r="F286" i="4"/>
  <c r="F678" i="4"/>
  <c r="F35" i="4"/>
  <c r="F99" i="4"/>
  <c r="F163" i="4"/>
  <c r="F227" i="4"/>
  <c r="F291" i="4"/>
  <c r="F355" i="4"/>
  <c r="F419" i="4"/>
  <c r="F483" i="4"/>
  <c r="F547" i="4"/>
  <c r="F611" i="4"/>
  <c r="F675" i="4"/>
  <c r="F22" i="4"/>
  <c r="F87" i="4"/>
  <c r="F151" i="4"/>
  <c r="F691" i="4"/>
  <c r="F755" i="4"/>
  <c r="F172" i="4"/>
  <c r="F148" i="4"/>
  <c r="F356" i="4"/>
  <c r="F612" i="4"/>
  <c r="F69" i="4"/>
  <c r="F277" i="4"/>
  <c r="F405" i="4"/>
  <c r="F533" i="4"/>
  <c r="F661" i="4"/>
  <c r="F54" i="4"/>
  <c r="F182" i="4"/>
  <c r="F215" i="4"/>
  <c r="F279" i="4"/>
  <c r="F343" i="4"/>
  <c r="F407" i="4"/>
  <c r="F471" i="4"/>
  <c r="F535" i="4"/>
  <c r="F599" i="4"/>
  <c r="F663" i="4"/>
  <c r="F733" i="4"/>
  <c r="F687" i="4"/>
  <c r="F751" i="4"/>
  <c r="F318" i="4"/>
  <c r="F582" i="4"/>
  <c r="F596" i="4"/>
  <c r="F310" i="4"/>
  <c r="F566" i="4"/>
  <c r="F460" i="4"/>
  <c r="F326" i="4"/>
  <c r="F622" i="4"/>
  <c r="F350" i="4"/>
  <c r="F694" i="4"/>
  <c r="H3" i="1" l="1"/>
  <c r="F3" i="1"/>
  <c r="D11" i="1"/>
  <c r="E11" i="1" s="1"/>
  <c r="H5" i="1"/>
  <c r="F5" i="1"/>
  <c r="O42" i="3"/>
  <c r="P39" i="3"/>
  <c r="U21" i="3"/>
  <c r="P19" i="3"/>
  <c r="U16" i="3"/>
  <c r="Q41" i="3"/>
  <c r="O39" i="3"/>
  <c r="U18" i="3"/>
  <c r="Q39" i="3"/>
  <c r="P41" i="3"/>
  <c r="Q38" i="3"/>
  <c r="P21" i="3"/>
  <c r="P16" i="3"/>
  <c r="O41" i="3"/>
  <c r="P38" i="3"/>
  <c r="U20" i="3"/>
  <c r="P18" i="3"/>
  <c r="Q40" i="3"/>
  <c r="O38" i="3"/>
  <c r="U17" i="3"/>
  <c r="P42" i="3"/>
  <c r="P40" i="3"/>
  <c r="Q37" i="3"/>
  <c r="P20" i="3"/>
  <c r="O37" i="3"/>
  <c r="Q42" i="3"/>
  <c r="O40" i="3"/>
  <c r="P37" i="3"/>
  <c r="U19" i="3"/>
  <c r="P1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O15" authorId="0" shapeId="0" xr:uid="{00000000-0006-0000-01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this is the ascorbic H+</t>
        </r>
      </text>
    </comment>
  </commentList>
</comments>
</file>

<file path=xl/sharedStrings.xml><?xml version="1.0" encoding="utf-8"?>
<sst xmlns="http://schemas.openxmlformats.org/spreadsheetml/2006/main" count="90" uniqueCount="71">
  <si>
    <t>pH</t>
  </si>
  <si>
    <t>heroin</t>
  </si>
  <si>
    <t>M</t>
  </si>
  <si>
    <t>Citric acid (mg/ml)</t>
  </si>
  <si>
    <t>Ascorbic acid (mg/ml)</t>
  </si>
  <si>
    <t>Water</t>
  </si>
  <si>
    <t>Saline</t>
  </si>
  <si>
    <t>blood flow arm</t>
  </si>
  <si>
    <t>https://sci-hub.yncjkj.com/10.1152/jappl.1991.70.2.928</t>
  </si>
  <si>
    <r>
      <t>Ahlborg, G.; Jensen-Urstad, M. (1991). </t>
    </r>
    <r>
      <rPr>
        <i/>
        <sz val="16"/>
        <color rgb="FF000000"/>
        <rFont val="Helvetica Neue"/>
        <family val="2"/>
      </rPr>
      <t>Arm blood flow at rest and during arm exercise. Journal of Applied Physiology, 70(2), 928–933. </t>
    </r>
    <r>
      <rPr>
        <sz val="16"/>
        <color rgb="FF000000"/>
        <rFont val="Helvetica Neue"/>
        <family val="2"/>
      </rPr>
      <t>doi:10.1152/jappl.1991.70.2.928</t>
    </r>
  </si>
  <si>
    <t>1 mEq = 0.001 M</t>
  </si>
  <si>
    <t>38.5/L/pH</t>
  </si>
  <si>
    <t>H acid to shift 200mL by 1 pH</t>
  </si>
  <si>
    <t>mEq/L</t>
  </si>
  <si>
    <t>moles/L/pH</t>
  </si>
  <si>
    <t>cit</t>
  </si>
  <si>
    <t>asc</t>
  </si>
  <si>
    <t xml:space="preserve"> </t>
  </si>
  <si>
    <t>3.33 mL/sec</t>
  </si>
  <si>
    <t>moles/mL/pH</t>
  </si>
  <si>
    <t>g</t>
  </si>
  <si>
    <t>mg</t>
  </si>
  <si>
    <t>heroin-cit</t>
  </si>
  <si>
    <t>heroin-asc</t>
  </si>
  <si>
    <t>[H]</t>
  </si>
  <si>
    <t>[H] heroin-asc</t>
  </si>
  <si>
    <t>[H] &gt; B</t>
  </si>
  <si>
    <t>200 mg/ml</t>
  </si>
  <si>
    <t>Tripp et al. 2016</t>
  </si>
  <si>
    <t>v (µL)</t>
  </si>
  <si>
    <t>mL</t>
  </si>
  <si>
    <t>[H] heroin-cit</t>
  </si>
  <si>
    <t>Heroin</t>
  </si>
  <si>
    <t>[H+]</t>
  </si>
  <si>
    <t>acs</t>
  </si>
  <si>
    <t>moles/5s/pH</t>
  </si>
  <si>
    <t>ph</t>
  </si>
  <si>
    <t>h</t>
  </si>
  <si>
    <t>s</t>
  </si>
  <si>
    <t>supersat_pH</t>
  </si>
  <si>
    <t>supersat_pH_vol</t>
  </si>
  <si>
    <t>5s</t>
  </si>
  <si>
    <t>3s</t>
  </si>
  <si>
    <t>1s</t>
  </si>
  <si>
    <t>mg/ml</t>
  </si>
  <si>
    <t>pKa</t>
  </si>
  <si>
    <t>Ka</t>
  </si>
  <si>
    <t>10s</t>
  </si>
  <si>
    <t>H-HCl</t>
  </si>
  <si>
    <t>30s</t>
  </si>
  <si>
    <t>60s</t>
  </si>
  <si>
    <t>tinfusion</t>
  </si>
  <si>
    <t>Supersaturation</t>
  </si>
  <si>
    <t>200mg/ml</t>
  </si>
  <si>
    <t>100mg/ml</t>
  </si>
  <si>
    <t>salt solubility</t>
  </si>
  <si>
    <t>H+= 10^-pH</t>
  </si>
  <si>
    <t>Ka ascorbic</t>
  </si>
  <si>
    <t>acorbic</t>
  </si>
  <si>
    <t xml:space="preserve">ka </t>
  </si>
  <si>
    <t xml:space="preserve">conc </t>
  </si>
  <si>
    <t>g/mol ascorbic</t>
  </si>
  <si>
    <t>g/mol heroin</t>
  </si>
  <si>
    <t>ascorbic mg</t>
  </si>
  <si>
    <t xml:space="preserve"> calculated pH</t>
  </si>
  <si>
    <t>pH (-log H+) ascorbic + heroin</t>
  </si>
  <si>
    <t>H ascorbic + heroin</t>
  </si>
  <si>
    <t>Ascorbic acid M</t>
  </si>
  <si>
    <t>acid + base</t>
  </si>
  <si>
    <t>B index</t>
  </si>
  <si>
    <t>210mL/min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</si>
</sst>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00"/>
    <numFmt numFmtId="166" formatCode="0.000000"/>
  </numFmts>
  <fonts count="8" x14ac:knownFonts="1">
    <font>
      <sz val="12"/>
      <color theme="1"/>
      <name val="Calibri"/>
      <family val="2"/>
      <scheme val="minor"/>
    </font>
    <font>
      <sz val="16"/>
      <color rgb="FF000000"/>
      <name val="Helvetica Neue"/>
      <family val="2"/>
    </font>
    <font>
      <i/>
      <sz val="16"/>
      <color rgb="FF000000"/>
      <name val="Helvetica Neue"/>
      <family val="2"/>
    </font>
    <font>
      <sz val="16"/>
      <color theme="1"/>
      <name val="Calibri"/>
      <family val="2"/>
      <scheme val="minor"/>
    </font>
    <font>
      <sz val="16"/>
      <color rgb="FFDD0806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CF30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0" xfId="0" applyNumberFormat="1"/>
    <xf numFmtId="165" fontId="0" fillId="0" borderId="0" xfId="0" applyNumberFormat="1"/>
    <xf numFmtId="0" fontId="3" fillId="0" borderId="8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0" fillId="0" borderId="12" xfId="0" applyBorder="1"/>
    <xf numFmtId="0" fontId="0" fillId="3" borderId="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0" xfId="0" applyFill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166" fontId="0" fillId="0" borderId="0" xfId="0" applyNumberFormat="1"/>
    <xf numFmtId="0" fontId="0" fillId="0" borderId="0" xfId="0" quotePrefix="1"/>
    <xf numFmtId="0" fontId="5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59351608826675"/>
          <c:y val="0.14309814727203873"/>
          <c:w val="0.7123417906095072"/>
          <c:h val="0.5990662192640106"/>
        </c:manualLayout>
      </c:layout>
      <c:scatterChart>
        <c:scatterStyle val="lineMarker"/>
        <c:varyColors val="0"/>
        <c:ser>
          <c:idx val="0"/>
          <c:order val="0"/>
          <c:tx>
            <c:v>Ascorbic acid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dash"/>
              </a:ln>
              <a:effectLst/>
            </c:spPr>
            <c:trendlineType val="log"/>
            <c:backward val="10"/>
            <c:dispRSqr val="0"/>
            <c:dispEq val="1"/>
            <c:trendlineLbl>
              <c:layout>
                <c:manualLayout>
                  <c:x val="-0.21848072356533124"/>
                  <c:y val="9.20807032882072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3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'Buffer capacity'!$A$3:$A$8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capacity'!$C$3:$C$8</c:f>
              <c:numCache>
                <c:formatCode>General</c:formatCode>
                <c:ptCount val="6"/>
                <c:pt idx="0">
                  <c:v>1.8</c:v>
                </c:pt>
                <c:pt idx="1">
                  <c:v>2.1</c:v>
                </c:pt>
                <c:pt idx="2">
                  <c:v>2.2999999999999998</c:v>
                </c:pt>
                <c:pt idx="3">
                  <c:v>2.5</c:v>
                </c:pt>
                <c:pt idx="4">
                  <c:v>2.6</c:v>
                </c:pt>
                <c:pt idx="5">
                  <c:v>2.8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BF-5B48-939B-AE44D9F71F22}"/>
            </c:ext>
          </c:extLst>
        </c:ser>
        <c:ser>
          <c:idx val="1"/>
          <c:order val="1"/>
          <c:tx>
            <c:v>Citric acid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dash"/>
              </a:ln>
              <a:effectLst/>
            </c:spPr>
            <c:trendlineType val="log"/>
            <c:backward val="10"/>
            <c:dispRSqr val="0"/>
            <c:dispEq val="1"/>
            <c:trendlineLbl>
              <c:layout>
                <c:manualLayout>
                  <c:x val="-0.22681707145902802"/>
                  <c:y val="0.1018205325005590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300" b="0" i="0" u="none" strike="noStrike" kern="1200" baseline="0">
                      <a:solidFill>
                        <a:srgbClr val="FF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'Buffer capacity'!$A$12:$A$17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capacity'!$B$12:$B$17</c:f>
              <c:numCache>
                <c:formatCode>General</c:formatCode>
                <c:ptCount val="6"/>
                <c:pt idx="0">
                  <c:v>1.3</c:v>
                </c:pt>
                <c:pt idx="1">
                  <c:v>1.6</c:v>
                </c:pt>
                <c:pt idx="2">
                  <c:v>1.7</c:v>
                </c:pt>
                <c:pt idx="3">
                  <c:v>1.9</c:v>
                </c:pt>
                <c:pt idx="4">
                  <c:v>2.1</c:v>
                </c:pt>
                <c:pt idx="5">
                  <c:v>2.2000000000000002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BF-5B48-939B-AE44D9F71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logBase val="10"/>
          <c:orientation val="minMax"/>
          <c:max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5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500" baseline="0"/>
                  <a:t>A</a:t>
                </a:r>
                <a:r>
                  <a:rPr lang="en-GB" sz="1500"/>
                  <a:t>cid (mg/ml)</a:t>
                </a:r>
              </a:p>
            </c:rich>
          </c:tx>
          <c:layout>
            <c:manualLayout>
              <c:xMode val="edge"/>
              <c:yMode val="edge"/>
              <c:x val="0.43409637909588605"/>
              <c:y val="0.86283644566392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5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 val="autoZero"/>
        <c:crossBetween val="midCat"/>
      </c:valAx>
      <c:valAx>
        <c:axId val="645376127"/>
        <c:scaling>
          <c:orientation val="minMax"/>
          <c:max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5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500"/>
                  <a:t>pH</a:t>
                </a:r>
              </a:p>
            </c:rich>
          </c:tx>
          <c:layout>
            <c:manualLayout>
              <c:xMode val="edge"/>
              <c:yMode val="edge"/>
              <c:x val="3.9846608473704755E-2"/>
              <c:y val="0.35997093828495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5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  <c:majorUnit val="1"/>
      </c:valAx>
      <c:spPr>
        <a:noFill/>
        <a:ln w="12700">
          <a:solidFill>
            <a:schemeClr val="tx1"/>
          </a:solidFill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6422979495528637"/>
          <c:y val="0.15892758212651861"/>
          <c:w val="0.39323588023719258"/>
          <c:h val="0.16991056067299187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59351608826675"/>
          <c:y val="0.12882651197862177"/>
          <c:w val="0.7123417906095072"/>
          <c:h val="0.61333785455742762"/>
        </c:manualLayout>
      </c:layout>
      <c:scatterChart>
        <c:scatterStyle val="lineMarker"/>
        <c:varyColors val="0"/>
        <c:ser>
          <c:idx val="0"/>
          <c:order val="0"/>
          <c:tx>
            <c:v>Ascorbic acid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dash"/>
              </a:ln>
              <a:effectLst/>
            </c:spPr>
            <c:trendlineType val="power"/>
            <c:forward val="100"/>
            <c:backward val="10"/>
            <c:dispRSqr val="0"/>
            <c:dispEq val="0"/>
          </c:trendline>
          <c:xVal>
            <c:numRef>
              <c:f>'Buffer capacity'!$N$16:$N$21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capacity'!$P$16:$P$21</c:f>
              <c:numCache>
                <c:formatCode>General</c:formatCode>
                <c:ptCount val="6"/>
                <c:pt idx="0">
                  <c:v>2.9195400913757332</c:v>
                </c:pt>
                <c:pt idx="1">
                  <c:v>1.8421052631578949</c:v>
                </c:pt>
                <c:pt idx="2">
                  <c:v>0.92323964089234323</c:v>
                </c:pt>
                <c:pt idx="3">
                  <c:v>0.73335531417749478</c:v>
                </c:pt>
                <c:pt idx="4">
                  <c:v>0.46271592159386959</c:v>
                </c:pt>
                <c:pt idx="5">
                  <c:v>0.29195400913757352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BF-5B48-939B-AE44D9F71F22}"/>
            </c:ext>
          </c:extLst>
        </c:ser>
        <c:ser>
          <c:idx val="1"/>
          <c:order val="1"/>
          <c:tx>
            <c:v>Citric acid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7"/>
              <c:spPr>
                <a:solidFill>
                  <a:srgbClr val="FF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140-C247-B484-B70744382BDF}"/>
              </c:ext>
            </c:extLst>
          </c:dPt>
          <c:trendline>
            <c:spPr>
              <a:ln w="19050" cap="rnd">
                <a:solidFill>
                  <a:srgbClr val="FF0000"/>
                </a:solidFill>
                <a:prstDash val="dash"/>
              </a:ln>
              <a:effectLst/>
            </c:spPr>
            <c:trendlineType val="power"/>
            <c:forward val="100"/>
            <c:backward val="10"/>
            <c:dispRSqr val="0"/>
            <c:dispEq val="0"/>
          </c:trendline>
          <c:xVal>
            <c:numRef>
              <c:f>'Buffer capacity'!$R$16:$R$21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capacity'!$U$16:$U$21</c:f>
              <c:numCache>
                <c:formatCode>General</c:formatCode>
                <c:ptCount val="6"/>
                <c:pt idx="0">
                  <c:v>9.2323964089234334</c:v>
                </c:pt>
                <c:pt idx="1">
                  <c:v>4.6271592159386969</c:v>
                </c:pt>
                <c:pt idx="2">
                  <c:v>3.6754832117847775</c:v>
                </c:pt>
                <c:pt idx="3">
                  <c:v>2.3190731269892542</c:v>
                </c:pt>
                <c:pt idx="4">
                  <c:v>1.4632362218605179</c:v>
                </c:pt>
                <c:pt idx="5">
                  <c:v>1.1622898450950916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140-C247-B484-B70744382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5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500" baseline="0"/>
                  <a:t>A</a:t>
                </a:r>
                <a:r>
                  <a:rPr lang="en-GB" sz="1500"/>
                  <a:t>cid (mg/ml)</a:t>
                </a:r>
              </a:p>
            </c:rich>
          </c:tx>
          <c:layout>
            <c:manualLayout>
              <c:xMode val="edge"/>
              <c:yMode val="edge"/>
              <c:x val="0.4340964268649391"/>
              <c:y val="0.837684118006444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5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</c:valAx>
      <c:valAx>
        <c:axId val="645376127"/>
        <c:scaling>
          <c:logBase val="10"/>
          <c:orientation val="minMax"/>
          <c:max val="100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 b="0"/>
                  <a:t>β</a:t>
                </a:r>
                <a:r>
                  <a:rPr lang="en-GB" sz="900" b="0"/>
                  <a:t>index</a:t>
                </a:r>
              </a:p>
            </c:rich>
          </c:tx>
          <c:layout>
            <c:manualLayout>
              <c:xMode val="edge"/>
              <c:yMode val="edge"/>
              <c:x val="1.781666180616312E-2"/>
              <c:y val="0.359970941132358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5545560651253818"/>
          <c:y val="0.15943242717813808"/>
          <c:w val="0.38707609824378963"/>
          <c:h val="0.1901564725719237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59351608826675"/>
          <c:y val="5.3900330789403927E-2"/>
          <c:w val="0.7123417906095072"/>
          <c:h val="0.68826390474093146"/>
        </c:manualLayout>
      </c:layout>
      <c:scatterChart>
        <c:scatterStyle val="lineMarker"/>
        <c:varyColors val="0"/>
        <c:ser>
          <c:idx val="0"/>
          <c:order val="0"/>
          <c:tx>
            <c:strRef>
              <c:f>'Buffer capacity'!$O$36</c:f>
              <c:strCache>
                <c:ptCount val="1"/>
                <c:pt idx="0">
                  <c:v>500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'Buffer capacity'!$N$37:$N$42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capacity'!$O$37:$O$42</c:f>
              <c:numCache>
                <c:formatCode>General</c:formatCode>
                <c:ptCount val="6"/>
                <c:pt idx="0">
                  <c:v>2.6699348282178388</c:v>
                </c:pt>
                <c:pt idx="1">
                  <c:v>1.5925</c:v>
                </c:pt>
                <c:pt idx="2">
                  <c:v>0.67363437773444845</c:v>
                </c:pt>
                <c:pt idx="3">
                  <c:v>0.4837500510196</c:v>
                </c:pt>
                <c:pt idx="4">
                  <c:v>0.21311065843597482</c:v>
                </c:pt>
                <c:pt idx="5">
                  <c:v>4.2348745979678776E-2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BF-5B48-939B-AE44D9F71F22}"/>
            </c:ext>
          </c:extLst>
        </c:ser>
        <c:ser>
          <c:idx val="1"/>
          <c:order val="1"/>
          <c:tx>
            <c:strRef>
              <c:f>'Buffer capacity'!$P$36</c:f>
              <c:strCache>
                <c:ptCount val="1"/>
                <c:pt idx="0">
                  <c:v>250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'Buffer capacity'!$N$37:$N$42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capacity'!$P$37:$P$42</c:f>
              <c:numCache>
                <c:formatCode>General</c:formatCode>
                <c:ptCount val="6"/>
                <c:pt idx="0">
                  <c:v>2.794737459796786</c:v>
                </c:pt>
                <c:pt idx="1">
                  <c:v>1.7173026315789477</c:v>
                </c:pt>
                <c:pt idx="2">
                  <c:v>0.79843700931339578</c:v>
                </c:pt>
                <c:pt idx="3">
                  <c:v>0.60855268259854745</c:v>
                </c:pt>
                <c:pt idx="4">
                  <c:v>0.33791329001492221</c:v>
                </c:pt>
                <c:pt idx="5">
                  <c:v>0.16715137755862616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757-F449-96DC-7EE9FA9DE7D1}"/>
            </c:ext>
          </c:extLst>
        </c:ser>
        <c:ser>
          <c:idx val="2"/>
          <c:order val="2"/>
          <c:tx>
            <c:strRef>
              <c:f>'Buffer capacity'!$Q$36</c:f>
              <c:strCache>
                <c:ptCount val="1"/>
                <c:pt idx="0">
                  <c:v>100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8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'Buffer capacity'!$N$37:$N$42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capacity'!$Q$37:$Q$42</c:f>
              <c:numCache>
                <c:formatCode>General</c:formatCode>
                <c:ptCount val="6"/>
                <c:pt idx="0">
                  <c:v>2.8696190387441542</c:v>
                </c:pt>
                <c:pt idx="1">
                  <c:v>1.7921842105263157</c:v>
                </c:pt>
                <c:pt idx="2">
                  <c:v>0.87331858826076425</c:v>
                </c:pt>
                <c:pt idx="3">
                  <c:v>0.68343426154591591</c:v>
                </c:pt>
                <c:pt idx="4">
                  <c:v>0.41279486896229062</c:v>
                </c:pt>
                <c:pt idx="5">
                  <c:v>0.2420329565059946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757-F449-96DC-7EE9FA9DE7D1}"/>
            </c:ext>
          </c:extLst>
        </c:ser>
        <c:ser>
          <c:idx val="3"/>
          <c:order val="3"/>
          <c:tx>
            <c:strRef>
              <c:f>'Buffer capacity'!$R$36</c:f>
              <c:strCache>
                <c:ptCount val="1"/>
                <c:pt idx="0">
                  <c:v>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2">
                  <a:lumMod val="90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'Buffer capacity'!$N$37:$N$42</c:f>
              <c:numCache>
                <c:formatCode>General</c:formatCode>
                <c:ptCount val="6"/>
                <c:pt idx="0">
                  <c:v>200</c:v>
                </c:pt>
                <c:pt idx="1">
                  <c:v>100</c:v>
                </c:pt>
                <c:pt idx="2">
                  <c:v>50</c:v>
                </c:pt>
                <c:pt idx="3">
                  <c:v>25</c:v>
                </c:pt>
                <c:pt idx="4">
                  <c:v>12.5</c:v>
                </c:pt>
                <c:pt idx="5">
                  <c:v>6.25</c:v>
                </c:pt>
              </c:numCache>
            </c:numRef>
          </c:xVal>
          <c:yVal>
            <c:numRef>
              <c:f>'Buffer capacity'!$R$37:$R$42</c:f>
              <c:numCache>
                <c:formatCode>General</c:formatCode>
                <c:ptCount val="6"/>
                <c:pt idx="0">
                  <c:v>13.90257186369397</c:v>
                </c:pt>
                <c:pt idx="1">
                  <c:v>8.7719298245614041</c:v>
                </c:pt>
                <c:pt idx="2">
                  <c:v>4.3963792423444925</c:v>
                </c:pt>
                <c:pt idx="3">
                  <c:v>3.4921681627499752</c:v>
                </c:pt>
                <c:pt idx="4">
                  <c:v>2.2034091504469981</c:v>
                </c:pt>
                <c:pt idx="5">
                  <c:v>1.3902571863693978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757-F449-96DC-7EE9FA9DE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logBase val="10"/>
          <c:orientation val="minMax"/>
          <c:max val="200"/>
          <c:min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baseline="0"/>
                  <a:t>A</a:t>
                </a:r>
                <a:r>
                  <a:rPr lang="en-GB"/>
                  <a:t>cid (mg/ml)</a:t>
                </a:r>
              </a:p>
            </c:rich>
          </c:tx>
          <c:layout>
            <c:manualLayout>
              <c:xMode val="edge"/>
              <c:yMode val="edge"/>
              <c:x val="0.43409643239039569"/>
              <c:y val="0.87362267216597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</c:valAx>
      <c:valAx>
        <c:axId val="645376127"/>
        <c:scaling>
          <c:logBase val="10"/>
          <c:orientation val="minMax"/>
          <c:max val="10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 b="0"/>
                  <a:t>β</a:t>
                </a:r>
                <a:r>
                  <a:rPr lang="en-GB" sz="900" b="0"/>
                  <a:t>index</a:t>
                </a:r>
              </a:p>
            </c:rich>
          </c:tx>
          <c:layout>
            <c:manualLayout>
              <c:xMode val="edge"/>
              <c:yMode val="edge"/>
              <c:x val="1.781666180616312E-2"/>
              <c:y val="0.359970941132358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59351608826675"/>
          <c:y val="5.3900330789403927E-2"/>
          <c:w val="0.7123417906095072"/>
          <c:h val="0.68826390474093146"/>
        </c:manualLayout>
      </c:layout>
      <c:scatterChart>
        <c:scatterStyle val="lineMarker"/>
        <c:varyColors val="0"/>
        <c:ser>
          <c:idx val="0"/>
          <c:order val="0"/>
          <c:tx>
            <c:strRef>
              <c:f>'Volume administered'!$G$4</c:f>
              <c:strCache>
                <c:ptCount val="1"/>
                <c:pt idx="0">
                  <c:v>200mg/ml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'Volume administered'!$D$5:$D$9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25</c:v>
                </c:pt>
                <c:pt idx="3">
                  <c:v>27</c:v>
                </c:pt>
                <c:pt idx="4">
                  <c:v>30</c:v>
                </c:pt>
              </c:numCache>
            </c:numRef>
          </c:xVal>
          <c:yVal>
            <c:numRef>
              <c:f>'Volume administered'!$G$5:$G$9</c:f>
              <c:numCache>
                <c:formatCode>General</c:formatCode>
                <c:ptCount val="5"/>
                <c:pt idx="0">
                  <c:v>16.8</c:v>
                </c:pt>
                <c:pt idx="1">
                  <c:v>15.6</c:v>
                </c:pt>
                <c:pt idx="2">
                  <c:v>12.4</c:v>
                </c:pt>
                <c:pt idx="3">
                  <c:v>9.8000000000000007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B0-E84E-814D-BA98F3F25A7F}"/>
            </c:ext>
          </c:extLst>
        </c:ser>
        <c:ser>
          <c:idx val="1"/>
          <c:order val="1"/>
          <c:tx>
            <c:strRef>
              <c:f>'Volume administered'!$H$4</c:f>
              <c:strCache>
                <c:ptCount val="1"/>
                <c:pt idx="0">
                  <c:v>100mg/ml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'Volume administered'!$D$5:$D$9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25</c:v>
                </c:pt>
                <c:pt idx="3">
                  <c:v>27</c:v>
                </c:pt>
                <c:pt idx="4">
                  <c:v>30</c:v>
                </c:pt>
              </c:numCache>
            </c:numRef>
          </c:xVal>
          <c:yVal>
            <c:numRef>
              <c:f>'Volume administered'!$H$5:$H$9</c:f>
              <c:numCache>
                <c:formatCode>General</c:formatCode>
                <c:ptCount val="5"/>
                <c:pt idx="0">
                  <c:v>8.4</c:v>
                </c:pt>
                <c:pt idx="1">
                  <c:v>7.8</c:v>
                </c:pt>
                <c:pt idx="2">
                  <c:v>6.2</c:v>
                </c:pt>
                <c:pt idx="3">
                  <c:v>4.9000000000000004</c:v>
                </c:pt>
                <c:pt idx="4">
                  <c:v>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1B0-E84E-814D-BA98F3F25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orientation val="minMax"/>
          <c:max val="3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baseline="0"/>
                  <a:t>Needle Guage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3409643239039569"/>
              <c:y val="0.87362267216597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  <c:majorUnit val="2"/>
      </c:valAx>
      <c:valAx>
        <c:axId val="645376127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 b="0"/>
                  <a:t>Acid dispensed</a:t>
                </a:r>
              </a:p>
              <a:p>
                <a:pPr>
                  <a:defRPr/>
                </a:pPr>
                <a:r>
                  <a:rPr lang="en-GB" sz="1600" b="0"/>
                  <a:t> (mg/drop)</a:t>
                </a:r>
                <a:endParaRPr lang="en-GB" sz="900" b="0"/>
              </a:p>
            </c:rich>
          </c:tx>
          <c:layout>
            <c:manualLayout>
              <c:xMode val="edge"/>
              <c:yMode val="edge"/>
              <c:x val="2.3617956059379377E-3"/>
              <c:y val="0.189196236465796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  <c:majorUnit val="5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2257981535582518"/>
          <c:y val="8.4769222459286447E-2"/>
          <c:w val="0.28487219268054692"/>
          <c:h val="0.19347464591475719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159351608826675"/>
          <c:y val="5.3900330789403927E-2"/>
          <c:w val="0.7123417906095072"/>
          <c:h val="0.68826390474093146"/>
        </c:manualLayout>
      </c:layout>
      <c:scatterChart>
        <c:scatterStyle val="lineMarker"/>
        <c:varyColors val="0"/>
        <c:ser>
          <c:idx val="0"/>
          <c:order val="0"/>
          <c:tx>
            <c:strRef>
              <c:f>'Volume administered'!$G$4</c:f>
              <c:strCache>
                <c:ptCount val="1"/>
                <c:pt idx="0">
                  <c:v>200mg/ml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'Volume administered'!$D$5:$D$9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25</c:v>
                </c:pt>
                <c:pt idx="3">
                  <c:v>27</c:v>
                </c:pt>
                <c:pt idx="4">
                  <c:v>30</c:v>
                </c:pt>
              </c:numCache>
            </c:numRef>
          </c:xVal>
          <c:yVal>
            <c:numRef>
              <c:f>'Volume administered'!$G$5:$G$9</c:f>
              <c:numCache>
                <c:formatCode>General</c:formatCode>
                <c:ptCount val="5"/>
                <c:pt idx="0">
                  <c:v>16.8</c:v>
                </c:pt>
                <c:pt idx="1">
                  <c:v>15.6</c:v>
                </c:pt>
                <c:pt idx="2">
                  <c:v>12.4</c:v>
                </c:pt>
                <c:pt idx="3">
                  <c:v>9.8000000000000007</c:v>
                </c:pt>
                <c:pt idx="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7D-0A4A-BE05-F41E214125A8}"/>
            </c:ext>
          </c:extLst>
        </c:ser>
        <c:ser>
          <c:idx val="1"/>
          <c:order val="1"/>
          <c:tx>
            <c:strRef>
              <c:f>'Volume administered'!$H$4</c:f>
              <c:strCache>
                <c:ptCount val="1"/>
                <c:pt idx="0">
                  <c:v>100mg/ml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'Volume administered'!$D$5:$D$9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25</c:v>
                </c:pt>
                <c:pt idx="3">
                  <c:v>27</c:v>
                </c:pt>
                <c:pt idx="4">
                  <c:v>30</c:v>
                </c:pt>
              </c:numCache>
            </c:numRef>
          </c:xVal>
          <c:yVal>
            <c:numRef>
              <c:f>'Volume administered'!$H$5:$H$9</c:f>
              <c:numCache>
                <c:formatCode>General</c:formatCode>
                <c:ptCount val="5"/>
                <c:pt idx="0">
                  <c:v>8.4</c:v>
                </c:pt>
                <c:pt idx="1">
                  <c:v>7.8</c:v>
                </c:pt>
                <c:pt idx="2">
                  <c:v>6.2</c:v>
                </c:pt>
                <c:pt idx="3">
                  <c:v>4.9000000000000004</c:v>
                </c:pt>
                <c:pt idx="4">
                  <c:v>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7D-0A4A-BE05-F41E21412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orientation val="minMax"/>
          <c:max val="3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baseline="0"/>
                  <a:t>Needle Guage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3409643239039569"/>
              <c:y val="0.87362267216597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  <c:majorUnit val="2"/>
      </c:valAx>
      <c:valAx>
        <c:axId val="645376127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 b="0"/>
                  <a:t>Acid dispensed</a:t>
                </a:r>
              </a:p>
              <a:p>
                <a:pPr>
                  <a:defRPr/>
                </a:pPr>
                <a:r>
                  <a:rPr lang="en-GB" sz="1600" b="0"/>
                  <a:t> (mg/drop)</a:t>
                </a:r>
                <a:endParaRPr lang="en-GB" sz="900" b="0"/>
              </a:p>
            </c:rich>
          </c:tx>
          <c:layout>
            <c:manualLayout>
              <c:xMode val="edge"/>
              <c:yMode val="edge"/>
              <c:x val="2.3617956059379377E-3"/>
              <c:y val="0.189196236465796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  <c:majorUnit val="5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2257981535582518"/>
          <c:y val="8.4769222459286447E-2"/>
          <c:w val="0.28487219268054692"/>
          <c:h val="0.19347464591475719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78134193651518"/>
          <c:y val="6.5955742253484731E-2"/>
          <c:w val="0.75101206031539613"/>
          <c:h val="0.7302049958025959"/>
        </c:manualLayout>
      </c:layout>
      <c:scatterChart>
        <c:scatterStyle val="lineMarker"/>
        <c:varyColors val="0"/>
        <c:ser>
          <c:idx val="1"/>
          <c:order val="0"/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'Heroin solubility'!$D$3:$D$394</c:f>
              <c:numCache>
                <c:formatCode>General</c:formatCode>
                <c:ptCount val="392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</c:v>
                </c:pt>
                <c:pt idx="322">
                  <c:v>4.22</c:v>
                </c:pt>
                <c:pt idx="323">
                  <c:v>4.2300000000000004</c:v>
                </c:pt>
                <c:pt idx="324">
                  <c:v>4.24</c:v>
                </c:pt>
                <c:pt idx="325">
                  <c:v>4.25</c:v>
                </c:pt>
                <c:pt idx="326">
                  <c:v>4.26</c:v>
                </c:pt>
                <c:pt idx="327">
                  <c:v>4.2699999999999996</c:v>
                </c:pt>
                <c:pt idx="328">
                  <c:v>4.28</c:v>
                </c:pt>
                <c:pt idx="329">
                  <c:v>4.29</c:v>
                </c:pt>
                <c:pt idx="330">
                  <c:v>4.3</c:v>
                </c:pt>
                <c:pt idx="331">
                  <c:v>4.3099999999999996</c:v>
                </c:pt>
                <c:pt idx="332">
                  <c:v>4.32</c:v>
                </c:pt>
                <c:pt idx="333">
                  <c:v>4.33</c:v>
                </c:pt>
                <c:pt idx="334">
                  <c:v>4.34</c:v>
                </c:pt>
                <c:pt idx="335">
                  <c:v>4.3499999999999996</c:v>
                </c:pt>
                <c:pt idx="336">
                  <c:v>4.3600000000000003</c:v>
                </c:pt>
                <c:pt idx="337">
                  <c:v>4.37</c:v>
                </c:pt>
                <c:pt idx="338">
                  <c:v>4.38</c:v>
                </c:pt>
                <c:pt idx="339">
                  <c:v>4.3899999999999997</c:v>
                </c:pt>
                <c:pt idx="340">
                  <c:v>4.4000000000000004</c:v>
                </c:pt>
                <c:pt idx="341">
                  <c:v>4.41</c:v>
                </c:pt>
                <c:pt idx="342">
                  <c:v>4.42</c:v>
                </c:pt>
                <c:pt idx="343">
                  <c:v>4.43</c:v>
                </c:pt>
                <c:pt idx="344">
                  <c:v>4.4400000000000004</c:v>
                </c:pt>
                <c:pt idx="345">
                  <c:v>4.45</c:v>
                </c:pt>
                <c:pt idx="346">
                  <c:v>4.46</c:v>
                </c:pt>
                <c:pt idx="347">
                  <c:v>4.47</c:v>
                </c:pt>
                <c:pt idx="348">
                  <c:v>4.4800000000000004</c:v>
                </c:pt>
                <c:pt idx="349">
                  <c:v>4.49</c:v>
                </c:pt>
                <c:pt idx="350">
                  <c:v>4.5</c:v>
                </c:pt>
                <c:pt idx="351">
                  <c:v>4.51</c:v>
                </c:pt>
                <c:pt idx="352">
                  <c:v>4.5199999999999996</c:v>
                </c:pt>
                <c:pt idx="353">
                  <c:v>4.53</c:v>
                </c:pt>
                <c:pt idx="354">
                  <c:v>4.54</c:v>
                </c:pt>
                <c:pt idx="355">
                  <c:v>4.55</c:v>
                </c:pt>
                <c:pt idx="356">
                  <c:v>4.5599999999999996</c:v>
                </c:pt>
                <c:pt idx="357">
                  <c:v>4.57</c:v>
                </c:pt>
                <c:pt idx="358">
                  <c:v>4.58</c:v>
                </c:pt>
                <c:pt idx="359">
                  <c:v>4.59</c:v>
                </c:pt>
                <c:pt idx="360">
                  <c:v>4.5999999999999996</c:v>
                </c:pt>
                <c:pt idx="361">
                  <c:v>4.6100000000000003</c:v>
                </c:pt>
                <c:pt idx="362">
                  <c:v>4.62</c:v>
                </c:pt>
                <c:pt idx="363">
                  <c:v>4.63</c:v>
                </c:pt>
                <c:pt idx="364">
                  <c:v>4.6399999999999997</c:v>
                </c:pt>
                <c:pt idx="365">
                  <c:v>4.6500000000000004</c:v>
                </c:pt>
                <c:pt idx="366">
                  <c:v>4.66</c:v>
                </c:pt>
                <c:pt idx="367">
                  <c:v>4.67</c:v>
                </c:pt>
                <c:pt idx="368">
                  <c:v>4.68</c:v>
                </c:pt>
                <c:pt idx="369">
                  <c:v>4.6900000000000004</c:v>
                </c:pt>
                <c:pt idx="370">
                  <c:v>4.7</c:v>
                </c:pt>
                <c:pt idx="371">
                  <c:v>4.71</c:v>
                </c:pt>
                <c:pt idx="372">
                  <c:v>4.72</c:v>
                </c:pt>
                <c:pt idx="373">
                  <c:v>4.7300000000000004</c:v>
                </c:pt>
                <c:pt idx="374">
                  <c:v>4.74</c:v>
                </c:pt>
                <c:pt idx="375">
                  <c:v>4.75</c:v>
                </c:pt>
                <c:pt idx="376">
                  <c:v>4.76</c:v>
                </c:pt>
                <c:pt idx="377">
                  <c:v>4.7699999999999996</c:v>
                </c:pt>
                <c:pt idx="378">
                  <c:v>4.78</c:v>
                </c:pt>
                <c:pt idx="379">
                  <c:v>4.79</c:v>
                </c:pt>
                <c:pt idx="380">
                  <c:v>4.8</c:v>
                </c:pt>
                <c:pt idx="381">
                  <c:v>4.8099999999999996</c:v>
                </c:pt>
                <c:pt idx="382">
                  <c:v>4.82</c:v>
                </c:pt>
                <c:pt idx="383">
                  <c:v>4.83</c:v>
                </c:pt>
                <c:pt idx="384">
                  <c:v>4.84</c:v>
                </c:pt>
                <c:pt idx="385">
                  <c:v>4.8499999999999996</c:v>
                </c:pt>
                <c:pt idx="386">
                  <c:v>4.8600000000000003</c:v>
                </c:pt>
                <c:pt idx="387">
                  <c:v>4.87</c:v>
                </c:pt>
                <c:pt idx="388">
                  <c:v>4.88</c:v>
                </c:pt>
                <c:pt idx="389">
                  <c:v>4.8899999999999997</c:v>
                </c:pt>
                <c:pt idx="390">
                  <c:v>4.9000000000000004</c:v>
                </c:pt>
                <c:pt idx="391">
                  <c:v>4.91</c:v>
                </c:pt>
              </c:numCache>
            </c:numRef>
          </c:xVal>
          <c:yVal>
            <c:numRef>
              <c:f>'Heroin solubility'!$C$3:$C$760</c:f>
              <c:numCache>
                <c:formatCode>General</c:formatCode>
                <c:ptCount val="758"/>
                <c:pt idx="0">
                  <c:v>625</c:v>
                </c:pt>
                <c:pt idx="1">
                  <c:v>625</c:v>
                </c:pt>
                <c:pt idx="2">
                  <c:v>625</c:v>
                </c:pt>
                <c:pt idx="3">
                  <c:v>625</c:v>
                </c:pt>
                <c:pt idx="4">
                  <c:v>625</c:v>
                </c:pt>
                <c:pt idx="5">
                  <c:v>625</c:v>
                </c:pt>
                <c:pt idx="6">
                  <c:v>625</c:v>
                </c:pt>
                <c:pt idx="7">
                  <c:v>625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625</c:v>
                </c:pt>
                <c:pt idx="12">
                  <c:v>625</c:v>
                </c:pt>
                <c:pt idx="13">
                  <c:v>625</c:v>
                </c:pt>
                <c:pt idx="14">
                  <c:v>625</c:v>
                </c:pt>
                <c:pt idx="15">
                  <c:v>625</c:v>
                </c:pt>
                <c:pt idx="16">
                  <c:v>625</c:v>
                </c:pt>
                <c:pt idx="17">
                  <c:v>625</c:v>
                </c:pt>
                <c:pt idx="18">
                  <c:v>625</c:v>
                </c:pt>
                <c:pt idx="19">
                  <c:v>625</c:v>
                </c:pt>
                <c:pt idx="20">
                  <c:v>625</c:v>
                </c:pt>
                <c:pt idx="21">
                  <c:v>625</c:v>
                </c:pt>
                <c:pt idx="22">
                  <c:v>625</c:v>
                </c:pt>
                <c:pt idx="23">
                  <c:v>625</c:v>
                </c:pt>
                <c:pt idx="24">
                  <c:v>625</c:v>
                </c:pt>
                <c:pt idx="25">
                  <c:v>625</c:v>
                </c:pt>
                <c:pt idx="26">
                  <c:v>625</c:v>
                </c:pt>
                <c:pt idx="27">
                  <c:v>625</c:v>
                </c:pt>
                <c:pt idx="28">
                  <c:v>625</c:v>
                </c:pt>
                <c:pt idx="29">
                  <c:v>625</c:v>
                </c:pt>
                <c:pt idx="30">
                  <c:v>625</c:v>
                </c:pt>
                <c:pt idx="31">
                  <c:v>625</c:v>
                </c:pt>
                <c:pt idx="32">
                  <c:v>625</c:v>
                </c:pt>
                <c:pt idx="33">
                  <c:v>625</c:v>
                </c:pt>
                <c:pt idx="34">
                  <c:v>625</c:v>
                </c:pt>
                <c:pt idx="35">
                  <c:v>625</c:v>
                </c:pt>
                <c:pt idx="36">
                  <c:v>625</c:v>
                </c:pt>
                <c:pt idx="37">
                  <c:v>625</c:v>
                </c:pt>
                <c:pt idx="38">
                  <c:v>625</c:v>
                </c:pt>
                <c:pt idx="39">
                  <c:v>625</c:v>
                </c:pt>
                <c:pt idx="40">
                  <c:v>625</c:v>
                </c:pt>
                <c:pt idx="41">
                  <c:v>625</c:v>
                </c:pt>
                <c:pt idx="42">
                  <c:v>625</c:v>
                </c:pt>
                <c:pt idx="43">
                  <c:v>625</c:v>
                </c:pt>
                <c:pt idx="44">
                  <c:v>625</c:v>
                </c:pt>
                <c:pt idx="45">
                  <c:v>625</c:v>
                </c:pt>
                <c:pt idx="46">
                  <c:v>625</c:v>
                </c:pt>
                <c:pt idx="47">
                  <c:v>625</c:v>
                </c:pt>
                <c:pt idx="48">
                  <c:v>625</c:v>
                </c:pt>
                <c:pt idx="49">
                  <c:v>625</c:v>
                </c:pt>
                <c:pt idx="50">
                  <c:v>625</c:v>
                </c:pt>
                <c:pt idx="51">
                  <c:v>625</c:v>
                </c:pt>
                <c:pt idx="52">
                  <c:v>625</c:v>
                </c:pt>
                <c:pt idx="53">
                  <c:v>625</c:v>
                </c:pt>
                <c:pt idx="54">
                  <c:v>625</c:v>
                </c:pt>
                <c:pt idx="55">
                  <c:v>625</c:v>
                </c:pt>
                <c:pt idx="56">
                  <c:v>625</c:v>
                </c:pt>
                <c:pt idx="57">
                  <c:v>625</c:v>
                </c:pt>
                <c:pt idx="58">
                  <c:v>625</c:v>
                </c:pt>
                <c:pt idx="59">
                  <c:v>625</c:v>
                </c:pt>
                <c:pt idx="60">
                  <c:v>625</c:v>
                </c:pt>
                <c:pt idx="61">
                  <c:v>625</c:v>
                </c:pt>
                <c:pt idx="62">
                  <c:v>625</c:v>
                </c:pt>
                <c:pt idx="63">
                  <c:v>625</c:v>
                </c:pt>
                <c:pt idx="64">
                  <c:v>625</c:v>
                </c:pt>
                <c:pt idx="65">
                  <c:v>625</c:v>
                </c:pt>
                <c:pt idx="66">
                  <c:v>625</c:v>
                </c:pt>
                <c:pt idx="67">
                  <c:v>625</c:v>
                </c:pt>
                <c:pt idx="68">
                  <c:v>625</c:v>
                </c:pt>
                <c:pt idx="69">
                  <c:v>625</c:v>
                </c:pt>
                <c:pt idx="70">
                  <c:v>625</c:v>
                </c:pt>
                <c:pt idx="71">
                  <c:v>625</c:v>
                </c:pt>
                <c:pt idx="72">
                  <c:v>625</c:v>
                </c:pt>
                <c:pt idx="73">
                  <c:v>625</c:v>
                </c:pt>
                <c:pt idx="74">
                  <c:v>625</c:v>
                </c:pt>
                <c:pt idx="75">
                  <c:v>625</c:v>
                </c:pt>
                <c:pt idx="76">
                  <c:v>625</c:v>
                </c:pt>
                <c:pt idx="77">
                  <c:v>625</c:v>
                </c:pt>
                <c:pt idx="78">
                  <c:v>625</c:v>
                </c:pt>
                <c:pt idx="79">
                  <c:v>625</c:v>
                </c:pt>
                <c:pt idx="80">
                  <c:v>625</c:v>
                </c:pt>
                <c:pt idx="81">
                  <c:v>625</c:v>
                </c:pt>
                <c:pt idx="82">
                  <c:v>625</c:v>
                </c:pt>
                <c:pt idx="83">
                  <c:v>625</c:v>
                </c:pt>
                <c:pt idx="84">
                  <c:v>625</c:v>
                </c:pt>
                <c:pt idx="85">
                  <c:v>625</c:v>
                </c:pt>
                <c:pt idx="86">
                  <c:v>625</c:v>
                </c:pt>
                <c:pt idx="87">
                  <c:v>625</c:v>
                </c:pt>
                <c:pt idx="88">
                  <c:v>625</c:v>
                </c:pt>
                <c:pt idx="89">
                  <c:v>625</c:v>
                </c:pt>
                <c:pt idx="90">
                  <c:v>625</c:v>
                </c:pt>
                <c:pt idx="91">
                  <c:v>625</c:v>
                </c:pt>
                <c:pt idx="92">
                  <c:v>625</c:v>
                </c:pt>
                <c:pt idx="93">
                  <c:v>625</c:v>
                </c:pt>
                <c:pt idx="94">
                  <c:v>625</c:v>
                </c:pt>
                <c:pt idx="95">
                  <c:v>625</c:v>
                </c:pt>
                <c:pt idx="96">
                  <c:v>625</c:v>
                </c:pt>
                <c:pt idx="97">
                  <c:v>625</c:v>
                </c:pt>
                <c:pt idx="98">
                  <c:v>625</c:v>
                </c:pt>
                <c:pt idx="99">
                  <c:v>625</c:v>
                </c:pt>
                <c:pt idx="100">
                  <c:v>625</c:v>
                </c:pt>
                <c:pt idx="101">
                  <c:v>625</c:v>
                </c:pt>
                <c:pt idx="102">
                  <c:v>625</c:v>
                </c:pt>
                <c:pt idx="103">
                  <c:v>625</c:v>
                </c:pt>
                <c:pt idx="104">
                  <c:v>625</c:v>
                </c:pt>
                <c:pt idx="105">
                  <c:v>625</c:v>
                </c:pt>
                <c:pt idx="106">
                  <c:v>625</c:v>
                </c:pt>
                <c:pt idx="107">
                  <c:v>625</c:v>
                </c:pt>
                <c:pt idx="108">
                  <c:v>625</c:v>
                </c:pt>
                <c:pt idx="109">
                  <c:v>625</c:v>
                </c:pt>
                <c:pt idx="110">
                  <c:v>625</c:v>
                </c:pt>
                <c:pt idx="111">
                  <c:v>625</c:v>
                </c:pt>
                <c:pt idx="112">
                  <c:v>625</c:v>
                </c:pt>
                <c:pt idx="113">
                  <c:v>625</c:v>
                </c:pt>
                <c:pt idx="114">
                  <c:v>625</c:v>
                </c:pt>
                <c:pt idx="115">
                  <c:v>625</c:v>
                </c:pt>
                <c:pt idx="116">
                  <c:v>625</c:v>
                </c:pt>
                <c:pt idx="117">
                  <c:v>625</c:v>
                </c:pt>
                <c:pt idx="118">
                  <c:v>625</c:v>
                </c:pt>
                <c:pt idx="119">
                  <c:v>625</c:v>
                </c:pt>
                <c:pt idx="120">
                  <c:v>625</c:v>
                </c:pt>
                <c:pt idx="121">
                  <c:v>625</c:v>
                </c:pt>
                <c:pt idx="122">
                  <c:v>625</c:v>
                </c:pt>
                <c:pt idx="123">
                  <c:v>625</c:v>
                </c:pt>
                <c:pt idx="124">
                  <c:v>625</c:v>
                </c:pt>
                <c:pt idx="125">
                  <c:v>625</c:v>
                </c:pt>
                <c:pt idx="126">
                  <c:v>625</c:v>
                </c:pt>
                <c:pt idx="127">
                  <c:v>625</c:v>
                </c:pt>
                <c:pt idx="128">
                  <c:v>625</c:v>
                </c:pt>
                <c:pt idx="129">
                  <c:v>625</c:v>
                </c:pt>
                <c:pt idx="130">
                  <c:v>625</c:v>
                </c:pt>
                <c:pt idx="131">
                  <c:v>625</c:v>
                </c:pt>
                <c:pt idx="132">
                  <c:v>625</c:v>
                </c:pt>
                <c:pt idx="133">
                  <c:v>625</c:v>
                </c:pt>
                <c:pt idx="134">
                  <c:v>625</c:v>
                </c:pt>
                <c:pt idx="135">
                  <c:v>625</c:v>
                </c:pt>
                <c:pt idx="136">
                  <c:v>625</c:v>
                </c:pt>
                <c:pt idx="137">
                  <c:v>625</c:v>
                </c:pt>
                <c:pt idx="138">
                  <c:v>625</c:v>
                </c:pt>
                <c:pt idx="139">
                  <c:v>625</c:v>
                </c:pt>
                <c:pt idx="140">
                  <c:v>625</c:v>
                </c:pt>
                <c:pt idx="141">
                  <c:v>625</c:v>
                </c:pt>
                <c:pt idx="142">
                  <c:v>625</c:v>
                </c:pt>
                <c:pt idx="143">
                  <c:v>625</c:v>
                </c:pt>
                <c:pt idx="144">
                  <c:v>625</c:v>
                </c:pt>
                <c:pt idx="145">
                  <c:v>625</c:v>
                </c:pt>
                <c:pt idx="146">
                  <c:v>625</c:v>
                </c:pt>
                <c:pt idx="147">
                  <c:v>625</c:v>
                </c:pt>
                <c:pt idx="148">
                  <c:v>625</c:v>
                </c:pt>
                <c:pt idx="149">
                  <c:v>625</c:v>
                </c:pt>
                <c:pt idx="150">
                  <c:v>625</c:v>
                </c:pt>
                <c:pt idx="151">
                  <c:v>625</c:v>
                </c:pt>
                <c:pt idx="152">
                  <c:v>625</c:v>
                </c:pt>
                <c:pt idx="153">
                  <c:v>625</c:v>
                </c:pt>
                <c:pt idx="154">
                  <c:v>625</c:v>
                </c:pt>
                <c:pt idx="155">
                  <c:v>625</c:v>
                </c:pt>
                <c:pt idx="156">
                  <c:v>625</c:v>
                </c:pt>
                <c:pt idx="157">
                  <c:v>625</c:v>
                </c:pt>
                <c:pt idx="158">
                  <c:v>625</c:v>
                </c:pt>
                <c:pt idx="159">
                  <c:v>625</c:v>
                </c:pt>
                <c:pt idx="160">
                  <c:v>625</c:v>
                </c:pt>
                <c:pt idx="161">
                  <c:v>625</c:v>
                </c:pt>
                <c:pt idx="162">
                  <c:v>625</c:v>
                </c:pt>
                <c:pt idx="163">
                  <c:v>625</c:v>
                </c:pt>
                <c:pt idx="164">
                  <c:v>625</c:v>
                </c:pt>
                <c:pt idx="165">
                  <c:v>625</c:v>
                </c:pt>
                <c:pt idx="166">
                  <c:v>625</c:v>
                </c:pt>
                <c:pt idx="167">
                  <c:v>625</c:v>
                </c:pt>
                <c:pt idx="168">
                  <c:v>625</c:v>
                </c:pt>
                <c:pt idx="169">
                  <c:v>625</c:v>
                </c:pt>
                <c:pt idx="170">
                  <c:v>625</c:v>
                </c:pt>
                <c:pt idx="171">
                  <c:v>625</c:v>
                </c:pt>
                <c:pt idx="172">
                  <c:v>625</c:v>
                </c:pt>
                <c:pt idx="173">
                  <c:v>625</c:v>
                </c:pt>
                <c:pt idx="174">
                  <c:v>625</c:v>
                </c:pt>
                <c:pt idx="175">
                  <c:v>625</c:v>
                </c:pt>
                <c:pt idx="176">
                  <c:v>625</c:v>
                </c:pt>
                <c:pt idx="177">
                  <c:v>625</c:v>
                </c:pt>
                <c:pt idx="178">
                  <c:v>625</c:v>
                </c:pt>
                <c:pt idx="179">
                  <c:v>625</c:v>
                </c:pt>
                <c:pt idx="180">
                  <c:v>625</c:v>
                </c:pt>
                <c:pt idx="181">
                  <c:v>625</c:v>
                </c:pt>
                <c:pt idx="182">
                  <c:v>625</c:v>
                </c:pt>
                <c:pt idx="183">
                  <c:v>625</c:v>
                </c:pt>
                <c:pt idx="184">
                  <c:v>625</c:v>
                </c:pt>
                <c:pt idx="185">
                  <c:v>625</c:v>
                </c:pt>
                <c:pt idx="186">
                  <c:v>625</c:v>
                </c:pt>
                <c:pt idx="187">
                  <c:v>625</c:v>
                </c:pt>
                <c:pt idx="188">
                  <c:v>625</c:v>
                </c:pt>
                <c:pt idx="189">
                  <c:v>625</c:v>
                </c:pt>
                <c:pt idx="190">
                  <c:v>625</c:v>
                </c:pt>
                <c:pt idx="191">
                  <c:v>625</c:v>
                </c:pt>
                <c:pt idx="192">
                  <c:v>625</c:v>
                </c:pt>
                <c:pt idx="193">
                  <c:v>625</c:v>
                </c:pt>
                <c:pt idx="194">
                  <c:v>625</c:v>
                </c:pt>
                <c:pt idx="195">
                  <c:v>625</c:v>
                </c:pt>
                <c:pt idx="196">
                  <c:v>625</c:v>
                </c:pt>
                <c:pt idx="197">
                  <c:v>625</c:v>
                </c:pt>
                <c:pt idx="198">
                  <c:v>625</c:v>
                </c:pt>
                <c:pt idx="199">
                  <c:v>625</c:v>
                </c:pt>
                <c:pt idx="200">
                  <c:v>625</c:v>
                </c:pt>
                <c:pt idx="201">
                  <c:v>625</c:v>
                </c:pt>
                <c:pt idx="202">
                  <c:v>625</c:v>
                </c:pt>
                <c:pt idx="203">
                  <c:v>625</c:v>
                </c:pt>
                <c:pt idx="204">
                  <c:v>625</c:v>
                </c:pt>
                <c:pt idx="205">
                  <c:v>625</c:v>
                </c:pt>
                <c:pt idx="206">
                  <c:v>625</c:v>
                </c:pt>
                <c:pt idx="207">
                  <c:v>625</c:v>
                </c:pt>
                <c:pt idx="208">
                  <c:v>625</c:v>
                </c:pt>
                <c:pt idx="209">
                  <c:v>625</c:v>
                </c:pt>
                <c:pt idx="210">
                  <c:v>625</c:v>
                </c:pt>
                <c:pt idx="211">
                  <c:v>625</c:v>
                </c:pt>
                <c:pt idx="212">
                  <c:v>625</c:v>
                </c:pt>
                <c:pt idx="213">
                  <c:v>625</c:v>
                </c:pt>
                <c:pt idx="214">
                  <c:v>625</c:v>
                </c:pt>
                <c:pt idx="215">
                  <c:v>625</c:v>
                </c:pt>
                <c:pt idx="216">
                  <c:v>625</c:v>
                </c:pt>
                <c:pt idx="217">
                  <c:v>625</c:v>
                </c:pt>
                <c:pt idx="218">
                  <c:v>625</c:v>
                </c:pt>
                <c:pt idx="219">
                  <c:v>625</c:v>
                </c:pt>
                <c:pt idx="220">
                  <c:v>625</c:v>
                </c:pt>
                <c:pt idx="221">
                  <c:v>625</c:v>
                </c:pt>
                <c:pt idx="222">
                  <c:v>625</c:v>
                </c:pt>
                <c:pt idx="223">
                  <c:v>625</c:v>
                </c:pt>
                <c:pt idx="224">
                  <c:v>625</c:v>
                </c:pt>
                <c:pt idx="225">
                  <c:v>625</c:v>
                </c:pt>
                <c:pt idx="226">
                  <c:v>625</c:v>
                </c:pt>
                <c:pt idx="227">
                  <c:v>625</c:v>
                </c:pt>
                <c:pt idx="228">
                  <c:v>625</c:v>
                </c:pt>
                <c:pt idx="229">
                  <c:v>625</c:v>
                </c:pt>
                <c:pt idx="230">
                  <c:v>625</c:v>
                </c:pt>
                <c:pt idx="231">
                  <c:v>625</c:v>
                </c:pt>
                <c:pt idx="232">
                  <c:v>625</c:v>
                </c:pt>
                <c:pt idx="233">
                  <c:v>625</c:v>
                </c:pt>
                <c:pt idx="234">
                  <c:v>625</c:v>
                </c:pt>
                <c:pt idx="235">
                  <c:v>625</c:v>
                </c:pt>
                <c:pt idx="236">
                  <c:v>625</c:v>
                </c:pt>
                <c:pt idx="237">
                  <c:v>625</c:v>
                </c:pt>
                <c:pt idx="238">
                  <c:v>625</c:v>
                </c:pt>
                <c:pt idx="239">
                  <c:v>625</c:v>
                </c:pt>
                <c:pt idx="240">
                  <c:v>625</c:v>
                </c:pt>
                <c:pt idx="241">
                  <c:v>625</c:v>
                </c:pt>
                <c:pt idx="242">
                  <c:v>625</c:v>
                </c:pt>
                <c:pt idx="243">
                  <c:v>625</c:v>
                </c:pt>
                <c:pt idx="244">
                  <c:v>625</c:v>
                </c:pt>
                <c:pt idx="245">
                  <c:v>625</c:v>
                </c:pt>
                <c:pt idx="246">
                  <c:v>625</c:v>
                </c:pt>
                <c:pt idx="247">
                  <c:v>625</c:v>
                </c:pt>
                <c:pt idx="248">
                  <c:v>625</c:v>
                </c:pt>
                <c:pt idx="249">
                  <c:v>625</c:v>
                </c:pt>
                <c:pt idx="250">
                  <c:v>625</c:v>
                </c:pt>
                <c:pt idx="251">
                  <c:v>625</c:v>
                </c:pt>
                <c:pt idx="252">
                  <c:v>625</c:v>
                </c:pt>
                <c:pt idx="253">
                  <c:v>625</c:v>
                </c:pt>
                <c:pt idx="254">
                  <c:v>625</c:v>
                </c:pt>
                <c:pt idx="255">
                  <c:v>625</c:v>
                </c:pt>
                <c:pt idx="256">
                  <c:v>625</c:v>
                </c:pt>
                <c:pt idx="257">
                  <c:v>625</c:v>
                </c:pt>
                <c:pt idx="258">
                  <c:v>625</c:v>
                </c:pt>
                <c:pt idx="259">
                  <c:v>625</c:v>
                </c:pt>
                <c:pt idx="260">
                  <c:v>625</c:v>
                </c:pt>
                <c:pt idx="261">
                  <c:v>625</c:v>
                </c:pt>
                <c:pt idx="262">
                  <c:v>625</c:v>
                </c:pt>
                <c:pt idx="263">
                  <c:v>625</c:v>
                </c:pt>
                <c:pt idx="264">
                  <c:v>625</c:v>
                </c:pt>
                <c:pt idx="265">
                  <c:v>625</c:v>
                </c:pt>
                <c:pt idx="266">
                  <c:v>625</c:v>
                </c:pt>
                <c:pt idx="267">
                  <c:v>625</c:v>
                </c:pt>
                <c:pt idx="268">
                  <c:v>625</c:v>
                </c:pt>
                <c:pt idx="269">
                  <c:v>625</c:v>
                </c:pt>
                <c:pt idx="270">
                  <c:v>625</c:v>
                </c:pt>
                <c:pt idx="271">
                  <c:v>625</c:v>
                </c:pt>
                <c:pt idx="272">
                  <c:v>625</c:v>
                </c:pt>
                <c:pt idx="273">
                  <c:v>625</c:v>
                </c:pt>
                <c:pt idx="274">
                  <c:v>625</c:v>
                </c:pt>
                <c:pt idx="275">
                  <c:v>625</c:v>
                </c:pt>
                <c:pt idx="276">
                  <c:v>625</c:v>
                </c:pt>
                <c:pt idx="277">
                  <c:v>625</c:v>
                </c:pt>
                <c:pt idx="278">
                  <c:v>625</c:v>
                </c:pt>
                <c:pt idx="279">
                  <c:v>625</c:v>
                </c:pt>
                <c:pt idx="280">
                  <c:v>625</c:v>
                </c:pt>
                <c:pt idx="281">
                  <c:v>625</c:v>
                </c:pt>
                <c:pt idx="282">
                  <c:v>625</c:v>
                </c:pt>
                <c:pt idx="283">
                  <c:v>625</c:v>
                </c:pt>
                <c:pt idx="284">
                  <c:v>625</c:v>
                </c:pt>
                <c:pt idx="285">
                  <c:v>625</c:v>
                </c:pt>
                <c:pt idx="286">
                  <c:v>625</c:v>
                </c:pt>
                <c:pt idx="287">
                  <c:v>625</c:v>
                </c:pt>
                <c:pt idx="288">
                  <c:v>625</c:v>
                </c:pt>
                <c:pt idx="289">
                  <c:v>625</c:v>
                </c:pt>
                <c:pt idx="290">
                  <c:v>625</c:v>
                </c:pt>
                <c:pt idx="291">
                  <c:v>625</c:v>
                </c:pt>
                <c:pt idx="292">
                  <c:v>625</c:v>
                </c:pt>
                <c:pt idx="293">
                  <c:v>625</c:v>
                </c:pt>
                <c:pt idx="294">
                  <c:v>625</c:v>
                </c:pt>
                <c:pt idx="295">
                  <c:v>625</c:v>
                </c:pt>
                <c:pt idx="296">
                  <c:v>625</c:v>
                </c:pt>
                <c:pt idx="297">
                  <c:v>625</c:v>
                </c:pt>
                <c:pt idx="298">
                  <c:v>625</c:v>
                </c:pt>
                <c:pt idx="299">
                  <c:v>625</c:v>
                </c:pt>
                <c:pt idx="300">
                  <c:v>625</c:v>
                </c:pt>
                <c:pt idx="301">
                  <c:v>625</c:v>
                </c:pt>
                <c:pt idx="302">
                  <c:v>625</c:v>
                </c:pt>
                <c:pt idx="303">
                  <c:v>625</c:v>
                </c:pt>
                <c:pt idx="304">
                  <c:v>625</c:v>
                </c:pt>
                <c:pt idx="305">
                  <c:v>625</c:v>
                </c:pt>
                <c:pt idx="306">
                  <c:v>625</c:v>
                </c:pt>
                <c:pt idx="307">
                  <c:v>625</c:v>
                </c:pt>
                <c:pt idx="308">
                  <c:v>625</c:v>
                </c:pt>
                <c:pt idx="309">
                  <c:v>625</c:v>
                </c:pt>
                <c:pt idx="310">
                  <c:v>625</c:v>
                </c:pt>
                <c:pt idx="311">
                  <c:v>625</c:v>
                </c:pt>
                <c:pt idx="312">
                  <c:v>625</c:v>
                </c:pt>
                <c:pt idx="313">
                  <c:v>625</c:v>
                </c:pt>
                <c:pt idx="314">
                  <c:v>625</c:v>
                </c:pt>
                <c:pt idx="315">
                  <c:v>625</c:v>
                </c:pt>
                <c:pt idx="316">
                  <c:v>625</c:v>
                </c:pt>
                <c:pt idx="317">
                  <c:v>625</c:v>
                </c:pt>
                <c:pt idx="318">
                  <c:v>625</c:v>
                </c:pt>
                <c:pt idx="319">
                  <c:v>625</c:v>
                </c:pt>
                <c:pt idx="320">
                  <c:v>625</c:v>
                </c:pt>
                <c:pt idx="321">
                  <c:v>625</c:v>
                </c:pt>
                <c:pt idx="322">
                  <c:v>625</c:v>
                </c:pt>
                <c:pt idx="323">
                  <c:v>625</c:v>
                </c:pt>
                <c:pt idx="324">
                  <c:v>625</c:v>
                </c:pt>
                <c:pt idx="325">
                  <c:v>625</c:v>
                </c:pt>
                <c:pt idx="326">
                  <c:v>625</c:v>
                </c:pt>
                <c:pt idx="327">
                  <c:v>625</c:v>
                </c:pt>
                <c:pt idx="328">
                  <c:v>625</c:v>
                </c:pt>
                <c:pt idx="329">
                  <c:v>625</c:v>
                </c:pt>
                <c:pt idx="330">
                  <c:v>625</c:v>
                </c:pt>
                <c:pt idx="331">
                  <c:v>625</c:v>
                </c:pt>
                <c:pt idx="332">
                  <c:v>625</c:v>
                </c:pt>
                <c:pt idx="333">
                  <c:v>625</c:v>
                </c:pt>
                <c:pt idx="334">
                  <c:v>625</c:v>
                </c:pt>
                <c:pt idx="335">
                  <c:v>625</c:v>
                </c:pt>
                <c:pt idx="336">
                  <c:v>625</c:v>
                </c:pt>
                <c:pt idx="337">
                  <c:v>625</c:v>
                </c:pt>
                <c:pt idx="338">
                  <c:v>625</c:v>
                </c:pt>
                <c:pt idx="339">
                  <c:v>625</c:v>
                </c:pt>
                <c:pt idx="340">
                  <c:v>625</c:v>
                </c:pt>
                <c:pt idx="341">
                  <c:v>625</c:v>
                </c:pt>
                <c:pt idx="342">
                  <c:v>625</c:v>
                </c:pt>
                <c:pt idx="343">
                  <c:v>625</c:v>
                </c:pt>
                <c:pt idx="344">
                  <c:v>625</c:v>
                </c:pt>
                <c:pt idx="345">
                  <c:v>625</c:v>
                </c:pt>
                <c:pt idx="346">
                  <c:v>625</c:v>
                </c:pt>
                <c:pt idx="347">
                  <c:v>625</c:v>
                </c:pt>
                <c:pt idx="348">
                  <c:v>625</c:v>
                </c:pt>
                <c:pt idx="349">
                  <c:v>625</c:v>
                </c:pt>
                <c:pt idx="350">
                  <c:v>625</c:v>
                </c:pt>
                <c:pt idx="351">
                  <c:v>625</c:v>
                </c:pt>
                <c:pt idx="352">
                  <c:v>625</c:v>
                </c:pt>
                <c:pt idx="353">
                  <c:v>625</c:v>
                </c:pt>
                <c:pt idx="354">
                  <c:v>625</c:v>
                </c:pt>
                <c:pt idx="355">
                  <c:v>625</c:v>
                </c:pt>
                <c:pt idx="356">
                  <c:v>625</c:v>
                </c:pt>
                <c:pt idx="357">
                  <c:v>625</c:v>
                </c:pt>
                <c:pt idx="358">
                  <c:v>625</c:v>
                </c:pt>
                <c:pt idx="359">
                  <c:v>625</c:v>
                </c:pt>
                <c:pt idx="360">
                  <c:v>625</c:v>
                </c:pt>
                <c:pt idx="361">
                  <c:v>625</c:v>
                </c:pt>
                <c:pt idx="362">
                  <c:v>625</c:v>
                </c:pt>
                <c:pt idx="363">
                  <c:v>625</c:v>
                </c:pt>
                <c:pt idx="364">
                  <c:v>625</c:v>
                </c:pt>
                <c:pt idx="365">
                  <c:v>625</c:v>
                </c:pt>
                <c:pt idx="366">
                  <c:v>625</c:v>
                </c:pt>
                <c:pt idx="367">
                  <c:v>625</c:v>
                </c:pt>
                <c:pt idx="368">
                  <c:v>625</c:v>
                </c:pt>
                <c:pt idx="369">
                  <c:v>625</c:v>
                </c:pt>
                <c:pt idx="370">
                  <c:v>625</c:v>
                </c:pt>
                <c:pt idx="371">
                  <c:v>625</c:v>
                </c:pt>
                <c:pt idx="372">
                  <c:v>625</c:v>
                </c:pt>
                <c:pt idx="373">
                  <c:v>625</c:v>
                </c:pt>
                <c:pt idx="374">
                  <c:v>625</c:v>
                </c:pt>
                <c:pt idx="375">
                  <c:v>625</c:v>
                </c:pt>
                <c:pt idx="376">
                  <c:v>625</c:v>
                </c:pt>
                <c:pt idx="377">
                  <c:v>625</c:v>
                </c:pt>
                <c:pt idx="378">
                  <c:v>625</c:v>
                </c:pt>
                <c:pt idx="379">
                  <c:v>625</c:v>
                </c:pt>
                <c:pt idx="380">
                  <c:v>625</c:v>
                </c:pt>
                <c:pt idx="381">
                  <c:v>625</c:v>
                </c:pt>
                <c:pt idx="382">
                  <c:v>625</c:v>
                </c:pt>
                <c:pt idx="383">
                  <c:v>625</c:v>
                </c:pt>
                <c:pt idx="384">
                  <c:v>625</c:v>
                </c:pt>
                <c:pt idx="385">
                  <c:v>625</c:v>
                </c:pt>
                <c:pt idx="386">
                  <c:v>625</c:v>
                </c:pt>
                <c:pt idx="387">
                  <c:v>625</c:v>
                </c:pt>
                <c:pt idx="388">
                  <c:v>625</c:v>
                </c:pt>
                <c:pt idx="389">
                  <c:v>625</c:v>
                </c:pt>
                <c:pt idx="390">
                  <c:v>625</c:v>
                </c:pt>
                <c:pt idx="391">
                  <c:v>625</c:v>
                </c:pt>
                <c:pt idx="392">
                  <c:v>625</c:v>
                </c:pt>
                <c:pt idx="393">
                  <c:v>625</c:v>
                </c:pt>
                <c:pt idx="394">
                  <c:v>625</c:v>
                </c:pt>
                <c:pt idx="395">
                  <c:v>625</c:v>
                </c:pt>
                <c:pt idx="396">
                  <c:v>625</c:v>
                </c:pt>
                <c:pt idx="397">
                  <c:v>625</c:v>
                </c:pt>
                <c:pt idx="398">
                  <c:v>625</c:v>
                </c:pt>
                <c:pt idx="399">
                  <c:v>625</c:v>
                </c:pt>
                <c:pt idx="400">
                  <c:v>625</c:v>
                </c:pt>
                <c:pt idx="401">
                  <c:v>625</c:v>
                </c:pt>
                <c:pt idx="402">
                  <c:v>625</c:v>
                </c:pt>
                <c:pt idx="403">
                  <c:v>625</c:v>
                </c:pt>
                <c:pt idx="404">
                  <c:v>625</c:v>
                </c:pt>
                <c:pt idx="405">
                  <c:v>625</c:v>
                </c:pt>
                <c:pt idx="406">
                  <c:v>625</c:v>
                </c:pt>
                <c:pt idx="407">
                  <c:v>625</c:v>
                </c:pt>
                <c:pt idx="408">
                  <c:v>625</c:v>
                </c:pt>
                <c:pt idx="409">
                  <c:v>625</c:v>
                </c:pt>
                <c:pt idx="410">
                  <c:v>625</c:v>
                </c:pt>
                <c:pt idx="411">
                  <c:v>625</c:v>
                </c:pt>
                <c:pt idx="412">
                  <c:v>625</c:v>
                </c:pt>
                <c:pt idx="413">
                  <c:v>625</c:v>
                </c:pt>
                <c:pt idx="414">
                  <c:v>625</c:v>
                </c:pt>
                <c:pt idx="415">
                  <c:v>625</c:v>
                </c:pt>
                <c:pt idx="416">
                  <c:v>625</c:v>
                </c:pt>
                <c:pt idx="417">
                  <c:v>625</c:v>
                </c:pt>
                <c:pt idx="418">
                  <c:v>625</c:v>
                </c:pt>
                <c:pt idx="419">
                  <c:v>625</c:v>
                </c:pt>
                <c:pt idx="420">
                  <c:v>625</c:v>
                </c:pt>
                <c:pt idx="421">
                  <c:v>625</c:v>
                </c:pt>
                <c:pt idx="422">
                  <c:v>625</c:v>
                </c:pt>
                <c:pt idx="423">
                  <c:v>625</c:v>
                </c:pt>
                <c:pt idx="424">
                  <c:v>625</c:v>
                </c:pt>
                <c:pt idx="425">
                  <c:v>625</c:v>
                </c:pt>
                <c:pt idx="426">
                  <c:v>625</c:v>
                </c:pt>
                <c:pt idx="427">
                  <c:v>625</c:v>
                </c:pt>
                <c:pt idx="428">
                  <c:v>625</c:v>
                </c:pt>
                <c:pt idx="429">
                  <c:v>625</c:v>
                </c:pt>
                <c:pt idx="430">
                  <c:v>625</c:v>
                </c:pt>
                <c:pt idx="431">
                  <c:v>625</c:v>
                </c:pt>
                <c:pt idx="432">
                  <c:v>625</c:v>
                </c:pt>
                <c:pt idx="433">
                  <c:v>625</c:v>
                </c:pt>
                <c:pt idx="434">
                  <c:v>625</c:v>
                </c:pt>
                <c:pt idx="435">
                  <c:v>625</c:v>
                </c:pt>
                <c:pt idx="436">
                  <c:v>625</c:v>
                </c:pt>
                <c:pt idx="437">
                  <c:v>625</c:v>
                </c:pt>
                <c:pt idx="438">
                  <c:v>625</c:v>
                </c:pt>
                <c:pt idx="439">
                  <c:v>625</c:v>
                </c:pt>
                <c:pt idx="440">
                  <c:v>625</c:v>
                </c:pt>
                <c:pt idx="441">
                  <c:v>625</c:v>
                </c:pt>
                <c:pt idx="442">
                  <c:v>625</c:v>
                </c:pt>
                <c:pt idx="443">
                  <c:v>625</c:v>
                </c:pt>
                <c:pt idx="444">
                  <c:v>625</c:v>
                </c:pt>
                <c:pt idx="445">
                  <c:v>625</c:v>
                </c:pt>
                <c:pt idx="446">
                  <c:v>625</c:v>
                </c:pt>
                <c:pt idx="447">
                  <c:v>625</c:v>
                </c:pt>
                <c:pt idx="448">
                  <c:v>625</c:v>
                </c:pt>
                <c:pt idx="449">
                  <c:v>625</c:v>
                </c:pt>
                <c:pt idx="450">
                  <c:v>625</c:v>
                </c:pt>
                <c:pt idx="451">
                  <c:v>625</c:v>
                </c:pt>
                <c:pt idx="452">
                  <c:v>625</c:v>
                </c:pt>
                <c:pt idx="453">
                  <c:v>625</c:v>
                </c:pt>
                <c:pt idx="454">
                  <c:v>625</c:v>
                </c:pt>
                <c:pt idx="455">
                  <c:v>625</c:v>
                </c:pt>
                <c:pt idx="456">
                  <c:v>625</c:v>
                </c:pt>
                <c:pt idx="457">
                  <c:v>625</c:v>
                </c:pt>
                <c:pt idx="458">
                  <c:v>625</c:v>
                </c:pt>
                <c:pt idx="459">
                  <c:v>625</c:v>
                </c:pt>
                <c:pt idx="460">
                  <c:v>625</c:v>
                </c:pt>
                <c:pt idx="461">
                  <c:v>625</c:v>
                </c:pt>
                <c:pt idx="462">
                  <c:v>625</c:v>
                </c:pt>
                <c:pt idx="463">
                  <c:v>625</c:v>
                </c:pt>
                <c:pt idx="464">
                  <c:v>625</c:v>
                </c:pt>
                <c:pt idx="465">
                  <c:v>625</c:v>
                </c:pt>
                <c:pt idx="466">
                  <c:v>625</c:v>
                </c:pt>
                <c:pt idx="467">
                  <c:v>625</c:v>
                </c:pt>
                <c:pt idx="468">
                  <c:v>625</c:v>
                </c:pt>
                <c:pt idx="469">
                  <c:v>625</c:v>
                </c:pt>
                <c:pt idx="470">
                  <c:v>625</c:v>
                </c:pt>
                <c:pt idx="471">
                  <c:v>625</c:v>
                </c:pt>
                <c:pt idx="472">
                  <c:v>625</c:v>
                </c:pt>
                <c:pt idx="473">
                  <c:v>625</c:v>
                </c:pt>
                <c:pt idx="474">
                  <c:v>625</c:v>
                </c:pt>
                <c:pt idx="475">
                  <c:v>625</c:v>
                </c:pt>
                <c:pt idx="476">
                  <c:v>625</c:v>
                </c:pt>
                <c:pt idx="477">
                  <c:v>625</c:v>
                </c:pt>
                <c:pt idx="478">
                  <c:v>625</c:v>
                </c:pt>
                <c:pt idx="479">
                  <c:v>625</c:v>
                </c:pt>
                <c:pt idx="480">
                  <c:v>625</c:v>
                </c:pt>
                <c:pt idx="481">
                  <c:v>625</c:v>
                </c:pt>
                <c:pt idx="482">
                  <c:v>625</c:v>
                </c:pt>
                <c:pt idx="483">
                  <c:v>625</c:v>
                </c:pt>
                <c:pt idx="484">
                  <c:v>625</c:v>
                </c:pt>
                <c:pt idx="485">
                  <c:v>625</c:v>
                </c:pt>
                <c:pt idx="486">
                  <c:v>625</c:v>
                </c:pt>
                <c:pt idx="487">
                  <c:v>625</c:v>
                </c:pt>
                <c:pt idx="488">
                  <c:v>625</c:v>
                </c:pt>
                <c:pt idx="489">
                  <c:v>625</c:v>
                </c:pt>
                <c:pt idx="490">
                  <c:v>625</c:v>
                </c:pt>
                <c:pt idx="491">
                  <c:v>625</c:v>
                </c:pt>
                <c:pt idx="492">
                  <c:v>625</c:v>
                </c:pt>
                <c:pt idx="493">
                  <c:v>625</c:v>
                </c:pt>
                <c:pt idx="494">
                  <c:v>625</c:v>
                </c:pt>
                <c:pt idx="495">
                  <c:v>625</c:v>
                </c:pt>
                <c:pt idx="496">
                  <c:v>625</c:v>
                </c:pt>
                <c:pt idx="497">
                  <c:v>625</c:v>
                </c:pt>
                <c:pt idx="498">
                  <c:v>625</c:v>
                </c:pt>
                <c:pt idx="499">
                  <c:v>625</c:v>
                </c:pt>
                <c:pt idx="500">
                  <c:v>625</c:v>
                </c:pt>
                <c:pt idx="501">
                  <c:v>625</c:v>
                </c:pt>
                <c:pt idx="502">
                  <c:v>625</c:v>
                </c:pt>
                <c:pt idx="503">
                  <c:v>625</c:v>
                </c:pt>
                <c:pt idx="504">
                  <c:v>625</c:v>
                </c:pt>
                <c:pt idx="505">
                  <c:v>625</c:v>
                </c:pt>
                <c:pt idx="506">
                  <c:v>625</c:v>
                </c:pt>
                <c:pt idx="507">
                  <c:v>625</c:v>
                </c:pt>
                <c:pt idx="508">
                  <c:v>625</c:v>
                </c:pt>
                <c:pt idx="509">
                  <c:v>625</c:v>
                </c:pt>
                <c:pt idx="510">
                  <c:v>625</c:v>
                </c:pt>
                <c:pt idx="511">
                  <c:v>625</c:v>
                </c:pt>
                <c:pt idx="512">
                  <c:v>625</c:v>
                </c:pt>
                <c:pt idx="513">
                  <c:v>625</c:v>
                </c:pt>
                <c:pt idx="514">
                  <c:v>625</c:v>
                </c:pt>
                <c:pt idx="515">
                  <c:v>625</c:v>
                </c:pt>
                <c:pt idx="516">
                  <c:v>625</c:v>
                </c:pt>
                <c:pt idx="517">
                  <c:v>625</c:v>
                </c:pt>
                <c:pt idx="518">
                  <c:v>625</c:v>
                </c:pt>
                <c:pt idx="519">
                  <c:v>625</c:v>
                </c:pt>
                <c:pt idx="520">
                  <c:v>625</c:v>
                </c:pt>
                <c:pt idx="521">
                  <c:v>625</c:v>
                </c:pt>
                <c:pt idx="522">
                  <c:v>625</c:v>
                </c:pt>
                <c:pt idx="523">
                  <c:v>625</c:v>
                </c:pt>
                <c:pt idx="524">
                  <c:v>625</c:v>
                </c:pt>
                <c:pt idx="525">
                  <c:v>625</c:v>
                </c:pt>
                <c:pt idx="526">
                  <c:v>625</c:v>
                </c:pt>
                <c:pt idx="527">
                  <c:v>625</c:v>
                </c:pt>
                <c:pt idx="528">
                  <c:v>625</c:v>
                </c:pt>
                <c:pt idx="529">
                  <c:v>625</c:v>
                </c:pt>
                <c:pt idx="530">
                  <c:v>625</c:v>
                </c:pt>
                <c:pt idx="531">
                  <c:v>625</c:v>
                </c:pt>
                <c:pt idx="532">
                  <c:v>625</c:v>
                </c:pt>
                <c:pt idx="533">
                  <c:v>625</c:v>
                </c:pt>
                <c:pt idx="534">
                  <c:v>625</c:v>
                </c:pt>
                <c:pt idx="535">
                  <c:v>625</c:v>
                </c:pt>
                <c:pt idx="536">
                  <c:v>625</c:v>
                </c:pt>
                <c:pt idx="537">
                  <c:v>625</c:v>
                </c:pt>
                <c:pt idx="538">
                  <c:v>625</c:v>
                </c:pt>
                <c:pt idx="539">
                  <c:v>625</c:v>
                </c:pt>
                <c:pt idx="540">
                  <c:v>625</c:v>
                </c:pt>
                <c:pt idx="541">
                  <c:v>625</c:v>
                </c:pt>
                <c:pt idx="542">
                  <c:v>625</c:v>
                </c:pt>
                <c:pt idx="543">
                  <c:v>625</c:v>
                </c:pt>
                <c:pt idx="544">
                  <c:v>625</c:v>
                </c:pt>
                <c:pt idx="545">
                  <c:v>625</c:v>
                </c:pt>
                <c:pt idx="546">
                  <c:v>625</c:v>
                </c:pt>
                <c:pt idx="547">
                  <c:v>625</c:v>
                </c:pt>
                <c:pt idx="548">
                  <c:v>625</c:v>
                </c:pt>
                <c:pt idx="549">
                  <c:v>625</c:v>
                </c:pt>
                <c:pt idx="550">
                  <c:v>625</c:v>
                </c:pt>
                <c:pt idx="551">
                  <c:v>625</c:v>
                </c:pt>
                <c:pt idx="552">
                  <c:v>625</c:v>
                </c:pt>
                <c:pt idx="553">
                  <c:v>625</c:v>
                </c:pt>
                <c:pt idx="554">
                  <c:v>625</c:v>
                </c:pt>
                <c:pt idx="555">
                  <c:v>625</c:v>
                </c:pt>
                <c:pt idx="556">
                  <c:v>625</c:v>
                </c:pt>
                <c:pt idx="557">
                  <c:v>625</c:v>
                </c:pt>
                <c:pt idx="558">
                  <c:v>625</c:v>
                </c:pt>
                <c:pt idx="559">
                  <c:v>625</c:v>
                </c:pt>
                <c:pt idx="560">
                  <c:v>625</c:v>
                </c:pt>
                <c:pt idx="561">
                  <c:v>625</c:v>
                </c:pt>
                <c:pt idx="562">
                  <c:v>625</c:v>
                </c:pt>
                <c:pt idx="563">
                  <c:v>625</c:v>
                </c:pt>
                <c:pt idx="564">
                  <c:v>625</c:v>
                </c:pt>
                <c:pt idx="565">
                  <c:v>625</c:v>
                </c:pt>
                <c:pt idx="566">
                  <c:v>625</c:v>
                </c:pt>
                <c:pt idx="567">
                  <c:v>625</c:v>
                </c:pt>
                <c:pt idx="568">
                  <c:v>625</c:v>
                </c:pt>
                <c:pt idx="569">
                  <c:v>625</c:v>
                </c:pt>
                <c:pt idx="570">
                  <c:v>625</c:v>
                </c:pt>
                <c:pt idx="571">
                  <c:v>625</c:v>
                </c:pt>
                <c:pt idx="572">
                  <c:v>625</c:v>
                </c:pt>
                <c:pt idx="573">
                  <c:v>625</c:v>
                </c:pt>
                <c:pt idx="574">
                  <c:v>625</c:v>
                </c:pt>
                <c:pt idx="575">
                  <c:v>625</c:v>
                </c:pt>
                <c:pt idx="576">
                  <c:v>625</c:v>
                </c:pt>
                <c:pt idx="577">
                  <c:v>625</c:v>
                </c:pt>
                <c:pt idx="578">
                  <c:v>625</c:v>
                </c:pt>
                <c:pt idx="579">
                  <c:v>625</c:v>
                </c:pt>
                <c:pt idx="580">
                  <c:v>625</c:v>
                </c:pt>
                <c:pt idx="581">
                  <c:v>625</c:v>
                </c:pt>
                <c:pt idx="582">
                  <c:v>625</c:v>
                </c:pt>
                <c:pt idx="583">
                  <c:v>625</c:v>
                </c:pt>
                <c:pt idx="584">
                  <c:v>625</c:v>
                </c:pt>
                <c:pt idx="585">
                  <c:v>625</c:v>
                </c:pt>
                <c:pt idx="586">
                  <c:v>625</c:v>
                </c:pt>
                <c:pt idx="587">
                  <c:v>625</c:v>
                </c:pt>
                <c:pt idx="588">
                  <c:v>625</c:v>
                </c:pt>
                <c:pt idx="589">
                  <c:v>625</c:v>
                </c:pt>
                <c:pt idx="590">
                  <c:v>625</c:v>
                </c:pt>
                <c:pt idx="591">
                  <c:v>625</c:v>
                </c:pt>
                <c:pt idx="592">
                  <c:v>625</c:v>
                </c:pt>
                <c:pt idx="593">
                  <c:v>625</c:v>
                </c:pt>
                <c:pt idx="594">
                  <c:v>625</c:v>
                </c:pt>
                <c:pt idx="595">
                  <c:v>625</c:v>
                </c:pt>
                <c:pt idx="596">
                  <c:v>625</c:v>
                </c:pt>
                <c:pt idx="597">
                  <c:v>625</c:v>
                </c:pt>
                <c:pt idx="598">
                  <c:v>625</c:v>
                </c:pt>
                <c:pt idx="599">
                  <c:v>625</c:v>
                </c:pt>
                <c:pt idx="600">
                  <c:v>625</c:v>
                </c:pt>
                <c:pt idx="601">
                  <c:v>625</c:v>
                </c:pt>
                <c:pt idx="602">
                  <c:v>625</c:v>
                </c:pt>
                <c:pt idx="603">
                  <c:v>625</c:v>
                </c:pt>
                <c:pt idx="604">
                  <c:v>625</c:v>
                </c:pt>
                <c:pt idx="605">
                  <c:v>625</c:v>
                </c:pt>
                <c:pt idx="606">
                  <c:v>625</c:v>
                </c:pt>
                <c:pt idx="607">
                  <c:v>625</c:v>
                </c:pt>
                <c:pt idx="608">
                  <c:v>625</c:v>
                </c:pt>
                <c:pt idx="609">
                  <c:v>625</c:v>
                </c:pt>
                <c:pt idx="610">
                  <c:v>625</c:v>
                </c:pt>
                <c:pt idx="611">
                  <c:v>625</c:v>
                </c:pt>
                <c:pt idx="612">
                  <c:v>625</c:v>
                </c:pt>
                <c:pt idx="613">
                  <c:v>625</c:v>
                </c:pt>
                <c:pt idx="614">
                  <c:v>625</c:v>
                </c:pt>
                <c:pt idx="615">
                  <c:v>625</c:v>
                </c:pt>
                <c:pt idx="616">
                  <c:v>625</c:v>
                </c:pt>
                <c:pt idx="617">
                  <c:v>625</c:v>
                </c:pt>
                <c:pt idx="618">
                  <c:v>625</c:v>
                </c:pt>
                <c:pt idx="619">
                  <c:v>625</c:v>
                </c:pt>
                <c:pt idx="620">
                  <c:v>625</c:v>
                </c:pt>
                <c:pt idx="621">
                  <c:v>625</c:v>
                </c:pt>
                <c:pt idx="622">
                  <c:v>625</c:v>
                </c:pt>
                <c:pt idx="623">
                  <c:v>625</c:v>
                </c:pt>
                <c:pt idx="624">
                  <c:v>625</c:v>
                </c:pt>
                <c:pt idx="625">
                  <c:v>625</c:v>
                </c:pt>
                <c:pt idx="626">
                  <c:v>625</c:v>
                </c:pt>
                <c:pt idx="627">
                  <c:v>625</c:v>
                </c:pt>
                <c:pt idx="628">
                  <c:v>625</c:v>
                </c:pt>
                <c:pt idx="629">
                  <c:v>625</c:v>
                </c:pt>
                <c:pt idx="630">
                  <c:v>625</c:v>
                </c:pt>
                <c:pt idx="631">
                  <c:v>625</c:v>
                </c:pt>
                <c:pt idx="632">
                  <c:v>625</c:v>
                </c:pt>
                <c:pt idx="633">
                  <c:v>625</c:v>
                </c:pt>
                <c:pt idx="634">
                  <c:v>625</c:v>
                </c:pt>
                <c:pt idx="635">
                  <c:v>625</c:v>
                </c:pt>
                <c:pt idx="636">
                  <c:v>625</c:v>
                </c:pt>
                <c:pt idx="637">
                  <c:v>625</c:v>
                </c:pt>
                <c:pt idx="638">
                  <c:v>625</c:v>
                </c:pt>
                <c:pt idx="639">
                  <c:v>625</c:v>
                </c:pt>
                <c:pt idx="640">
                  <c:v>625</c:v>
                </c:pt>
                <c:pt idx="641">
                  <c:v>625</c:v>
                </c:pt>
                <c:pt idx="642">
                  <c:v>625</c:v>
                </c:pt>
                <c:pt idx="643">
                  <c:v>625</c:v>
                </c:pt>
                <c:pt idx="644">
                  <c:v>625</c:v>
                </c:pt>
                <c:pt idx="645">
                  <c:v>625</c:v>
                </c:pt>
                <c:pt idx="646">
                  <c:v>625</c:v>
                </c:pt>
                <c:pt idx="647">
                  <c:v>625</c:v>
                </c:pt>
                <c:pt idx="648">
                  <c:v>625</c:v>
                </c:pt>
                <c:pt idx="649">
                  <c:v>625</c:v>
                </c:pt>
                <c:pt idx="650">
                  <c:v>625</c:v>
                </c:pt>
                <c:pt idx="651">
                  <c:v>625</c:v>
                </c:pt>
                <c:pt idx="652">
                  <c:v>625</c:v>
                </c:pt>
                <c:pt idx="653">
                  <c:v>625</c:v>
                </c:pt>
                <c:pt idx="654">
                  <c:v>625</c:v>
                </c:pt>
                <c:pt idx="655">
                  <c:v>625</c:v>
                </c:pt>
                <c:pt idx="656">
                  <c:v>625</c:v>
                </c:pt>
                <c:pt idx="657">
                  <c:v>625</c:v>
                </c:pt>
                <c:pt idx="658">
                  <c:v>625</c:v>
                </c:pt>
                <c:pt idx="659">
                  <c:v>625</c:v>
                </c:pt>
                <c:pt idx="660">
                  <c:v>625</c:v>
                </c:pt>
                <c:pt idx="661">
                  <c:v>625</c:v>
                </c:pt>
                <c:pt idx="662">
                  <c:v>625</c:v>
                </c:pt>
                <c:pt idx="663">
                  <c:v>625</c:v>
                </c:pt>
                <c:pt idx="664">
                  <c:v>625</c:v>
                </c:pt>
                <c:pt idx="665">
                  <c:v>625</c:v>
                </c:pt>
                <c:pt idx="666">
                  <c:v>625</c:v>
                </c:pt>
                <c:pt idx="667">
                  <c:v>625</c:v>
                </c:pt>
                <c:pt idx="668">
                  <c:v>625</c:v>
                </c:pt>
                <c:pt idx="669">
                  <c:v>625</c:v>
                </c:pt>
                <c:pt idx="670">
                  <c:v>625</c:v>
                </c:pt>
                <c:pt idx="671">
                  <c:v>625</c:v>
                </c:pt>
                <c:pt idx="672">
                  <c:v>625</c:v>
                </c:pt>
                <c:pt idx="673">
                  <c:v>625</c:v>
                </c:pt>
                <c:pt idx="674">
                  <c:v>625</c:v>
                </c:pt>
                <c:pt idx="675">
                  <c:v>625</c:v>
                </c:pt>
                <c:pt idx="676">
                  <c:v>625</c:v>
                </c:pt>
                <c:pt idx="677">
                  <c:v>625</c:v>
                </c:pt>
                <c:pt idx="678">
                  <c:v>625</c:v>
                </c:pt>
                <c:pt idx="679">
                  <c:v>625</c:v>
                </c:pt>
                <c:pt idx="680">
                  <c:v>625</c:v>
                </c:pt>
                <c:pt idx="681">
                  <c:v>625</c:v>
                </c:pt>
                <c:pt idx="682">
                  <c:v>625</c:v>
                </c:pt>
                <c:pt idx="683">
                  <c:v>625</c:v>
                </c:pt>
                <c:pt idx="684">
                  <c:v>625</c:v>
                </c:pt>
                <c:pt idx="685">
                  <c:v>625</c:v>
                </c:pt>
                <c:pt idx="686">
                  <c:v>625</c:v>
                </c:pt>
                <c:pt idx="687">
                  <c:v>625</c:v>
                </c:pt>
                <c:pt idx="688">
                  <c:v>625</c:v>
                </c:pt>
                <c:pt idx="689">
                  <c:v>625</c:v>
                </c:pt>
                <c:pt idx="690">
                  <c:v>625</c:v>
                </c:pt>
                <c:pt idx="691">
                  <c:v>625</c:v>
                </c:pt>
                <c:pt idx="692">
                  <c:v>625</c:v>
                </c:pt>
                <c:pt idx="693">
                  <c:v>625</c:v>
                </c:pt>
                <c:pt idx="694">
                  <c:v>625</c:v>
                </c:pt>
                <c:pt idx="695">
                  <c:v>625</c:v>
                </c:pt>
                <c:pt idx="696">
                  <c:v>625</c:v>
                </c:pt>
                <c:pt idx="697">
                  <c:v>625</c:v>
                </c:pt>
                <c:pt idx="698">
                  <c:v>625</c:v>
                </c:pt>
                <c:pt idx="699">
                  <c:v>625</c:v>
                </c:pt>
                <c:pt idx="700">
                  <c:v>625</c:v>
                </c:pt>
                <c:pt idx="701">
                  <c:v>625</c:v>
                </c:pt>
                <c:pt idx="702">
                  <c:v>625</c:v>
                </c:pt>
                <c:pt idx="703">
                  <c:v>625</c:v>
                </c:pt>
                <c:pt idx="704">
                  <c:v>625</c:v>
                </c:pt>
                <c:pt idx="705">
                  <c:v>625</c:v>
                </c:pt>
                <c:pt idx="706">
                  <c:v>625</c:v>
                </c:pt>
                <c:pt idx="707">
                  <c:v>625</c:v>
                </c:pt>
                <c:pt idx="708">
                  <c:v>625</c:v>
                </c:pt>
                <c:pt idx="709">
                  <c:v>625</c:v>
                </c:pt>
                <c:pt idx="710">
                  <c:v>625</c:v>
                </c:pt>
                <c:pt idx="711">
                  <c:v>625</c:v>
                </c:pt>
                <c:pt idx="712">
                  <c:v>625</c:v>
                </c:pt>
                <c:pt idx="713">
                  <c:v>625</c:v>
                </c:pt>
                <c:pt idx="714">
                  <c:v>625</c:v>
                </c:pt>
                <c:pt idx="715">
                  <c:v>625</c:v>
                </c:pt>
                <c:pt idx="716">
                  <c:v>625</c:v>
                </c:pt>
                <c:pt idx="717">
                  <c:v>625</c:v>
                </c:pt>
                <c:pt idx="718">
                  <c:v>625</c:v>
                </c:pt>
                <c:pt idx="719">
                  <c:v>625</c:v>
                </c:pt>
                <c:pt idx="720">
                  <c:v>625</c:v>
                </c:pt>
                <c:pt idx="721">
                  <c:v>625</c:v>
                </c:pt>
                <c:pt idx="722">
                  <c:v>625</c:v>
                </c:pt>
                <c:pt idx="723">
                  <c:v>625</c:v>
                </c:pt>
                <c:pt idx="724">
                  <c:v>625</c:v>
                </c:pt>
                <c:pt idx="725">
                  <c:v>625</c:v>
                </c:pt>
                <c:pt idx="726">
                  <c:v>625</c:v>
                </c:pt>
                <c:pt idx="727">
                  <c:v>625</c:v>
                </c:pt>
                <c:pt idx="728">
                  <c:v>625</c:v>
                </c:pt>
                <c:pt idx="729">
                  <c:v>625</c:v>
                </c:pt>
                <c:pt idx="730">
                  <c:v>625</c:v>
                </c:pt>
                <c:pt idx="731">
                  <c:v>625</c:v>
                </c:pt>
                <c:pt idx="732">
                  <c:v>625</c:v>
                </c:pt>
                <c:pt idx="733">
                  <c:v>625</c:v>
                </c:pt>
                <c:pt idx="734">
                  <c:v>625</c:v>
                </c:pt>
                <c:pt idx="735">
                  <c:v>625</c:v>
                </c:pt>
                <c:pt idx="736">
                  <c:v>625</c:v>
                </c:pt>
                <c:pt idx="737">
                  <c:v>625</c:v>
                </c:pt>
                <c:pt idx="738">
                  <c:v>625</c:v>
                </c:pt>
                <c:pt idx="739">
                  <c:v>625</c:v>
                </c:pt>
                <c:pt idx="740">
                  <c:v>625</c:v>
                </c:pt>
                <c:pt idx="741">
                  <c:v>625</c:v>
                </c:pt>
                <c:pt idx="742">
                  <c:v>625</c:v>
                </c:pt>
                <c:pt idx="743">
                  <c:v>625</c:v>
                </c:pt>
                <c:pt idx="744">
                  <c:v>625</c:v>
                </c:pt>
                <c:pt idx="745">
                  <c:v>625</c:v>
                </c:pt>
                <c:pt idx="746">
                  <c:v>625</c:v>
                </c:pt>
                <c:pt idx="747">
                  <c:v>625</c:v>
                </c:pt>
                <c:pt idx="748">
                  <c:v>625</c:v>
                </c:pt>
                <c:pt idx="749">
                  <c:v>625</c:v>
                </c:pt>
                <c:pt idx="750">
                  <c:v>625</c:v>
                </c:pt>
                <c:pt idx="751">
                  <c:v>625</c:v>
                </c:pt>
                <c:pt idx="752">
                  <c:v>625</c:v>
                </c:pt>
                <c:pt idx="753">
                  <c:v>625</c:v>
                </c:pt>
                <c:pt idx="754">
                  <c:v>625</c:v>
                </c:pt>
                <c:pt idx="755">
                  <c:v>625</c:v>
                </c:pt>
                <c:pt idx="756">
                  <c:v>625</c:v>
                </c:pt>
                <c:pt idx="757">
                  <c:v>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B2-454F-8A49-918B257E7991}"/>
            </c:ext>
          </c:extLst>
        </c:ser>
        <c:ser>
          <c:idx val="0"/>
          <c:order val="1"/>
          <c:tx>
            <c:v>free base</c:v>
          </c:tx>
          <c:spPr>
            <a:ln w="2222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Pt>
            <c:idx val="36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D578-40B4-ABDB-AFAE88449E2B}"/>
              </c:ext>
            </c:extLst>
          </c:dPt>
          <c:dPt>
            <c:idx val="37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DFE-4382-A6B5-473E2FEF12CC}"/>
              </c:ext>
            </c:extLst>
          </c:dPt>
          <c:dPt>
            <c:idx val="38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D578-40B4-ABDB-AFAE88449E2B}"/>
              </c:ext>
            </c:extLst>
          </c:dPt>
          <c:xVal>
            <c:numRef>
              <c:f>'Heroin solubility'!$D$395:$D$794</c:f>
              <c:numCache>
                <c:formatCode>General</c:formatCode>
                <c:ptCount val="400"/>
                <c:pt idx="0">
                  <c:v>4.92</c:v>
                </c:pt>
                <c:pt idx="1">
                  <c:v>4.93</c:v>
                </c:pt>
                <c:pt idx="2">
                  <c:v>4.9400000000000004</c:v>
                </c:pt>
                <c:pt idx="3">
                  <c:v>4.95</c:v>
                </c:pt>
                <c:pt idx="4">
                  <c:v>4.96</c:v>
                </c:pt>
                <c:pt idx="5">
                  <c:v>4.97</c:v>
                </c:pt>
                <c:pt idx="6">
                  <c:v>4.9800000000000004</c:v>
                </c:pt>
                <c:pt idx="7">
                  <c:v>4.99</c:v>
                </c:pt>
                <c:pt idx="8">
                  <c:v>5</c:v>
                </c:pt>
                <c:pt idx="9">
                  <c:v>5.01</c:v>
                </c:pt>
                <c:pt idx="10">
                  <c:v>5.0199999999999996</c:v>
                </c:pt>
                <c:pt idx="11">
                  <c:v>5.03</c:v>
                </c:pt>
                <c:pt idx="12">
                  <c:v>5.04</c:v>
                </c:pt>
                <c:pt idx="13">
                  <c:v>5.05</c:v>
                </c:pt>
                <c:pt idx="14">
                  <c:v>5.0599999999999996</c:v>
                </c:pt>
                <c:pt idx="15">
                  <c:v>5.07</c:v>
                </c:pt>
                <c:pt idx="16">
                  <c:v>5.08</c:v>
                </c:pt>
                <c:pt idx="17">
                  <c:v>5.09</c:v>
                </c:pt>
                <c:pt idx="18">
                  <c:v>5.0999999999999996</c:v>
                </c:pt>
                <c:pt idx="19">
                  <c:v>5.1100000000000003</c:v>
                </c:pt>
                <c:pt idx="20">
                  <c:v>5.12</c:v>
                </c:pt>
                <c:pt idx="21">
                  <c:v>5.13</c:v>
                </c:pt>
                <c:pt idx="22">
                  <c:v>5.14</c:v>
                </c:pt>
                <c:pt idx="23">
                  <c:v>5.15</c:v>
                </c:pt>
                <c:pt idx="24">
                  <c:v>5.16</c:v>
                </c:pt>
                <c:pt idx="25">
                  <c:v>5.17</c:v>
                </c:pt>
                <c:pt idx="26">
                  <c:v>5.18</c:v>
                </c:pt>
                <c:pt idx="27">
                  <c:v>5.19</c:v>
                </c:pt>
                <c:pt idx="28">
                  <c:v>5.2</c:v>
                </c:pt>
                <c:pt idx="29">
                  <c:v>5.21</c:v>
                </c:pt>
                <c:pt idx="30">
                  <c:v>5.22</c:v>
                </c:pt>
                <c:pt idx="31">
                  <c:v>5.23</c:v>
                </c:pt>
                <c:pt idx="32">
                  <c:v>5.24</c:v>
                </c:pt>
                <c:pt idx="33">
                  <c:v>5.25</c:v>
                </c:pt>
                <c:pt idx="34">
                  <c:v>5.26</c:v>
                </c:pt>
                <c:pt idx="35">
                  <c:v>5.27</c:v>
                </c:pt>
                <c:pt idx="36">
                  <c:v>5.28</c:v>
                </c:pt>
                <c:pt idx="37">
                  <c:v>5.29</c:v>
                </c:pt>
                <c:pt idx="38">
                  <c:v>5.3</c:v>
                </c:pt>
                <c:pt idx="39">
                  <c:v>5.31</c:v>
                </c:pt>
                <c:pt idx="40">
                  <c:v>5.32</c:v>
                </c:pt>
                <c:pt idx="41">
                  <c:v>5.33</c:v>
                </c:pt>
                <c:pt idx="42">
                  <c:v>5.34</c:v>
                </c:pt>
                <c:pt idx="43">
                  <c:v>5.35</c:v>
                </c:pt>
                <c:pt idx="44">
                  <c:v>5.36</c:v>
                </c:pt>
                <c:pt idx="45">
                  <c:v>5.37</c:v>
                </c:pt>
                <c:pt idx="46">
                  <c:v>5.38</c:v>
                </c:pt>
                <c:pt idx="47">
                  <c:v>5.39</c:v>
                </c:pt>
                <c:pt idx="48">
                  <c:v>5.4</c:v>
                </c:pt>
                <c:pt idx="49">
                  <c:v>5.41</c:v>
                </c:pt>
                <c:pt idx="50">
                  <c:v>5.42</c:v>
                </c:pt>
                <c:pt idx="51">
                  <c:v>5.43</c:v>
                </c:pt>
                <c:pt idx="52">
                  <c:v>5.44</c:v>
                </c:pt>
                <c:pt idx="53">
                  <c:v>5.45</c:v>
                </c:pt>
                <c:pt idx="54">
                  <c:v>5.46</c:v>
                </c:pt>
                <c:pt idx="55">
                  <c:v>5.47</c:v>
                </c:pt>
                <c:pt idx="56">
                  <c:v>5.48</c:v>
                </c:pt>
                <c:pt idx="57">
                  <c:v>5.49</c:v>
                </c:pt>
                <c:pt idx="58">
                  <c:v>5.5</c:v>
                </c:pt>
                <c:pt idx="59">
                  <c:v>5.51</c:v>
                </c:pt>
                <c:pt idx="60">
                  <c:v>5.52</c:v>
                </c:pt>
                <c:pt idx="61">
                  <c:v>5.53</c:v>
                </c:pt>
                <c:pt idx="62">
                  <c:v>5.54</c:v>
                </c:pt>
                <c:pt idx="63">
                  <c:v>5.55</c:v>
                </c:pt>
                <c:pt idx="64">
                  <c:v>5.56</c:v>
                </c:pt>
                <c:pt idx="65">
                  <c:v>5.57</c:v>
                </c:pt>
                <c:pt idx="66">
                  <c:v>5.58</c:v>
                </c:pt>
                <c:pt idx="67">
                  <c:v>5.59</c:v>
                </c:pt>
                <c:pt idx="68">
                  <c:v>5.6</c:v>
                </c:pt>
                <c:pt idx="69">
                  <c:v>5.61</c:v>
                </c:pt>
                <c:pt idx="70">
                  <c:v>5.62</c:v>
                </c:pt>
                <c:pt idx="71">
                  <c:v>5.63</c:v>
                </c:pt>
                <c:pt idx="72">
                  <c:v>5.64</c:v>
                </c:pt>
                <c:pt idx="73">
                  <c:v>5.65</c:v>
                </c:pt>
                <c:pt idx="74">
                  <c:v>5.66</c:v>
                </c:pt>
                <c:pt idx="75">
                  <c:v>5.67</c:v>
                </c:pt>
                <c:pt idx="76">
                  <c:v>5.68</c:v>
                </c:pt>
                <c:pt idx="77">
                  <c:v>5.69</c:v>
                </c:pt>
                <c:pt idx="78">
                  <c:v>5.7</c:v>
                </c:pt>
                <c:pt idx="79">
                  <c:v>5.71</c:v>
                </c:pt>
                <c:pt idx="80">
                  <c:v>5.72</c:v>
                </c:pt>
                <c:pt idx="81">
                  <c:v>5.73</c:v>
                </c:pt>
                <c:pt idx="82">
                  <c:v>5.74</c:v>
                </c:pt>
                <c:pt idx="83">
                  <c:v>5.75</c:v>
                </c:pt>
                <c:pt idx="84">
                  <c:v>5.76</c:v>
                </c:pt>
                <c:pt idx="85">
                  <c:v>5.77</c:v>
                </c:pt>
                <c:pt idx="86">
                  <c:v>5.78</c:v>
                </c:pt>
                <c:pt idx="87">
                  <c:v>5.79</c:v>
                </c:pt>
                <c:pt idx="88">
                  <c:v>5.8</c:v>
                </c:pt>
                <c:pt idx="89">
                  <c:v>5.81</c:v>
                </c:pt>
                <c:pt idx="90">
                  <c:v>5.82</c:v>
                </c:pt>
                <c:pt idx="91">
                  <c:v>5.83</c:v>
                </c:pt>
                <c:pt idx="92">
                  <c:v>5.84</c:v>
                </c:pt>
                <c:pt idx="93">
                  <c:v>5.85</c:v>
                </c:pt>
                <c:pt idx="94">
                  <c:v>5.86</c:v>
                </c:pt>
                <c:pt idx="95">
                  <c:v>5.87</c:v>
                </c:pt>
                <c:pt idx="96">
                  <c:v>5.88</c:v>
                </c:pt>
                <c:pt idx="97">
                  <c:v>5.89</c:v>
                </c:pt>
                <c:pt idx="98">
                  <c:v>5.9</c:v>
                </c:pt>
                <c:pt idx="99">
                  <c:v>5.91</c:v>
                </c:pt>
                <c:pt idx="100">
                  <c:v>5.92</c:v>
                </c:pt>
                <c:pt idx="101">
                  <c:v>5.93</c:v>
                </c:pt>
                <c:pt idx="102">
                  <c:v>5.94</c:v>
                </c:pt>
                <c:pt idx="103">
                  <c:v>5.95</c:v>
                </c:pt>
                <c:pt idx="104">
                  <c:v>5.96</c:v>
                </c:pt>
                <c:pt idx="105">
                  <c:v>5.97</c:v>
                </c:pt>
                <c:pt idx="106">
                  <c:v>5.98</c:v>
                </c:pt>
                <c:pt idx="107">
                  <c:v>5.99</c:v>
                </c:pt>
                <c:pt idx="108">
                  <c:v>6</c:v>
                </c:pt>
                <c:pt idx="109">
                  <c:v>6.01</c:v>
                </c:pt>
                <c:pt idx="110">
                  <c:v>6.02</c:v>
                </c:pt>
                <c:pt idx="111">
                  <c:v>6.03</c:v>
                </c:pt>
                <c:pt idx="112">
                  <c:v>6.04</c:v>
                </c:pt>
                <c:pt idx="113">
                  <c:v>6.05</c:v>
                </c:pt>
                <c:pt idx="114">
                  <c:v>6.06</c:v>
                </c:pt>
                <c:pt idx="115">
                  <c:v>6.07</c:v>
                </c:pt>
                <c:pt idx="116">
                  <c:v>6.08</c:v>
                </c:pt>
                <c:pt idx="117">
                  <c:v>6.09</c:v>
                </c:pt>
                <c:pt idx="118">
                  <c:v>6.1</c:v>
                </c:pt>
                <c:pt idx="119">
                  <c:v>6.11</c:v>
                </c:pt>
                <c:pt idx="120">
                  <c:v>6.12</c:v>
                </c:pt>
                <c:pt idx="121">
                  <c:v>6.13</c:v>
                </c:pt>
                <c:pt idx="122">
                  <c:v>6.14</c:v>
                </c:pt>
                <c:pt idx="123">
                  <c:v>6.15</c:v>
                </c:pt>
                <c:pt idx="124">
                  <c:v>6.16</c:v>
                </c:pt>
                <c:pt idx="125">
                  <c:v>6.17</c:v>
                </c:pt>
                <c:pt idx="126">
                  <c:v>6.18</c:v>
                </c:pt>
                <c:pt idx="127">
                  <c:v>6.19</c:v>
                </c:pt>
                <c:pt idx="128">
                  <c:v>6.2</c:v>
                </c:pt>
                <c:pt idx="129">
                  <c:v>6.21</c:v>
                </c:pt>
                <c:pt idx="130">
                  <c:v>6.22</c:v>
                </c:pt>
                <c:pt idx="131">
                  <c:v>6.23</c:v>
                </c:pt>
                <c:pt idx="132">
                  <c:v>6.24</c:v>
                </c:pt>
                <c:pt idx="133">
                  <c:v>6.25</c:v>
                </c:pt>
                <c:pt idx="134">
                  <c:v>6.26</c:v>
                </c:pt>
                <c:pt idx="135">
                  <c:v>6.27</c:v>
                </c:pt>
                <c:pt idx="136">
                  <c:v>6.28</c:v>
                </c:pt>
                <c:pt idx="137">
                  <c:v>6.29</c:v>
                </c:pt>
                <c:pt idx="138">
                  <c:v>6.3</c:v>
                </c:pt>
                <c:pt idx="139">
                  <c:v>6.31</c:v>
                </c:pt>
                <c:pt idx="140">
                  <c:v>6.32</c:v>
                </c:pt>
                <c:pt idx="141">
                  <c:v>6.33</c:v>
                </c:pt>
                <c:pt idx="142">
                  <c:v>6.34</c:v>
                </c:pt>
                <c:pt idx="143">
                  <c:v>6.35</c:v>
                </c:pt>
                <c:pt idx="144">
                  <c:v>6.36</c:v>
                </c:pt>
                <c:pt idx="145">
                  <c:v>6.37</c:v>
                </c:pt>
                <c:pt idx="146">
                  <c:v>6.38</c:v>
                </c:pt>
                <c:pt idx="147">
                  <c:v>6.39</c:v>
                </c:pt>
                <c:pt idx="148">
                  <c:v>6.4</c:v>
                </c:pt>
                <c:pt idx="149">
                  <c:v>6.41</c:v>
                </c:pt>
                <c:pt idx="150">
                  <c:v>6.42</c:v>
                </c:pt>
                <c:pt idx="151">
                  <c:v>6.43</c:v>
                </c:pt>
                <c:pt idx="152">
                  <c:v>6.44</c:v>
                </c:pt>
                <c:pt idx="153">
                  <c:v>6.45</c:v>
                </c:pt>
                <c:pt idx="154">
                  <c:v>6.46</c:v>
                </c:pt>
                <c:pt idx="155">
                  <c:v>6.47</c:v>
                </c:pt>
                <c:pt idx="156">
                  <c:v>6.48</c:v>
                </c:pt>
                <c:pt idx="157">
                  <c:v>6.49</c:v>
                </c:pt>
                <c:pt idx="158">
                  <c:v>6.5</c:v>
                </c:pt>
                <c:pt idx="159">
                  <c:v>6.51</c:v>
                </c:pt>
                <c:pt idx="160">
                  <c:v>6.52</c:v>
                </c:pt>
                <c:pt idx="161">
                  <c:v>6.53</c:v>
                </c:pt>
                <c:pt idx="162">
                  <c:v>6.54</c:v>
                </c:pt>
                <c:pt idx="163">
                  <c:v>6.55</c:v>
                </c:pt>
                <c:pt idx="164">
                  <c:v>6.56</c:v>
                </c:pt>
                <c:pt idx="165">
                  <c:v>6.57</c:v>
                </c:pt>
                <c:pt idx="166">
                  <c:v>6.58</c:v>
                </c:pt>
                <c:pt idx="167">
                  <c:v>6.59</c:v>
                </c:pt>
                <c:pt idx="168">
                  <c:v>6.6</c:v>
                </c:pt>
                <c:pt idx="169">
                  <c:v>6.61</c:v>
                </c:pt>
                <c:pt idx="170">
                  <c:v>6.62</c:v>
                </c:pt>
                <c:pt idx="171">
                  <c:v>6.63</c:v>
                </c:pt>
                <c:pt idx="172">
                  <c:v>6.64</c:v>
                </c:pt>
                <c:pt idx="173">
                  <c:v>6.65</c:v>
                </c:pt>
                <c:pt idx="174">
                  <c:v>6.66</c:v>
                </c:pt>
                <c:pt idx="175">
                  <c:v>6.67</c:v>
                </c:pt>
                <c:pt idx="176">
                  <c:v>6.68</c:v>
                </c:pt>
                <c:pt idx="177">
                  <c:v>6.69</c:v>
                </c:pt>
                <c:pt idx="178">
                  <c:v>6.7</c:v>
                </c:pt>
                <c:pt idx="179">
                  <c:v>6.71</c:v>
                </c:pt>
                <c:pt idx="180">
                  <c:v>6.72</c:v>
                </c:pt>
                <c:pt idx="181">
                  <c:v>6.73</c:v>
                </c:pt>
                <c:pt idx="182">
                  <c:v>6.74</c:v>
                </c:pt>
                <c:pt idx="183">
                  <c:v>6.75</c:v>
                </c:pt>
                <c:pt idx="184">
                  <c:v>6.76</c:v>
                </c:pt>
                <c:pt idx="185">
                  <c:v>6.77</c:v>
                </c:pt>
                <c:pt idx="186">
                  <c:v>6.78</c:v>
                </c:pt>
                <c:pt idx="187">
                  <c:v>6.79</c:v>
                </c:pt>
                <c:pt idx="188">
                  <c:v>6.8</c:v>
                </c:pt>
                <c:pt idx="189">
                  <c:v>6.81</c:v>
                </c:pt>
                <c:pt idx="190">
                  <c:v>6.82</c:v>
                </c:pt>
                <c:pt idx="191">
                  <c:v>6.83</c:v>
                </c:pt>
                <c:pt idx="192">
                  <c:v>6.84</c:v>
                </c:pt>
                <c:pt idx="193">
                  <c:v>6.85</c:v>
                </c:pt>
                <c:pt idx="194">
                  <c:v>6.86</c:v>
                </c:pt>
                <c:pt idx="195">
                  <c:v>6.87</c:v>
                </c:pt>
                <c:pt idx="196">
                  <c:v>6.88</c:v>
                </c:pt>
                <c:pt idx="197">
                  <c:v>6.89</c:v>
                </c:pt>
                <c:pt idx="198">
                  <c:v>6.9</c:v>
                </c:pt>
                <c:pt idx="199">
                  <c:v>6.91</c:v>
                </c:pt>
                <c:pt idx="200">
                  <c:v>6.92</c:v>
                </c:pt>
                <c:pt idx="201">
                  <c:v>6.93</c:v>
                </c:pt>
                <c:pt idx="202">
                  <c:v>6.94</c:v>
                </c:pt>
                <c:pt idx="203">
                  <c:v>6.95</c:v>
                </c:pt>
                <c:pt idx="204">
                  <c:v>6.96</c:v>
                </c:pt>
                <c:pt idx="205">
                  <c:v>6.97</c:v>
                </c:pt>
                <c:pt idx="206">
                  <c:v>6.98</c:v>
                </c:pt>
                <c:pt idx="207">
                  <c:v>6.99</c:v>
                </c:pt>
                <c:pt idx="208">
                  <c:v>7</c:v>
                </c:pt>
                <c:pt idx="209">
                  <c:v>7.01</c:v>
                </c:pt>
                <c:pt idx="210">
                  <c:v>7.02</c:v>
                </c:pt>
                <c:pt idx="211">
                  <c:v>7.03</c:v>
                </c:pt>
                <c:pt idx="212">
                  <c:v>7.04</c:v>
                </c:pt>
                <c:pt idx="213">
                  <c:v>7.05</c:v>
                </c:pt>
                <c:pt idx="214">
                  <c:v>7.06</c:v>
                </c:pt>
                <c:pt idx="215">
                  <c:v>7.07</c:v>
                </c:pt>
                <c:pt idx="216">
                  <c:v>7.08</c:v>
                </c:pt>
                <c:pt idx="217">
                  <c:v>7.09</c:v>
                </c:pt>
                <c:pt idx="218">
                  <c:v>7.1</c:v>
                </c:pt>
                <c:pt idx="219">
                  <c:v>7.11</c:v>
                </c:pt>
                <c:pt idx="220">
                  <c:v>7.12</c:v>
                </c:pt>
                <c:pt idx="221">
                  <c:v>7.13</c:v>
                </c:pt>
                <c:pt idx="222">
                  <c:v>7.14</c:v>
                </c:pt>
                <c:pt idx="223">
                  <c:v>7.15</c:v>
                </c:pt>
                <c:pt idx="224">
                  <c:v>7.16</c:v>
                </c:pt>
                <c:pt idx="225">
                  <c:v>7.17</c:v>
                </c:pt>
                <c:pt idx="226">
                  <c:v>7.18</c:v>
                </c:pt>
                <c:pt idx="227">
                  <c:v>7.19</c:v>
                </c:pt>
                <c:pt idx="228">
                  <c:v>7.2</c:v>
                </c:pt>
                <c:pt idx="229">
                  <c:v>7.21</c:v>
                </c:pt>
                <c:pt idx="230">
                  <c:v>7.22</c:v>
                </c:pt>
                <c:pt idx="231">
                  <c:v>7.23</c:v>
                </c:pt>
                <c:pt idx="232">
                  <c:v>7.24</c:v>
                </c:pt>
                <c:pt idx="233">
                  <c:v>7.25</c:v>
                </c:pt>
                <c:pt idx="234">
                  <c:v>7.26</c:v>
                </c:pt>
                <c:pt idx="235">
                  <c:v>7.27</c:v>
                </c:pt>
                <c:pt idx="236">
                  <c:v>7.28</c:v>
                </c:pt>
                <c:pt idx="237">
                  <c:v>7.29</c:v>
                </c:pt>
                <c:pt idx="238">
                  <c:v>7.3</c:v>
                </c:pt>
                <c:pt idx="239">
                  <c:v>7.31</c:v>
                </c:pt>
                <c:pt idx="240">
                  <c:v>7.32</c:v>
                </c:pt>
                <c:pt idx="241">
                  <c:v>7.33</c:v>
                </c:pt>
                <c:pt idx="242">
                  <c:v>7.34</c:v>
                </c:pt>
                <c:pt idx="243">
                  <c:v>7.35</c:v>
                </c:pt>
                <c:pt idx="244">
                  <c:v>7.36</c:v>
                </c:pt>
                <c:pt idx="245">
                  <c:v>7.37</c:v>
                </c:pt>
                <c:pt idx="246">
                  <c:v>7.38</c:v>
                </c:pt>
                <c:pt idx="247">
                  <c:v>7.39</c:v>
                </c:pt>
                <c:pt idx="248">
                  <c:v>7.4</c:v>
                </c:pt>
                <c:pt idx="249">
                  <c:v>7.41</c:v>
                </c:pt>
                <c:pt idx="250">
                  <c:v>7.42</c:v>
                </c:pt>
                <c:pt idx="251">
                  <c:v>7.43</c:v>
                </c:pt>
                <c:pt idx="252">
                  <c:v>7.44</c:v>
                </c:pt>
                <c:pt idx="253">
                  <c:v>7.45</c:v>
                </c:pt>
                <c:pt idx="254">
                  <c:v>7.46</c:v>
                </c:pt>
                <c:pt idx="255">
                  <c:v>7.47</c:v>
                </c:pt>
                <c:pt idx="256">
                  <c:v>7.48</c:v>
                </c:pt>
                <c:pt idx="257">
                  <c:v>7.49</c:v>
                </c:pt>
                <c:pt idx="258">
                  <c:v>7.5</c:v>
                </c:pt>
                <c:pt idx="259">
                  <c:v>7.51</c:v>
                </c:pt>
                <c:pt idx="260">
                  <c:v>7.52</c:v>
                </c:pt>
                <c:pt idx="261">
                  <c:v>7.53</c:v>
                </c:pt>
                <c:pt idx="262">
                  <c:v>7.54</c:v>
                </c:pt>
                <c:pt idx="263">
                  <c:v>7.55</c:v>
                </c:pt>
                <c:pt idx="264">
                  <c:v>7.56</c:v>
                </c:pt>
                <c:pt idx="265">
                  <c:v>7.57</c:v>
                </c:pt>
                <c:pt idx="266">
                  <c:v>7.58</c:v>
                </c:pt>
                <c:pt idx="267">
                  <c:v>7.59</c:v>
                </c:pt>
                <c:pt idx="268">
                  <c:v>7.6</c:v>
                </c:pt>
                <c:pt idx="269">
                  <c:v>7.61</c:v>
                </c:pt>
                <c:pt idx="270">
                  <c:v>7.62</c:v>
                </c:pt>
                <c:pt idx="271">
                  <c:v>7.63</c:v>
                </c:pt>
                <c:pt idx="272">
                  <c:v>7.64</c:v>
                </c:pt>
                <c:pt idx="273">
                  <c:v>7.65</c:v>
                </c:pt>
                <c:pt idx="274">
                  <c:v>7.66</c:v>
                </c:pt>
                <c:pt idx="275">
                  <c:v>7.67</c:v>
                </c:pt>
                <c:pt idx="276">
                  <c:v>7.68</c:v>
                </c:pt>
                <c:pt idx="277">
                  <c:v>7.69</c:v>
                </c:pt>
                <c:pt idx="278">
                  <c:v>7.7</c:v>
                </c:pt>
                <c:pt idx="279">
                  <c:v>7.71</c:v>
                </c:pt>
                <c:pt idx="280">
                  <c:v>7.72</c:v>
                </c:pt>
                <c:pt idx="281">
                  <c:v>7.73</c:v>
                </c:pt>
                <c:pt idx="282">
                  <c:v>7.74</c:v>
                </c:pt>
                <c:pt idx="283">
                  <c:v>7.75</c:v>
                </c:pt>
                <c:pt idx="284">
                  <c:v>7.76</c:v>
                </c:pt>
                <c:pt idx="285">
                  <c:v>7.77</c:v>
                </c:pt>
                <c:pt idx="286">
                  <c:v>7.78</c:v>
                </c:pt>
                <c:pt idx="287">
                  <c:v>7.79</c:v>
                </c:pt>
                <c:pt idx="288">
                  <c:v>7.8</c:v>
                </c:pt>
                <c:pt idx="289">
                  <c:v>7.81</c:v>
                </c:pt>
                <c:pt idx="290">
                  <c:v>7.82</c:v>
                </c:pt>
                <c:pt idx="291">
                  <c:v>7.83</c:v>
                </c:pt>
                <c:pt idx="292">
                  <c:v>7.84</c:v>
                </c:pt>
                <c:pt idx="293">
                  <c:v>7.85</c:v>
                </c:pt>
                <c:pt idx="294">
                  <c:v>7.86</c:v>
                </c:pt>
                <c:pt idx="295">
                  <c:v>7.87</c:v>
                </c:pt>
                <c:pt idx="296">
                  <c:v>7.88</c:v>
                </c:pt>
                <c:pt idx="297">
                  <c:v>7.89</c:v>
                </c:pt>
                <c:pt idx="298">
                  <c:v>7.9</c:v>
                </c:pt>
                <c:pt idx="299">
                  <c:v>7.91</c:v>
                </c:pt>
                <c:pt idx="300">
                  <c:v>7.92</c:v>
                </c:pt>
                <c:pt idx="301">
                  <c:v>7.93</c:v>
                </c:pt>
                <c:pt idx="302">
                  <c:v>7.94</c:v>
                </c:pt>
                <c:pt idx="303">
                  <c:v>7.95</c:v>
                </c:pt>
                <c:pt idx="304">
                  <c:v>7.96</c:v>
                </c:pt>
                <c:pt idx="305">
                  <c:v>7.97</c:v>
                </c:pt>
                <c:pt idx="306">
                  <c:v>7.98</c:v>
                </c:pt>
                <c:pt idx="307">
                  <c:v>7.99</c:v>
                </c:pt>
                <c:pt idx="308">
                  <c:v>8</c:v>
                </c:pt>
                <c:pt idx="309">
                  <c:v>8.11</c:v>
                </c:pt>
                <c:pt idx="310">
                  <c:v>8.1199999999999992</c:v>
                </c:pt>
                <c:pt idx="311">
                  <c:v>8.14</c:v>
                </c:pt>
                <c:pt idx="312">
                  <c:v>8.16</c:v>
                </c:pt>
                <c:pt idx="313">
                  <c:v>8.18</c:v>
                </c:pt>
                <c:pt idx="314">
                  <c:v>8.1999999999999993</c:v>
                </c:pt>
                <c:pt idx="315">
                  <c:v>8.2200000000000006</c:v>
                </c:pt>
                <c:pt idx="316">
                  <c:v>8.24</c:v>
                </c:pt>
                <c:pt idx="317">
                  <c:v>8.26</c:v>
                </c:pt>
                <c:pt idx="318">
                  <c:v>8.2799999999999994</c:v>
                </c:pt>
                <c:pt idx="319">
                  <c:v>8.3000000000000007</c:v>
                </c:pt>
                <c:pt idx="320">
                  <c:v>8.32</c:v>
                </c:pt>
                <c:pt idx="321">
                  <c:v>8.34</c:v>
                </c:pt>
                <c:pt idx="322">
                  <c:v>8.36</c:v>
                </c:pt>
                <c:pt idx="323">
                  <c:v>8.3800000000000008</c:v>
                </c:pt>
                <c:pt idx="324">
                  <c:v>8.4</c:v>
                </c:pt>
                <c:pt idx="325">
                  <c:v>8.42</c:v>
                </c:pt>
                <c:pt idx="326">
                  <c:v>8.44</c:v>
                </c:pt>
                <c:pt idx="327">
                  <c:v>8.4600000000000009</c:v>
                </c:pt>
                <c:pt idx="328">
                  <c:v>8.48</c:v>
                </c:pt>
                <c:pt idx="329">
                  <c:v>8.5</c:v>
                </c:pt>
                <c:pt idx="330">
                  <c:v>8.52</c:v>
                </c:pt>
                <c:pt idx="331">
                  <c:v>8.5399999999999991</c:v>
                </c:pt>
                <c:pt idx="332">
                  <c:v>8.56</c:v>
                </c:pt>
                <c:pt idx="333">
                  <c:v>8.58</c:v>
                </c:pt>
                <c:pt idx="334">
                  <c:v>8.6</c:v>
                </c:pt>
                <c:pt idx="335">
                  <c:v>8.6199999999999992</c:v>
                </c:pt>
                <c:pt idx="336">
                  <c:v>8.64</c:v>
                </c:pt>
                <c:pt idx="337">
                  <c:v>8.66</c:v>
                </c:pt>
                <c:pt idx="338">
                  <c:v>8.68</c:v>
                </c:pt>
                <c:pt idx="339">
                  <c:v>8.6999999999999993</c:v>
                </c:pt>
                <c:pt idx="340">
                  <c:v>8.7200000000000006</c:v>
                </c:pt>
                <c:pt idx="341">
                  <c:v>8.74</c:v>
                </c:pt>
                <c:pt idx="342">
                  <c:v>8.76</c:v>
                </c:pt>
                <c:pt idx="343">
                  <c:v>8.7799999999999994</c:v>
                </c:pt>
                <c:pt idx="344">
                  <c:v>8.8000000000000007</c:v>
                </c:pt>
                <c:pt idx="345">
                  <c:v>8.82</c:v>
                </c:pt>
                <c:pt idx="346">
                  <c:v>8.84</c:v>
                </c:pt>
                <c:pt idx="347">
                  <c:v>8.86</c:v>
                </c:pt>
                <c:pt idx="348">
                  <c:v>8.8800000000000008</c:v>
                </c:pt>
                <c:pt idx="349">
                  <c:v>8.9</c:v>
                </c:pt>
                <c:pt idx="350">
                  <c:v>8.92</c:v>
                </c:pt>
                <c:pt idx="351">
                  <c:v>8.94</c:v>
                </c:pt>
                <c:pt idx="352">
                  <c:v>8.9600000000000009</c:v>
                </c:pt>
                <c:pt idx="353">
                  <c:v>8.98</c:v>
                </c:pt>
                <c:pt idx="354">
                  <c:v>9</c:v>
                </c:pt>
                <c:pt idx="355">
                  <c:v>9.1199999999999992</c:v>
                </c:pt>
                <c:pt idx="356">
                  <c:v>9.14</c:v>
                </c:pt>
                <c:pt idx="357">
                  <c:v>9.16</c:v>
                </c:pt>
                <c:pt idx="358">
                  <c:v>9.18</c:v>
                </c:pt>
                <c:pt idx="359">
                  <c:v>9.1999999999999993</c:v>
                </c:pt>
                <c:pt idx="360">
                  <c:v>9.2200000000000006</c:v>
                </c:pt>
                <c:pt idx="361">
                  <c:v>9.24</c:v>
                </c:pt>
                <c:pt idx="362">
                  <c:v>9.26</c:v>
                </c:pt>
                <c:pt idx="363">
                  <c:v>9.2799999999999994</c:v>
                </c:pt>
                <c:pt idx="364">
                  <c:v>9.3000000000000007</c:v>
                </c:pt>
                <c:pt idx="365">
                  <c:v>9.32</c:v>
                </c:pt>
                <c:pt idx="366">
                  <c:v>9.34</c:v>
                </c:pt>
                <c:pt idx="367">
                  <c:v>9.36</c:v>
                </c:pt>
                <c:pt idx="368">
                  <c:v>9.3800000000000008</c:v>
                </c:pt>
                <c:pt idx="369">
                  <c:v>9.4</c:v>
                </c:pt>
                <c:pt idx="370">
                  <c:v>9.42</c:v>
                </c:pt>
                <c:pt idx="371">
                  <c:v>9.4600000000000009</c:v>
                </c:pt>
                <c:pt idx="372">
                  <c:v>9.48</c:v>
                </c:pt>
                <c:pt idx="373">
                  <c:v>9.5</c:v>
                </c:pt>
                <c:pt idx="374">
                  <c:v>9.52</c:v>
                </c:pt>
                <c:pt idx="375">
                  <c:v>9.5399999999999991</c:v>
                </c:pt>
                <c:pt idx="376">
                  <c:v>9.5500000000000007</c:v>
                </c:pt>
                <c:pt idx="377">
                  <c:v>9.56</c:v>
                </c:pt>
                <c:pt idx="378">
                  <c:v>9.58</c:v>
                </c:pt>
                <c:pt idx="379">
                  <c:v>9.6</c:v>
                </c:pt>
                <c:pt idx="380">
                  <c:v>9.6199999999999992</c:v>
                </c:pt>
                <c:pt idx="381">
                  <c:v>9.64</c:v>
                </c:pt>
                <c:pt idx="382">
                  <c:v>9.66</c:v>
                </c:pt>
                <c:pt idx="383">
                  <c:v>9.68</c:v>
                </c:pt>
                <c:pt idx="384">
                  <c:v>9.6999999999999993</c:v>
                </c:pt>
                <c:pt idx="385">
                  <c:v>9.7200000000000006</c:v>
                </c:pt>
                <c:pt idx="386">
                  <c:v>9.74</c:v>
                </c:pt>
                <c:pt idx="387">
                  <c:v>9.76</c:v>
                </c:pt>
                <c:pt idx="388">
                  <c:v>9.7799999999999994</c:v>
                </c:pt>
                <c:pt idx="389">
                  <c:v>9.8000000000000007</c:v>
                </c:pt>
                <c:pt idx="390">
                  <c:v>9.82</c:v>
                </c:pt>
                <c:pt idx="391">
                  <c:v>9.84</c:v>
                </c:pt>
                <c:pt idx="392">
                  <c:v>9.86</c:v>
                </c:pt>
                <c:pt idx="393">
                  <c:v>9.8800000000000008</c:v>
                </c:pt>
                <c:pt idx="394">
                  <c:v>9.89</c:v>
                </c:pt>
                <c:pt idx="395">
                  <c:v>9.9</c:v>
                </c:pt>
                <c:pt idx="396">
                  <c:v>9.94</c:v>
                </c:pt>
                <c:pt idx="397">
                  <c:v>9.9600000000000009</c:v>
                </c:pt>
                <c:pt idx="398">
                  <c:v>9.98</c:v>
                </c:pt>
                <c:pt idx="399">
                  <c:v>10</c:v>
                </c:pt>
              </c:numCache>
            </c:numRef>
          </c:xVal>
          <c:yVal>
            <c:numRef>
              <c:f>'Heroin solubility'!$F$395:$F$794</c:f>
              <c:numCache>
                <c:formatCode>0.00000</c:formatCode>
                <c:ptCount val="400"/>
                <c:pt idx="0">
                  <c:v>573.59555161286255</c:v>
                </c:pt>
                <c:pt idx="1">
                  <c:v>560.55258047819564</c:v>
                </c:pt>
                <c:pt idx="2">
                  <c:v>547.80650361354594</c:v>
                </c:pt>
                <c:pt idx="3">
                  <c:v>535.35056288024839</c:v>
                </c:pt>
                <c:pt idx="4">
                  <c:v>523.1781539736495</c:v>
                </c:pt>
                <c:pt idx="5">
                  <c:v>511.28282292142706</c:v>
                </c:pt>
                <c:pt idx="6">
                  <c:v>499.65826266160286</c:v>
                </c:pt>
                <c:pt idx="7">
                  <c:v>488.29830969845995</c:v>
                </c:pt>
                <c:pt idx="8">
                  <c:v>477.19694083457023</c:v>
                </c:pt>
                <c:pt idx="9">
                  <c:v>466.34826997721626</c:v>
                </c:pt>
                <c:pt idx="10">
                  <c:v>455.74654501751149</c:v>
                </c:pt>
                <c:pt idx="11">
                  <c:v>445.38614478055098</c:v>
                </c:pt>
                <c:pt idx="12">
                  <c:v>435.26157604499457</c:v>
                </c:pt>
                <c:pt idx="13">
                  <c:v>425.3674706304833</c:v>
                </c:pt>
                <c:pt idx="14">
                  <c:v>415.69858255136324</c:v>
                </c:pt>
                <c:pt idx="15">
                  <c:v>406.24978523518962</c:v>
                </c:pt>
                <c:pt idx="16">
                  <c:v>397.01606880455819</c:v>
                </c:pt>
                <c:pt idx="17">
                  <c:v>387.99253742079389</c:v>
                </c:pt>
                <c:pt idx="18">
                  <c:v>379.17440668811656</c:v>
                </c:pt>
                <c:pt idx="19">
                  <c:v>370.5570011168893</c:v>
                </c:pt>
                <c:pt idx="20">
                  <c:v>362.13575164461542</c:v>
                </c:pt>
                <c:pt idx="21">
                  <c:v>353.90619321335413</c:v>
                </c:pt>
                <c:pt idx="22">
                  <c:v>345.86396240229487</c:v>
                </c:pt>
                <c:pt idx="23">
                  <c:v>338.00479511420957</c:v>
                </c:pt>
                <c:pt idx="24">
                  <c:v>330.32452431457494</c:v>
                </c:pt>
                <c:pt idx="25">
                  <c:v>322.81907782215245</c:v>
                </c:pt>
                <c:pt idx="26">
                  <c:v>315.48447614986441</c:v>
                </c:pt>
                <c:pt idx="27">
                  <c:v>308.31683039481919</c:v>
                </c:pt>
                <c:pt idx="28">
                  <c:v>301.31234017636365</c:v>
                </c:pt>
                <c:pt idx="29">
                  <c:v>294.467291621068</c:v>
                </c:pt>
                <c:pt idx="30">
                  <c:v>287.77805539358383</c:v>
                </c:pt>
                <c:pt idx="31">
                  <c:v>281.24108477231925</c:v>
                </c:pt>
                <c:pt idx="32">
                  <c:v>274.85291376892536</c:v>
                </c:pt>
                <c:pt idx="33">
                  <c:v>268.61015529057829</c:v>
                </c:pt>
                <c:pt idx="34">
                  <c:v>262.50949934409994</c:v>
                </c:pt>
                <c:pt idx="35">
                  <c:v>256.54771128095643</c:v>
                </c:pt>
                <c:pt idx="36">
                  <c:v>250.72163008220164</c:v>
                </c:pt>
                <c:pt idx="37">
                  <c:v>245.02816668246805</c:v>
                </c:pt>
                <c:pt idx="38">
                  <c:v>239.46430233209878</c:v>
                </c:pt>
                <c:pt idx="39">
                  <c:v>234.02708699656881</c:v>
                </c:pt>
                <c:pt idx="40">
                  <c:v>228.71363779233675</c:v>
                </c:pt>
                <c:pt idx="41">
                  <c:v>223.52113745830394</c:v>
                </c:pt>
                <c:pt idx="42">
                  <c:v>218.44683286206129</c:v>
                </c:pt>
                <c:pt idx="43">
                  <c:v>213.48803354014575</c:v>
                </c:pt>
                <c:pt idx="44">
                  <c:v>208.64211027151913</c:v>
                </c:pt>
                <c:pt idx="45">
                  <c:v>203.90649368352166</c:v>
                </c:pt>
                <c:pt idx="46">
                  <c:v>199.2786728895552</c:v>
                </c:pt>
                <c:pt idx="47">
                  <c:v>194.75619415777749</c:v>
                </c:pt>
                <c:pt idx="48">
                  <c:v>190.33665961010294</c:v>
                </c:pt>
                <c:pt idx="49">
                  <c:v>186.01772595081565</c:v>
                </c:pt>
                <c:pt idx="50">
                  <c:v>181.7971032241212</c:v>
                </c:pt>
                <c:pt idx="51">
                  <c:v>177.6725535999837</c:v>
                </c:pt>
                <c:pt idx="52">
                  <c:v>173.64189018759657</c:v>
                </c:pt>
                <c:pt idx="53">
                  <c:v>169.70297587586748</c:v>
                </c:pt>
                <c:pt idx="54">
                  <c:v>165.85372220029026</c:v>
                </c:pt>
                <c:pt idx="55">
                  <c:v>162.09208823561519</c:v>
                </c:pt>
                <c:pt idx="56">
                  <c:v>158.41607951372293</c:v>
                </c:pt>
                <c:pt idx="57">
                  <c:v>154.82374696613209</c:v>
                </c:pt>
                <c:pt idx="58">
                  <c:v>151.31318589057508</c:v>
                </c:pt>
                <c:pt idx="59">
                  <c:v>147.88253494110211</c:v>
                </c:pt>
                <c:pt idx="60">
                  <c:v>144.52997514116973</c:v>
                </c:pt>
                <c:pt idx="61">
                  <c:v>141.25372891919537</c:v>
                </c:pt>
                <c:pt idx="62">
                  <c:v>138.05205916606644</c:v>
                </c:pt>
                <c:pt idx="63">
                  <c:v>134.92326831410071</c:v>
                </c:pt>
                <c:pt idx="64">
                  <c:v>131.86569743697348</c:v>
                </c:pt>
                <c:pt idx="65">
                  <c:v>128.87772537013404</c:v>
                </c:pt>
                <c:pt idx="66">
                  <c:v>125.95776785124247</c:v>
                </c:pt>
                <c:pt idx="67">
                  <c:v>123.10427668017188</c:v>
                </c:pt>
                <c:pt idx="68">
                  <c:v>120.31573889813311</c:v>
                </c:pt>
                <c:pt idx="69">
                  <c:v>117.59067598548286</c:v>
                </c:pt>
                <c:pt idx="70">
                  <c:v>114.92764307779498</c:v>
                </c:pt>
                <c:pt idx="71">
                  <c:v>112.32522819977221</c:v>
                </c:pt>
                <c:pt idx="72">
                  <c:v>109.78205151659917</c:v>
                </c:pt>
                <c:pt idx="73">
                  <c:v>107.29676460233533</c:v>
                </c:pt>
                <c:pt idx="74">
                  <c:v>104.8680497249627</c:v>
                </c:pt>
                <c:pt idx="75">
                  <c:v>102.49461914770484</c:v>
                </c:pt>
                <c:pt idx="76">
                  <c:v>100.1752144462538</c:v>
                </c:pt>
                <c:pt idx="77">
                  <c:v>97.908605841535817</c:v>
                </c:pt>
                <c:pt idx="78">
                  <c:v>95.693591547666827</c:v>
                </c:pt>
                <c:pt idx="79">
                  <c:v>93.528997134749062</c:v>
                </c:pt>
                <c:pt idx="80">
                  <c:v>91.413674906172687</c:v>
                </c:pt>
                <c:pt idx="81">
                  <c:v>89.3465032900925</c:v>
                </c:pt>
                <c:pt idx="82">
                  <c:v>87.326386244755696</c:v>
                </c:pt>
                <c:pt idx="83">
                  <c:v>85.352252677365314</c:v>
                </c:pt>
                <c:pt idx="84">
                  <c:v>83.423055876173294</c:v>
                </c:pt>
                <c:pt idx="85">
                  <c:v>81.537772955499435</c:v>
                </c:pt>
                <c:pt idx="86">
                  <c:v>79.6954043133845</c:v>
                </c:pt>
                <c:pt idx="87">
                  <c:v>77.894973101588135</c:v>
                </c:pt>
                <c:pt idx="88">
                  <c:v>76.13552470765012</c:v>
                </c:pt>
                <c:pt idx="89">
                  <c:v>74.416126248743112</c:v>
                </c:pt>
                <c:pt idx="90">
                  <c:v>72.735866077044875</c:v>
                </c:pt>
                <c:pt idx="91">
                  <c:v>71.093853296371861</c:v>
                </c:pt>
                <c:pt idx="92">
                  <c:v>69.48921728981307</c:v>
                </c:pt>
                <c:pt idx="93">
                  <c:v>67.921107258117928</c:v>
                </c:pt>
                <c:pt idx="94">
                  <c:v>66.388691768591102</c:v>
                </c:pt>
                <c:pt idx="95">
                  <c:v>64.891158314256501</c:v>
                </c:pt>
                <c:pt idx="96">
                  <c:v>63.427712883054106</c:v>
                </c:pt>
                <c:pt idx="97">
                  <c:v>61.997579536845386</c:v>
                </c:pt>
                <c:pt idx="98">
                  <c:v>60.600000000000016</c:v>
                </c:pt>
                <c:pt idx="99">
                  <c:v>59.234233257348684</c:v>
                </c:pt>
                <c:pt idx="100">
                  <c:v>57.899555161286294</c:v>
                </c:pt>
                <c:pt idx="101">
                  <c:v>56.595258047819598</c:v>
                </c:pt>
                <c:pt idx="102">
                  <c:v>55.320650361354637</c:v>
                </c:pt>
                <c:pt idx="103">
                  <c:v>54.07505628802479</c:v>
                </c:pt>
                <c:pt idx="104">
                  <c:v>52.857815397364895</c:v>
                </c:pt>
                <c:pt idx="105">
                  <c:v>51.668282292142642</c:v>
                </c:pt>
                <c:pt idx="106">
                  <c:v>50.505826266160319</c:v>
                </c:pt>
                <c:pt idx="107">
                  <c:v>49.369830969846021</c:v>
                </c:pt>
                <c:pt idx="108">
                  <c:v>48.25969408345702</c:v>
                </c:pt>
                <c:pt idx="109">
                  <c:v>47.174826997721581</c:v>
                </c:pt>
                <c:pt idx="110">
                  <c:v>46.114654501751104</c:v>
                </c:pt>
                <c:pt idx="111">
                  <c:v>45.078614478055123</c:v>
                </c:pt>
                <c:pt idx="112">
                  <c:v>44.06615760449948</c:v>
                </c:pt>
                <c:pt idx="113">
                  <c:v>43.076747063048359</c:v>
                </c:pt>
                <c:pt idx="114">
                  <c:v>42.109858255136274</c:v>
                </c:pt>
                <c:pt idx="115">
                  <c:v>41.164978523518911</c:v>
                </c:pt>
                <c:pt idx="116">
                  <c:v>40.241606880455777</c:v>
                </c:pt>
                <c:pt idx="117">
                  <c:v>39.339253742079421</c:v>
                </c:pt>
                <c:pt idx="118">
                  <c:v>38.457440668811685</c:v>
                </c:pt>
                <c:pt idx="119">
                  <c:v>37.595700111688956</c:v>
                </c:pt>
                <c:pt idx="120">
                  <c:v>36.753575164461495</c:v>
                </c:pt>
                <c:pt idx="121">
                  <c:v>35.930619321335364</c:v>
                </c:pt>
                <c:pt idx="122">
                  <c:v>35.126396240229511</c:v>
                </c:pt>
                <c:pt idx="123">
                  <c:v>34.34047951142098</c:v>
                </c:pt>
                <c:pt idx="124">
                  <c:v>33.572452431457506</c:v>
                </c:pt>
                <c:pt idx="125">
                  <c:v>32.821907782215206</c:v>
                </c:pt>
                <c:pt idx="126">
                  <c:v>32.088447614986393</c:v>
                </c:pt>
                <c:pt idx="127">
                  <c:v>31.371683039481876</c:v>
                </c:pt>
                <c:pt idx="128">
                  <c:v>30.671234017636387</c:v>
                </c:pt>
                <c:pt idx="129">
                  <c:v>29.986729162106819</c:v>
                </c:pt>
                <c:pt idx="130">
                  <c:v>29.317805539358353</c:v>
                </c:pt>
                <c:pt idx="131">
                  <c:v>28.664108477231895</c:v>
                </c:pt>
                <c:pt idx="132">
                  <c:v>28.025291376892511</c:v>
                </c:pt>
                <c:pt idx="133">
                  <c:v>27.40101552905784</c:v>
                </c:pt>
                <c:pt idx="134">
                  <c:v>26.790949934410012</c:v>
                </c:pt>
                <c:pt idx="135">
                  <c:v>26.194771128095617</c:v>
                </c:pt>
                <c:pt idx="136">
                  <c:v>25.61216300822014</c:v>
                </c:pt>
                <c:pt idx="137">
                  <c:v>25.042816668246775</c:v>
                </c:pt>
                <c:pt idx="138">
                  <c:v>24.486430233209898</c:v>
                </c:pt>
                <c:pt idx="139">
                  <c:v>23.942708699656901</c:v>
                </c:pt>
                <c:pt idx="140">
                  <c:v>23.411363779233692</c:v>
                </c:pt>
                <c:pt idx="141">
                  <c:v>22.892113745830375</c:v>
                </c:pt>
                <c:pt idx="142">
                  <c:v>22.384683286206101</c:v>
                </c:pt>
                <c:pt idx="143">
                  <c:v>21.888803354014595</c:v>
                </c:pt>
                <c:pt idx="144">
                  <c:v>21.404211027151927</c:v>
                </c:pt>
                <c:pt idx="145">
                  <c:v>20.930649368352181</c:v>
                </c:pt>
                <c:pt idx="146">
                  <c:v>20.4678672889555</c:v>
                </c:pt>
                <c:pt idx="147">
                  <c:v>20.015619415777731</c:v>
                </c:pt>
                <c:pt idx="148">
                  <c:v>19.573665961010278</c:v>
                </c:pt>
                <c:pt idx="149">
                  <c:v>19.141772595081576</c:v>
                </c:pt>
                <c:pt idx="150">
                  <c:v>18.719710322412134</c:v>
                </c:pt>
                <c:pt idx="151">
                  <c:v>18.307255359998351</c:v>
                </c:pt>
                <c:pt idx="152">
                  <c:v>17.904189018759642</c:v>
                </c:pt>
                <c:pt idx="153">
                  <c:v>17.510297587586731</c:v>
                </c:pt>
                <c:pt idx="154">
                  <c:v>17.125372220029035</c:v>
                </c:pt>
                <c:pt idx="155">
                  <c:v>16.749208823561535</c:v>
                </c:pt>
                <c:pt idx="156">
                  <c:v>16.381607951372303</c:v>
                </c:pt>
                <c:pt idx="157">
                  <c:v>16.022374696613195</c:v>
                </c:pt>
                <c:pt idx="158">
                  <c:v>15.671318589057494</c:v>
                </c:pt>
                <c:pt idx="159">
                  <c:v>15.328253494110195</c:v>
                </c:pt>
                <c:pt idx="160">
                  <c:v>14.992997514116981</c:v>
                </c:pt>
                <c:pt idx="161">
                  <c:v>14.665372891919549</c:v>
                </c:pt>
                <c:pt idx="162">
                  <c:v>14.345205916606652</c:v>
                </c:pt>
                <c:pt idx="163">
                  <c:v>14.032326831410057</c:v>
                </c:pt>
                <c:pt idx="164">
                  <c:v>13.726569743697334</c:v>
                </c:pt>
                <c:pt idx="165">
                  <c:v>13.427772537013389</c:v>
                </c:pt>
                <c:pt idx="166">
                  <c:v>13.135776785124257</c:v>
                </c:pt>
                <c:pt idx="167">
                  <c:v>12.850427668017197</c:v>
                </c:pt>
                <c:pt idx="168">
                  <c:v>12.571573889813299</c:v>
                </c:pt>
                <c:pt idx="169">
                  <c:v>12.299067598548273</c:v>
                </c:pt>
                <c:pt idx="170">
                  <c:v>12.032764307779486</c:v>
                </c:pt>
                <c:pt idx="171">
                  <c:v>11.772522819977226</c:v>
                </c:pt>
                <c:pt idx="172">
                  <c:v>11.518205151659924</c:v>
                </c:pt>
                <c:pt idx="173">
                  <c:v>11.269676460233541</c:v>
                </c:pt>
                <c:pt idx="174">
                  <c:v>11.026804972496258</c:v>
                </c:pt>
                <c:pt idx="175">
                  <c:v>10.789461914770472</c:v>
                </c:pt>
                <c:pt idx="176">
                  <c:v>10.557521444625388</c:v>
                </c:pt>
                <c:pt idx="177">
                  <c:v>10.330860584153589</c:v>
                </c:pt>
                <c:pt idx="178">
                  <c:v>10.10935915476669</c:v>
                </c:pt>
                <c:pt idx="179">
                  <c:v>9.8928997134748968</c:v>
                </c:pt>
                <c:pt idx="180">
                  <c:v>9.6813674906172604</c:v>
                </c:pt>
                <c:pt idx="181">
                  <c:v>9.4746503290092399</c:v>
                </c:pt>
                <c:pt idx="182">
                  <c:v>9.2726386244755776</c:v>
                </c:pt>
                <c:pt idx="183">
                  <c:v>9.0752252677365366</c:v>
                </c:pt>
                <c:pt idx="184">
                  <c:v>8.8823055876173225</c:v>
                </c:pt>
                <c:pt idx="185">
                  <c:v>8.6937772955499355</c:v>
                </c:pt>
                <c:pt idx="186">
                  <c:v>8.5095404313384417</c:v>
                </c:pt>
                <c:pt idx="187">
                  <c:v>8.3294973101588194</c:v>
                </c:pt>
                <c:pt idx="188">
                  <c:v>8.1535524707650175</c:v>
                </c:pt>
                <c:pt idx="189">
                  <c:v>7.9816126248743053</c:v>
                </c:pt>
                <c:pt idx="190">
                  <c:v>7.8135866077044787</c:v>
                </c:pt>
                <c:pt idx="191">
                  <c:v>7.6493853296371794</c:v>
                </c:pt>
                <c:pt idx="192">
                  <c:v>7.488921728981313</c:v>
                </c:pt>
                <c:pt idx="193">
                  <c:v>7.3321107258117957</c:v>
                </c:pt>
                <c:pt idx="194">
                  <c:v>7.1788691768591155</c:v>
                </c:pt>
                <c:pt idx="195">
                  <c:v>7.0291158314256439</c:v>
                </c:pt>
                <c:pt idx="196">
                  <c:v>6.8827712883054026</c:v>
                </c:pt>
                <c:pt idx="197">
                  <c:v>6.7397579536845411</c:v>
                </c:pt>
                <c:pt idx="198">
                  <c:v>6.6000000000000059</c:v>
                </c:pt>
                <c:pt idx="199">
                  <c:v>6.4634233257348699</c:v>
                </c:pt>
                <c:pt idx="200">
                  <c:v>6.3299555161286216</c:v>
                </c:pt>
                <c:pt idx="201">
                  <c:v>6.1995258047819535</c:v>
                </c:pt>
                <c:pt idx="202">
                  <c:v>6.0720650361354576</c:v>
                </c:pt>
                <c:pt idx="203">
                  <c:v>5.9475056288024808</c:v>
                </c:pt>
                <c:pt idx="204">
                  <c:v>5.825781539736492</c:v>
                </c:pt>
                <c:pt idx="205">
                  <c:v>5.7068282292142669</c:v>
                </c:pt>
                <c:pt idx="206">
                  <c:v>5.5905826266160341</c:v>
                </c:pt>
                <c:pt idx="207">
                  <c:v>5.4769830969846049</c:v>
                </c:pt>
                <c:pt idx="208">
                  <c:v>5.365969408345701</c:v>
                </c:pt>
                <c:pt idx="209">
                  <c:v>5.2574826997721598</c:v>
                </c:pt>
                <c:pt idx="210">
                  <c:v>5.1514654501751123</c:v>
                </c:pt>
                <c:pt idx="211">
                  <c:v>5.0478614478055146</c:v>
                </c:pt>
                <c:pt idx="212">
                  <c:v>4.9466157604499505</c:v>
                </c:pt>
                <c:pt idx="213">
                  <c:v>4.8476747063048382</c:v>
                </c:pt>
                <c:pt idx="214">
                  <c:v>4.7509858255136299</c:v>
                </c:pt>
                <c:pt idx="215">
                  <c:v>4.6564978523518876</c:v>
                </c:pt>
                <c:pt idx="216">
                  <c:v>4.5641606880455727</c:v>
                </c:pt>
                <c:pt idx="217">
                  <c:v>4.473925374207945</c:v>
                </c:pt>
                <c:pt idx="218">
                  <c:v>4.3857440668811707</c:v>
                </c:pt>
                <c:pt idx="219">
                  <c:v>4.2995700111688917</c:v>
                </c:pt>
                <c:pt idx="220">
                  <c:v>4.2153575164461445</c:v>
                </c:pt>
                <c:pt idx="221">
                  <c:v>4.1330619321335327</c:v>
                </c:pt>
                <c:pt idx="222">
                  <c:v>4.0526396240229534</c:v>
                </c:pt>
                <c:pt idx="223">
                  <c:v>3.9740479511420941</c:v>
                </c:pt>
                <c:pt idx="224">
                  <c:v>3.8972452431457474</c:v>
                </c:pt>
                <c:pt idx="225">
                  <c:v>3.8221907782215165</c:v>
                </c:pt>
                <c:pt idx="226">
                  <c:v>3.7488447614986358</c:v>
                </c:pt>
                <c:pt idx="227">
                  <c:v>3.6771683039481902</c:v>
                </c:pt>
                <c:pt idx="228">
                  <c:v>3.6071234017636349</c:v>
                </c:pt>
                <c:pt idx="229">
                  <c:v>3.5386729162106789</c:v>
                </c:pt>
                <c:pt idx="230">
                  <c:v>3.4717805539358322</c:v>
                </c:pt>
                <c:pt idx="231">
                  <c:v>3.4064108477231914</c:v>
                </c:pt>
                <c:pt idx="232">
                  <c:v>3.3425291376892527</c:v>
                </c:pt>
                <c:pt idx="233">
                  <c:v>3.2801015529057813</c:v>
                </c:pt>
                <c:pt idx="234">
                  <c:v>3.219094993440998</c:v>
                </c:pt>
                <c:pt idx="235">
                  <c:v>3.1594771128095589</c:v>
                </c:pt>
                <c:pt idx="236">
                  <c:v>3.1012163008220153</c:v>
                </c:pt>
                <c:pt idx="237">
                  <c:v>3.0442816668246797</c:v>
                </c:pt>
                <c:pt idx="238">
                  <c:v>2.9886430233209866</c:v>
                </c:pt>
                <c:pt idx="239">
                  <c:v>2.9342708699656872</c:v>
                </c:pt>
                <c:pt idx="240">
                  <c:v>2.881136377923371</c:v>
                </c:pt>
                <c:pt idx="241">
                  <c:v>2.8292113745830387</c:v>
                </c:pt>
                <c:pt idx="242">
                  <c:v>2.7784683286206122</c:v>
                </c:pt>
                <c:pt idx="243">
                  <c:v>2.728880335401457</c:v>
                </c:pt>
                <c:pt idx="244">
                  <c:v>2.6804211027151941</c:v>
                </c:pt>
                <c:pt idx="245">
                  <c:v>2.6330649368352197</c:v>
                </c:pt>
                <c:pt idx="246">
                  <c:v>2.5867867288955506</c:v>
                </c:pt>
                <c:pt idx="247">
                  <c:v>2.5415619415777737</c:v>
                </c:pt>
                <c:pt idx="248">
                  <c:v>2.4973665961010254</c:v>
                </c:pt>
                <c:pt idx="249">
                  <c:v>2.4541772595081586</c:v>
                </c:pt>
                <c:pt idx="250">
                  <c:v>2.411971032241214</c:v>
                </c:pt>
                <c:pt idx="251">
                  <c:v>2.3707255359998358</c:v>
                </c:pt>
                <c:pt idx="252">
                  <c:v>2.3304189018759622</c:v>
                </c:pt>
                <c:pt idx="253">
                  <c:v>2.291029758758671</c:v>
                </c:pt>
                <c:pt idx="254">
                  <c:v>2.2525372220029043</c:v>
                </c:pt>
                <c:pt idx="255">
                  <c:v>2.2149208823561541</c:v>
                </c:pt>
                <c:pt idx="256">
                  <c:v>2.1781607951372286</c:v>
                </c:pt>
                <c:pt idx="257">
                  <c:v>2.1422374696613176</c:v>
                </c:pt>
                <c:pt idx="258">
                  <c:v>2.1071318589057477</c:v>
                </c:pt>
                <c:pt idx="259">
                  <c:v>2.0728253494110178</c:v>
                </c:pt>
                <c:pt idx="260">
                  <c:v>2.0392997514116993</c:v>
                </c:pt>
                <c:pt idx="261">
                  <c:v>2.0065372891919533</c:v>
                </c:pt>
                <c:pt idx="262">
                  <c:v>1.9745205916606636</c:v>
                </c:pt>
                <c:pt idx="263">
                  <c:v>1.9432326831410043</c:v>
                </c:pt>
                <c:pt idx="264">
                  <c:v>1.9126569743697321</c:v>
                </c:pt>
                <c:pt idx="265">
                  <c:v>1.8827772537013399</c:v>
                </c:pt>
                <c:pt idx="266">
                  <c:v>1.8535776785124241</c:v>
                </c:pt>
                <c:pt idx="267">
                  <c:v>1.8250427668017184</c:v>
                </c:pt>
                <c:pt idx="268">
                  <c:v>1.7971573889813284</c:v>
                </c:pt>
                <c:pt idx="269">
                  <c:v>1.7699067598548281</c:v>
                </c:pt>
                <c:pt idx="270">
                  <c:v>1.7432764307779496</c:v>
                </c:pt>
                <c:pt idx="271">
                  <c:v>1.7172522819977214</c:v>
                </c:pt>
                <c:pt idx="272">
                  <c:v>1.6918205151659911</c:v>
                </c:pt>
                <c:pt idx="273">
                  <c:v>1.6669676460233549</c:v>
                </c:pt>
                <c:pt idx="274">
                  <c:v>1.6426804972496267</c:v>
                </c:pt>
                <c:pt idx="275">
                  <c:v>1.6189461914770478</c:v>
                </c:pt>
                <c:pt idx="276">
                  <c:v>1.5957521444625378</c:v>
                </c:pt>
                <c:pt idx="277">
                  <c:v>1.5730860584153596</c:v>
                </c:pt>
                <c:pt idx="278">
                  <c:v>1.5509359154766695</c:v>
                </c:pt>
                <c:pt idx="279">
                  <c:v>1.5292899713474903</c:v>
                </c:pt>
                <c:pt idx="280">
                  <c:v>1.5081367490617266</c:v>
                </c:pt>
                <c:pt idx="281">
                  <c:v>1.4874650329009229</c:v>
                </c:pt>
                <c:pt idx="282">
                  <c:v>1.4672638624475582</c:v>
                </c:pt>
                <c:pt idx="283">
                  <c:v>1.4475225267736542</c:v>
                </c:pt>
                <c:pt idx="284">
                  <c:v>1.4282305587617325</c:v>
                </c:pt>
                <c:pt idx="285">
                  <c:v>1.4093777295549941</c:v>
                </c:pt>
                <c:pt idx="286">
                  <c:v>1.3909540431338432</c:v>
                </c:pt>
                <c:pt idx="287">
                  <c:v>1.3729497310158822</c:v>
                </c:pt>
                <c:pt idx="288">
                  <c:v>1.3553552470765022</c:v>
                </c:pt>
                <c:pt idx="289">
                  <c:v>1.3381612624874308</c:v>
                </c:pt>
                <c:pt idx="290">
                  <c:v>1.3213586607704473</c:v>
                </c:pt>
                <c:pt idx="291">
                  <c:v>1.3049385329637173</c:v>
                </c:pt>
                <c:pt idx="292">
                  <c:v>1.2888921728981315</c:v>
                </c:pt>
                <c:pt idx="293">
                  <c:v>1.27321107258118</c:v>
                </c:pt>
                <c:pt idx="294">
                  <c:v>1.2578869176859107</c:v>
                </c:pt>
                <c:pt idx="295">
                  <c:v>1.2429115831425637</c:v>
                </c:pt>
                <c:pt idx="296">
                  <c:v>1.2282771288305394</c:v>
                </c:pt>
                <c:pt idx="297">
                  <c:v>1.2139757953684547</c:v>
                </c:pt>
                <c:pt idx="298">
                  <c:v>1.2</c:v>
                </c:pt>
                <c:pt idx="299">
                  <c:v>1.1863423325734863</c:v>
                </c:pt>
                <c:pt idx="300">
                  <c:v>1.1729955516128616</c:v>
                </c:pt>
                <c:pt idx="301">
                  <c:v>1.1599525804781947</c:v>
                </c:pt>
                <c:pt idx="302">
                  <c:v>1.1472065036135461</c:v>
                </c:pt>
                <c:pt idx="303">
                  <c:v>1.1347505628802474</c:v>
                </c:pt>
                <c:pt idx="304">
                  <c:v>1.1225781539736488</c:v>
                </c:pt>
                <c:pt idx="305">
                  <c:v>1.1106828229214263</c:v>
                </c:pt>
                <c:pt idx="306">
                  <c:v>1.099058262661603</c:v>
                </c:pt>
                <c:pt idx="307">
                  <c:v>1.0876983096984598</c:v>
                </c:pt>
                <c:pt idx="308">
                  <c:v>1.0765969408345701</c:v>
                </c:pt>
                <c:pt idx="309">
                  <c:v>0.96995700111689009</c:v>
                </c:pt>
                <c:pt idx="310">
                  <c:v>0.96153575164461547</c:v>
                </c:pt>
                <c:pt idx="311">
                  <c:v>0.94526396240229371</c:v>
                </c:pt>
                <c:pt idx="312">
                  <c:v>0.92972452431457442</c:v>
                </c:pt>
                <c:pt idx="313">
                  <c:v>0.91488447614986435</c:v>
                </c:pt>
                <c:pt idx="314">
                  <c:v>0.90071234017636415</c:v>
                </c:pt>
                <c:pt idx="315">
                  <c:v>0.88717805539358285</c:v>
                </c:pt>
                <c:pt idx="316">
                  <c:v>0.87425291376892489</c:v>
                </c:pt>
                <c:pt idx="317">
                  <c:v>0.86190949934409944</c:v>
                </c:pt>
                <c:pt idx="318">
                  <c:v>0.8501216300822021</c:v>
                </c:pt>
                <c:pt idx="319">
                  <c:v>0.83886430233209841</c:v>
                </c:pt>
                <c:pt idx="320">
                  <c:v>0.82811363779233682</c:v>
                </c:pt>
                <c:pt idx="321">
                  <c:v>0.81784683286206095</c:v>
                </c:pt>
                <c:pt idx="322">
                  <c:v>0.80804211027151918</c:v>
                </c:pt>
                <c:pt idx="323">
                  <c:v>0.79867867288955408</c:v>
                </c:pt>
                <c:pt idx="324">
                  <c:v>0.78973665961010298</c:v>
                </c:pt>
                <c:pt idx="325">
                  <c:v>0.78119710322412117</c:v>
                </c:pt>
                <c:pt idx="326">
                  <c:v>0.77304189018759661</c:v>
                </c:pt>
                <c:pt idx="327">
                  <c:v>0.76525372220028964</c:v>
                </c:pt>
                <c:pt idx="328">
                  <c:v>0.75781607951372265</c:v>
                </c:pt>
                <c:pt idx="329">
                  <c:v>0.75071318589057512</c:v>
                </c:pt>
                <c:pt idx="330">
                  <c:v>0.74392997514116976</c:v>
                </c:pt>
                <c:pt idx="331">
                  <c:v>0.73745205916606671</c:v>
                </c:pt>
                <c:pt idx="332">
                  <c:v>0.73126569743697301</c:v>
                </c:pt>
                <c:pt idx="333">
                  <c:v>0.72535776785124229</c:v>
                </c:pt>
                <c:pt idx="334">
                  <c:v>0.71971573889813312</c:v>
                </c:pt>
                <c:pt idx="335">
                  <c:v>0.71432764307779517</c:v>
                </c:pt>
                <c:pt idx="336">
                  <c:v>0.70918205151659897</c:v>
                </c:pt>
                <c:pt idx="337">
                  <c:v>0.70426804972496249</c:v>
                </c:pt>
                <c:pt idx="338">
                  <c:v>0.6995752144462537</c:v>
                </c:pt>
                <c:pt idx="339">
                  <c:v>0.69509359154766714</c:v>
                </c:pt>
                <c:pt idx="340">
                  <c:v>0.69081367490617251</c:v>
                </c:pt>
                <c:pt idx="341">
                  <c:v>0.68672638624475568</c:v>
                </c:pt>
                <c:pt idx="342">
                  <c:v>0.6828230558761732</c:v>
                </c:pt>
                <c:pt idx="343">
                  <c:v>0.67909540431338455</c:v>
                </c:pt>
                <c:pt idx="344">
                  <c:v>0.67553552470764988</c:v>
                </c:pt>
                <c:pt idx="345">
                  <c:v>0.6721358660770449</c:v>
                </c:pt>
                <c:pt idx="346">
                  <c:v>0.6688892172898131</c:v>
                </c:pt>
                <c:pt idx="347">
                  <c:v>0.66578869176859123</c:v>
                </c:pt>
                <c:pt idx="348">
                  <c:v>0.66282771288305387</c:v>
                </c:pt>
                <c:pt idx="349">
                  <c:v>0.65999999999999992</c:v>
                </c:pt>
                <c:pt idx="350">
                  <c:v>0.65729955516128624</c:v>
                </c:pt>
                <c:pt idx="351">
                  <c:v>0.65472065036135474</c:v>
                </c:pt>
                <c:pt idx="352">
                  <c:v>0.65225781539736483</c:v>
                </c:pt>
                <c:pt idx="353">
                  <c:v>0.64990582626616022</c:v>
                </c:pt>
                <c:pt idx="354">
                  <c:v>0.64765969408345703</c:v>
                </c:pt>
                <c:pt idx="355">
                  <c:v>0.63615357516446147</c:v>
                </c:pt>
                <c:pt idx="356">
                  <c:v>0.63452639624022933</c:v>
                </c:pt>
                <c:pt idx="357">
                  <c:v>0.6329724524314575</c:v>
                </c:pt>
                <c:pt idx="358">
                  <c:v>0.63148844761498635</c:v>
                </c:pt>
                <c:pt idx="359">
                  <c:v>0.63007123401763632</c:v>
                </c:pt>
                <c:pt idx="360">
                  <c:v>0.62871780553935819</c:v>
                </c:pt>
                <c:pt idx="361">
                  <c:v>0.6274252913768924</c:v>
                </c:pt>
                <c:pt idx="362">
                  <c:v>0.62619094993441005</c:v>
                </c:pt>
                <c:pt idx="363">
                  <c:v>0.62501216300822016</c:v>
                </c:pt>
                <c:pt idx="364">
                  <c:v>0.62388643023320978</c:v>
                </c:pt>
                <c:pt idx="365">
                  <c:v>0.62281136377923363</c:v>
                </c:pt>
                <c:pt idx="366">
                  <c:v>0.62178468328620606</c:v>
                </c:pt>
                <c:pt idx="367">
                  <c:v>0.620804211027152</c:v>
                </c:pt>
                <c:pt idx="368">
                  <c:v>0.61986786728895549</c:v>
                </c:pt>
                <c:pt idx="369">
                  <c:v>0.61897366596101022</c:v>
                </c:pt>
                <c:pt idx="370">
                  <c:v>0.61811971032241209</c:v>
                </c:pt>
                <c:pt idx="371">
                  <c:v>0.6165253722200289</c:v>
                </c:pt>
                <c:pt idx="372">
                  <c:v>0.61578160795137227</c:v>
                </c:pt>
                <c:pt idx="373">
                  <c:v>0.6150713185890575</c:v>
                </c:pt>
                <c:pt idx="374">
                  <c:v>0.61439299751411691</c:v>
                </c:pt>
                <c:pt idx="375">
                  <c:v>0.61374520591660664</c:v>
                </c:pt>
                <c:pt idx="376">
                  <c:v>0.61343232683141002</c:v>
                </c:pt>
                <c:pt idx="377">
                  <c:v>0.61312656974369728</c:v>
                </c:pt>
                <c:pt idx="378">
                  <c:v>0.61253577678512428</c:v>
                </c:pt>
                <c:pt idx="379">
                  <c:v>0.61197157388981327</c:v>
                </c:pt>
                <c:pt idx="380">
                  <c:v>0.61143276430777949</c:v>
                </c:pt>
                <c:pt idx="381">
                  <c:v>0.61091820515165984</c:v>
                </c:pt>
                <c:pt idx="382">
                  <c:v>0.61042680497249624</c:v>
                </c:pt>
                <c:pt idx="383">
                  <c:v>0.60995752144462534</c:v>
                </c:pt>
                <c:pt idx="384">
                  <c:v>0.60950935915476667</c:v>
                </c:pt>
                <c:pt idx="385">
                  <c:v>0.60908136749061725</c:v>
                </c:pt>
                <c:pt idx="386">
                  <c:v>0.60867263862447551</c:v>
                </c:pt>
                <c:pt idx="387">
                  <c:v>0.60828230558761731</c:v>
                </c:pt>
                <c:pt idx="388">
                  <c:v>0.60790954043133849</c:v>
                </c:pt>
                <c:pt idx="389">
                  <c:v>0.60755355247076503</c:v>
                </c:pt>
                <c:pt idx="390">
                  <c:v>0.60721358660770441</c:v>
                </c:pt>
                <c:pt idx="391">
                  <c:v>0.60688892172898123</c:v>
                </c:pt>
                <c:pt idx="392">
                  <c:v>0.6065788691768591</c:v>
                </c:pt>
                <c:pt idx="393">
                  <c:v>0.60628277128830532</c:v>
                </c:pt>
                <c:pt idx="394">
                  <c:v>0.60613975795368447</c:v>
                </c:pt>
                <c:pt idx="395">
                  <c:v>0.60599999999999998</c:v>
                </c:pt>
                <c:pt idx="396">
                  <c:v>0.60547206503613549</c:v>
                </c:pt>
                <c:pt idx="397">
                  <c:v>0.6052257815397365</c:v>
                </c:pt>
                <c:pt idx="398">
                  <c:v>0.60499058262661598</c:v>
                </c:pt>
                <c:pt idx="399">
                  <c:v>0.6047659694083457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FE-4382-A6B5-473E2FEF1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orientation val="minMax"/>
          <c:max val="10"/>
          <c:min val="2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pH</a:t>
                </a:r>
              </a:p>
            </c:rich>
          </c:tx>
          <c:layout>
            <c:manualLayout>
              <c:xMode val="edge"/>
              <c:yMode val="edge"/>
              <c:x val="0.50599927653307464"/>
              <c:y val="0.88368556511993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  <c:majorUnit val="1"/>
        <c:minorUnit val="1"/>
      </c:valAx>
      <c:valAx>
        <c:axId val="645376127"/>
        <c:scaling>
          <c:logBase val="10"/>
          <c:orientation val="minMax"/>
          <c:max val="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Solubility (mg/ml)</a:t>
                </a:r>
              </a:p>
            </c:rich>
          </c:tx>
          <c:layout>
            <c:manualLayout>
              <c:xMode val="edge"/>
              <c:yMode val="edge"/>
              <c:x val="2.5385496770023181E-2"/>
              <c:y val="0.286192974640301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78134193651518"/>
          <c:y val="6.5955742253484731E-2"/>
          <c:w val="0.75101206031539613"/>
          <c:h val="0.7302049958025959"/>
        </c:manualLayout>
      </c:layout>
      <c:scatterChart>
        <c:scatterStyle val="lineMarker"/>
        <c:varyColors val="0"/>
        <c:ser>
          <c:idx val="0"/>
          <c:order val="0"/>
          <c:spPr>
            <a:ln w="2222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dPt>
            <c:idx val="67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AECA-42BA-B73B-CADA107B60E5}"/>
              </c:ext>
            </c:extLst>
          </c:dPt>
          <c:dPt>
            <c:idx val="68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AECA-42BA-B73B-CADA107B60E5}"/>
              </c:ext>
            </c:extLst>
          </c:dPt>
          <c:dPt>
            <c:idx val="69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ECA-42BA-B73B-CADA107B60E5}"/>
              </c:ext>
            </c:extLst>
          </c:dPt>
          <c:xVal>
            <c:numRef>
              <c:f>'Heroin solubility'!$D$83:$D$795</c:f>
              <c:numCache>
                <c:formatCode>General</c:formatCode>
                <c:ptCount val="713"/>
                <c:pt idx="0">
                  <c:v>1.8</c:v>
                </c:pt>
                <c:pt idx="1">
                  <c:v>1.81</c:v>
                </c:pt>
                <c:pt idx="2">
                  <c:v>1.82</c:v>
                </c:pt>
                <c:pt idx="3">
                  <c:v>1.83</c:v>
                </c:pt>
                <c:pt idx="4">
                  <c:v>1.84</c:v>
                </c:pt>
                <c:pt idx="5">
                  <c:v>1.85</c:v>
                </c:pt>
                <c:pt idx="6">
                  <c:v>1.86</c:v>
                </c:pt>
                <c:pt idx="7">
                  <c:v>1.87</c:v>
                </c:pt>
                <c:pt idx="8">
                  <c:v>1.88</c:v>
                </c:pt>
                <c:pt idx="9">
                  <c:v>1.89</c:v>
                </c:pt>
                <c:pt idx="10">
                  <c:v>1.9</c:v>
                </c:pt>
                <c:pt idx="11">
                  <c:v>1.91</c:v>
                </c:pt>
                <c:pt idx="12">
                  <c:v>1.92</c:v>
                </c:pt>
                <c:pt idx="13">
                  <c:v>1.93</c:v>
                </c:pt>
                <c:pt idx="14">
                  <c:v>1.94</c:v>
                </c:pt>
                <c:pt idx="15">
                  <c:v>1.95</c:v>
                </c:pt>
                <c:pt idx="16">
                  <c:v>1.96</c:v>
                </c:pt>
                <c:pt idx="17">
                  <c:v>1.97</c:v>
                </c:pt>
                <c:pt idx="18">
                  <c:v>1.98</c:v>
                </c:pt>
                <c:pt idx="19">
                  <c:v>1.99</c:v>
                </c:pt>
                <c:pt idx="20">
                  <c:v>2</c:v>
                </c:pt>
                <c:pt idx="21">
                  <c:v>2.0099999999999998</c:v>
                </c:pt>
                <c:pt idx="22">
                  <c:v>2.02</c:v>
                </c:pt>
                <c:pt idx="23">
                  <c:v>2.0299999999999998</c:v>
                </c:pt>
                <c:pt idx="24">
                  <c:v>2.04</c:v>
                </c:pt>
                <c:pt idx="25">
                  <c:v>2.0499999999999998</c:v>
                </c:pt>
                <c:pt idx="26">
                  <c:v>2.06</c:v>
                </c:pt>
                <c:pt idx="27">
                  <c:v>2.0699999999999998</c:v>
                </c:pt>
                <c:pt idx="28">
                  <c:v>2.08</c:v>
                </c:pt>
                <c:pt idx="29">
                  <c:v>2.09</c:v>
                </c:pt>
                <c:pt idx="30">
                  <c:v>2.1</c:v>
                </c:pt>
                <c:pt idx="31">
                  <c:v>2.11</c:v>
                </c:pt>
                <c:pt idx="32">
                  <c:v>2.12</c:v>
                </c:pt>
                <c:pt idx="33">
                  <c:v>2.13</c:v>
                </c:pt>
                <c:pt idx="34">
                  <c:v>2.14</c:v>
                </c:pt>
                <c:pt idx="35">
                  <c:v>2.15</c:v>
                </c:pt>
                <c:pt idx="36">
                  <c:v>2.16</c:v>
                </c:pt>
                <c:pt idx="37">
                  <c:v>2.17</c:v>
                </c:pt>
                <c:pt idx="38">
                  <c:v>2.1800000000000002</c:v>
                </c:pt>
                <c:pt idx="39">
                  <c:v>2.19</c:v>
                </c:pt>
                <c:pt idx="40">
                  <c:v>2.2000000000000002</c:v>
                </c:pt>
                <c:pt idx="41">
                  <c:v>2.21</c:v>
                </c:pt>
                <c:pt idx="42">
                  <c:v>2.2200000000000002</c:v>
                </c:pt>
                <c:pt idx="43">
                  <c:v>2.23</c:v>
                </c:pt>
                <c:pt idx="44">
                  <c:v>2.2400000000000002</c:v>
                </c:pt>
                <c:pt idx="45">
                  <c:v>2.25</c:v>
                </c:pt>
                <c:pt idx="46">
                  <c:v>2.2599999999999998</c:v>
                </c:pt>
                <c:pt idx="47">
                  <c:v>2.27</c:v>
                </c:pt>
                <c:pt idx="48">
                  <c:v>2.2799999999999998</c:v>
                </c:pt>
                <c:pt idx="49">
                  <c:v>2.29</c:v>
                </c:pt>
                <c:pt idx="50">
                  <c:v>2.2999999999999998</c:v>
                </c:pt>
                <c:pt idx="51">
                  <c:v>2.31</c:v>
                </c:pt>
                <c:pt idx="52">
                  <c:v>2.3199999999999998</c:v>
                </c:pt>
                <c:pt idx="53">
                  <c:v>2.33</c:v>
                </c:pt>
                <c:pt idx="54">
                  <c:v>2.34</c:v>
                </c:pt>
                <c:pt idx="55">
                  <c:v>2.35</c:v>
                </c:pt>
                <c:pt idx="56">
                  <c:v>2.36</c:v>
                </c:pt>
                <c:pt idx="57">
                  <c:v>2.37</c:v>
                </c:pt>
                <c:pt idx="58">
                  <c:v>2.38</c:v>
                </c:pt>
                <c:pt idx="59">
                  <c:v>2.39</c:v>
                </c:pt>
                <c:pt idx="60">
                  <c:v>2.4</c:v>
                </c:pt>
                <c:pt idx="61">
                  <c:v>2.41</c:v>
                </c:pt>
                <c:pt idx="62">
                  <c:v>2.42</c:v>
                </c:pt>
                <c:pt idx="63">
                  <c:v>2.4300000000000002</c:v>
                </c:pt>
                <c:pt idx="64">
                  <c:v>2.44</c:v>
                </c:pt>
                <c:pt idx="65">
                  <c:v>2.4500000000000002</c:v>
                </c:pt>
                <c:pt idx="66">
                  <c:v>2.46</c:v>
                </c:pt>
                <c:pt idx="67">
                  <c:v>2.4700000000000002</c:v>
                </c:pt>
                <c:pt idx="68">
                  <c:v>2.48</c:v>
                </c:pt>
                <c:pt idx="69">
                  <c:v>2.4900000000000002</c:v>
                </c:pt>
                <c:pt idx="70">
                  <c:v>2.5</c:v>
                </c:pt>
                <c:pt idx="71">
                  <c:v>2.5099999999999998</c:v>
                </c:pt>
                <c:pt idx="72">
                  <c:v>2.52</c:v>
                </c:pt>
                <c:pt idx="73">
                  <c:v>2.5299999999999998</c:v>
                </c:pt>
                <c:pt idx="74">
                  <c:v>2.54</c:v>
                </c:pt>
                <c:pt idx="75">
                  <c:v>2.5499999999999998</c:v>
                </c:pt>
                <c:pt idx="76">
                  <c:v>2.56</c:v>
                </c:pt>
                <c:pt idx="77">
                  <c:v>2.57</c:v>
                </c:pt>
                <c:pt idx="78">
                  <c:v>2.58</c:v>
                </c:pt>
                <c:pt idx="79">
                  <c:v>2.59</c:v>
                </c:pt>
                <c:pt idx="80">
                  <c:v>2.6</c:v>
                </c:pt>
                <c:pt idx="81">
                  <c:v>2.61</c:v>
                </c:pt>
                <c:pt idx="82">
                  <c:v>2.62</c:v>
                </c:pt>
                <c:pt idx="83">
                  <c:v>2.63</c:v>
                </c:pt>
                <c:pt idx="84">
                  <c:v>2.64</c:v>
                </c:pt>
                <c:pt idx="85">
                  <c:v>2.65</c:v>
                </c:pt>
                <c:pt idx="86">
                  <c:v>2.66</c:v>
                </c:pt>
                <c:pt idx="87">
                  <c:v>2.67</c:v>
                </c:pt>
                <c:pt idx="88">
                  <c:v>2.68</c:v>
                </c:pt>
                <c:pt idx="89">
                  <c:v>2.69</c:v>
                </c:pt>
                <c:pt idx="90">
                  <c:v>2.7</c:v>
                </c:pt>
                <c:pt idx="91">
                  <c:v>2.71</c:v>
                </c:pt>
                <c:pt idx="92">
                  <c:v>2.72</c:v>
                </c:pt>
                <c:pt idx="93">
                  <c:v>2.73</c:v>
                </c:pt>
                <c:pt idx="94">
                  <c:v>2.74</c:v>
                </c:pt>
                <c:pt idx="95">
                  <c:v>2.75</c:v>
                </c:pt>
                <c:pt idx="96">
                  <c:v>2.76</c:v>
                </c:pt>
                <c:pt idx="97">
                  <c:v>2.77</c:v>
                </c:pt>
                <c:pt idx="98">
                  <c:v>2.78</c:v>
                </c:pt>
                <c:pt idx="99">
                  <c:v>2.79</c:v>
                </c:pt>
                <c:pt idx="100">
                  <c:v>2.8</c:v>
                </c:pt>
                <c:pt idx="101">
                  <c:v>2.81</c:v>
                </c:pt>
                <c:pt idx="102">
                  <c:v>2.82</c:v>
                </c:pt>
                <c:pt idx="103">
                  <c:v>2.83</c:v>
                </c:pt>
                <c:pt idx="104">
                  <c:v>2.84</c:v>
                </c:pt>
                <c:pt idx="105">
                  <c:v>2.85</c:v>
                </c:pt>
                <c:pt idx="106">
                  <c:v>2.86</c:v>
                </c:pt>
                <c:pt idx="107">
                  <c:v>2.87</c:v>
                </c:pt>
                <c:pt idx="108">
                  <c:v>2.88</c:v>
                </c:pt>
                <c:pt idx="109">
                  <c:v>2.89</c:v>
                </c:pt>
                <c:pt idx="110">
                  <c:v>2.9</c:v>
                </c:pt>
                <c:pt idx="111">
                  <c:v>2.91</c:v>
                </c:pt>
                <c:pt idx="112">
                  <c:v>2.92</c:v>
                </c:pt>
                <c:pt idx="113">
                  <c:v>2.93</c:v>
                </c:pt>
                <c:pt idx="114">
                  <c:v>2.94</c:v>
                </c:pt>
                <c:pt idx="115">
                  <c:v>2.95</c:v>
                </c:pt>
                <c:pt idx="116">
                  <c:v>2.96</c:v>
                </c:pt>
                <c:pt idx="117">
                  <c:v>2.97</c:v>
                </c:pt>
                <c:pt idx="118">
                  <c:v>2.98</c:v>
                </c:pt>
                <c:pt idx="119">
                  <c:v>2.99</c:v>
                </c:pt>
                <c:pt idx="120">
                  <c:v>3</c:v>
                </c:pt>
                <c:pt idx="121">
                  <c:v>3.01</c:v>
                </c:pt>
                <c:pt idx="122">
                  <c:v>3.02</c:v>
                </c:pt>
                <c:pt idx="123">
                  <c:v>3.03</c:v>
                </c:pt>
                <c:pt idx="124">
                  <c:v>3.04</c:v>
                </c:pt>
                <c:pt idx="125">
                  <c:v>3.05</c:v>
                </c:pt>
                <c:pt idx="126">
                  <c:v>3.06</c:v>
                </c:pt>
                <c:pt idx="127">
                  <c:v>3.07</c:v>
                </c:pt>
                <c:pt idx="128">
                  <c:v>3.08</c:v>
                </c:pt>
                <c:pt idx="129">
                  <c:v>3.09</c:v>
                </c:pt>
                <c:pt idx="130">
                  <c:v>3.1</c:v>
                </c:pt>
                <c:pt idx="131">
                  <c:v>3.11</c:v>
                </c:pt>
                <c:pt idx="132">
                  <c:v>3.12</c:v>
                </c:pt>
                <c:pt idx="133">
                  <c:v>3.13</c:v>
                </c:pt>
                <c:pt idx="134">
                  <c:v>3.14</c:v>
                </c:pt>
                <c:pt idx="135">
                  <c:v>3.15</c:v>
                </c:pt>
                <c:pt idx="136">
                  <c:v>3.16</c:v>
                </c:pt>
                <c:pt idx="137">
                  <c:v>3.17</c:v>
                </c:pt>
                <c:pt idx="138">
                  <c:v>3.18</c:v>
                </c:pt>
                <c:pt idx="139">
                  <c:v>3.19</c:v>
                </c:pt>
                <c:pt idx="140">
                  <c:v>3.2</c:v>
                </c:pt>
                <c:pt idx="141">
                  <c:v>3.21</c:v>
                </c:pt>
                <c:pt idx="142">
                  <c:v>3.22</c:v>
                </c:pt>
                <c:pt idx="143">
                  <c:v>3.23</c:v>
                </c:pt>
                <c:pt idx="144">
                  <c:v>3.24</c:v>
                </c:pt>
                <c:pt idx="145">
                  <c:v>3.25</c:v>
                </c:pt>
                <c:pt idx="146">
                  <c:v>3.26</c:v>
                </c:pt>
                <c:pt idx="147">
                  <c:v>3.27</c:v>
                </c:pt>
                <c:pt idx="148">
                  <c:v>3.28</c:v>
                </c:pt>
                <c:pt idx="149">
                  <c:v>3.29</c:v>
                </c:pt>
                <c:pt idx="150">
                  <c:v>3.3</c:v>
                </c:pt>
                <c:pt idx="151">
                  <c:v>3.31</c:v>
                </c:pt>
                <c:pt idx="152">
                  <c:v>3.32</c:v>
                </c:pt>
                <c:pt idx="153">
                  <c:v>3.33</c:v>
                </c:pt>
                <c:pt idx="154">
                  <c:v>3.34</c:v>
                </c:pt>
                <c:pt idx="155">
                  <c:v>3.35</c:v>
                </c:pt>
                <c:pt idx="156">
                  <c:v>3.36</c:v>
                </c:pt>
                <c:pt idx="157">
                  <c:v>3.37</c:v>
                </c:pt>
                <c:pt idx="158">
                  <c:v>3.38</c:v>
                </c:pt>
                <c:pt idx="159">
                  <c:v>3.39</c:v>
                </c:pt>
                <c:pt idx="160">
                  <c:v>3.4</c:v>
                </c:pt>
                <c:pt idx="161">
                  <c:v>3.41</c:v>
                </c:pt>
                <c:pt idx="162">
                  <c:v>3.42</c:v>
                </c:pt>
                <c:pt idx="163">
                  <c:v>3.43</c:v>
                </c:pt>
                <c:pt idx="164">
                  <c:v>3.44</c:v>
                </c:pt>
                <c:pt idx="165">
                  <c:v>3.45</c:v>
                </c:pt>
                <c:pt idx="166">
                  <c:v>3.46</c:v>
                </c:pt>
                <c:pt idx="167">
                  <c:v>3.47</c:v>
                </c:pt>
                <c:pt idx="168">
                  <c:v>3.48</c:v>
                </c:pt>
                <c:pt idx="169">
                  <c:v>3.49</c:v>
                </c:pt>
                <c:pt idx="170">
                  <c:v>3.5</c:v>
                </c:pt>
                <c:pt idx="171">
                  <c:v>3.51</c:v>
                </c:pt>
                <c:pt idx="172">
                  <c:v>3.52</c:v>
                </c:pt>
                <c:pt idx="173">
                  <c:v>3.53</c:v>
                </c:pt>
                <c:pt idx="174">
                  <c:v>3.54</c:v>
                </c:pt>
                <c:pt idx="175">
                  <c:v>3.55</c:v>
                </c:pt>
                <c:pt idx="176">
                  <c:v>3.56</c:v>
                </c:pt>
                <c:pt idx="177">
                  <c:v>3.57</c:v>
                </c:pt>
                <c:pt idx="178">
                  <c:v>3.58</c:v>
                </c:pt>
                <c:pt idx="179">
                  <c:v>3.59</c:v>
                </c:pt>
                <c:pt idx="180">
                  <c:v>3.6</c:v>
                </c:pt>
                <c:pt idx="181">
                  <c:v>3.61</c:v>
                </c:pt>
                <c:pt idx="182">
                  <c:v>3.62</c:v>
                </c:pt>
                <c:pt idx="183">
                  <c:v>3.63</c:v>
                </c:pt>
                <c:pt idx="184">
                  <c:v>3.64</c:v>
                </c:pt>
                <c:pt idx="185">
                  <c:v>3.65</c:v>
                </c:pt>
                <c:pt idx="186">
                  <c:v>3.66</c:v>
                </c:pt>
                <c:pt idx="187">
                  <c:v>3.67</c:v>
                </c:pt>
                <c:pt idx="188">
                  <c:v>3.68</c:v>
                </c:pt>
                <c:pt idx="189">
                  <c:v>3.69</c:v>
                </c:pt>
                <c:pt idx="190">
                  <c:v>3.7</c:v>
                </c:pt>
                <c:pt idx="191">
                  <c:v>3.71</c:v>
                </c:pt>
                <c:pt idx="192">
                  <c:v>3.72</c:v>
                </c:pt>
                <c:pt idx="193">
                  <c:v>3.73</c:v>
                </c:pt>
                <c:pt idx="194">
                  <c:v>3.74</c:v>
                </c:pt>
                <c:pt idx="195">
                  <c:v>3.75</c:v>
                </c:pt>
                <c:pt idx="196">
                  <c:v>3.76</c:v>
                </c:pt>
                <c:pt idx="197">
                  <c:v>3.77</c:v>
                </c:pt>
                <c:pt idx="198">
                  <c:v>3.78</c:v>
                </c:pt>
                <c:pt idx="199">
                  <c:v>3.79</c:v>
                </c:pt>
                <c:pt idx="200">
                  <c:v>3.8</c:v>
                </c:pt>
                <c:pt idx="201">
                  <c:v>3.81</c:v>
                </c:pt>
                <c:pt idx="202">
                  <c:v>3.82</c:v>
                </c:pt>
                <c:pt idx="203">
                  <c:v>3.83</c:v>
                </c:pt>
                <c:pt idx="204">
                  <c:v>3.84</c:v>
                </c:pt>
                <c:pt idx="205">
                  <c:v>3.85</c:v>
                </c:pt>
                <c:pt idx="206">
                  <c:v>3.86</c:v>
                </c:pt>
                <c:pt idx="207">
                  <c:v>3.87</c:v>
                </c:pt>
                <c:pt idx="208">
                  <c:v>3.88</c:v>
                </c:pt>
                <c:pt idx="209">
                  <c:v>3.89</c:v>
                </c:pt>
                <c:pt idx="210">
                  <c:v>3.9</c:v>
                </c:pt>
                <c:pt idx="211">
                  <c:v>3.91</c:v>
                </c:pt>
                <c:pt idx="212">
                  <c:v>3.92</c:v>
                </c:pt>
                <c:pt idx="213">
                  <c:v>3.93</c:v>
                </c:pt>
                <c:pt idx="214">
                  <c:v>3.94</c:v>
                </c:pt>
                <c:pt idx="215">
                  <c:v>3.95</c:v>
                </c:pt>
                <c:pt idx="216">
                  <c:v>3.96</c:v>
                </c:pt>
                <c:pt idx="217">
                  <c:v>3.97</c:v>
                </c:pt>
                <c:pt idx="218">
                  <c:v>3.98</c:v>
                </c:pt>
                <c:pt idx="219">
                  <c:v>3.99</c:v>
                </c:pt>
                <c:pt idx="220">
                  <c:v>4</c:v>
                </c:pt>
                <c:pt idx="221">
                  <c:v>4.01</c:v>
                </c:pt>
                <c:pt idx="222">
                  <c:v>4.0199999999999996</c:v>
                </c:pt>
                <c:pt idx="223">
                  <c:v>4.03</c:v>
                </c:pt>
                <c:pt idx="224">
                  <c:v>4.04</c:v>
                </c:pt>
                <c:pt idx="225">
                  <c:v>4.05</c:v>
                </c:pt>
                <c:pt idx="226">
                  <c:v>4.0599999999999996</c:v>
                </c:pt>
                <c:pt idx="227">
                  <c:v>4.07</c:v>
                </c:pt>
                <c:pt idx="228">
                  <c:v>4.08</c:v>
                </c:pt>
                <c:pt idx="229">
                  <c:v>4.09</c:v>
                </c:pt>
                <c:pt idx="230">
                  <c:v>4.0999999999999996</c:v>
                </c:pt>
                <c:pt idx="231">
                  <c:v>4.1100000000000003</c:v>
                </c:pt>
                <c:pt idx="232">
                  <c:v>4.12</c:v>
                </c:pt>
                <c:pt idx="233">
                  <c:v>4.13</c:v>
                </c:pt>
                <c:pt idx="234">
                  <c:v>4.1399999999999997</c:v>
                </c:pt>
                <c:pt idx="235">
                  <c:v>4.1500000000000004</c:v>
                </c:pt>
                <c:pt idx="236">
                  <c:v>4.16</c:v>
                </c:pt>
                <c:pt idx="237">
                  <c:v>4.17</c:v>
                </c:pt>
                <c:pt idx="238">
                  <c:v>4.18</c:v>
                </c:pt>
                <c:pt idx="239">
                  <c:v>4.1900000000000004</c:v>
                </c:pt>
                <c:pt idx="240">
                  <c:v>4.2</c:v>
                </c:pt>
                <c:pt idx="241">
                  <c:v>4.21</c:v>
                </c:pt>
                <c:pt idx="242">
                  <c:v>4.22</c:v>
                </c:pt>
                <c:pt idx="243">
                  <c:v>4.2300000000000004</c:v>
                </c:pt>
                <c:pt idx="244">
                  <c:v>4.24</c:v>
                </c:pt>
                <c:pt idx="245">
                  <c:v>4.25</c:v>
                </c:pt>
                <c:pt idx="246">
                  <c:v>4.26</c:v>
                </c:pt>
                <c:pt idx="247">
                  <c:v>4.2699999999999996</c:v>
                </c:pt>
                <c:pt idx="248">
                  <c:v>4.28</c:v>
                </c:pt>
                <c:pt idx="249">
                  <c:v>4.29</c:v>
                </c:pt>
                <c:pt idx="250">
                  <c:v>4.3</c:v>
                </c:pt>
                <c:pt idx="251">
                  <c:v>4.3099999999999996</c:v>
                </c:pt>
                <c:pt idx="252">
                  <c:v>4.32</c:v>
                </c:pt>
                <c:pt idx="253">
                  <c:v>4.33</c:v>
                </c:pt>
                <c:pt idx="254">
                  <c:v>4.34</c:v>
                </c:pt>
                <c:pt idx="255">
                  <c:v>4.3499999999999996</c:v>
                </c:pt>
                <c:pt idx="256">
                  <c:v>4.3600000000000003</c:v>
                </c:pt>
                <c:pt idx="257">
                  <c:v>4.37</c:v>
                </c:pt>
                <c:pt idx="258">
                  <c:v>4.38</c:v>
                </c:pt>
                <c:pt idx="259">
                  <c:v>4.3899999999999997</c:v>
                </c:pt>
                <c:pt idx="260">
                  <c:v>4.4000000000000004</c:v>
                </c:pt>
                <c:pt idx="261">
                  <c:v>4.41</c:v>
                </c:pt>
                <c:pt idx="262">
                  <c:v>4.42</c:v>
                </c:pt>
                <c:pt idx="263">
                  <c:v>4.43</c:v>
                </c:pt>
                <c:pt idx="264">
                  <c:v>4.4400000000000004</c:v>
                </c:pt>
                <c:pt idx="265">
                  <c:v>4.45</c:v>
                </c:pt>
                <c:pt idx="266">
                  <c:v>4.46</c:v>
                </c:pt>
                <c:pt idx="267">
                  <c:v>4.47</c:v>
                </c:pt>
                <c:pt idx="268">
                  <c:v>4.4800000000000004</c:v>
                </c:pt>
                <c:pt idx="269">
                  <c:v>4.49</c:v>
                </c:pt>
                <c:pt idx="270">
                  <c:v>4.5</c:v>
                </c:pt>
                <c:pt idx="271">
                  <c:v>4.51</c:v>
                </c:pt>
                <c:pt idx="272">
                  <c:v>4.5199999999999996</c:v>
                </c:pt>
                <c:pt idx="273">
                  <c:v>4.53</c:v>
                </c:pt>
                <c:pt idx="274">
                  <c:v>4.54</c:v>
                </c:pt>
                <c:pt idx="275">
                  <c:v>4.55</c:v>
                </c:pt>
                <c:pt idx="276">
                  <c:v>4.5599999999999996</c:v>
                </c:pt>
                <c:pt idx="277">
                  <c:v>4.57</c:v>
                </c:pt>
                <c:pt idx="278">
                  <c:v>4.58</c:v>
                </c:pt>
                <c:pt idx="279">
                  <c:v>4.59</c:v>
                </c:pt>
                <c:pt idx="280">
                  <c:v>4.5999999999999996</c:v>
                </c:pt>
                <c:pt idx="281">
                  <c:v>4.6100000000000003</c:v>
                </c:pt>
                <c:pt idx="282">
                  <c:v>4.62</c:v>
                </c:pt>
                <c:pt idx="283">
                  <c:v>4.63</c:v>
                </c:pt>
                <c:pt idx="284">
                  <c:v>4.6399999999999997</c:v>
                </c:pt>
                <c:pt idx="285">
                  <c:v>4.6500000000000004</c:v>
                </c:pt>
                <c:pt idx="286">
                  <c:v>4.66</c:v>
                </c:pt>
                <c:pt idx="287">
                  <c:v>4.67</c:v>
                </c:pt>
                <c:pt idx="288">
                  <c:v>4.68</c:v>
                </c:pt>
                <c:pt idx="289">
                  <c:v>4.6900000000000004</c:v>
                </c:pt>
                <c:pt idx="290">
                  <c:v>4.7</c:v>
                </c:pt>
                <c:pt idx="291">
                  <c:v>4.71</c:v>
                </c:pt>
                <c:pt idx="292">
                  <c:v>4.72</c:v>
                </c:pt>
                <c:pt idx="293">
                  <c:v>4.7300000000000004</c:v>
                </c:pt>
                <c:pt idx="294">
                  <c:v>4.74</c:v>
                </c:pt>
                <c:pt idx="295">
                  <c:v>4.75</c:v>
                </c:pt>
                <c:pt idx="296">
                  <c:v>4.76</c:v>
                </c:pt>
                <c:pt idx="297">
                  <c:v>4.7699999999999996</c:v>
                </c:pt>
                <c:pt idx="298">
                  <c:v>4.78</c:v>
                </c:pt>
                <c:pt idx="299">
                  <c:v>4.79</c:v>
                </c:pt>
                <c:pt idx="300">
                  <c:v>4.8</c:v>
                </c:pt>
                <c:pt idx="301">
                  <c:v>4.8099999999999996</c:v>
                </c:pt>
                <c:pt idx="302">
                  <c:v>4.82</c:v>
                </c:pt>
                <c:pt idx="303">
                  <c:v>4.83</c:v>
                </c:pt>
                <c:pt idx="304">
                  <c:v>4.84</c:v>
                </c:pt>
                <c:pt idx="305">
                  <c:v>4.8499999999999996</c:v>
                </c:pt>
                <c:pt idx="306">
                  <c:v>4.8600000000000003</c:v>
                </c:pt>
                <c:pt idx="307">
                  <c:v>4.87</c:v>
                </c:pt>
                <c:pt idx="308">
                  <c:v>4.88</c:v>
                </c:pt>
                <c:pt idx="309">
                  <c:v>4.8899999999999997</c:v>
                </c:pt>
                <c:pt idx="310">
                  <c:v>4.9000000000000004</c:v>
                </c:pt>
                <c:pt idx="311">
                  <c:v>4.91</c:v>
                </c:pt>
                <c:pt idx="312">
                  <c:v>4.92</c:v>
                </c:pt>
                <c:pt idx="313">
                  <c:v>4.93</c:v>
                </c:pt>
                <c:pt idx="314">
                  <c:v>4.9400000000000004</c:v>
                </c:pt>
                <c:pt idx="315">
                  <c:v>4.95</c:v>
                </c:pt>
                <c:pt idx="316">
                  <c:v>4.96</c:v>
                </c:pt>
                <c:pt idx="317">
                  <c:v>4.97</c:v>
                </c:pt>
                <c:pt idx="318">
                  <c:v>4.9800000000000004</c:v>
                </c:pt>
                <c:pt idx="319">
                  <c:v>4.99</c:v>
                </c:pt>
                <c:pt idx="320">
                  <c:v>5</c:v>
                </c:pt>
                <c:pt idx="321">
                  <c:v>5.01</c:v>
                </c:pt>
                <c:pt idx="322">
                  <c:v>5.0199999999999996</c:v>
                </c:pt>
                <c:pt idx="323">
                  <c:v>5.03</c:v>
                </c:pt>
                <c:pt idx="324">
                  <c:v>5.04</c:v>
                </c:pt>
                <c:pt idx="325">
                  <c:v>5.05</c:v>
                </c:pt>
                <c:pt idx="326">
                  <c:v>5.0599999999999996</c:v>
                </c:pt>
                <c:pt idx="327">
                  <c:v>5.07</c:v>
                </c:pt>
                <c:pt idx="328">
                  <c:v>5.08</c:v>
                </c:pt>
                <c:pt idx="329">
                  <c:v>5.09</c:v>
                </c:pt>
                <c:pt idx="330">
                  <c:v>5.0999999999999996</c:v>
                </c:pt>
                <c:pt idx="331">
                  <c:v>5.1100000000000003</c:v>
                </c:pt>
                <c:pt idx="332">
                  <c:v>5.12</c:v>
                </c:pt>
                <c:pt idx="333">
                  <c:v>5.13</c:v>
                </c:pt>
                <c:pt idx="334">
                  <c:v>5.14</c:v>
                </c:pt>
                <c:pt idx="335">
                  <c:v>5.15</c:v>
                </c:pt>
                <c:pt idx="336">
                  <c:v>5.16</c:v>
                </c:pt>
                <c:pt idx="337">
                  <c:v>5.17</c:v>
                </c:pt>
                <c:pt idx="338">
                  <c:v>5.18</c:v>
                </c:pt>
                <c:pt idx="339">
                  <c:v>5.19</c:v>
                </c:pt>
                <c:pt idx="340">
                  <c:v>5.2</c:v>
                </c:pt>
                <c:pt idx="341">
                  <c:v>5.21</c:v>
                </c:pt>
                <c:pt idx="342">
                  <c:v>5.22</c:v>
                </c:pt>
                <c:pt idx="343">
                  <c:v>5.23</c:v>
                </c:pt>
                <c:pt idx="344">
                  <c:v>5.24</c:v>
                </c:pt>
                <c:pt idx="345">
                  <c:v>5.25</c:v>
                </c:pt>
                <c:pt idx="346">
                  <c:v>5.26</c:v>
                </c:pt>
                <c:pt idx="347">
                  <c:v>5.27</c:v>
                </c:pt>
                <c:pt idx="348">
                  <c:v>5.28</c:v>
                </c:pt>
                <c:pt idx="349">
                  <c:v>5.29</c:v>
                </c:pt>
                <c:pt idx="350">
                  <c:v>5.3</c:v>
                </c:pt>
                <c:pt idx="351">
                  <c:v>5.31</c:v>
                </c:pt>
                <c:pt idx="352">
                  <c:v>5.32</c:v>
                </c:pt>
                <c:pt idx="353">
                  <c:v>5.33</c:v>
                </c:pt>
                <c:pt idx="354">
                  <c:v>5.34</c:v>
                </c:pt>
                <c:pt idx="355">
                  <c:v>5.35</c:v>
                </c:pt>
                <c:pt idx="356">
                  <c:v>5.36</c:v>
                </c:pt>
                <c:pt idx="357">
                  <c:v>5.37</c:v>
                </c:pt>
                <c:pt idx="358">
                  <c:v>5.38</c:v>
                </c:pt>
                <c:pt idx="359">
                  <c:v>5.39</c:v>
                </c:pt>
                <c:pt idx="360">
                  <c:v>5.4</c:v>
                </c:pt>
                <c:pt idx="361">
                  <c:v>5.41</c:v>
                </c:pt>
                <c:pt idx="362">
                  <c:v>5.42</c:v>
                </c:pt>
                <c:pt idx="363">
                  <c:v>5.43</c:v>
                </c:pt>
                <c:pt idx="364">
                  <c:v>5.44</c:v>
                </c:pt>
                <c:pt idx="365">
                  <c:v>5.45</c:v>
                </c:pt>
                <c:pt idx="366">
                  <c:v>5.46</c:v>
                </c:pt>
                <c:pt idx="367">
                  <c:v>5.47</c:v>
                </c:pt>
                <c:pt idx="368">
                  <c:v>5.48</c:v>
                </c:pt>
                <c:pt idx="369">
                  <c:v>5.49</c:v>
                </c:pt>
                <c:pt idx="370">
                  <c:v>5.5</c:v>
                </c:pt>
                <c:pt idx="371">
                  <c:v>5.51</c:v>
                </c:pt>
                <c:pt idx="372">
                  <c:v>5.52</c:v>
                </c:pt>
                <c:pt idx="373">
                  <c:v>5.53</c:v>
                </c:pt>
                <c:pt idx="374">
                  <c:v>5.54</c:v>
                </c:pt>
                <c:pt idx="375">
                  <c:v>5.55</c:v>
                </c:pt>
                <c:pt idx="376">
                  <c:v>5.56</c:v>
                </c:pt>
                <c:pt idx="377">
                  <c:v>5.57</c:v>
                </c:pt>
                <c:pt idx="378">
                  <c:v>5.58</c:v>
                </c:pt>
                <c:pt idx="379">
                  <c:v>5.59</c:v>
                </c:pt>
                <c:pt idx="380">
                  <c:v>5.6</c:v>
                </c:pt>
                <c:pt idx="381">
                  <c:v>5.61</c:v>
                </c:pt>
                <c:pt idx="382">
                  <c:v>5.62</c:v>
                </c:pt>
                <c:pt idx="383">
                  <c:v>5.63</c:v>
                </c:pt>
                <c:pt idx="384">
                  <c:v>5.64</c:v>
                </c:pt>
                <c:pt idx="385">
                  <c:v>5.65</c:v>
                </c:pt>
                <c:pt idx="386">
                  <c:v>5.66</c:v>
                </c:pt>
                <c:pt idx="387">
                  <c:v>5.67</c:v>
                </c:pt>
                <c:pt idx="388">
                  <c:v>5.68</c:v>
                </c:pt>
                <c:pt idx="389">
                  <c:v>5.69</c:v>
                </c:pt>
                <c:pt idx="390">
                  <c:v>5.7</c:v>
                </c:pt>
                <c:pt idx="391">
                  <c:v>5.71</c:v>
                </c:pt>
                <c:pt idx="392">
                  <c:v>5.72</c:v>
                </c:pt>
                <c:pt idx="393">
                  <c:v>5.73</c:v>
                </c:pt>
                <c:pt idx="394">
                  <c:v>5.74</c:v>
                </c:pt>
                <c:pt idx="395">
                  <c:v>5.75</c:v>
                </c:pt>
                <c:pt idx="396">
                  <c:v>5.76</c:v>
                </c:pt>
                <c:pt idx="397">
                  <c:v>5.77</c:v>
                </c:pt>
                <c:pt idx="398">
                  <c:v>5.78</c:v>
                </c:pt>
                <c:pt idx="399">
                  <c:v>5.79</c:v>
                </c:pt>
                <c:pt idx="400">
                  <c:v>5.8</c:v>
                </c:pt>
                <c:pt idx="401">
                  <c:v>5.81</c:v>
                </c:pt>
                <c:pt idx="402">
                  <c:v>5.82</c:v>
                </c:pt>
                <c:pt idx="403">
                  <c:v>5.83</c:v>
                </c:pt>
                <c:pt idx="404">
                  <c:v>5.84</c:v>
                </c:pt>
                <c:pt idx="405">
                  <c:v>5.85</c:v>
                </c:pt>
                <c:pt idx="406">
                  <c:v>5.86</c:v>
                </c:pt>
                <c:pt idx="407">
                  <c:v>5.87</c:v>
                </c:pt>
                <c:pt idx="408">
                  <c:v>5.88</c:v>
                </c:pt>
                <c:pt idx="409">
                  <c:v>5.89</c:v>
                </c:pt>
                <c:pt idx="410">
                  <c:v>5.9</c:v>
                </c:pt>
                <c:pt idx="411">
                  <c:v>5.91</c:v>
                </c:pt>
                <c:pt idx="412">
                  <c:v>5.92</c:v>
                </c:pt>
                <c:pt idx="413">
                  <c:v>5.93</c:v>
                </c:pt>
                <c:pt idx="414">
                  <c:v>5.94</c:v>
                </c:pt>
                <c:pt idx="415">
                  <c:v>5.95</c:v>
                </c:pt>
                <c:pt idx="416">
                  <c:v>5.96</c:v>
                </c:pt>
                <c:pt idx="417">
                  <c:v>5.97</c:v>
                </c:pt>
                <c:pt idx="418">
                  <c:v>5.98</c:v>
                </c:pt>
                <c:pt idx="419">
                  <c:v>5.99</c:v>
                </c:pt>
                <c:pt idx="420">
                  <c:v>6</c:v>
                </c:pt>
                <c:pt idx="421">
                  <c:v>6.01</c:v>
                </c:pt>
                <c:pt idx="422">
                  <c:v>6.02</c:v>
                </c:pt>
                <c:pt idx="423">
                  <c:v>6.03</c:v>
                </c:pt>
                <c:pt idx="424">
                  <c:v>6.04</c:v>
                </c:pt>
                <c:pt idx="425">
                  <c:v>6.05</c:v>
                </c:pt>
                <c:pt idx="426">
                  <c:v>6.06</c:v>
                </c:pt>
                <c:pt idx="427">
                  <c:v>6.07</c:v>
                </c:pt>
                <c:pt idx="428">
                  <c:v>6.08</c:v>
                </c:pt>
                <c:pt idx="429">
                  <c:v>6.09</c:v>
                </c:pt>
                <c:pt idx="430">
                  <c:v>6.1</c:v>
                </c:pt>
                <c:pt idx="431">
                  <c:v>6.11</c:v>
                </c:pt>
                <c:pt idx="432">
                  <c:v>6.12</c:v>
                </c:pt>
                <c:pt idx="433">
                  <c:v>6.13</c:v>
                </c:pt>
                <c:pt idx="434">
                  <c:v>6.14</c:v>
                </c:pt>
                <c:pt idx="435">
                  <c:v>6.15</c:v>
                </c:pt>
                <c:pt idx="436">
                  <c:v>6.16</c:v>
                </c:pt>
                <c:pt idx="437">
                  <c:v>6.17</c:v>
                </c:pt>
                <c:pt idx="438">
                  <c:v>6.18</c:v>
                </c:pt>
                <c:pt idx="439">
                  <c:v>6.19</c:v>
                </c:pt>
                <c:pt idx="440">
                  <c:v>6.2</c:v>
                </c:pt>
                <c:pt idx="441">
                  <c:v>6.21</c:v>
                </c:pt>
                <c:pt idx="442">
                  <c:v>6.22</c:v>
                </c:pt>
                <c:pt idx="443">
                  <c:v>6.23</c:v>
                </c:pt>
                <c:pt idx="444">
                  <c:v>6.24</c:v>
                </c:pt>
                <c:pt idx="445">
                  <c:v>6.25</c:v>
                </c:pt>
                <c:pt idx="446">
                  <c:v>6.26</c:v>
                </c:pt>
                <c:pt idx="447">
                  <c:v>6.27</c:v>
                </c:pt>
                <c:pt idx="448">
                  <c:v>6.28</c:v>
                </c:pt>
                <c:pt idx="449">
                  <c:v>6.29</c:v>
                </c:pt>
                <c:pt idx="450">
                  <c:v>6.3</c:v>
                </c:pt>
                <c:pt idx="451">
                  <c:v>6.31</c:v>
                </c:pt>
                <c:pt idx="452">
                  <c:v>6.32</c:v>
                </c:pt>
                <c:pt idx="453">
                  <c:v>6.33</c:v>
                </c:pt>
                <c:pt idx="454">
                  <c:v>6.34</c:v>
                </c:pt>
                <c:pt idx="455">
                  <c:v>6.35</c:v>
                </c:pt>
                <c:pt idx="456">
                  <c:v>6.36</c:v>
                </c:pt>
                <c:pt idx="457">
                  <c:v>6.37</c:v>
                </c:pt>
                <c:pt idx="458">
                  <c:v>6.38</c:v>
                </c:pt>
                <c:pt idx="459">
                  <c:v>6.39</c:v>
                </c:pt>
                <c:pt idx="460">
                  <c:v>6.4</c:v>
                </c:pt>
                <c:pt idx="461">
                  <c:v>6.41</c:v>
                </c:pt>
                <c:pt idx="462">
                  <c:v>6.42</c:v>
                </c:pt>
                <c:pt idx="463">
                  <c:v>6.43</c:v>
                </c:pt>
                <c:pt idx="464">
                  <c:v>6.44</c:v>
                </c:pt>
                <c:pt idx="465">
                  <c:v>6.45</c:v>
                </c:pt>
                <c:pt idx="466">
                  <c:v>6.46</c:v>
                </c:pt>
                <c:pt idx="467">
                  <c:v>6.47</c:v>
                </c:pt>
                <c:pt idx="468">
                  <c:v>6.48</c:v>
                </c:pt>
                <c:pt idx="469">
                  <c:v>6.49</c:v>
                </c:pt>
                <c:pt idx="470">
                  <c:v>6.5</c:v>
                </c:pt>
                <c:pt idx="471">
                  <c:v>6.51</c:v>
                </c:pt>
                <c:pt idx="472">
                  <c:v>6.52</c:v>
                </c:pt>
                <c:pt idx="473">
                  <c:v>6.53</c:v>
                </c:pt>
                <c:pt idx="474">
                  <c:v>6.54</c:v>
                </c:pt>
                <c:pt idx="475">
                  <c:v>6.55</c:v>
                </c:pt>
                <c:pt idx="476">
                  <c:v>6.56</c:v>
                </c:pt>
                <c:pt idx="477">
                  <c:v>6.57</c:v>
                </c:pt>
                <c:pt idx="478">
                  <c:v>6.58</c:v>
                </c:pt>
                <c:pt idx="479">
                  <c:v>6.59</c:v>
                </c:pt>
                <c:pt idx="480">
                  <c:v>6.6</c:v>
                </c:pt>
                <c:pt idx="481">
                  <c:v>6.61</c:v>
                </c:pt>
                <c:pt idx="482">
                  <c:v>6.62</c:v>
                </c:pt>
                <c:pt idx="483">
                  <c:v>6.63</c:v>
                </c:pt>
                <c:pt idx="484">
                  <c:v>6.64</c:v>
                </c:pt>
                <c:pt idx="485">
                  <c:v>6.65</c:v>
                </c:pt>
                <c:pt idx="486">
                  <c:v>6.66</c:v>
                </c:pt>
                <c:pt idx="487">
                  <c:v>6.67</c:v>
                </c:pt>
                <c:pt idx="488">
                  <c:v>6.68</c:v>
                </c:pt>
                <c:pt idx="489">
                  <c:v>6.69</c:v>
                </c:pt>
                <c:pt idx="490">
                  <c:v>6.7</c:v>
                </c:pt>
                <c:pt idx="491">
                  <c:v>6.71</c:v>
                </c:pt>
                <c:pt idx="492">
                  <c:v>6.72</c:v>
                </c:pt>
                <c:pt idx="493">
                  <c:v>6.73</c:v>
                </c:pt>
                <c:pt idx="494">
                  <c:v>6.74</c:v>
                </c:pt>
                <c:pt idx="495">
                  <c:v>6.75</c:v>
                </c:pt>
                <c:pt idx="496">
                  <c:v>6.76</c:v>
                </c:pt>
                <c:pt idx="497">
                  <c:v>6.77</c:v>
                </c:pt>
                <c:pt idx="498">
                  <c:v>6.78</c:v>
                </c:pt>
                <c:pt idx="499">
                  <c:v>6.79</c:v>
                </c:pt>
                <c:pt idx="500">
                  <c:v>6.8</c:v>
                </c:pt>
                <c:pt idx="501">
                  <c:v>6.81</c:v>
                </c:pt>
                <c:pt idx="502">
                  <c:v>6.82</c:v>
                </c:pt>
                <c:pt idx="503">
                  <c:v>6.83</c:v>
                </c:pt>
                <c:pt idx="504">
                  <c:v>6.84</c:v>
                </c:pt>
                <c:pt idx="505">
                  <c:v>6.85</c:v>
                </c:pt>
                <c:pt idx="506">
                  <c:v>6.86</c:v>
                </c:pt>
                <c:pt idx="507">
                  <c:v>6.87</c:v>
                </c:pt>
                <c:pt idx="508">
                  <c:v>6.88</c:v>
                </c:pt>
                <c:pt idx="509">
                  <c:v>6.89</c:v>
                </c:pt>
                <c:pt idx="510">
                  <c:v>6.9</c:v>
                </c:pt>
                <c:pt idx="511">
                  <c:v>6.91</c:v>
                </c:pt>
                <c:pt idx="512">
                  <c:v>6.92</c:v>
                </c:pt>
                <c:pt idx="513">
                  <c:v>6.93</c:v>
                </c:pt>
                <c:pt idx="514">
                  <c:v>6.94</c:v>
                </c:pt>
                <c:pt idx="515">
                  <c:v>6.95</c:v>
                </c:pt>
                <c:pt idx="516">
                  <c:v>6.96</c:v>
                </c:pt>
                <c:pt idx="517">
                  <c:v>6.97</c:v>
                </c:pt>
                <c:pt idx="518">
                  <c:v>6.98</c:v>
                </c:pt>
                <c:pt idx="519">
                  <c:v>6.99</c:v>
                </c:pt>
                <c:pt idx="520">
                  <c:v>7</c:v>
                </c:pt>
                <c:pt idx="521">
                  <c:v>7.01</c:v>
                </c:pt>
                <c:pt idx="522">
                  <c:v>7.02</c:v>
                </c:pt>
                <c:pt idx="523">
                  <c:v>7.03</c:v>
                </c:pt>
                <c:pt idx="524">
                  <c:v>7.04</c:v>
                </c:pt>
                <c:pt idx="525">
                  <c:v>7.05</c:v>
                </c:pt>
                <c:pt idx="526">
                  <c:v>7.06</c:v>
                </c:pt>
                <c:pt idx="527">
                  <c:v>7.07</c:v>
                </c:pt>
                <c:pt idx="528">
                  <c:v>7.08</c:v>
                </c:pt>
                <c:pt idx="529">
                  <c:v>7.09</c:v>
                </c:pt>
                <c:pt idx="530">
                  <c:v>7.1</c:v>
                </c:pt>
                <c:pt idx="531">
                  <c:v>7.11</c:v>
                </c:pt>
                <c:pt idx="532">
                  <c:v>7.12</c:v>
                </c:pt>
                <c:pt idx="533">
                  <c:v>7.13</c:v>
                </c:pt>
                <c:pt idx="534">
                  <c:v>7.14</c:v>
                </c:pt>
                <c:pt idx="535">
                  <c:v>7.15</c:v>
                </c:pt>
                <c:pt idx="536">
                  <c:v>7.16</c:v>
                </c:pt>
                <c:pt idx="537">
                  <c:v>7.17</c:v>
                </c:pt>
                <c:pt idx="538">
                  <c:v>7.18</c:v>
                </c:pt>
                <c:pt idx="539">
                  <c:v>7.19</c:v>
                </c:pt>
                <c:pt idx="540">
                  <c:v>7.2</c:v>
                </c:pt>
                <c:pt idx="541">
                  <c:v>7.21</c:v>
                </c:pt>
                <c:pt idx="542">
                  <c:v>7.22</c:v>
                </c:pt>
                <c:pt idx="543">
                  <c:v>7.23</c:v>
                </c:pt>
                <c:pt idx="544">
                  <c:v>7.24</c:v>
                </c:pt>
                <c:pt idx="545">
                  <c:v>7.25</c:v>
                </c:pt>
                <c:pt idx="546">
                  <c:v>7.26</c:v>
                </c:pt>
                <c:pt idx="547">
                  <c:v>7.27</c:v>
                </c:pt>
                <c:pt idx="548">
                  <c:v>7.28</c:v>
                </c:pt>
                <c:pt idx="549">
                  <c:v>7.29</c:v>
                </c:pt>
                <c:pt idx="550">
                  <c:v>7.3</c:v>
                </c:pt>
                <c:pt idx="551">
                  <c:v>7.31</c:v>
                </c:pt>
                <c:pt idx="552">
                  <c:v>7.32</c:v>
                </c:pt>
                <c:pt idx="553">
                  <c:v>7.33</c:v>
                </c:pt>
                <c:pt idx="554">
                  <c:v>7.34</c:v>
                </c:pt>
                <c:pt idx="555">
                  <c:v>7.35</c:v>
                </c:pt>
                <c:pt idx="556">
                  <c:v>7.36</c:v>
                </c:pt>
                <c:pt idx="557">
                  <c:v>7.37</c:v>
                </c:pt>
                <c:pt idx="558">
                  <c:v>7.38</c:v>
                </c:pt>
                <c:pt idx="559">
                  <c:v>7.39</c:v>
                </c:pt>
                <c:pt idx="560">
                  <c:v>7.4</c:v>
                </c:pt>
                <c:pt idx="561">
                  <c:v>7.41</c:v>
                </c:pt>
                <c:pt idx="562">
                  <c:v>7.42</c:v>
                </c:pt>
                <c:pt idx="563">
                  <c:v>7.43</c:v>
                </c:pt>
                <c:pt idx="564">
                  <c:v>7.44</c:v>
                </c:pt>
                <c:pt idx="565">
                  <c:v>7.45</c:v>
                </c:pt>
                <c:pt idx="566">
                  <c:v>7.46</c:v>
                </c:pt>
                <c:pt idx="567">
                  <c:v>7.47</c:v>
                </c:pt>
                <c:pt idx="568">
                  <c:v>7.48</c:v>
                </c:pt>
                <c:pt idx="569">
                  <c:v>7.49</c:v>
                </c:pt>
                <c:pt idx="570">
                  <c:v>7.5</c:v>
                </c:pt>
                <c:pt idx="571">
                  <c:v>7.51</c:v>
                </c:pt>
                <c:pt idx="572">
                  <c:v>7.52</c:v>
                </c:pt>
                <c:pt idx="573">
                  <c:v>7.53</c:v>
                </c:pt>
                <c:pt idx="574">
                  <c:v>7.54</c:v>
                </c:pt>
                <c:pt idx="575">
                  <c:v>7.55</c:v>
                </c:pt>
                <c:pt idx="576">
                  <c:v>7.56</c:v>
                </c:pt>
                <c:pt idx="577">
                  <c:v>7.57</c:v>
                </c:pt>
                <c:pt idx="578">
                  <c:v>7.58</c:v>
                </c:pt>
                <c:pt idx="579">
                  <c:v>7.59</c:v>
                </c:pt>
                <c:pt idx="580">
                  <c:v>7.6</c:v>
                </c:pt>
                <c:pt idx="581">
                  <c:v>7.61</c:v>
                </c:pt>
                <c:pt idx="582">
                  <c:v>7.62</c:v>
                </c:pt>
                <c:pt idx="583">
                  <c:v>7.63</c:v>
                </c:pt>
                <c:pt idx="584">
                  <c:v>7.64</c:v>
                </c:pt>
                <c:pt idx="585">
                  <c:v>7.65</c:v>
                </c:pt>
                <c:pt idx="586">
                  <c:v>7.66</c:v>
                </c:pt>
                <c:pt idx="587">
                  <c:v>7.67</c:v>
                </c:pt>
                <c:pt idx="588">
                  <c:v>7.68</c:v>
                </c:pt>
                <c:pt idx="589">
                  <c:v>7.69</c:v>
                </c:pt>
                <c:pt idx="590">
                  <c:v>7.7</c:v>
                </c:pt>
                <c:pt idx="591">
                  <c:v>7.71</c:v>
                </c:pt>
                <c:pt idx="592">
                  <c:v>7.72</c:v>
                </c:pt>
                <c:pt idx="593">
                  <c:v>7.73</c:v>
                </c:pt>
                <c:pt idx="594">
                  <c:v>7.74</c:v>
                </c:pt>
                <c:pt idx="595">
                  <c:v>7.75</c:v>
                </c:pt>
                <c:pt idx="596">
                  <c:v>7.76</c:v>
                </c:pt>
                <c:pt idx="597">
                  <c:v>7.77</c:v>
                </c:pt>
                <c:pt idx="598">
                  <c:v>7.78</c:v>
                </c:pt>
                <c:pt idx="599">
                  <c:v>7.79</c:v>
                </c:pt>
                <c:pt idx="600">
                  <c:v>7.8</c:v>
                </c:pt>
                <c:pt idx="601">
                  <c:v>7.81</c:v>
                </c:pt>
                <c:pt idx="602">
                  <c:v>7.82</c:v>
                </c:pt>
                <c:pt idx="603">
                  <c:v>7.83</c:v>
                </c:pt>
                <c:pt idx="604">
                  <c:v>7.84</c:v>
                </c:pt>
                <c:pt idx="605">
                  <c:v>7.85</c:v>
                </c:pt>
                <c:pt idx="606">
                  <c:v>7.86</c:v>
                </c:pt>
                <c:pt idx="607">
                  <c:v>7.87</c:v>
                </c:pt>
                <c:pt idx="608">
                  <c:v>7.88</c:v>
                </c:pt>
                <c:pt idx="609">
                  <c:v>7.89</c:v>
                </c:pt>
                <c:pt idx="610">
                  <c:v>7.9</c:v>
                </c:pt>
                <c:pt idx="611">
                  <c:v>7.91</c:v>
                </c:pt>
                <c:pt idx="612">
                  <c:v>7.92</c:v>
                </c:pt>
                <c:pt idx="613">
                  <c:v>7.93</c:v>
                </c:pt>
                <c:pt idx="614">
                  <c:v>7.94</c:v>
                </c:pt>
                <c:pt idx="615">
                  <c:v>7.95</c:v>
                </c:pt>
                <c:pt idx="616">
                  <c:v>7.96</c:v>
                </c:pt>
                <c:pt idx="617">
                  <c:v>7.97</c:v>
                </c:pt>
                <c:pt idx="618">
                  <c:v>7.98</c:v>
                </c:pt>
                <c:pt idx="619">
                  <c:v>7.99</c:v>
                </c:pt>
                <c:pt idx="620">
                  <c:v>8</c:v>
                </c:pt>
                <c:pt idx="621">
                  <c:v>8.11</c:v>
                </c:pt>
                <c:pt idx="622">
                  <c:v>8.1199999999999992</c:v>
                </c:pt>
                <c:pt idx="623">
                  <c:v>8.14</c:v>
                </c:pt>
                <c:pt idx="624">
                  <c:v>8.16</c:v>
                </c:pt>
                <c:pt idx="625">
                  <c:v>8.18</c:v>
                </c:pt>
                <c:pt idx="626">
                  <c:v>8.1999999999999993</c:v>
                </c:pt>
                <c:pt idx="627">
                  <c:v>8.2200000000000006</c:v>
                </c:pt>
                <c:pt idx="628">
                  <c:v>8.24</c:v>
                </c:pt>
                <c:pt idx="629">
                  <c:v>8.26</c:v>
                </c:pt>
                <c:pt idx="630">
                  <c:v>8.2799999999999994</c:v>
                </c:pt>
                <c:pt idx="631">
                  <c:v>8.3000000000000007</c:v>
                </c:pt>
                <c:pt idx="632">
                  <c:v>8.32</c:v>
                </c:pt>
                <c:pt idx="633">
                  <c:v>8.34</c:v>
                </c:pt>
                <c:pt idx="634">
                  <c:v>8.36</c:v>
                </c:pt>
                <c:pt idx="635">
                  <c:v>8.3800000000000008</c:v>
                </c:pt>
                <c:pt idx="636">
                  <c:v>8.4</c:v>
                </c:pt>
                <c:pt idx="637">
                  <c:v>8.42</c:v>
                </c:pt>
                <c:pt idx="638">
                  <c:v>8.44</c:v>
                </c:pt>
                <c:pt idx="639">
                  <c:v>8.4600000000000009</c:v>
                </c:pt>
                <c:pt idx="640">
                  <c:v>8.48</c:v>
                </c:pt>
                <c:pt idx="641">
                  <c:v>8.5</c:v>
                </c:pt>
                <c:pt idx="642">
                  <c:v>8.52</c:v>
                </c:pt>
                <c:pt idx="643">
                  <c:v>8.5399999999999991</c:v>
                </c:pt>
                <c:pt idx="644">
                  <c:v>8.56</c:v>
                </c:pt>
                <c:pt idx="645">
                  <c:v>8.58</c:v>
                </c:pt>
                <c:pt idx="646">
                  <c:v>8.6</c:v>
                </c:pt>
                <c:pt idx="647">
                  <c:v>8.6199999999999992</c:v>
                </c:pt>
                <c:pt idx="648">
                  <c:v>8.64</c:v>
                </c:pt>
                <c:pt idx="649">
                  <c:v>8.66</c:v>
                </c:pt>
                <c:pt idx="650">
                  <c:v>8.68</c:v>
                </c:pt>
                <c:pt idx="651">
                  <c:v>8.6999999999999993</c:v>
                </c:pt>
                <c:pt idx="652">
                  <c:v>8.7200000000000006</c:v>
                </c:pt>
                <c:pt idx="653">
                  <c:v>8.74</c:v>
                </c:pt>
                <c:pt idx="654">
                  <c:v>8.76</c:v>
                </c:pt>
                <c:pt idx="655">
                  <c:v>8.7799999999999994</c:v>
                </c:pt>
                <c:pt idx="656">
                  <c:v>8.8000000000000007</c:v>
                </c:pt>
                <c:pt idx="657">
                  <c:v>8.82</c:v>
                </c:pt>
                <c:pt idx="658">
                  <c:v>8.84</c:v>
                </c:pt>
                <c:pt idx="659">
                  <c:v>8.86</c:v>
                </c:pt>
                <c:pt idx="660">
                  <c:v>8.8800000000000008</c:v>
                </c:pt>
                <c:pt idx="661">
                  <c:v>8.9</c:v>
                </c:pt>
                <c:pt idx="662">
                  <c:v>8.92</c:v>
                </c:pt>
                <c:pt idx="663">
                  <c:v>8.94</c:v>
                </c:pt>
                <c:pt idx="664">
                  <c:v>8.9600000000000009</c:v>
                </c:pt>
                <c:pt idx="665">
                  <c:v>8.98</c:v>
                </c:pt>
                <c:pt idx="666">
                  <c:v>9</c:v>
                </c:pt>
                <c:pt idx="667">
                  <c:v>9.1199999999999992</c:v>
                </c:pt>
                <c:pt idx="668">
                  <c:v>9.14</c:v>
                </c:pt>
                <c:pt idx="669">
                  <c:v>9.16</c:v>
                </c:pt>
                <c:pt idx="670">
                  <c:v>9.18</c:v>
                </c:pt>
                <c:pt idx="671">
                  <c:v>9.1999999999999993</c:v>
                </c:pt>
                <c:pt idx="672">
                  <c:v>9.2200000000000006</c:v>
                </c:pt>
                <c:pt idx="673">
                  <c:v>9.24</c:v>
                </c:pt>
                <c:pt idx="674">
                  <c:v>9.26</c:v>
                </c:pt>
                <c:pt idx="675">
                  <c:v>9.2799999999999994</c:v>
                </c:pt>
                <c:pt idx="676">
                  <c:v>9.3000000000000007</c:v>
                </c:pt>
                <c:pt idx="677">
                  <c:v>9.32</c:v>
                </c:pt>
                <c:pt idx="678">
                  <c:v>9.34</c:v>
                </c:pt>
                <c:pt idx="679">
                  <c:v>9.36</c:v>
                </c:pt>
                <c:pt idx="680">
                  <c:v>9.3800000000000008</c:v>
                </c:pt>
                <c:pt idx="681">
                  <c:v>9.4</c:v>
                </c:pt>
                <c:pt idx="682">
                  <c:v>9.42</c:v>
                </c:pt>
                <c:pt idx="683">
                  <c:v>9.4600000000000009</c:v>
                </c:pt>
                <c:pt idx="684">
                  <c:v>9.48</c:v>
                </c:pt>
                <c:pt idx="685">
                  <c:v>9.5</c:v>
                </c:pt>
                <c:pt idx="686">
                  <c:v>9.52</c:v>
                </c:pt>
                <c:pt idx="687">
                  <c:v>9.5399999999999991</c:v>
                </c:pt>
                <c:pt idx="688">
                  <c:v>9.5500000000000007</c:v>
                </c:pt>
                <c:pt idx="689">
                  <c:v>9.56</c:v>
                </c:pt>
                <c:pt idx="690">
                  <c:v>9.58</c:v>
                </c:pt>
                <c:pt idx="691">
                  <c:v>9.6</c:v>
                </c:pt>
                <c:pt idx="692">
                  <c:v>9.6199999999999992</c:v>
                </c:pt>
                <c:pt idx="693">
                  <c:v>9.64</c:v>
                </c:pt>
                <c:pt idx="694">
                  <c:v>9.66</c:v>
                </c:pt>
                <c:pt idx="695">
                  <c:v>9.68</c:v>
                </c:pt>
                <c:pt idx="696">
                  <c:v>9.6999999999999993</c:v>
                </c:pt>
                <c:pt idx="697">
                  <c:v>9.7200000000000006</c:v>
                </c:pt>
                <c:pt idx="698">
                  <c:v>9.74</c:v>
                </c:pt>
                <c:pt idx="699">
                  <c:v>9.76</c:v>
                </c:pt>
                <c:pt idx="700">
                  <c:v>9.7799999999999994</c:v>
                </c:pt>
                <c:pt idx="701">
                  <c:v>9.8000000000000007</c:v>
                </c:pt>
                <c:pt idx="702">
                  <c:v>9.82</c:v>
                </c:pt>
                <c:pt idx="703">
                  <c:v>9.84</c:v>
                </c:pt>
                <c:pt idx="704">
                  <c:v>9.86</c:v>
                </c:pt>
                <c:pt idx="705">
                  <c:v>9.8800000000000008</c:v>
                </c:pt>
                <c:pt idx="706">
                  <c:v>9.89</c:v>
                </c:pt>
                <c:pt idx="707">
                  <c:v>9.9</c:v>
                </c:pt>
                <c:pt idx="708">
                  <c:v>9.94</c:v>
                </c:pt>
                <c:pt idx="709">
                  <c:v>9.9600000000000009</c:v>
                </c:pt>
                <c:pt idx="710">
                  <c:v>9.98</c:v>
                </c:pt>
                <c:pt idx="711">
                  <c:v>10</c:v>
                </c:pt>
                <c:pt idx="712">
                  <c:v>11</c:v>
                </c:pt>
              </c:numCache>
            </c:numRef>
          </c:xVal>
          <c:yVal>
            <c:numRef>
              <c:f>'Heroin solubility'!$F$83:$F$795</c:f>
              <c:numCache>
                <c:formatCode>0.00000</c:formatCode>
                <c:ptCount val="713"/>
                <c:pt idx="0">
                  <c:v>755355.84707650181</c:v>
                </c:pt>
                <c:pt idx="1">
                  <c:v>738161.86248743045</c:v>
                </c:pt>
                <c:pt idx="2">
                  <c:v>721359.26077044941</c:v>
                </c:pt>
                <c:pt idx="3">
                  <c:v>704939.13296371943</c:v>
                </c:pt>
                <c:pt idx="4">
                  <c:v>688892.7728981314</c:v>
                </c:pt>
                <c:pt idx="5">
                  <c:v>673211.67258117907</c:v>
                </c:pt>
                <c:pt idx="6">
                  <c:v>657887.5176859122</c:v>
                </c:pt>
                <c:pt idx="7">
                  <c:v>642912.18314256507</c:v>
                </c:pt>
                <c:pt idx="8">
                  <c:v>628277.7288305416</c:v>
                </c:pt>
                <c:pt idx="9">
                  <c:v>613976.3953684537</c:v>
                </c:pt>
                <c:pt idx="10">
                  <c:v>600000.60000000126</c:v>
                </c:pt>
                <c:pt idx="11">
                  <c:v>586342.93257348763</c:v>
                </c:pt>
                <c:pt idx="12">
                  <c:v>572996.15161286294</c:v>
                </c:pt>
                <c:pt idx="13">
                  <c:v>559953.18047819601</c:v>
                </c:pt>
                <c:pt idx="14">
                  <c:v>547207.10361354728</c:v>
                </c:pt>
                <c:pt idx="15">
                  <c:v>534751.16288024874</c:v>
                </c:pt>
                <c:pt idx="16">
                  <c:v>522578.75397364981</c:v>
                </c:pt>
                <c:pt idx="17">
                  <c:v>510683.42292142689</c:v>
                </c:pt>
                <c:pt idx="18">
                  <c:v>499058.86266160361</c:v>
                </c:pt>
                <c:pt idx="19">
                  <c:v>487698.90969846054</c:v>
                </c:pt>
                <c:pt idx="20">
                  <c:v>476597.54083457019</c:v>
                </c:pt>
                <c:pt idx="21">
                  <c:v>465748.86997721618</c:v>
                </c:pt>
                <c:pt idx="22">
                  <c:v>455147.14501751133</c:v>
                </c:pt>
                <c:pt idx="23">
                  <c:v>444786.74478055164</c:v>
                </c:pt>
                <c:pt idx="24">
                  <c:v>434662.17604499479</c:v>
                </c:pt>
                <c:pt idx="25">
                  <c:v>424768.07063048385</c:v>
                </c:pt>
                <c:pt idx="26">
                  <c:v>415099.18255136273</c:v>
                </c:pt>
                <c:pt idx="27">
                  <c:v>405650.38523519028</c:v>
                </c:pt>
                <c:pt idx="28">
                  <c:v>396416.66880455846</c:v>
                </c:pt>
                <c:pt idx="29">
                  <c:v>387393.13742079417</c:v>
                </c:pt>
                <c:pt idx="30">
                  <c:v>378575.00668811682</c:v>
                </c:pt>
                <c:pt idx="31">
                  <c:v>369957.60111689015</c:v>
                </c:pt>
                <c:pt idx="32">
                  <c:v>361536.35164461524</c:v>
                </c:pt>
                <c:pt idx="33">
                  <c:v>353306.79321335425</c:v>
                </c:pt>
                <c:pt idx="34">
                  <c:v>345264.56240229477</c:v>
                </c:pt>
                <c:pt idx="35">
                  <c:v>337405.39511421038</c:v>
                </c:pt>
                <c:pt idx="36">
                  <c:v>329725.12431457534</c:v>
                </c:pt>
                <c:pt idx="37">
                  <c:v>322219.67782215221</c:v>
                </c:pt>
                <c:pt idx="38">
                  <c:v>314885.07614986418</c:v>
                </c:pt>
                <c:pt idx="39">
                  <c:v>307717.43039481959</c:v>
                </c:pt>
                <c:pt idx="40">
                  <c:v>300712.9401763638</c:v>
                </c:pt>
                <c:pt idx="41">
                  <c:v>293867.89162106835</c:v>
                </c:pt>
                <c:pt idx="42">
                  <c:v>287178.65539358347</c:v>
                </c:pt>
                <c:pt idx="43">
                  <c:v>280641.68477231963</c:v>
                </c:pt>
                <c:pt idx="44">
                  <c:v>274253.51376892551</c:v>
                </c:pt>
                <c:pt idx="45">
                  <c:v>268010.75529057835</c:v>
                </c:pt>
                <c:pt idx="46">
                  <c:v>261910.09934410037</c:v>
                </c:pt>
                <c:pt idx="47">
                  <c:v>255948.31128095614</c:v>
                </c:pt>
                <c:pt idx="48">
                  <c:v>250122.23008220183</c:v>
                </c:pt>
                <c:pt idx="49">
                  <c:v>244428.76668246821</c:v>
                </c:pt>
                <c:pt idx="50">
                  <c:v>238864.90233209892</c:v>
                </c:pt>
                <c:pt idx="51">
                  <c:v>233427.68699656875</c:v>
                </c:pt>
                <c:pt idx="52">
                  <c:v>228114.23779233734</c:v>
                </c:pt>
                <c:pt idx="53">
                  <c:v>222921.73745830392</c:v>
                </c:pt>
                <c:pt idx="54">
                  <c:v>217847.4328620614</c:v>
                </c:pt>
                <c:pt idx="55">
                  <c:v>212888.63354014567</c:v>
                </c:pt>
                <c:pt idx="56">
                  <c:v>208042.71027151941</c:v>
                </c:pt>
                <c:pt idx="57">
                  <c:v>203307.09368352202</c:v>
                </c:pt>
                <c:pt idx="58">
                  <c:v>198679.27288955514</c:v>
                </c:pt>
                <c:pt idx="59">
                  <c:v>194156.79415777724</c:v>
                </c:pt>
                <c:pt idx="60">
                  <c:v>189737.25961010324</c:v>
                </c:pt>
                <c:pt idx="61">
                  <c:v>185418.32595081575</c:v>
                </c:pt>
                <c:pt idx="62">
                  <c:v>181197.70322412148</c:v>
                </c:pt>
                <c:pt idx="63">
                  <c:v>177073.15359998349</c:v>
                </c:pt>
                <c:pt idx="64">
                  <c:v>173042.4901875967</c:v>
                </c:pt>
                <c:pt idx="65">
                  <c:v>169103.57587586762</c:v>
                </c:pt>
                <c:pt idx="66">
                  <c:v>165254.32220029036</c:v>
                </c:pt>
                <c:pt idx="67">
                  <c:v>161492.68823561518</c:v>
                </c:pt>
                <c:pt idx="68">
                  <c:v>157816.67951372333</c:v>
                </c:pt>
                <c:pt idx="69">
                  <c:v>154224.34696613211</c:v>
                </c:pt>
                <c:pt idx="70">
                  <c:v>150713.78589057509</c:v>
                </c:pt>
                <c:pt idx="71">
                  <c:v>147283.13494110224</c:v>
                </c:pt>
                <c:pt idx="72">
                  <c:v>143930.57514116971</c:v>
                </c:pt>
                <c:pt idx="73">
                  <c:v>140654.32891919574</c:v>
                </c:pt>
                <c:pt idx="74">
                  <c:v>137452.65916606667</c:v>
                </c:pt>
                <c:pt idx="75">
                  <c:v>134323.86831410066</c:v>
                </c:pt>
                <c:pt idx="76">
                  <c:v>131266.29743697346</c:v>
                </c:pt>
                <c:pt idx="77">
                  <c:v>128278.32537013423</c:v>
                </c:pt>
                <c:pt idx="78">
                  <c:v>125358.36785124258</c:v>
                </c:pt>
                <c:pt idx="79">
                  <c:v>122504.87668017209</c:v>
                </c:pt>
                <c:pt idx="80">
                  <c:v>119716.33889813298</c:v>
                </c:pt>
                <c:pt idx="81">
                  <c:v>116991.27598548304</c:v>
                </c:pt>
                <c:pt idx="82">
                  <c:v>114328.24307779506</c:v>
                </c:pt>
                <c:pt idx="83">
                  <c:v>111725.82819977227</c:v>
                </c:pt>
                <c:pt idx="84">
                  <c:v>109182.65151659923</c:v>
                </c:pt>
                <c:pt idx="85">
                  <c:v>106697.36460233561</c:v>
                </c:pt>
                <c:pt idx="86">
                  <c:v>104268.64972496268</c:v>
                </c:pt>
                <c:pt idx="87">
                  <c:v>101895.21914770493</c:v>
                </c:pt>
                <c:pt idx="88">
                  <c:v>99575.814446253804</c:v>
                </c:pt>
                <c:pt idx="89">
                  <c:v>97309.205841536066</c:v>
                </c:pt>
                <c:pt idx="90">
                  <c:v>95094.191547667011</c:v>
                </c:pt>
                <c:pt idx="91">
                  <c:v>92929.59713474907</c:v>
                </c:pt>
                <c:pt idx="92">
                  <c:v>90814.274906172679</c:v>
                </c:pt>
                <c:pt idx="93">
                  <c:v>88747.103290092651</c:v>
                </c:pt>
                <c:pt idx="94">
                  <c:v>86726.986244755783</c:v>
                </c:pt>
                <c:pt idx="95">
                  <c:v>84752.852677365459</c:v>
                </c:pt>
                <c:pt idx="96">
                  <c:v>82823.655876173289</c:v>
                </c:pt>
                <c:pt idx="97">
                  <c:v>80938.372955499362</c:v>
                </c:pt>
                <c:pt idx="98">
                  <c:v>79096.004313384648</c:v>
                </c:pt>
                <c:pt idx="99">
                  <c:v>77295.573101588176</c:v>
                </c:pt>
                <c:pt idx="100">
                  <c:v>75536.124707650248</c:v>
                </c:pt>
                <c:pt idx="101">
                  <c:v>73816.726248743042</c:v>
                </c:pt>
                <c:pt idx="102">
                  <c:v>72136.466077044926</c:v>
                </c:pt>
                <c:pt idx="103">
                  <c:v>70494.453296371925</c:v>
                </c:pt>
                <c:pt idx="104">
                  <c:v>68889.817289813145</c:v>
                </c:pt>
                <c:pt idx="105">
                  <c:v>67321.707258117924</c:v>
                </c:pt>
                <c:pt idx="106">
                  <c:v>65789.291768591269</c:v>
                </c:pt>
                <c:pt idx="107">
                  <c:v>64291.758314256498</c:v>
                </c:pt>
                <c:pt idx="108">
                  <c:v>62828.312883054132</c:v>
                </c:pt>
                <c:pt idx="109">
                  <c:v>61398.179536845368</c:v>
                </c:pt>
                <c:pt idx="110">
                  <c:v>60000.600000000108</c:v>
                </c:pt>
                <c:pt idx="111">
                  <c:v>58634.833257348764</c:v>
                </c:pt>
                <c:pt idx="112">
                  <c:v>57300.155161286282</c:v>
                </c:pt>
                <c:pt idx="113">
                  <c:v>55995.858047819536</c:v>
                </c:pt>
                <c:pt idx="114">
                  <c:v>54721.250361354716</c:v>
                </c:pt>
                <c:pt idx="115">
                  <c:v>53475.656288024817</c:v>
                </c:pt>
                <c:pt idx="116">
                  <c:v>52258.415397364981</c:v>
                </c:pt>
                <c:pt idx="117">
                  <c:v>51068.882292142676</c:v>
                </c:pt>
                <c:pt idx="118">
                  <c:v>49906.426266160357</c:v>
                </c:pt>
                <c:pt idx="119">
                  <c:v>48770.430969846049</c:v>
                </c:pt>
                <c:pt idx="120">
                  <c:v>47660.294083457018</c:v>
                </c:pt>
                <c:pt idx="121">
                  <c:v>46575.426997721603</c:v>
                </c:pt>
                <c:pt idx="122">
                  <c:v>45515.254501751122</c:v>
                </c:pt>
                <c:pt idx="123">
                  <c:v>44479.214478055146</c:v>
                </c:pt>
                <c:pt idx="124">
                  <c:v>43466.757604499464</c:v>
                </c:pt>
                <c:pt idx="125">
                  <c:v>42477.347063048379</c:v>
                </c:pt>
                <c:pt idx="126">
                  <c:v>41510.458255136255</c:v>
                </c:pt>
                <c:pt idx="127">
                  <c:v>40565.578523519012</c:v>
                </c:pt>
                <c:pt idx="128">
                  <c:v>39642.206880455837</c:v>
                </c:pt>
                <c:pt idx="129">
                  <c:v>38739.853742079409</c:v>
                </c:pt>
                <c:pt idx="130">
                  <c:v>37858.040668811671</c:v>
                </c:pt>
                <c:pt idx="131">
                  <c:v>36996.300111689008</c:v>
                </c:pt>
                <c:pt idx="132">
                  <c:v>36154.175164461514</c:v>
                </c:pt>
                <c:pt idx="133">
                  <c:v>35331.219321335418</c:v>
                </c:pt>
                <c:pt idx="134">
                  <c:v>34526.99624022947</c:v>
                </c:pt>
                <c:pt idx="135">
                  <c:v>33741.079511421027</c:v>
                </c:pt>
                <c:pt idx="136">
                  <c:v>32973.052431457523</c:v>
                </c:pt>
                <c:pt idx="137">
                  <c:v>32222.50778221522</c:v>
                </c:pt>
                <c:pt idx="138">
                  <c:v>31489.047614986415</c:v>
                </c:pt>
                <c:pt idx="139">
                  <c:v>30772.283039481954</c:v>
                </c:pt>
                <c:pt idx="140">
                  <c:v>30071.834017636378</c:v>
                </c:pt>
                <c:pt idx="141">
                  <c:v>29387.329162106835</c:v>
                </c:pt>
                <c:pt idx="142">
                  <c:v>28718.405539358344</c:v>
                </c:pt>
                <c:pt idx="143">
                  <c:v>28064.708477231961</c:v>
                </c:pt>
                <c:pt idx="144">
                  <c:v>27425.891376892545</c:v>
                </c:pt>
                <c:pt idx="145">
                  <c:v>26801.615529057832</c:v>
                </c:pt>
                <c:pt idx="146">
                  <c:v>26191.549934410032</c:v>
                </c:pt>
                <c:pt idx="147">
                  <c:v>25595.371128095612</c:v>
                </c:pt>
                <c:pt idx="148">
                  <c:v>25012.763008220176</c:v>
                </c:pt>
                <c:pt idx="149">
                  <c:v>24443.416668246817</c:v>
                </c:pt>
                <c:pt idx="150">
                  <c:v>23887.030233209891</c:v>
                </c:pt>
                <c:pt idx="151">
                  <c:v>23343.308699656871</c:v>
                </c:pt>
                <c:pt idx="152">
                  <c:v>22811.963779233727</c:v>
                </c:pt>
                <c:pt idx="153">
                  <c:v>22292.713745830388</c:v>
                </c:pt>
                <c:pt idx="154">
                  <c:v>21785.283286206137</c:v>
                </c:pt>
                <c:pt idx="155">
                  <c:v>21289.403354014565</c:v>
                </c:pt>
                <c:pt idx="156">
                  <c:v>20804.811027151936</c:v>
                </c:pt>
                <c:pt idx="157">
                  <c:v>20331.249368352193</c:v>
                </c:pt>
                <c:pt idx="158">
                  <c:v>19868.467288955508</c:v>
                </c:pt>
                <c:pt idx="159">
                  <c:v>19416.219415777719</c:v>
                </c:pt>
                <c:pt idx="160">
                  <c:v>18974.265961010318</c:v>
                </c:pt>
                <c:pt idx="161">
                  <c:v>18542.372595081568</c:v>
                </c:pt>
                <c:pt idx="162">
                  <c:v>18120.310322412141</c:v>
                </c:pt>
                <c:pt idx="163">
                  <c:v>17707.855359998342</c:v>
                </c:pt>
                <c:pt idx="164">
                  <c:v>17304.789018759664</c:v>
                </c:pt>
                <c:pt idx="165">
                  <c:v>16910.897587586751</c:v>
                </c:pt>
                <c:pt idx="166">
                  <c:v>16525.972220029031</c:v>
                </c:pt>
                <c:pt idx="167">
                  <c:v>16149.808823561516</c:v>
                </c:pt>
                <c:pt idx="168">
                  <c:v>15782.207951372327</c:v>
                </c:pt>
                <c:pt idx="169">
                  <c:v>15422.974696613217</c:v>
                </c:pt>
                <c:pt idx="170">
                  <c:v>15071.918589057515</c:v>
                </c:pt>
                <c:pt idx="171">
                  <c:v>14728.853494110219</c:v>
                </c:pt>
                <c:pt idx="172">
                  <c:v>14393.59751411698</c:v>
                </c:pt>
                <c:pt idx="173">
                  <c:v>14065.972891919571</c:v>
                </c:pt>
                <c:pt idx="174">
                  <c:v>13745.805916606652</c:v>
                </c:pt>
                <c:pt idx="175">
                  <c:v>13432.926831410077</c:v>
                </c:pt>
                <c:pt idx="176">
                  <c:v>13127.169743697332</c:v>
                </c:pt>
                <c:pt idx="177">
                  <c:v>12828.372537013433</c:v>
                </c:pt>
                <c:pt idx="178">
                  <c:v>12536.376785124254</c:v>
                </c:pt>
                <c:pt idx="179">
                  <c:v>12251.027668017194</c:v>
                </c:pt>
                <c:pt idx="180">
                  <c:v>11972.173889813297</c:v>
                </c:pt>
                <c:pt idx="181">
                  <c:v>11699.667598548289</c:v>
                </c:pt>
                <c:pt idx="182">
                  <c:v>11433.364307779502</c:v>
                </c:pt>
                <c:pt idx="183">
                  <c:v>11173.122819977227</c:v>
                </c:pt>
                <c:pt idx="184">
                  <c:v>10918.805151659923</c:v>
                </c:pt>
                <c:pt idx="185">
                  <c:v>10670.276460233557</c:v>
                </c:pt>
                <c:pt idx="186">
                  <c:v>10427.404972496275</c:v>
                </c:pt>
                <c:pt idx="187">
                  <c:v>10190.061914770489</c:v>
                </c:pt>
                <c:pt idx="188">
                  <c:v>9958.1214446253871</c:v>
                </c:pt>
                <c:pt idx="189">
                  <c:v>9731.4605841536031</c:v>
                </c:pt>
                <c:pt idx="190">
                  <c:v>9509.9591547666896</c:v>
                </c:pt>
                <c:pt idx="191">
                  <c:v>9293.4997134749137</c:v>
                </c:pt>
                <c:pt idx="192">
                  <c:v>9081.9674906172586</c:v>
                </c:pt>
                <c:pt idx="193">
                  <c:v>8875.25032900927</c:v>
                </c:pt>
                <c:pt idx="194">
                  <c:v>8673.2386244755744</c:v>
                </c:pt>
                <c:pt idx="195">
                  <c:v>8475.8252677365363</c:v>
                </c:pt>
                <c:pt idx="196">
                  <c:v>8282.9055876173334</c:v>
                </c:pt>
                <c:pt idx="197">
                  <c:v>8094.3772955499335</c:v>
                </c:pt>
                <c:pt idx="198">
                  <c:v>7910.1404313384546</c:v>
                </c:pt>
                <c:pt idx="199">
                  <c:v>7730.0973101588152</c:v>
                </c:pt>
                <c:pt idx="200">
                  <c:v>7554.1524707650169</c:v>
                </c:pt>
                <c:pt idx="201">
                  <c:v>7382.2126248743016</c:v>
                </c:pt>
                <c:pt idx="202">
                  <c:v>7214.1866077044906</c:v>
                </c:pt>
                <c:pt idx="203">
                  <c:v>7049.9853296371912</c:v>
                </c:pt>
                <c:pt idx="204">
                  <c:v>6889.5217289813108</c:v>
                </c:pt>
                <c:pt idx="205">
                  <c:v>6732.7107258117958</c:v>
                </c:pt>
                <c:pt idx="206">
                  <c:v>6579.4691768591256</c:v>
                </c:pt>
                <c:pt idx="207">
                  <c:v>6429.7158314256549</c:v>
                </c:pt>
                <c:pt idx="208">
                  <c:v>6283.3712883054131</c:v>
                </c:pt>
                <c:pt idx="209">
                  <c:v>6140.3579536845291</c:v>
                </c:pt>
                <c:pt idx="210">
                  <c:v>6000.6000000000167</c:v>
                </c:pt>
                <c:pt idx="211">
                  <c:v>5864.02332573487</c:v>
                </c:pt>
                <c:pt idx="212">
                  <c:v>5730.5555161286311</c:v>
                </c:pt>
                <c:pt idx="213">
                  <c:v>5600.1258047819529</c:v>
                </c:pt>
                <c:pt idx="214">
                  <c:v>5472.665036135465</c:v>
                </c:pt>
                <c:pt idx="215">
                  <c:v>5348.1056288024802</c:v>
                </c:pt>
                <c:pt idx="216">
                  <c:v>5226.3815397364915</c:v>
                </c:pt>
                <c:pt idx="217">
                  <c:v>5107.4282292142661</c:v>
                </c:pt>
                <c:pt idx="218">
                  <c:v>4991.1826266160342</c:v>
                </c:pt>
                <c:pt idx="219">
                  <c:v>4877.5830969846038</c:v>
                </c:pt>
                <c:pt idx="220">
                  <c:v>4766.5694083457029</c:v>
                </c:pt>
                <c:pt idx="221">
                  <c:v>4658.0826997721597</c:v>
                </c:pt>
                <c:pt idx="222">
                  <c:v>4552.0654501751123</c:v>
                </c:pt>
                <c:pt idx="223">
                  <c:v>4448.4614478055146</c:v>
                </c:pt>
                <c:pt idx="224">
                  <c:v>4347.2157604499498</c:v>
                </c:pt>
                <c:pt idx="225">
                  <c:v>4248.2747063048373</c:v>
                </c:pt>
                <c:pt idx="226">
                  <c:v>4151.5858255136282</c:v>
                </c:pt>
                <c:pt idx="227">
                  <c:v>4057.0978523518938</c:v>
                </c:pt>
                <c:pt idx="228">
                  <c:v>3964.7606880455796</c:v>
                </c:pt>
                <c:pt idx="229">
                  <c:v>3874.5253742079431</c:v>
                </c:pt>
                <c:pt idx="230">
                  <c:v>3786.34406688117</c:v>
                </c:pt>
                <c:pt idx="231">
                  <c:v>3700.170011168897</c:v>
                </c:pt>
                <c:pt idx="232">
                  <c:v>3615.9575164461507</c:v>
                </c:pt>
                <c:pt idx="233">
                  <c:v>3533.6619321335384</c:v>
                </c:pt>
                <c:pt idx="234">
                  <c:v>3453.2396240229527</c:v>
                </c:pt>
                <c:pt idx="235">
                  <c:v>3374.6479511420994</c:v>
                </c:pt>
                <c:pt idx="236">
                  <c:v>3297.8452431457522</c:v>
                </c:pt>
                <c:pt idx="237">
                  <c:v>3222.7907782215216</c:v>
                </c:pt>
                <c:pt idx="238">
                  <c:v>3149.4447614986411</c:v>
                </c:pt>
                <c:pt idx="239">
                  <c:v>3077.768303948189</c:v>
                </c:pt>
                <c:pt idx="240">
                  <c:v>3007.7234017636397</c:v>
                </c:pt>
                <c:pt idx="241">
                  <c:v>2939.2729162106834</c:v>
                </c:pt>
                <c:pt idx="242">
                  <c:v>2872.3805539358364</c:v>
                </c:pt>
                <c:pt idx="243">
                  <c:v>2807.0108477231906</c:v>
                </c:pt>
                <c:pt idx="244">
                  <c:v>2743.1291376892518</c:v>
                </c:pt>
                <c:pt idx="245">
                  <c:v>2680.7015529057849</c:v>
                </c:pt>
                <c:pt idx="246">
                  <c:v>2619.6949934410027</c:v>
                </c:pt>
                <c:pt idx="247">
                  <c:v>2560.0771128095625</c:v>
                </c:pt>
                <c:pt idx="248">
                  <c:v>2501.8163008220149</c:v>
                </c:pt>
                <c:pt idx="249">
                  <c:v>2444.8816668246786</c:v>
                </c:pt>
                <c:pt idx="250">
                  <c:v>2389.2430233209902</c:v>
                </c:pt>
                <c:pt idx="251">
                  <c:v>2334.8708699656904</c:v>
                </c:pt>
                <c:pt idx="252">
                  <c:v>2281.7363779233701</c:v>
                </c:pt>
                <c:pt idx="253">
                  <c:v>2229.8113745830383</c:v>
                </c:pt>
                <c:pt idx="254">
                  <c:v>2179.0683286206117</c:v>
                </c:pt>
                <c:pt idx="255">
                  <c:v>2129.4803354014598</c:v>
                </c:pt>
                <c:pt idx="256">
                  <c:v>2081.0211027151936</c:v>
                </c:pt>
                <c:pt idx="257">
                  <c:v>2033.6649368352189</c:v>
                </c:pt>
                <c:pt idx="258">
                  <c:v>1987.38672889555</c:v>
                </c:pt>
                <c:pt idx="259">
                  <c:v>1942.1619415777734</c:v>
                </c:pt>
                <c:pt idx="260">
                  <c:v>1897.9665961010282</c:v>
                </c:pt>
                <c:pt idx="261">
                  <c:v>1854.7772595081585</c:v>
                </c:pt>
                <c:pt idx="262">
                  <c:v>1812.5710322412137</c:v>
                </c:pt>
                <c:pt idx="263">
                  <c:v>1771.3255359998354</c:v>
                </c:pt>
                <c:pt idx="264">
                  <c:v>1731.0189018759647</c:v>
                </c:pt>
                <c:pt idx="265">
                  <c:v>1691.6297587586735</c:v>
                </c:pt>
                <c:pt idx="266">
                  <c:v>1653.1372220029041</c:v>
                </c:pt>
                <c:pt idx="267">
                  <c:v>1615.5208823561536</c:v>
                </c:pt>
                <c:pt idx="268">
                  <c:v>1578.7607951372308</c:v>
                </c:pt>
                <c:pt idx="269">
                  <c:v>1542.83746966132</c:v>
                </c:pt>
                <c:pt idx="270">
                  <c:v>1507.73185890575</c:v>
                </c:pt>
                <c:pt idx="271">
                  <c:v>1473.4253494110199</c:v>
                </c:pt>
                <c:pt idx="272">
                  <c:v>1439.8997514116988</c:v>
                </c:pt>
                <c:pt idx="273">
                  <c:v>1407.1372891919555</c:v>
                </c:pt>
                <c:pt idx="274">
                  <c:v>1375.1205916606659</c:v>
                </c:pt>
                <c:pt idx="275">
                  <c:v>1343.8326831410061</c:v>
                </c:pt>
                <c:pt idx="276">
                  <c:v>1313.2569743697338</c:v>
                </c:pt>
                <c:pt idx="277">
                  <c:v>1283.3772537013394</c:v>
                </c:pt>
                <c:pt idx="278">
                  <c:v>1254.1776785124262</c:v>
                </c:pt>
                <c:pt idx="279">
                  <c:v>1225.64276680172</c:v>
                </c:pt>
                <c:pt idx="280">
                  <c:v>1197.7573889813305</c:v>
                </c:pt>
                <c:pt idx="281">
                  <c:v>1170.5067598548278</c:v>
                </c:pt>
                <c:pt idx="282">
                  <c:v>1143.8764307779491</c:v>
                </c:pt>
                <c:pt idx="283">
                  <c:v>1117.8522819977234</c:v>
                </c:pt>
                <c:pt idx="284">
                  <c:v>1092.4205151659928</c:v>
                </c:pt>
                <c:pt idx="285">
                  <c:v>1067.5676460233547</c:v>
                </c:pt>
                <c:pt idx="286">
                  <c:v>1043.2804972496263</c:v>
                </c:pt>
                <c:pt idx="287">
                  <c:v>1019.5461914770477</c:v>
                </c:pt>
                <c:pt idx="288">
                  <c:v>996.35214446253929</c:v>
                </c:pt>
                <c:pt idx="289">
                  <c:v>973.68605841535941</c:v>
                </c:pt>
                <c:pt idx="290">
                  <c:v>951.5359154766694</c:v>
                </c:pt>
                <c:pt idx="291">
                  <c:v>929.88997134749025</c:v>
                </c:pt>
                <c:pt idx="292">
                  <c:v>908.73674906172653</c:v>
                </c:pt>
                <c:pt idx="293">
                  <c:v>888.06503290092439</c:v>
                </c:pt>
                <c:pt idx="294">
                  <c:v>867.86386244755795</c:v>
                </c:pt>
                <c:pt idx="295">
                  <c:v>848.12252677365427</c:v>
                </c:pt>
                <c:pt idx="296">
                  <c:v>828.83055876173262</c:v>
                </c:pt>
                <c:pt idx="297">
                  <c:v>809.97772955499386</c:v>
                </c:pt>
                <c:pt idx="298">
                  <c:v>791.55404313384452</c:v>
                </c:pt>
                <c:pt idx="299">
                  <c:v>773.54973101588212</c:v>
                </c:pt>
                <c:pt idx="300">
                  <c:v>755.95524707650213</c:v>
                </c:pt>
                <c:pt idx="301">
                  <c:v>738.76126248743083</c:v>
                </c:pt>
                <c:pt idx="302">
                  <c:v>721.95866077044832</c:v>
                </c:pt>
                <c:pt idx="303">
                  <c:v>705.53853296371824</c:v>
                </c:pt>
                <c:pt idx="304">
                  <c:v>689.49217289813157</c:v>
                </c:pt>
                <c:pt idx="305">
                  <c:v>673.81107258117993</c:v>
                </c:pt>
                <c:pt idx="306">
                  <c:v>658.48691768591175</c:v>
                </c:pt>
                <c:pt idx="307">
                  <c:v>643.51158314256463</c:v>
                </c:pt>
                <c:pt idx="308">
                  <c:v>628.87712883054053</c:v>
                </c:pt>
                <c:pt idx="309">
                  <c:v>614.57579536845446</c:v>
                </c:pt>
                <c:pt idx="310">
                  <c:v>600.60000000000093</c:v>
                </c:pt>
                <c:pt idx="311">
                  <c:v>586.94233257348742</c:v>
                </c:pt>
                <c:pt idx="312">
                  <c:v>573.59555161286255</c:v>
                </c:pt>
                <c:pt idx="313">
                  <c:v>560.55258047819564</c:v>
                </c:pt>
                <c:pt idx="314">
                  <c:v>547.80650361354594</c:v>
                </c:pt>
                <c:pt idx="315">
                  <c:v>535.35056288024839</c:v>
                </c:pt>
                <c:pt idx="316">
                  <c:v>523.1781539736495</c:v>
                </c:pt>
                <c:pt idx="317">
                  <c:v>511.28282292142706</c:v>
                </c:pt>
                <c:pt idx="318">
                  <c:v>499.65826266160286</c:v>
                </c:pt>
                <c:pt idx="319">
                  <c:v>488.29830969845995</c:v>
                </c:pt>
                <c:pt idx="320">
                  <c:v>477.19694083457023</c:v>
                </c:pt>
                <c:pt idx="321">
                  <c:v>466.34826997721626</c:v>
                </c:pt>
                <c:pt idx="322">
                  <c:v>455.74654501751149</c:v>
                </c:pt>
                <c:pt idx="323">
                  <c:v>445.38614478055098</c:v>
                </c:pt>
                <c:pt idx="324">
                  <c:v>435.26157604499457</c:v>
                </c:pt>
                <c:pt idx="325">
                  <c:v>425.3674706304833</c:v>
                </c:pt>
                <c:pt idx="326">
                  <c:v>415.69858255136324</c:v>
                </c:pt>
                <c:pt idx="327">
                  <c:v>406.24978523518962</c:v>
                </c:pt>
                <c:pt idx="328">
                  <c:v>397.01606880455819</c:v>
                </c:pt>
                <c:pt idx="329">
                  <c:v>387.99253742079389</c:v>
                </c:pt>
                <c:pt idx="330">
                  <c:v>379.17440668811656</c:v>
                </c:pt>
                <c:pt idx="331">
                  <c:v>370.5570011168893</c:v>
                </c:pt>
                <c:pt idx="332">
                  <c:v>362.13575164461542</c:v>
                </c:pt>
                <c:pt idx="333">
                  <c:v>353.90619321335413</c:v>
                </c:pt>
                <c:pt idx="334">
                  <c:v>345.86396240229487</c:v>
                </c:pt>
                <c:pt idx="335">
                  <c:v>338.00479511420957</c:v>
                </c:pt>
                <c:pt idx="336">
                  <c:v>330.32452431457494</c:v>
                </c:pt>
                <c:pt idx="337">
                  <c:v>322.81907782215245</c:v>
                </c:pt>
                <c:pt idx="338">
                  <c:v>315.48447614986441</c:v>
                </c:pt>
                <c:pt idx="339">
                  <c:v>308.31683039481919</c:v>
                </c:pt>
                <c:pt idx="340">
                  <c:v>301.31234017636365</c:v>
                </c:pt>
                <c:pt idx="341">
                  <c:v>294.467291621068</c:v>
                </c:pt>
                <c:pt idx="342">
                  <c:v>287.77805539358383</c:v>
                </c:pt>
                <c:pt idx="343">
                  <c:v>281.24108477231925</c:v>
                </c:pt>
                <c:pt idx="344">
                  <c:v>274.85291376892536</c:v>
                </c:pt>
                <c:pt idx="345">
                  <c:v>268.61015529057829</c:v>
                </c:pt>
                <c:pt idx="346">
                  <c:v>262.50949934409994</c:v>
                </c:pt>
                <c:pt idx="347">
                  <c:v>256.54771128095643</c:v>
                </c:pt>
                <c:pt idx="348">
                  <c:v>250.72163008220164</c:v>
                </c:pt>
                <c:pt idx="349">
                  <c:v>245.02816668246805</c:v>
                </c:pt>
                <c:pt idx="350">
                  <c:v>239.46430233209878</c:v>
                </c:pt>
                <c:pt idx="351">
                  <c:v>234.02708699656881</c:v>
                </c:pt>
                <c:pt idx="352">
                  <c:v>228.71363779233675</c:v>
                </c:pt>
                <c:pt idx="353">
                  <c:v>223.52113745830394</c:v>
                </c:pt>
                <c:pt idx="354">
                  <c:v>218.44683286206129</c:v>
                </c:pt>
                <c:pt idx="355">
                  <c:v>213.48803354014575</c:v>
                </c:pt>
                <c:pt idx="356">
                  <c:v>208.64211027151913</c:v>
                </c:pt>
                <c:pt idx="357">
                  <c:v>203.90649368352166</c:v>
                </c:pt>
                <c:pt idx="358">
                  <c:v>199.2786728895552</c:v>
                </c:pt>
                <c:pt idx="359">
                  <c:v>194.75619415777749</c:v>
                </c:pt>
                <c:pt idx="360">
                  <c:v>190.33665961010294</c:v>
                </c:pt>
                <c:pt idx="361">
                  <c:v>186.01772595081565</c:v>
                </c:pt>
                <c:pt idx="362">
                  <c:v>181.7971032241212</c:v>
                </c:pt>
                <c:pt idx="363">
                  <c:v>177.6725535999837</c:v>
                </c:pt>
                <c:pt idx="364">
                  <c:v>173.64189018759657</c:v>
                </c:pt>
                <c:pt idx="365">
                  <c:v>169.70297587586748</c:v>
                </c:pt>
                <c:pt idx="366">
                  <c:v>165.85372220029026</c:v>
                </c:pt>
                <c:pt idx="367">
                  <c:v>162.09208823561519</c:v>
                </c:pt>
                <c:pt idx="368">
                  <c:v>158.41607951372293</c:v>
                </c:pt>
                <c:pt idx="369">
                  <c:v>154.82374696613209</c:v>
                </c:pt>
                <c:pt idx="370">
                  <c:v>151.31318589057508</c:v>
                </c:pt>
                <c:pt idx="371">
                  <c:v>147.88253494110211</c:v>
                </c:pt>
                <c:pt idx="372">
                  <c:v>144.52997514116973</c:v>
                </c:pt>
                <c:pt idx="373">
                  <c:v>141.25372891919537</c:v>
                </c:pt>
                <c:pt idx="374">
                  <c:v>138.05205916606644</c:v>
                </c:pt>
                <c:pt idx="375">
                  <c:v>134.92326831410071</c:v>
                </c:pt>
                <c:pt idx="376">
                  <c:v>131.86569743697348</c:v>
                </c:pt>
                <c:pt idx="377">
                  <c:v>128.87772537013404</c:v>
                </c:pt>
                <c:pt idx="378">
                  <c:v>125.95776785124247</c:v>
                </c:pt>
                <c:pt idx="379">
                  <c:v>123.10427668017188</c:v>
                </c:pt>
                <c:pt idx="380">
                  <c:v>120.31573889813311</c:v>
                </c:pt>
                <c:pt idx="381">
                  <c:v>117.59067598548286</c:v>
                </c:pt>
                <c:pt idx="382">
                  <c:v>114.92764307779498</c:v>
                </c:pt>
                <c:pt idx="383">
                  <c:v>112.32522819977221</c:v>
                </c:pt>
                <c:pt idx="384">
                  <c:v>109.78205151659917</c:v>
                </c:pt>
                <c:pt idx="385">
                  <c:v>107.29676460233533</c:v>
                </c:pt>
                <c:pt idx="386">
                  <c:v>104.8680497249627</c:v>
                </c:pt>
                <c:pt idx="387">
                  <c:v>102.49461914770484</c:v>
                </c:pt>
                <c:pt idx="388">
                  <c:v>100.1752144462538</c:v>
                </c:pt>
                <c:pt idx="389">
                  <c:v>97.908605841535817</c:v>
                </c:pt>
                <c:pt idx="390">
                  <c:v>95.693591547666827</c:v>
                </c:pt>
                <c:pt idx="391">
                  <c:v>93.528997134749062</c:v>
                </c:pt>
                <c:pt idx="392">
                  <c:v>91.413674906172687</c:v>
                </c:pt>
                <c:pt idx="393">
                  <c:v>89.3465032900925</c:v>
                </c:pt>
                <c:pt idx="394">
                  <c:v>87.326386244755696</c:v>
                </c:pt>
                <c:pt idx="395">
                  <c:v>85.352252677365314</c:v>
                </c:pt>
                <c:pt idx="396">
                  <c:v>83.423055876173294</c:v>
                </c:pt>
                <c:pt idx="397">
                  <c:v>81.537772955499435</c:v>
                </c:pt>
                <c:pt idx="398">
                  <c:v>79.6954043133845</c:v>
                </c:pt>
                <c:pt idx="399">
                  <c:v>77.894973101588135</c:v>
                </c:pt>
                <c:pt idx="400">
                  <c:v>76.13552470765012</c:v>
                </c:pt>
                <c:pt idx="401">
                  <c:v>74.416126248743112</c:v>
                </c:pt>
                <c:pt idx="402">
                  <c:v>72.735866077044875</c:v>
                </c:pt>
                <c:pt idx="403">
                  <c:v>71.093853296371861</c:v>
                </c:pt>
                <c:pt idx="404">
                  <c:v>69.48921728981307</c:v>
                </c:pt>
                <c:pt idx="405">
                  <c:v>67.921107258117928</c:v>
                </c:pt>
                <c:pt idx="406">
                  <c:v>66.388691768591102</c:v>
                </c:pt>
                <c:pt idx="407">
                  <c:v>64.891158314256501</c:v>
                </c:pt>
                <c:pt idx="408">
                  <c:v>63.427712883054106</c:v>
                </c:pt>
                <c:pt idx="409">
                  <c:v>61.997579536845386</c:v>
                </c:pt>
                <c:pt idx="410">
                  <c:v>60.600000000000016</c:v>
                </c:pt>
                <c:pt idx="411">
                  <c:v>59.234233257348684</c:v>
                </c:pt>
                <c:pt idx="412">
                  <c:v>57.899555161286294</c:v>
                </c:pt>
                <c:pt idx="413">
                  <c:v>56.595258047819598</c:v>
                </c:pt>
                <c:pt idx="414">
                  <c:v>55.320650361354637</c:v>
                </c:pt>
                <c:pt idx="415">
                  <c:v>54.07505628802479</c:v>
                </c:pt>
                <c:pt idx="416">
                  <c:v>52.857815397364895</c:v>
                </c:pt>
                <c:pt idx="417">
                  <c:v>51.668282292142642</c:v>
                </c:pt>
                <c:pt idx="418">
                  <c:v>50.505826266160319</c:v>
                </c:pt>
                <c:pt idx="419">
                  <c:v>49.369830969846021</c:v>
                </c:pt>
                <c:pt idx="420">
                  <c:v>48.25969408345702</c:v>
                </c:pt>
                <c:pt idx="421">
                  <c:v>47.174826997721581</c:v>
                </c:pt>
                <c:pt idx="422">
                  <c:v>46.114654501751104</c:v>
                </c:pt>
                <c:pt idx="423">
                  <c:v>45.078614478055123</c:v>
                </c:pt>
                <c:pt idx="424">
                  <c:v>44.06615760449948</c:v>
                </c:pt>
                <c:pt idx="425">
                  <c:v>43.076747063048359</c:v>
                </c:pt>
                <c:pt idx="426">
                  <c:v>42.109858255136274</c:v>
                </c:pt>
                <c:pt idx="427">
                  <c:v>41.164978523518911</c:v>
                </c:pt>
                <c:pt idx="428">
                  <c:v>40.241606880455777</c:v>
                </c:pt>
                <c:pt idx="429">
                  <c:v>39.339253742079421</c:v>
                </c:pt>
                <c:pt idx="430">
                  <c:v>38.457440668811685</c:v>
                </c:pt>
                <c:pt idx="431">
                  <c:v>37.595700111688956</c:v>
                </c:pt>
                <c:pt idx="432">
                  <c:v>36.753575164461495</c:v>
                </c:pt>
                <c:pt idx="433">
                  <c:v>35.930619321335364</c:v>
                </c:pt>
                <c:pt idx="434">
                  <c:v>35.126396240229511</c:v>
                </c:pt>
                <c:pt idx="435">
                  <c:v>34.34047951142098</c:v>
                </c:pt>
                <c:pt idx="436">
                  <c:v>33.572452431457506</c:v>
                </c:pt>
                <c:pt idx="437">
                  <c:v>32.821907782215206</c:v>
                </c:pt>
                <c:pt idx="438">
                  <c:v>32.088447614986393</c:v>
                </c:pt>
                <c:pt idx="439">
                  <c:v>31.371683039481876</c:v>
                </c:pt>
                <c:pt idx="440">
                  <c:v>30.671234017636387</c:v>
                </c:pt>
                <c:pt idx="441">
                  <c:v>29.986729162106819</c:v>
                </c:pt>
                <c:pt idx="442">
                  <c:v>29.317805539358353</c:v>
                </c:pt>
                <c:pt idx="443">
                  <c:v>28.664108477231895</c:v>
                </c:pt>
                <c:pt idx="444">
                  <c:v>28.025291376892511</c:v>
                </c:pt>
                <c:pt idx="445">
                  <c:v>27.40101552905784</c:v>
                </c:pt>
                <c:pt idx="446">
                  <c:v>26.790949934410012</c:v>
                </c:pt>
                <c:pt idx="447">
                  <c:v>26.194771128095617</c:v>
                </c:pt>
                <c:pt idx="448">
                  <c:v>25.61216300822014</c:v>
                </c:pt>
                <c:pt idx="449">
                  <c:v>25.042816668246775</c:v>
                </c:pt>
                <c:pt idx="450">
                  <c:v>24.486430233209898</c:v>
                </c:pt>
                <c:pt idx="451">
                  <c:v>23.942708699656901</c:v>
                </c:pt>
                <c:pt idx="452">
                  <c:v>23.411363779233692</c:v>
                </c:pt>
                <c:pt idx="453">
                  <c:v>22.892113745830375</c:v>
                </c:pt>
                <c:pt idx="454">
                  <c:v>22.384683286206101</c:v>
                </c:pt>
                <c:pt idx="455">
                  <c:v>21.888803354014595</c:v>
                </c:pt>
                <c:pt idx="456">
                  <c:v>21.404211027151927</c:v>
                </c:pt>
                <c:pt idx="457">
                  <c:v>20.930649368352181</c:v>
                </c:pt>
                <c:pt idx="458">
                  <c:v>20.4678672889555</c:v>
                </c:pt>
                <c:pt idx="459">
                  <c:v>20.015619415777731</c:v>
                </c:pt>
                <c:pt idx="460">
                  <c:v>19.573665961010278</c:v>
                </c:pt>
                <c:pt idx="461">
                  <c:v>19.141772595081576</c:v>
                </c:pt>
                <c:pt idx="462">
                  <c:v>18.719710322412134</c:v>
                </c:pt>
                <c:pt idx="463">
                  <c:v>18.307255359998351</c:v>
                </c:pt>
                <c:pt idx="464">
                  <c:v>17.904189018759642</c:v>
                </c:pt>
                <c:pt idx="465">
                  <c:v>17.510297587586731</c:v>
                </c:pt>
                <c:pt idx="466">
                  <c:v>17.125372220029035</c:v>
                </c:pt>
                <c:pt idx="467">
                  <c:v>16.749208823561535</c:v>
                </c:pt>
                <c:pt idx="468">
                  <c:v>16.381607951372303</c:v>
                </c:pt>
                <c:pt idx="469">
                  <c:v>16.022374696613195</c:v>
                </c:pt>
                <c:pt idx="470">
                  <c:v>15.671318589057494</c:v>
                </c:pt>
                <c:pt idx="471">
                  <c:v>15.328253494110195</c:v>
                </c:pt>
                <c:pt idx="472">
                  <c:v>14.992997514116981</c:v>
                </c:pt>
                <c:pt idx="473">
                  <c:v>14.665372891919549</c:v>
                </c:pt>
                <c:pt idx="474">
                  <c:v>14.345205916606652</c:v>
                </c:pt>
                <c:pt idx="475">
                  <c:v>14.032326831410057</c:v>
                </c:pt>
                <c:pt idx="476">
                  <c:v>13.726569743697334</c:v>
                </c:pt>
                <c:pt idx="477">
                  <c:v>13.427772537013389</c:v>
                </c:pt>
                <c:pt idx="478">
                  <c:v>13.135776785124257</c:v>
                </c:pt>
                <c:pt idx="479">
                  <c:v>12.850427668017197</c:v>
                </c:pt>
                <c:pt idx="480">
                  <c:v>12.571573889813299</c:v>
                </c:pt>
                <c:pt idx="481">
                  <c:v>12.299067598548273</c:v>
                </c:pt>
                <c:pt idx="482">
                  <c:v>12.032764307779486</c:v>
                </c:pt>
                <c:pt idx="483">
                  <c:v>11.772522819977226</c:v>
                </c:pt>
                <c:pt idx="484">
                  <c:v>11.518205151659924</c:v>
                </c:pt>
                <c:pt idx="485">
                  <c:v>11.269676460233541</c:v>
                </c:pt>
                <c:pt idx="486">
                  <c:v>11.026804972496258</c:v>
                </c:pt>
                <c:pt idx="487">
                  <c:v>10.789461914770472</c:v>
                </c:pt>
                <c:pt idx="488">
                  <c:v>10.557521444625388</c:v>
                </c:pt>
                <c:pt idx="489">
                  <c:v>10.330860584153589</c:v>
                </c:pt>
                <c:pt idx="490">
                  <c:v>10.10935915476669</c:v>
                </c:pt>
                <c:pt idx="491">
                  <c:v>9.8928997134748968</c:v>
                </c:pt>
                <c:pt idx="492">
                  <c:v>9.6813674906172604</c:v>
                </c:pt>
                <c:pt idx="493">
                  <c:v>9.4746503290092399</c:v>
                </c:pt>
                <c:pt idx="494">
                  <c:v>9.2726386244755776</c:v>
                </c:pt>
                <c:pt idx="495">
                  <c:v>9.0752252677365366</c:v>
                </c:pt>
                <c:pt idx="496">
                  <c:v>8.8823055876173225</c:v>
                </c:pt>
                <c:pt idx="497">
                  <c:v>8.6937772955499355</c:v>
                </c:pt>
                <c:pt idx="498">
                  <c:v>8.5095404313384417</c:v>
                </c:pt>
                <c:pt idx="499">
                  <c:v>8.3294973101588194</c:v>
                </c:pt>
                <c:pt idx="500">
                  <c:v>8.1535524707650175</c:v>
                </c:pt>
                <c:pt idx="501">
                  <c:v>7.9816126248743053</c:v>
                </c:pt>
                <c:pt idx="502">
                  <c:v>7.8135866077044787</c:v>
                </c:pt>
                <c:pt idx="503">
                  <c:v>7.6493853296371794</c:v>
                </c:pt>
                <c:pt idx="504">
                  <c:v>7.488921728981313</c:v>
                </c:pt>
                <c:pt idx="505">
                  <c:v>7.3321107258117957</c:v>
                </c:pt>
                <c:pt idx="506">
                  <c:v>7.1788691768591155</c:v>
                </c:pt>
                <c:pt idx="507">
                  <c:v>7.0291158314256439</c:v>
                </c:pt>
                <c:pt idx="508">
                  <c:v>6.8827712883054026</c:v>
                </c:pt>
                <c:pt idx="509">
                  <c:v>6.7397579536845411</c:v>
                </c:pt>
                <c:pt idx="510">
                  <c:v>6.6000000000000059</c:v>
                </c:pt>
                <c:pt idx="511">
                  <c:v>6.4634233257348699</c:v>
                </c:pt>
                <c:pt idx="512">
                  <c:v>6.3299555161286216</c:v>
                </c:pt>
                <c:pt idx="513">
                  <c:v>6.1995258047819535</c:v>
                </c:pt>
                <c:pt idx="514">
                  <c:v>6.0720650361354576</c:v>
                </c:pt>
                <c:pt idx="515">
                  <c:v>5.9475056288024808</c:v>
                </c:pt>
                <c:pt idx="516">
                  <c:v>5.825781539736492</c:v>
                </c:pt>
                <c:pt idx="517">
                  <c:v>5.7068282292142669</c:v>
                </c:pt>
                <c:pt idx="518">
                  <c:v>5.5905826266160341</c:v>
                </c:pt>
                <c:pt idx="519">
                  <c:v>5.4769830969846049</c:v>
                </c:pt>
                <c:pt idx="520">
                  <c:v>5.365969408345701</c:v>
                </c:pt>
                <c:pt idx="521">
                  <c:v>5.2574826997721598</c:v>
                </c:pt>
                <c:pt idx="522">
                  <c:v>5.1514654501751123</c:v>
                </c:pt>
                <c:pt idx="523">
                  <c:v>5.0478614478055146</c:v>
                </c:pt>
                <c:pt idx="524">
                  <c:v>4.9466157604499505</c:v>
                </c:pt>
                <c:pt idx="525">
                  <c:v>4.8476747063048382</c:v>
                </c:pt>
                <c:pt idx="526">
                  <c:v>4.7509858255136299</c:v>
                </c:pt>
                <c:pt idx="527">
                  <c:v>4.6564978523518876</c:v>
                </c:pt>
                <c:pt idx="528">
                  <c:v>4.5641606880455727</c:v>
                </c:pt>
                <c:pt idx="529">
                  <c:v>4.473925374207945</c:v>
                </c:pt>
                <c:pt idx="530">
                  <c:v>4.3857440668811707</c:v>
                </c:pt>
                <c:pt idx="531">
                  <c:v>4.2995700111688917</c:v>
                </c:pt>
                <c:pt idx="532">
                  <c:v>4.2153575164461445</c:v>
                </c:pt>
                <c:pt idx="533">
                  <c:v>4.1330619321335327</c:v>
                </c:pt>
                <c:pt idx="534">
                  <c:v>4.0526396240229534</c:v>
                </c:pt>
                <c:pt idx="535">
                  <c:v>3.9740479511420941</c:v>
                </c:pt>
                <c:pt idx="536">
                  <c:v>3.8972452431457474</c:v>
                </c:pt>
                <c:pt idx="537">
                  <c:v>3.8221907782215165</c:v>
                </c:pt>
                <c:pt idx="538">
                  <c:v>3.7488447614986358</c:v>
                </c:pt>
                <c:pt idx="539">
                  <c:v>3.6771683039481902</c:v>
                </c:pt>
                <c:pt idx="540">
                  <c:v>3.6071234017636349</c:v>
                </c:pt>
                <c:pt idx="541">
                  <c:v>3.5386729162106789</c:v>
                </c:pt>
                <c:pt idx="542">
                  <c:v>3.4717805539358322</c:v>
                </c:pt>
                <c:pt idx="543">
                  <c:v>3.4064108477231914</c:v>
                </c:pt>
                <c:pt idx="544">
                  <c:v>3.3425291376892527</c:v>
                </c:pt>
                <c:pt idx="545">
                  <c:v>3.2801015529057813</c:v>
                </c:pt>
                <c:pt idx="546">
                  <c:v>3.219094993440998</c:v>
                </c:pt>
                <c:pt idx="547">
                  <c:v>3.1594771128095589</c:v>
                </c:pt>
                <c:pt idx="548">
                  <c:v>3.1012163008220153</c:v>
                </c:pt>
                <c:pt idx="549">
                  <c:v>3.0442816668246797</c:v>
                </c:pt>
                <c:pt idx="550">
                  <c:v>2.9886430233209866</c:v>
                </c:pt>
                <c:pt idx="551">
                  <c:v>2.9342708699656872</c:v>
                </c:pt>
                <c:pt idx="552">
                  <c:v>2.881136377923371</c:v>
                </c:pt>
                <c:pt idx="553">
                  <c:v>2.8292113745830387</c:v>
                </c:pt>
                <c:pt idx="554">
                  <c:v>2.7784683286206122</c:v>
                </c:pt>
                <c:pt idx="555">
                  <c:v>2.728880335401457</c:v>
                </c:pt>
                <c:pt idx="556">
                  <c:v>2.6804211027151941</c:v>
                </c:pt>
                <c:pt idx="557">
                  <c:v>2.6330649368352197</c:v>
                </c:pt>
                <c:pt idx="558">
                  <c:v>2.5867867288955506</c:v>
                </c:pt>
                <c:pt idx="559">
                  <c:v>2.5415619415777737</c:v>
                </c:pt>
                <c:pt idx="560">
                  <c:v>2.4973665961010254</c:v>
                </c:pt>
                <c:pt idx="561">
                  <c:v>2.4541772595081586</c:v>
                </c:pt>
                <c:pt idx="562">
                  <c:v>2.411971032241214</c:v>
                </c:pt>
                <c:pt idx="563">
                  <c:v>2.3707255359998358</c:v>
                </c:pt>
                <c:pt idx="564">
                  <c:v>2.3304189018759622</c:v>
                </c:pt>
                <c:pt idx="565">
                  <c:v>2.291029758758671</c:v>
                </c:pt>
                <c:pt idx="566">
                  <c:v>2.2525372220029043</c:v>
                </c:pt>
                <c:pt idx="567">
                  <c:v>2.2149208823561541</c:v>
                </c:pt>
                <c:pt idx="568">
                  <c:v>2.1781607951372286</c:v>
                </c:pt>
                <c:pt idx="569">
                  <c:v>2.1422374696613176</c:v>
                </c:pt>
                <c:pt idx="570">
                  <c:v>2.1071318589057477</c:v>
                </c:pt>
                <c:pt idx="571">
                  <c:v>2.0728253494110178</c:v>
                </c:pt>
                <c:pt idx="572">
                  <c:v>2.0392997514116993</c:v>
                </c:pt>
                <c:pt idx="573">
                  <c:v>2.0065372891919533</c:v>
                </c:pt>
                <c:pt idx="574">
                  <c:v>1.9745205916606636</c:v>
                </c:pt>
                <c:pt idx="575">
                  <c:v>1.9432326831410043</c:v>
                </c:pt>
                <c:pt idx="576">
                  <c:v>1.9126569743697321</c:v>
                </c:pt>
                <c:pt idx="577">
                  <c:v>1.8827772537013399</c:v>
                </c:pt>
                <c:pt idx="578">
                  <c:v>1.8535776785124241</c:v>
                </c:pt>
                <c:pt idx="579">
                  <c:v>1.8250427668017184</c:v>
                </c:pt>
                <c:pt idx="580">
                  <c:v>1.7971573889813284</c:v>
                </c:pt>
                <c:pt idx="581">
                  <c:v>1.7699067598548281</c:v>
                </c:pt>
                <c:pt idx="582">
                  <c:v>1.7432764307779496</c:v>
                </c:pt>
                <c:pt idx="583">
                  <c:v>1.7172522819977214</c:v>
                </c:pt>
                <c:pt idx="584">
                  <c:v>1.6918205151659911</c:v>
                </c:pt>
                <c:pt idx="585">
                  <c:v>1.6669676460233549</c:v>
                </c:pt>
                <c:pt idx="586">
                  <c:v>1.6426804972496267</c:v>
                </c:pt>
                <c:pt idx="587">
                  <c:v>1.6189461914770478</c:v>
                </c:pt>
                <c:pt idx="588">
                  <c:v>1.5957521444625378</c:v>
                </c:pt>
                <c:pt idx="589">
                  <c:v>1.5730860584153596</c:v>
                </c:pt>
                <c:pt idx="590">
                  <c:v>1.5509359154766695</c:v>
                </c:pt>
                <c:pt idx="591">
                  <c:v>1.5292899713474903</c:v>
                </c:pt>
                <c:pt idx="592">
                  <c:v>1.5081367490617266</c:v>
                </c:pt>
                <c:pt idx="593">
                  <c:v>1.4874650329009229</c:v>
                </c:pt>
                <c:pt idx="594">
                  <c:v>1.4672638624475582</c:v>
                </c:pt>
                <c:pt idx="595">
                  <c:v>1.4475225267736542</c:v>
                </c:pt>
                <c:pt idx="596">
                  <c:v>1.4282305587617325</c:v>
                </c:pt>
                <c:pt idx="597">
                  <c:v>1.4093777295549941</c:v>
                </c:pt>
                <c:pt idx="598">
                  <c:v>1.3909540431338432</c:v>
                </c:pt>
                <c:pt idx="599">
                  <c:v>1.3729497310158822</c:v>
                </c:pt>
                <c:pt idx="600">
                  <c:v>1.3553552470765022</c:v>
                </c:pt>
                <c:pt idx="601">
                  <c:v>1.3381612624874308</c:v>
                </c:pt>
                <c:pt idx="602">
                  <c:v>1.3213586607704473</c:v>
                </c:pt>
                <c:pt idx="603">
                  <c:v>1.3049385329637173</c:v>
                </c:pt>
                <c:pt idx="604">
                  <c:v>1.2888921728981315</c:v>
                </c:pt>
                <c:pt idx="605">
                  <c:v>1.27321107258118</c:v>
                </c:pt>
                <c:pt idx="606">
                  <c:v>1.2578869176859107</c:v>
                </c:pt>
                <c:pt idx="607">
                  <c:v>1.2429115831425637</c:v>
                </c:pt>
                <c:pt idx="608">
                  <c:v>1.2282771288305394</c:v>
                </c:pt>
                <c:pt idx="609">
                  <c:v>1.2139757953684547</c:v>
                </c:pt>
                <c:pt idx="610">
                  <c:v>1.2</c:v>
                </c:pt>
                <c:pt idx="611">
                  <c:v>1.1863423325734863</c:v>
                </c:pt>
                <c:pt idx="612">
                  <c:v>1.1729955516128616</c:v>
                </c:pt>
                <c:pt idx="613">
                  <c:v>1.1599525804781947</c:v>
                </c:pt>
                <c:pt idx="614">
                  <c:v>1.1472065036135461</c:v>
                </c:pt>
                <c:pt idx="615">
                  <c:v>1.1347505628802474</c:v>
                </c:pt>
                <c:pt idx="616">
                  <c:v>1.1225781539736488</c:v>
                </c:pt>
                <c:pt idx="617">
                  <c:v>1.1106828229214263</c:v>
                </c:pt>
                <c:pt idx="618">
                  <c:v>1.099058262661603</c:v>
                </c:pt>
                <c:pt idx="619">
                  <c:v>1.0876983096984598</c:v>
                </c:pt>
                <c:pt idx="620">
                  <c:v>1.0765969408345701</c:v>
                </c:pt>
                <c:pt idx="621">
                  <c:v>0.96995700111689009</c:v>
                </c:pt>
                <c:pt idx="622">
                  <c:v>0.96153575164461547</c:v>
                </c:pt>
                <c:pt idx="623">
                  <c:v>0.94526396240229371</c:v>
                </c:pt>
                <c:pt idx="624">
                  <c:v>0.92972452431457442</c:v>
                </c:pt>
                <c:pt idx="625">
                  <c:v>0.91488447614986435</c:v>
                </c:pt>
                <c:pt idx="626">
                  <c:v>0.90071234017636415</c:v>
                </c:pt>
                <c:pt idx="627">
                  <c:v>0.88717805539358285</c:v>
                </c:pt>
                <c:pt idx="628">
                  <c:v>0.87425291376892489</c:v>
                </c:pt>
                <c:pt idx="629">
                  <c:v>0.86190949934409944</c:v>
                </c:pt>
                <c:pt idx="630">
                  <c:v>0.8501216300822021</c:v>
                </c:pt>
                <c:pt idx="631">
                  <c:v>0.83886430233209841</c:v>
                </c:pt>
                <c:pt idx="632">
                  <c:v>0.82811363779233682</c:v>
                </c:pt>
                <c:pt idx="633">
                  <c:v>0.81784683286206095</c:v>
                </c:pt>
                <c:pt idx="634">
                  <c:v>0.80804211027151918</c:v>
                </c:pt>
                <c:pt idx="635">
                  <c:v>0.79867867288955408</c:v>
                </c:pt>
                <c:pt idx="636">
                  <c:v>0.78973665961010298</c:v>
                </c:pt>
                <c:pt idx="637">
                  <c:v>0.78119710322412117</c:v>
                </c:pt>
                <c:pt idx="638">
                  <c:v>0.77304189018759661</c:v>
                </c:pt>
                <c:pt idx="639">
                  <c:v>0.76525372220028964</c:v>
                </c:pt>
                <c:pt idx="640">
                  <c:v>0.75781607951372265</c:v>
                </c:pt>
                <c:pt idx="641">
                  <c:v>0.75071318589057512</c:v>
                </c:pt>
                <c:pt idx="642">
                  <c:v>0.74392997514116976</c:v>
                </c:pt>
                <c:pt idx="643">
                  <c:v>0.73745205916606671</c:v>
                </c:pt>
                <c:pt idx="644">
                  <c:v>0.73126569743697301</c:v>
                </c:pt>
                <c:pt idx="645">
                  <c:v>0.72535776785124229</c:v>
                </c:pt>
                <c:pt idx="646">
                  <c:v>0.71971573889813312</c:v>
                </c:pt>
                <c:pt idx="647">
                  <c:v>0.71432764307779517</c:v>
                </c:pt>
                <c:pt idx="648">
                  <c:v>0.70918205151659897</c:v>
                </c:pt>
                <c:pt idx="649">
                  <c:v>0.70426804972496249</c:v>
                </c:pt>
                <c:pt idx="650">
                  <c:v>0.6995752144462537</c:v>
                </c:pt>
                <c:pt idx="651">
                  <c:v>0.69509359154766714</c:v>
                </c:pt>
                <c:pt idx="652">
                  <c:v>0.69081367490617251</c:v>
                </c:pt>
                <c:pt idx="653">
                  <c:v>0.68672638624475568</c:v>
                </c:pt>
                <c:pt idx="654">
                  <c:v>0.6828230558761732</c:v>
                </c:pt>
                <c:pt idx="655">
                  <c:v>0.67909540431338455</c:v>
                </c:pt>
                <c:pt idx="656">
                  <c:v>0.67553552470764988</c:v>
                </c:pt>
                <c:pt idx="657">
                  <c:v>0.6721358660770449</c:v>
                </c:pt>
                <c:pt idx="658">
                  <c:v>0.6688892172898131</c:v>
                </c:pt>
                <c:pt idx="659">
                  <c:v>0.66578869176859123</c:v>
                </c:pt>
                <c:pt idx="660">
                  <c:v>0.66282771288305387</c:v>
                </c:pt>
                <c:pt idx="661">
                  <c:v>0.65999999999999992</c:v>
                </c:pt>
                <c:pt idx="662">
                  <c:v>0.65729955516128624</c:v>
                </c:pt>
                <c:pt idx="663">
                  <c:v>0.65472065036135474</c:v>
                </c:pt>
                <c:pt idx="664">
                  <c:v>0.65225781539736483</c:v>
                </c:pt>
                <c:pt idx="665">
                  <c:v>0.64990582626616022</c:v>
                </c:pt>
                <c:pt idx="666">
                  <c:v>0.64765969408345703</c:v>
                </c:pt>
                <c:pt idx="667">
                  <c:v>0.63615357516446147</c:v>
                </c:pt>
                <c:pt idx="668">
                  <c:v>0.63452639624022933</c:v>
                </c:pt>
                <c:pt idx="669">
                  <c:v>0.6329724524314575</c:v>
                </c:pt>
                <c:pt idx="670">
                  <c:v>0.63148844761498635</c:v>
                </c:pt>
                <c:pt idx="671">
                  <c:v>0.63007123401763632</c:v>
                </c:pt>
                <c:pt idx="672">
                  <c:v>0.62871780553935819</c:v>
                </c:pt>
                <c:pt idx="673">
                  <c:v>0.6274252913768924</c:v>
                </c:pt>
                <c:pt idx="674">
                  <c:v>0.62619094993441005</c:v>
                </c:pt>
                <c:pt idx="675">
                  <c:v>0.62501216300822016</c:v>
                </c:pt>
                <c:pt idx="676">
                  <c:v>0.62388643023320978</c:v>
                </c:pt>
                <c:pt idx="677">
                  <c:v>0.62281136377923363</c:v>
                </c:pt>
                <c:pt idx="678">
                  <c:v>0.62178468328620606</c:v>
                </c:pt>
                <c:pt idx="679">
                  <c:v>0.620804211027152</c:v>
                </c:pt>
                <c:pt idx="680">
                  <c:v>0.61986786728895549</c:v>
                </c:pt>
                <c:pt idx="681">
                  <c:v>0.61897366596101022</c:v>
                </c:pt>
                <c:pt idx="682">
                  <c:v>0.61811971032241209</c:v>
                </c:pt>
                <c:pt idx="683">
                  <c:v>0.6165253722200289</c:v>
                </c:pt>
                <c:pt idx="684">
                  <c:v>0.61578160795137227</c:v>
                </c:pt>
                <c:pt idx="685">
                  <c:v>0.6150713185890575</c:v>
                </c:pt>
                <c:pt idx="686">
                  <c:v>0.61439299751411691</c:v>
                </c:pt>
                <c:pt idx="687">
                  <c:v>0.61374520591660664</c:v>
                </c:pt>
                <c:pt idx="688">
                  <c:v>0.61343232683141002</c:v>
                </c:pt>
                <c:pt idx="689">
                  <c:v>0.61312656974369728</c:v>
                </c:pt>
                <c:pt idx="690">
                  <c:v>0.61253577678512428</c:v>
                </c:pt>
                <c:pt idx="691">
                  <c:v>0.61197157388981327</c:v>
                </c:pt>
                <c:pt idx="692">
                  <c:v>0.61143276430777949</c:v>
                </c:pt>
                <c:pt idx="693">
                  <c:v>0.61091820515165984</c:v>
                </c:pt>
                <c:pt idx="694">
                  <c:v>0.61042680497249624</c:v>
                </c:pt>
                <c:pt idx="695">
                  <c:v>0.60995752144462534</c:v>
                </c:pt>
                <c:pt idx="696">
                  <c:v>0.60950935915476667</c:v>
                </c:pt>
                <c:pt idx="697">
                  <c:v>0.60908136749061725</c:v>
                </c:pt>
                <c:pt idx="698">
                  <c:v>0.60867263862447551</c:v>
                </c:pt>
                <c:pt idx="699">
                  <c:v>0.60828230558761731</c:v>
                </c:pt>
                <c:pt idx="700">
                  <c:v>0.60790954043133849</c:v>
                </c:pt>
                <c:pt idx="701">
                  <c:v>0.60755355247076503</c:v>
                </c:pt>
                <c:pt idx="702">
                  <c:v>0.60721358660770441</c:v>
                </c:pt>
                <c:pt idx="703">
                  <c:v>0.60688892172898123</c:v>
                </c:pt>
                <c:pt idx="704">
                  <c:v>0.6065788691768591</c:v>
                </c:pt>
                <c:pt idx="705">
                  <c:v>0.60628277128830532</c:v>
                </c:pt>
                <c:pt idx="706">
                  <c:v>0.60613975795368447</c:v>
                </c:pt>
                <c:pt idx="707">
                  <c:v>0.60599999999999998</c:v>
                </c:pt>
                <c:pt idx="708">
                  <c:v>0.60547206503613549</c:v>
                </c:pt>
                <c:pt idx="709">
                  <c:v>0.6052257815397365</c:v>
                </c:pt>
                <c:pt idx="710">
                  <c:v>0.60499058262661598</c:v>
                </c:pt>
                <c:pt idx="711">
                  <c:v>0.6047659694083457</c:v>
                </c:pt>
                <c:pt idx="712">
                  <c:v>0.60047659694083455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839-486E-B34E-9FA01ED3F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orientation val="minMax"/>
          <c:max val="10"/>
          <c:min val="2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pH</a:t>
                </a:r>
              </a:p>
            </c:rich>
          </c:tx>
          <c:layout>
            <c:manualLayout>
              <c:xMode val="edge"/>
              <c:yMode val="edge"/>
              <c:x val="0.50599927653307464"/>
              <c:y val="0.88368556511993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  <c:majorUnit val="1"/>
        <c:minorUnit val="1"/>
      </c:valAx>
      <c:valAx>
        <c:axId val="645376127"/>
        <c:scaling>
          <c:logBase val="10"/>
          <c:orientation val="minMax"/>
          <c:max val="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Solubility (mg/ml)</a:t>
                </a:r>
              </a:p>
            </c:rich>
          </c:tx>
          <c:layout>
            <c:manualLayout>
              <c:xMode val="edge"/>
              <c:yMode val="edge"/>
              <c:x val="2.5385496770023181E-2"/>
              <c:y val="0.286192974640301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78134193651518"/>
          <c:y val="8.9928887643042299E-2"/>
          <c:w val="0.75101206031539613"/>
          <c:h val="0.7062319700279514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66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1455-4268-9B4D-54B4201AE0D1}"/>
              </c:ext>
            </c:extLst>
          </c:dPt>
          <c:dPt>
            <c:idx val="67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1455-4268-9B4D-54B4201AE0D1}"/>
              </c:ext>
            </c:extLst>
          </c:dPt>
          <c:dPt>
            <c:idx val="67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1455-4268-9B4D-54B4201AE0D1}"/>
              </c:ext>
            </c:extLst>
          </c:dPt>
          <c:dPt>
            <c:idx val="67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1455-4268-9B4D-54B4201AE0D1}"/>
              </c:ext>
            </c:extLst>
          </c:dPt>
          <c:dPt>
            <c:idx val="68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1455-4268-9B4D-54B4201AE0D1}"/>
              </c:ext>
            </c:extLst>
          </c:dPt>
          <c:dPt>
            <c:idx val="69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1455-4268-9B4D-54B4201AE0D1}"/>
              </c:ext>
            </c:extLst>
          </c:dPt>
          <c:xVal>
            <c:numRef>
              <c:f>'Heroin solubility'!$D$83:$D$794</c:f>
              <c:numCache>
                <c:formatCode>General</c:formatCode>
                <c:ptCount val="712"/>
                <c:pt idx="0">
                  <c:v>1.8</c:v>
                </c:pt>
                <c:pt idx="1">
                  <c:v>1.81</c:v>
                </c:pt>
                <c:pt idx="2">
                  <c:v>1.82</c:v>
                </c:pt>
                <c:pt idx="3">
                  <c:v>1.83</c:v>
                </c:pt>
                <c:pt idx="4">
                  <c:v>1.84</c:v>
                </c:pt>
                <c:pt idx="5">
                  <c:v>1.85</c:v>
                </c:pt>
                <c:pt idx="6">
                  <c:v>1.86</c:v>
                </c:pt>
                <c:pt idx="7">
                  <c:v>1.87</c:v>
                </c:pt>
                <c:pt idx="8">
                  <c:v>1.88</c:v>
                </c:pt>
                <c:pt idx="9">
                  <c:v>1.89</c:v>
                </c:pt>
                <c:pt idx="10">
                  <c:v>1.9</c:v>
                </c:pt>
                <c:pt idx="11">
                  <c:v>1.91</c:v>
                </c:pt>
                <c:pt idx="12">
                  <c:v>1.92</c:v>
                </c:pt>
                <c:pt idx="13">
                  <c:v>1.93</c:v>
                </c:pt>
                <c:pt idx="14">
                  <c:v>1.94</c:v>
                </c:pt>
                <c:pt idx="15">
                  <c:v>1.95</c:v>
                </c:pt>
                <c:pt idx="16">
                  <c:v>1.96</c:v>
                </c:pt>
                <c:pt idx="17">
                  <c:v>1.97</c:v>
                </c:pt>
                <c:pt idx="18">
                  <c:v>1.98</c:v>
                </c:pt>
                <c:pt idx="19">
                  <c:v>1.99</c:v>
                </c:pt>
                <c:pt idx="20">
                  <c:v>2</c:v>
                </c:pt>
                <c:pt idx="21">
                  <c:v>2.0099999999999998</c:v>
                </c:pt>
                <c:pt idx="22">
                  <c:v>2.02</c:v>
                </c:pt>
                <c:pt idx="23">
                  <c:v>2.0299999999999998</c:v>
                </c:pt>
                <c:pt idx="24">
                  <c:v>2.04</c:v>
                </c:pt>
                <c:pt idx="25">
                  <c:v>2.0499999999999998</c:v>
                </c:pt>
                <c:pt idx="26">
                  <c:v>2.06</c:v>
                </c:pt>
                <c:pt idx="27">
                  <c:v>2.0699999999999998</c:v>
                </c:pt>
                <c:pt idx="28">
                  <c:v>2.08</c:v>
                </c:pt>
                <c:pt idx="29">
                  <c:v>2.09</c:v>
                </c:pt>
                <c:pt idx="30">
                  <c:v>2.1</c:v>
                </c:pt>
                <c:pt idx="31">
                  <c:v>2.11</c:v>
                </c:pt>
                <c:pt idx="32">
                  <c:v>2.12</c:v>
                </c:pt>
                <c:pt idx="33">
                  <c:v>2.13</c:v>
                </c:pt>
                <c:pt idx="34">
                  <c:v>2.14</c:v>
                </c:pt>
                <c:pt idx="35">
                  <c:v>2.15</c:v>
                </c:pt>
                <c:pt idx="36">
                  <c:v>2.16</c:v>
                </c:pt>
                <c:pt idx="37">
                  <c:v>2.17</c:v>
                </c:pt>
                <c:pt idx="38">
                  <c:v>2.1800000000000002</c:v>
                </c:pt>
                <c:pt idx="39">
                  <c:v>2.19</c:v>
                </c:pt>
                <c:pt idx="40">
                  <c:v>2.2000000000000002</c:v>
                </c:pt>
                <c:pt idx="41">
                  <c:v>2.21</c:v>
                </c:pt>
                <c:pt idx="42">
                  <c:v>2.2200000000000002</c:v>
                </c:pt>
                <c:pt idx="43">
                  <c:v>2.23</c:v>
                </c:pt>
                <c:pt idx="44">
                  <c:v>2.2400000000000002</c:v>
                </c:pt>
                <c:pt idx="45">
                  <c:v>2.25</c:v>
                </c:pt>
                <c:pt idx="46">
                  <c:v>2.2599999999999998</c:v>
                </c:pt>
                <c:pt idx="47">
                  <c:v>2.27</c:v>
                </c:pt>
                <c:pt idx="48">
                  <c:v>2.2799999999999998</c:v>
                </c:pt>
                <c:pt idx="49">
                  <c:v>2.29</c:v>
                </c:pt>
                <c:pt idx="50">
                  <c:v>2.2999999999999998</c:v>
                </c:pt>
                <c:pt idx="51">
                  <c:v>2.31</c:v>
                </c:pt>
                <c:pt idx="52">
                  <c:v>2.3199999999999998</c:v>
                </c:pt>
                <c:pt idx="53">
                  <c:v>2.33</c:v>
                </c:pt>
                <c:pt idx="54">
                  <c:v>2.34</c:v>
                </c:pt>
                <c:pt idx="55">
                  <c:v>2.35</c:v>
                </c:pt>
                <c:pt idx="56">
                  <c:v>2.36</c:v>
                </c:pt>
                <c:pt idx="57">
                  <c:v>2.37</c:v>
                </c:pt>
                <c:pt idx="58">
                  <c:v>2.38</c:v>
                </c:pt>
                <c:pt idx="59">
                  <c:v>2.39</c:v>
                </c:pt>
                <c:pt idx="60">
                  <c:v>2.4</c:v>
                </c:pt>
                <c:pt idx="61">
                  <c:v>2.41</c:v>
                </c:pt>
                <c:pt idx="62">
                  <c:v>2.42</c:v>
                </c:pt>
                <c:pt idx="63">
                  <c:v>2.4300000000000002</c:v>
                </c:pt>
                <c:pt idx="64">
                  <c:v>2.44</c:v>
                </c:pt>
                <c:pt idx="65">
                  <c:v>2.4500000000000002</c:v>
                </c:pt>
                <c:pt idx="66">
                  <c:v>2.46</c:v>
                </c:pt>
                <c:pt idx="67">
                  <c:v>2.4700000000000002</c:v>
                </c:pt>
                <c:pt idx="68">
                  <c:v>2.48</c:v>
                </c:pt>
                <c:pt idx="69">
                  <c:v>2.4900000000000002</c:v>
                </c:pt>
                <c:pt idx="70">
                  <c:v>2.5</c:v>
                </c:pt>
                <c:pt idx="71">
                  <c:v>2.5099999999999998</c:v>
                </c:pt>
                <c:pt idx="72">
                  <c:v>2.52</c:v>
                </c:pt>
                <c:pt idx="73">
                  <c:v>2.5299999999999998</c:v>
                </c:pt>
                <c:pt idx="74">
                  <c:v>2.54</c:v>
                </c:pt>
                <c:pt idx="75">
                  <c:v>2.5499999999999998</c:v>
                </c:pt>
                <c:pt idx="76">
                  <c:v>2.56</c:v>
                </c:pt>
                <c:pt idx="77">
                  <c:v>2.57</c:v>
                </c:pt>
                <c:pt idx="78">
                  <c:v>2.58</c:v>
                </c:pt>
                <c:pt idx="79">
                  <c:v>2.59</c:v>
                </c:pt>
                <c:pt idx="80">
                  <c:v>2.6</c:v>
                </c:pt>
                <c:pt idx="81">
                  <c:v>2.61</c:v>
                </c:pt>
                <c:pt idx="82">
                  <c:v>2.62</c:v>
                </c:pt>
                <c:pt idx="83">
                  <c:v>2.63</c:v>
                </c:pt>
                <c:pt idx="84">
                  <c:v>2.64</c:v>
                </c:pt>
                <c:pt idx="85">
                  <c:v>2.65</c:v>
                </c:pt>
                <c:pt idx="86">
                  <c:v>2.66</c:v>
                </c:pt>
                <c:pt idx="87">
                  <c:v>2.67</c:v>
                </c:pt>
                <c:pt idx="88">
                  <c:v>2.68</c:v>
                </c:pt>
                <c:pt idx="89">
                  <c:v>2.69</c:v>
                </c:pt>
                <c:pt idx="90">
                  <c:v>2.7</c:v>
                </c:pt>
                <c:pt idx="91">
                  <c:v>2.71</c:v>
                </c:pt>
                <c:pt idx="92">
                  <c:v>2.72</c:v>
                </c:pt>
                <c:pt idx="93">
                  <c:v>2.73</c:v>
                </c:pt>
                <c:pt idx="94">
                  <c:v>2.74</c:v>
                </c:pt>
                <c:pt idx="95">
                  <c:v>2.75</c:v>
                </c:pt>
                <c:pt idx="96">
                  <c:v>2.76</c:v>
                </c:pt>
                <c:pt idx="97">
                  <c:v>2.77</c:v>
                </c:pt>
                <c:pt idx="98">
                  <c:v>2.78</c:v>
                </c:pt>
                <c:pt idx="99">
                  <c:v>2.79</c:v>
                </c:pt>
                <c:pt idx="100">
                  <c:v>2.8</c:v>
                </c:pt>
                <c:pt idx="101">
                  <c:v>2.81</c:v>
                </c:pt>
                <c:pt idx="102">
                  <c:v>2.82</c:v>
                </c:pt>
                <c:pt idx="103">
                  <c:v>2.83</c:v>
                </c:pt>
                <c:pt idx="104">
                  <c:v>2.84</c:v>
                </c:pt>
                <c:pt idx="105">
                  <c:v>2.85</c:v>
                </c:pt>
                <c:pt idx="106">
                  <c:v>2.86</c:v>
                </c:pt>
                <c:pt idx="107">
                  <c:v>2.87</c:v>
                </c:pt>
                <c:pt idx="108">
                  <c:v>2.88</c:v>
                </c:pt>
                <c:pt idx="109">
                  <c:v>2.89</c:v>
                </c:pt>
                <c:pt idx="110">
                  <c:v>2.9</c:v>
                </c:pt>
                <c:pt idx="111">
                  <c:v>2.91</c:v>
                </c:pt>
                <c:pt idx="112">
                  <c:v>2.92</c:v>
                </c:pt>
                <c:pt idx="113">
                  <c:v>2.93</c:v>
                </c:pt>
                <c:pt idx="114">
                  <c:v>2.94</c:v>
                </c:pt>
                <c:pt idx="115">
                  <c:v>2.95</c:v>
                </c:pt>
                <c:pt idx="116">
                  <c:v>2.96</c:v>
                </c:pt>
                <c:pt idx="117">
                  <c:v>2.97</c:v>
                </c:pt>
                <c:pt idx="118">
                  <c:v>2.98</c:v>
                </c:pt>
                <c:pt idx="119">
                  <c:v>2.99</c:v>
                </c:pt>
                <c:pt idx="120">
                  <c:v>3</c:v>
                </c:pt>
                <c:pt idx="121">
                  <c:v>3.01</c:v>
                </c:pt>
                <c:pt idx="122">
                  <c:v>3.02</c:v>
                </c:pt>
                <c:pt idx="123">
                  <c:v>3.03</c:v>
                </c:pt>
                <c:pt idx="124">
                  <c:v>3.04</c:v>
                </c:pt>
                <c:pt idx="125">
                  <c:v>3.05</c:v>
                </c:pt>
                <c:pt idx="126">
                  <c:v>3.06</c:v>
                </c:pt>
                <c:pt idx="127">
                  <c:v>3.07</c:v>
                </c:pt>
                <c:pt idx="128">
                  <c:v>3.08</c:v>
                </c:pt>
                <c:pt idx="129">
                  <c:v>3.09</c:v>
                </c:pt>
                <c:pt idx="130">
                  <c:v>3.1</c:v>
                </c:pt>
                <c:pt idx="131">
                  <c:v>3.11</c:v>
                </c:pt>
                <c:pt idx="132">
                  <c:v>3.12</c:v>
                </c:pt>
                <c:pt idx="133">
                  <c:v>3.13</c:v>
                </c:pt>
                <c:pt idx="134">
                  <c:v>3.14</c:v>
                </c:pt>
                <c:pt idx="135">
                  <c:v>3.15</c:v>
                </c:pt>
                <c:pt idx="136">
                  <c:v>3.16</c:v>
                </c:pt>
                <c:pt idx="137">
                  <c:v>3.17</c:v>
                </c:pt>
                <c:pt idx="138">
                  <c:v>3.18</c:v>
                </c:pt>
                <c:pt idx="139">
                  <c:v>3.19</c:v>
                </c:pt>
                <c:pt idx="140">
                  <c:v>3.2</c:v>
                </c:pt>
                <c:pt idx="141">
                  <c:v>3.21</c:v>
                </c:pt>
                <c:pt idx="142">
                  <c:v>3.22</c:v>
                </c:pt>
                <c:pt idx="143">
                  <c:v>3.23</c:v>
                </c:pt>
                <c:pt idx="144">
                  <c:v>3.24</c:v>
                </c:pt>
                <c:pt idx="145">
                  <c:v>3.25</c:v>
                </c:pt>
                <c:pt idx="146">
                  <c:v>3.26</c:v>
                </c:pt>
                <c:pt idx="147">
                  <c:v>3.27</c:v>
                </c:pt>
                <c:pt idx="148">
                  <c:v>3.28</c:v>
                </c:pt>
                <c:pt idx="149">
                  <c:v>3.29</c:v>
                </c:pt>
                <c:pt idx="150">
                  <c:v>3.3</c:v>
                </c:pt>
                <c:pt idx="151">
                  <c:v>3.31</c:v>
                </c:pt>
                <c:pt idx="152">
                  <c:v>3.32</c:v>
                </c:pt>
                <c:pt idx="153">
                  <c:v>3.33</c:v>
                </c:pt>
                <c:pt idx="154">
                  <c:v>3.34</c:v>
                </c:pt>
                <c:pt idx="155">
                  <c:v>3.35</c:v>
                </c:pt>
                <c:pt idx="156">
                  <c:v>3.36</c:v>
                </c:pt>
                <c:pt idx="157">
                  <c:v>3.37</c:v>
                </c:pt>
                <c:pt idx="158">
                  <c:v>3.38</c:v>
                </c:pt>
                <c:pt idx="159">
                  <c:v>3.39</c:v>
                </c:pt>
                <c:pt idx="160">
                  <c:v>3.4</c:v>
                </c:pt>
                <c:pt idx="161">
                  <c:v>3.41</c:v>
                </c:pt>
                <c:pt idx="162">
                  <c:v>3.42</c:v>
                </c:pt>
                <c:pt idx="163">
                  <c:v>3.43</c:v>
                </c:pt>
                <c:pt idx="164">
                  <c:v>3.44</c:v>
                </c:pt>
                <c:pt idx="165">
                  <c:v>3.45</c:v>
                </c:pt>
                <c:pt idx="166">
                  <c:v>3.46</c:v>
                </c:pt>
                <c:pt idx="167">
                  <c:v>3.47</c:v>
                </c:pt>
                <c:pt idx="168">
                  <c:v>3.48</c:v>
                </c:pt>
                <c:pt idx="169">
                  <c:v>3.49</c:v>
                </c:pt>
                <c:pt idx="170">
                  <c:v>3.5</c:v>
                </c:pt>
                <c:pt idx="171">
                  <c:v>3.51</c:v>
                </c:pt>
                <c:pt idx="172">
                  <c:v>3.52</c:v>
                </c:pt>
                <c:pt idx="173">
                  <c:v>3.53</c:v>
                </c:pt>
                <c:pt idx="174">
                  <c:v>3.54</c:v>
                </c:pt>
                <c:pt idx="175">
                  <c:v>3.55</c:v>
                </c:pt>
                <c:pt idx="176">
                  <c:v>3.56</c:v>
                </c:pt>
                <c:pt idx="177">
                  <c:v>3.57</c:v>
                </c:pt>
                <c:pt idx="178">
                  <c:v>3.58</c:v>
                </c:pt>
                <c:pt idx="179">
                  <c:v>3.59</c:v>
                </c:pt>
                <c:pt idx="180">
                  <c:v>3.6</c:v>
                </c:pt>
                <c:pt idx="181">
                  <c:v>3.61</c:v>
                </c:pt>
                <c:pt idx="182">
                  <c:v>3.62</c:v>
                </c:pt>
                <c:pt idx="183">
                  <c:v>3.63</c:v>
                </c:pt>
                <c:pt idx="184">
                  <c:v>3.64</c:v>
                </c:pt>
                <c:pt idx="185">
                  <c:v>3.65</c:v>
                </c:pt>
                <c:pt idx="186">
                  <c:v>3.66</c:v>
                </c:pt>
                <c:pt idx="187">
                  <c:v>3.67</c:v>
                </c:pt>
                <c:pt idx="188">
                  <c:v>3.68</c:v>
                </c:pt>
                <c:pt idx="189">
                  <c:v>3.69</c:v>
                </c:pt>
                <c:pt idx="190">
                  <c:v>3.7</c:v>
                </c:pt>
                <c:pt idx="191">
                  <c:v>3.71</c:v>
                </c:pt>
                <c:pt idx="192">
                  <c:v>3.72</c:v>
                </c:pt>
                <c:pt idx="193">
                  <c:v>3.73</c:v>
                </c:pt>
                <c:pt idx="194">
                  <c:v>3.74</c:v>
                </c:pt>
                <c:pt idx="195">
                  <c:v>3.75</c:v>
                </c:pt>
                <c:pt idx="196">
                  <c:v>3.76</c:v>
                </c:pt>
                <c:pt idx="197">
                  <c:v>3.77</c:v>
                </c:pt>
                <c:pt idx="198">
                  <c:v>3.78</c:v>
                </c:pt>
                <c:pt idx="199">
                  <c:v>3.79</c:v>
                </c:pt>
                <c:pt idx="200">
                  <c:v>3.8</c:v>
                </c:pt>
                <c:pt idx="201">
                  <c:v>3.81</c:v>
                </c:pt>
                <c:pt idx="202">
                  <c:v>3.82</c:v>
                </c:pt>
                <c:pt idx="203">
                  <c:v>3.83</c:v>
                </c:pt>
                <c:pt idx="204">
                  <c:v>3.84</c:v>
                </c:pt>
                <c:pt idx="205">
                  <c:v>3.85</c:v>
                </c:pt>
                <c:pt idx="206">
                  <c:v>3.86</c:v>
                </c:pt>
                <c:pt idx="207">
                  <c:v>3.87</c:v>
                </c:pt>
                <c:pt idx="208">
                  <c:v>3.88</c:v>
                </c:pt>
                <c:pt idx="209">
                  <c:v>3.89</c:v>
                </c:pt>
                <c:pt idx="210">
                  <c:v>3.9</c:v>
                </c:pt>
                <c:pt idx="211">
                  <c:v>3.91</c:v>
                </c:pt>
                <c:pt idx="212">
                  <c:v>3.92</c:v>
                </c:pt>
                <c:pt idx="213">
                  <c:v>3.93</c:v>
                </c:pt>
                <c:pt idx="214">
                  <c:v>3.94</c:v>
                </c:pt>
                <c:pt idx="215">
                  <c:v>3.95</c:v>
                </c:pt>
                <c:pt idx="216">
                  <c:v>3.96</c:v>
                </c:pt>
                <c:pt idx="217">
                  <c:v>3.97</c:v>
                </c:pt>
                <c:pt idx="218">
                  <c:v>3.98</c:v>
                </c:pt>
                <c:pt idx="219">
                  <c:v>3.99</c:v>
                </c:pt>
                <c:pt idx="220">
                  <c:v>4</c:v>
                </c:pt>
                <c:pt idx="221">
                  <c:v>4.01</c:v>
                </c:pt>
                <c:pt idx="222">
                  <c:v>4.0199999999999996</c:v>
                </c:pt>
                <c:pt idx="223">
                  <c:v>4.03</c:v>
                </c:pt>
                <c:pt idx="224">
                  <c:v>4.04</c:v>
                </c:pt>
                <c:pt idx="225">
                  <c:v>4.05</c:v>
                </c:pt>
                <c:pt idx="226">
                  <c:v>4.0599999999999996</c:v>
                </c:pt>
                <c:pt idx="227">
                  <c:v>4.07</c:v>
                </c:pt>
                <c:pt idx="228">
                  <c:v>4.08</c:v>
                </c:pt>
                <c:pt idx="229">
                  <c:v>4.09</c:v>
                </c:pt>
                <c:pt idx="230">
                  <c:v>4.0999999999999996</c:v>
                </c:pt>
                <c:pt idx="231">
                  <c:v>4.1100000000000003</c:v>
                </c:pt>
                <c:pt idx="232">
                  <c:v>4.12</c:v>
                </c:pt>
                <c:pt idx="233">
                  <c:v>4.13</c:v>
                </c:pt>
                <c:pt idx="234">
                  <c:v>4.1399999999999997</c:v>
                </c:pt>
                <c:pt idx="235">
                  <c:v>4.1500000000000004</c:v>
                </c:pt>
                <c:pt idx="236">
                  <c:v>4.16</c:v>
                </c:pt>
                <c:pt idx="237">
                  <c:v>4.17</c:v>
                </c:pt>
                <c:pt idx="238">
                  <c:v>4.18</c:v>
                </c:pt>
                <c:pt idx="239">
                  <c:v>4.1900000000000004</c:v>
                </c:pt>
                <c:pt idx="240">
                  <c:v>4.2</c:v>
                </c:pt>
                <c:pt idx="241">
                  <c:v>4.21</c:v>
                </c:pt>
                <c:pt idx="242">
                  <c:v>4.22</c:v>
                </c:pt>
                <c:pt idx="243">
                  <c:v>4.2300000000000004</c:v>
                </c:pt>
                <c:pt idx="244">
                  <c:v>4.24</c:v>
                </c:pt>
                <c:pt idx="245">
                  <c:v>4.25</c:v>
                </c:pt>
                <c:pt idx="246">
                  <c:v>4.26</c:v>
                </c:pt>
                <c:pt idx="247">
                  <c:v>4.2699999999999996</c:v>
                </c:pt>
                <c:pt idx="248">
                  <c:v>4.28</c:v>
                </c:pt>
                <c:pt idx="249">
                  <c:v>4.29</c:v>
                </c:pt>
                <c:pt idx="250">
                  <c:v>4.3</c:v>
                </c:pt>
                <c:pt idx="251">
                  <c:v>4.3099999999999996</c:v>
                </c:pt>
                <c:pt idx="252">
                  <c:v>4.32</c:v>
                </c:pt>
                <c:pt idx="253">
                  <c:v>4.33</c:v>
                </c:pt>
                <c:pt idx="254">
                  <c:v>4.34</c:v>
                </c:pt>
                <c:pt idx="255">
                  <c:v>4.3499999999999996</c:v>
                </c:pt>
                <c:pt idx="256">
                  <c:v>4.3600000000000003</c:v>
                </c:pt>
                <c:pt idx="257">
                  <c:v>4.37</c:v>
                </c:pt>
                <c:pt idx="258">
                  <c:v>4.38</c:v>
                </c:pt>
                <c:pt idx="259">
                  <c:v>4.3899999999999997</c:v>
                </c:pt>
                <c:pt idx="260">
                  <c:v>4.4000000000000004</c:v>
                </c:pt>
                <c:pt idx="261">
                  <c:v>4.41</c:v>
                </c:pt>
                <c:pt idx="262">
                  <c:v>4.42</c:v>
                </c:pt>
                <c:pt idx="263">
                  <c:v>4.43</c:v>
                </c:pt>
                <c:pt idx="264">
                  <c:v>4.4400000000000004</c:v>
                </c:pt>
                <c:pt idx="265">
                  <c:v>4.45</c:v>
                </c:pt>
                <c:pt idx="266">
                  <c:v>4.46</c:v>
                </c:pt>
                <c:pt idx="267">
                  <c:v>4.47</c:v>
                </c:pt>
                <c:pt idx="268">
                  <c:v>4.4800000000000004</c:v>
                </c:pt>
                <c:pt idx="269">
                  <c:v>4.49</c:v>
                </c:pt>
                <c:pt idx="270">
                  <c:v>4.5</c:v>
                </c:pt>
                <c:pt idx="271">
                  <c:v>4.51</c:v>
                </c:pt>
                <c:pt idx="272">
                  <c:v>4.5199999999999996</c:v>
                </c:pt>
                <c:pt idx="273">
                  <c:v>4.53</c:v>
                </c:pt>
                <c:pt idx="274">
                  <c:v>4.54</c:v>
                </c:pt>
                <c:pt idx="275">
                  <c:v>4.55</c:v>
                </c:pt>
                <c:pt idx="276">
                  <c:v>4.5599999999999996</c:v>
                </c:pt>
                <c:pt idx="277">
                  <c:v>4.57</c:v>
                </c:pt>
                <c:pt idx="278">
                  <c:v>4.58</c:v>
                </c:pt>
                <c:pt idx="279">
                  <c:v>4.59</c:v>
                </c:pt>
                <c:pt idx="280">
                  <c:v>4.5999999999999996</c:v>
                </c:pt>
                <c:pt idx="281">
                  <c:v>4.6100000000000003</c:v>
                </c:pt>
                <c:pt idx="282">
                  <c:v>4.62</c:v>
                </c:pt>
                <c:pt idx="283">
                  <c:v>4.63</c:v>
                </c:pt>
                <c:pt idx="284">
                  <c:v>4.6399999999999997</c:v>
                </c:pt>
                <c:pt idx="285">
                  <c:v>4.6500000000000004</c:v>
                </c:pt>
                <c:pt idx="286">
                  <c:v>4.66</c:v>
                </c:pt>
                <c:pt idx="287">
                  <c:v>4.67</c:v>
                </c:pt>
                <c:pt idx="288">
                  <c:v>4.68</c:v>
                </c:pt>
                <c:pt idx="289">
                  <c:v>4.6900000000000004</c:v>
                </c:pt>
                <c:pt idx="290">
                  <c:v>4.7</c:v>
                </c:pt>
                <c:pt idx="291">
                  <c:v>4.71</c:v>
                </c:pt>
                <c:pt idx="292">
                  <c:v>4.72</c:v>
                </c:pt>
                <c:pt idx="293">
                  <c:v>4.7300000000000004</c:v>
                </c:pt>
                <c:pt idx="294">
                  <c:v>4.74</c:v>
                </c:pt>
                <c:pt idx="295">
                  <c:v>4.75</c:v>
                </c:pt>
                <c:pt idx="296">
                  <c:v>4.76</c:v>
                </c:pt>
                <c:pt idx="297">
                  <c:v>4.7699999999999996</c:v>
                </c:pt>
                <c:pt idx="298">
                  <c:v>4.78</c:v>
                </c:pt>
                <c:pt idx="299">
                  <c:v>4.79</c:v>
                </c:pt>
                <c:pt idx="300">
                  <c:v>4.8</c:v>
                </c:pt>
                <c:pt idx="301">
                  <c:v>4.8099999999999996</c:v>
                </c:pt>
                <c:pt idx="302">
                  <c:v>4.82</c:v>
                </c:pt>
                <c:pt idx="303">
                  <c:v>4.83</c:v>
                </c:pt>
                <c:pt idx="304">
                  <c:v>4.84</c:v>
                </c:pt>
                <c:pt idx="305">
                  <c:v>4.8499999999999996</c:v>
                </c:pt>
                <c:pt idx="306">
                  <c:v>4.8600000000000003</c:v>
                </c:pt>
                <c:pt idx="307">
                  <c:v>4.87</c:v>
                </c:pt>
                <c:pt idx="308">
                  <c:v>4.88</c:v>
                </c:pt>
                <c:pt idx="309">
                  <c:v>4.8899999999999997</c:v>
                </c:pt>
                <c:pt idx="310">
                  <c:v>4.9000000000000004</c:v>
                </c:pt>
                <c:pt idx="311">
                  <c:v>4.91</c:v>
                </c:pt>
                <c:pt idx="312">
                  <c:v>4.92</c:v>
                </c:pt>
                <c:pt idx="313">
                  <c:v>4.93</c:v>
                </c:pt>
                <c:pt idx="314">
                  <c:v>4.9400000000000004</c:v>
                </c:pt>
                <c:pt idx="315">
                  <c:v>4.95</c:v>
                </c:pt>
                <c:pt idx="316">
                  <c:v>4.96</c:v>
                </c:pt>
                <c:pt idx="317">
                  <c:v>4.97</c:v>
                </c:pt>
                <c:pt idx="318">
                  <c:v>4.9800000000000004</c:v>
                </c:pt>
                <c:pt idx="319">
                  <c:v>4.99</c:v>
                </c:pt>
                <c:pt idx="320">
                  <c:v>5</c:v>
                </c:pt>
                <c:pt idx="321">
                  <c:v>5.01</c:v>
                </c:pt>
                <c:pt idx="322">
                  <c:v>5.0199999999999996</c:v>
                </c:pt>
                <c:pt idx="323">
                  <c:v>5.03</c:v>
                </c:pt>
                <c:pt idx="324">
                  <c:v>5.04</c:v>
                </c:pt>
                <c:pt idx="325">
                  <c:v>5.05</c:v>
                </c:pt>
                <c:pt idx="326">
                  <c:v>5.0599999999999996</c:v>
                </c:pt>
                <c:pt idx="327">
                  <c:v>5.07</c:v>
                </c:pt>
                <c:pt idx="328">
                  <c:v>5.08</c:v>
                </c:pt>
                <c:pt idx="329">
                  <c:v>5.09</c:v>
                </c:pt>
                <c:pt idx="330">
                  <c:v>5.0999999999999996</c:v>
                </c:pt>
                <c:pt idx="331">
                  <c:v>5.1100000000000003</c:v>
                </c:pt>
                <c:pt idx="332">
                  <c:v>5.12</c:v>
                </c:pt>
                <c:pt idx="333">
                  <c:v>5.13</c:v>
                </c:pt>
                <c:pt idx="334">
                  <c:v>5.14</c:v>
                </c:pt>
                <c:pt idx="335">
                  <c:v>5.15</c:v>
                </c:pt>
                <c:pt idx="336">
                  <c:v>5.16</c:v>
                </c:pt>
                <c:pt idx="337">
                  <c:v>5.17</c:v>
                </c:pt>
                <c:pt idx="338">
                  <c:v>5.18</c:v>
                </c:pt>
                <c:pt idx="339">
                  <c:v>5.19</c:v>
                </c:pt>
                <c:pt idx="340">
                  <c:v>5.2</c:v>
                </c:pt>
                <c:pt idx="341">
                  <c:v>5.21</c:v>
                </c:pt>
                <c:pt idx="342">
                  <c:v>5.22</c:v>
                </c:pt>
                <c:pt idx="343">
                  <c:v>5.23</c:v>
                </c:pt>
                <c:pt idx="344">
                  <c:v>5.24</c:v>
                </c:pt>
                <c:pt idx="345">
                  <c:v>5.25</c:v>
                </c:pt>
                <c:pt idx="346">
                  <c:v>5.26</c:v>
                </c:pt>
                <c:pt idx="347">
                  <c:v>5.27</c:v>
                </c:pt>
                <c:pt idx="348">
                  <c:v>5.28</c:v>
                </c:pt>
                <c:pt idx="349">
                  <c:v>5.29</c:v>
                </c:pt>
                <c:pt idx="350">
                  <c:v>5.3</c:v>
                </c:pt>
                <c:pt idx="351">
                  <c:v>5.31</c:v>
                </c:pt>
                <c:pt idx="352">
                  <c:v>5.32</c:v>
                </c:pt>
                <c:pt idx="353">
                  <c:v>5.33</c:v>
                </c:pt>
                <c:pt idx="354">
                  <c:v>5.34</c:v>
                </c:pt>
                <c:pt idx="355">
                  <c:v>5.35</c:v>
                </c:pt>
                <c:pt idx="356">
                  <c:v>5.36</c:v>
                </c:pt>
                <c:pt idx="357">
                  <c:v>5.37</c:v>
                </c:pt>
                <c:pt idx="358">
                  <c:v>5.38</c:v>
                </c:pt>
                <c:pt idx="359">
                  <c:v>5.39</c:v>
                </c:pt>
                <c:pt idx="360">
                  <c:v>5.4</c:v>
                </c:pt>
                <c:pt idx="361">
                  <c:v>5.41</c:v>
                </c:pt>
                <c:pt idx="362">
                  <c:v>5.42</c:v>
                </c:pt>
                <c:pt idx="363">
                  <c:v>5.43</c:v>
                </c:pt>
                <c:pt idx="364">
                  <c:v>5.44</c:v>
                </c:pt>
                <c:pt idx="365">
                  <c:v>5.45</c:v>
                </c:pt>
                <c:pt idx="366">
                  <c:v>5.46</c:v>
                </c:pt>
                <c:pt idx="367">
                  <c:v>5.47</c:v>
                </c:pt>
                <c:pt idx="368">
                  <c:v>5.48</c:v>
                </c:pt>
                <c:pt idx="369">
                  <c:v>5.49</c:v>
                </c:pt>
                <c:pt idx="370">
                  <c:v>5.5</c:v>
                </c:pt>
                <c:pt idx="371">
                  <c:v>5.51</c:v>
                </c:pt>
                <c:pt idx="372">
                  <c:v>5.52</c:v>
                </c:pt>
                <c:pt idx="373">
                  <c:v>5.53</c:v>
                </c:pt>
                <c:pt idx="374">
                  <c:v>5.54</c:v>
                </c:pt>
                <c:pt idx="375">
                  <c:v>5.55</c:v>
                </c:pt>
                <c:pt idx="376">
                  <c:v>5.56</c:v>
                </c:pt>
                <c:pt idx="377">
                  <c:v>5.57</c:v>
                </c:pt>
                <c:pt idx="378">
                  <c:v>5.58</c:v>
                </c:pt>
                <c:pt idx="379">
                  <c:v>5.59</c:v>
                </c:pt>
                <c:pt idx="380">
                  <c:v>5.6</c:v>
                </c:pt>
                <c:pt idx="381">
                  <c:v>5.61</c:v>
                </c:pt>
                <c:pt idx="382">
                  <c:v>5.62</c:v>
                </c:pt>
                <c:pt idx="383">
                  <c:v>5.63</c:v>
                </c:pt>
                <c:pt idx="384">
                  <c:v>5.64</c:v>
                </c:pt>
                <c:pt idx="385">
                  <c:v>5.65</c:v>
                </c:pt>
                <c:pt idx="386">
                  <c:v>5.66</c:v>
                </c:pt>
                <c:pt idx="387">
                  <c:v>5.67</c:v>
                </c:pt>
                <c:pt idx="388">
                  <c:v>5.68</c:v>
                </c:pt>
                <c:pt idx="389">
                  <c:v>5.69</c:v>
                </c:pt>
                <c:pt idx="390">
                  <c:v>5.7</c:v>
                </c:pt>
                <c:pt idx="391">
                  <c:v>5.71</c:v>
                </c:pt>
                <c:pt idx="392">
                  <c:v>5.72</c:v>
                </c:pt>
                <c:pt idx="393">
                  <c:v>5.73</c:v>
                </c:pt>
                <c:pt idx="394">
                  <c:v>5.74</c:v>
                </c:pt>
                <c:pt idx="395">
                  <c:v>5.75</c:v>
                </c:pt>
                <c:pt idx="396">
                  <c:v>5.76</c:v>
                </c:pt>
                <c:pt idx="397">
                  <c:v>5.77</c:v>
                </c:pt>
                <c:pt idx="398">
                  <c:v>5.78</c:v>
                </c:pt>
                <c:pt idx="399">
                  <c:v>5.79</c:v>
                </c:pt>
                <c:pt idx="400">
                  <c:v>5.8</c:v>
                </c:pt>
                <c:pt idx="401">
                  <c:v>5.81</c:v>
                </c:pt>
                <c:pt idx="402">
                  <c:v>5.82</c:v>
                </c:pt>
                <c:pt idx="403">
                  <c:v>5.83</c:v>
                </c:pt>
                <c:pt idx="404">
                  <c:v>5.84</c:v>
                </c:pt>
                <c:pt idx="405">
                  <c:v>5.85</c:v>
                </c:pt>
                <c:pt idx="406">
                  <c:v>5.86</c:v>
                </c:pt>
                <c:pt idx="407">
                  <c:v>5.87</c:v>
                </c:pt>
                <c:pt idx="408">
                  <c:v>5.88</c:v>
                </c:pt>
                <c:pt idx="409">
                  <c:v>5.89</c:v>
                </c:pt>
                <c:pt idx="410">
                  <c:v>5.9</c:v>
                </c:pt>
                <c:pt idx="411">
                  <c:v>5.91</c:v>
                </c:pt>
                <c:pt idx="412">
                  <c:v>5.92</c:v>
                </c:pt>
                <c:pt idx="413">
                  <c:v>5.93</c:v>
                </c:pt>
                <c:pt idx="414">
                  <c:v>5.94</c:v>
                </c:pt>
                <c:pt idx="415">
                  <c:v>5.95</c:v>
                </c:pt>
                <c:pt idx="416">
                  <c:v>5.96</c:v>
                </c:pt>
                <c:pt idx="417">
                  <c:v>5.97</c:v>
                </c:pt>
                <c:pt idx="418">
                  <c:v>5.98</c:v>
                </c:pt>
                <c:pt idx="419">
                  <c:v>5.99</c:v>
                </c:pt>
                <c:pt idx="420">
                  <c:v>6</c:v>
                </c:pt>
                <c:pt idx="421">
                  <c:v>6.01</c:v>
                </c:pt>
                <c:pt idx="422">
                  <c:v>6.02</c:v>
                </c:pt>
                <c:pt idx="423">
                  <c:v>6.03</c:v>
                </c:pt>
                <c:pt idx="424">
                  <c:v>6.04</c:v>
                </c:pt>
                <c:pt idx="425">
                  <c:v>6.05</c:v>
                </c:pt>
                <c:pt idx="426">
                  <c:v>6.06</c:v>
                </c:pt>
                <c:pt idx="427">
                  <c:v>6.07</c:v>
                </c:pt>
                <c:pt idx="428">
                  <c:v>6.08</c:v>
                </c:pt>
                <c:pt idx="429">
                  <c:v>6.09</c:v>
                </c:pt>
                <c:pt idx="430">
                  <c:v>6.1</c:v>
                </c:pt>
                <c:pt idx="431">
                  <c:v>6.11</c:v>
                </c:pt>
                <c:pt idx="432">
                  <c:v>6.12</c:v>
                </c:pt>
                <c:pt idx="433">
                  <c:v>6.13</c:v>
                </c:pt>
                <c:pt idx="434">
                  <c:v>6.14</c:v>
                </c:pt>
                <c:pt idx="435">
                  <c:v>6.15</c:v>
                </c:pt>
                <c:pt idx="436">
                  <c:v>6.16</c:v>
                </c:pt>
                <c:pt idx="437">
                  <c:v>6.17</c:v>
                </c:pt>
                <c:pt idx="438">
                  <c:v>6.18</c:v>
                </c:pt>
                <c:pt idx="439">
                  <c:v>6.19</c:v>
                </c:pt>
                <c:pt idx="440">
                  <c:v>6.2</c:v>
                </c:pt>
                <c:pt idx="441">
                  <c:v>6.21</c:v>
                </c:pt>
                <c:pt idx="442">
                  <c:v>6.22</c:v>
                </c:pt>
                <c:pt idx="443">
                  <c:v>6.23</c:v>
                </c:pt>
                <c:pt idx="444">
                  <c:v>6.24</c:v>
                </c:pt>
                <c:pt idx="445">
                  <c:v>6.25</c:v>
                </c:pt>
                <c:pt idx="446">
                  <c:v>6.26</c:v>
                </c:pt>
                <c:pt idx="447">
                  <c:v>6.27</c:v>
                </c:pt>
                <c:pt idx="448">
                  <c:v>6.28</c:v>
                </c:pt>
                <c:pt idx="449">
                  <c:v>6.29</c:v>
                </c:pt>
                <c:pt idx="450">
                  <c:v>6.3</c:v>
                </c:pt>
                <c:pt idx="451">
                  <c:v>6.31</c:v>
                </c:pt>
                <c:pt idx="452">
                  <c:v>6.32</c:v>
                </c:pt>
                <c:pt idx="453">
                  <c:v>6.33</c:v>
                </c:pt>
                <c:pt idx="454">
                  <c:v>6.34</c:v>
                </c:pt>
                <c:pt idx="455">
                  <c:v>6.35</c:v>
                </c:pt>
                <c:pt idx="456">
                  <c:v>6.36</c:v>
                </c:pt>
                <c:pt idx="457">
                  <c:v>6.37</c:v>
                </c:pt>
                <c:pt idx="458">
                  <c:v>6.38</c:v>
                </c:pt>
                <c:pt idx="459">
                  <c:v>6.39</c:v>
                </c:pt>
                <c:pt idx="460">
                  <c:v>6.4</c:v>
                </c:pt>
                <c:pt idx="461">
                  <c:v>6.41</c:v>
                </c:pt>
                <c:pt idx="462">
                  <c:v>6.42</c:v>
                </c:pt>
                <c:pt idx="463">
                  <c:v>6.43</c:v>
                </c:pt>
                <c:pt idx="464">
                  <c:v>6.44</c:v>
                </c:pt>
                <c:pt idx="465">
                  <c:v>6.45</c:v>
                </c:pt>
                <c:pt idx="466">
                  <c:v>6.46</c:v>
                </c:pt>
                <c:pt idx="467">
                  <c:v>6.47</c:v>
                </c:pt>
                <c:pt idx="468">
                  <c:v>6.48</c:v>
                </c:pt>
                <c:pt idx="469">
                  <c:v>6.49</c:v>
                </c:pt>
                <c:pt idx="470">
                  <c:v>6.5</c:v>
                </c:pt>
                <c:pt idx="471">
                  <c:v>6.51</c:v>
                </c:pt>
                <c:pt idx="472">
                  <c:v>6.52</c:v>
                </c:pt>
                <c:pt idx="473">
                  <c:v>6.53</c:v>
                </c:pt>
                <c:pt idx="474">
                  <c:v>6.54</c:v>
                </c:pt>
                <c:pt idx="475">
                  <c:v>6.55</c:v>
                </c:pt>
                <c:pt idx="476">
                  <c:v>6.56</c:v>
                </c:pt>
                <c:pt idx="477">
                  <c:v>6.57</c:v>
                </c:pt>
                <c:pt idx="478">
                  <c:v>6.58</c:v>
                </c:pt>
                <c:pt idx="479">
                  <c:v>6.59</c:v>
                </c:pt>
                <c:pt idx="480">
                  <c:v>6.6</c:v>
                </c:pt>
                <c:pt idx="481">
                  <c:v>6.61</c:v>
                </c:pt>
                <c:pt idx="482">
                  <c:v>6.62</c:v>
                </c:pt>
                <c:pt idx="483">
                  <c:v>6.63</c:v>
                </c:pt>
                <c:pt idx="484">
                  <c:v>6.64</c:v>
                </c:pt>
                <c:pt idx="485">
                  <c:v>6.65</c:v>
                </c:pt>
                <c:pt idx="486">
                  <c:v>6.66</c:v>
                </c:pt>
                <c:pt idx="487">
                  <c:v>6.67</c:v>
                </c:pt>
                <c:pt idx="488">
                  <c:v>6.68</c:v>
                </c:pt>
                <c:pt idx="489">
                  <c:v>6.69</c:v>
                </c:pt>
                <c:pt idx="490">
                  <c:v>6.7</c:v>
                </c:pt>
                <c:pt idx="491">
                  <c:v>6.71</c:v>
                </c:pt>
                <c:pt idx="492">
                  <c:v>6.72</c:v>
                </c:pt>
                <c:pt idx="493">
                  <c:v>6.73</c:v>
                </c:pt>
                <c:pt idx="494">
                  <c:v>6.74</c:v>
                </c:pt>
                <c:pt idx="495">
                  <c:v>6.75</c:v>
                </c:pt>
                <c:pt idx="496">
                  <c:v>6.76</c:v>
                </c:pt>
                <c:pt idx="497">
                  <c:v>6.77</c:v>
                </c:pt>
                <c:pt idx="498">
                  <c:v>6.78</c:v>
                </c:pt>
                <c:pt idx="499">
                  <c:v>6.79</c:v>
                </c:pt>
                <c:pt idx="500">
                  <c:v>6.8</c:v>
                </c:pt>
                <c:pt idx="501">
                  <c:v>6.81</c:v>
                </c:pt>
                <c:pt idx="502">
                  <c:v>6.82</c:v>
                </c:pt>
                <c:pt idx="503">
                  <c:v>6.83</c:v>
                </c:pt>
                <c:pt idx="504">
                  <c:v>6.84</c:v>
                </c:pt>
                <c:pt idx="505">
                  <c:v>6.85</c:v>
                </c:pt>
                <c:pt idx="506">
                  <c:v>6.86</c:v>
                </c:pt>
                <c:pt idx="507">
                  <c:v>6.87</c:v>
                </c:pt>
                <c:pt idx="508">
                  <c:v>6.88</c:v>
                </c:pt>
                <c:pt idx="509">
                  <c:v>6.89</c:v>
                </c:pt>
                <c:pt idx="510">
                  <c:v>6.9</c:v>
                </c:pt>
                <c:pt idx="511">
                  <c:v>6.91</c:v>
                </c:pt>
                <c:pt idx="512">
                  <c:v>6.92</c:v>
                </c:pt>
                <c:pt idx="513">
                  <c:v>6.93</c:v>
                </c:pt>
                <c:pt idx="514">
                  <c:v>6.94</c:v>
                </c:pt>
                <c:pt idx="515">
                  <c:v>6.95</c:v>
                </c:pt>
                <c:pt idx="516">
                  <c:v>6.96</c:v>
                </c:pt>
                <c:pt idx="517">
                  <c:v>6.97</c:v>
                </c:pt>
                <c:pt idx="518">
                  <c:v>6.98</c:v>
                </c:pt>
                <c:pt idx="519">
                  <c:v>6.99</c:v>
                </c:pt>
                <c:pt idx="520">
                  <c:v>7</c:v>
                </c:pt>
                <c:pt idx="521">
                  <c:v>7.01</c:v>
                </c:pt>
                <c:pt idx="522">
                  <c:v>7.02</c:v>
                </c:pt>
                <c:pt idx="523">
                  <c:v>7.03</c:v>
                </c:pt>
                <c:pt idx="524">
                  <c:v>7.04</c:v>
                </c:pt>
                <c:pt idx="525">
                  <c:v>7.05</c:v>
                </c:pt>
                <c:pt idx="526">
                  <c:v>7.06</c:v>
                </c:pt>
                <c:pt idx="527">
                  <c:v>7.07</c:v>
                </c:pt>
                <c:pt idx="528">
                  <c:v>7.08</c:v>
                </c:pt>
                <c:pt idx="529">
                  <c:v>7.09</c:v>
                </c:pt>
                <c:pt idx="530">
                  <c:v>7.1</c:v>
                </c:pt>
                <c:pt idx="531">
                  <c:v>7.11</c:v>
                </c:pt>
                <c:pt idx="532">
                  <c:v>7.12</c:v>
                </c:pt>
                <c:pt idx="533">
                  <c:v>7.13</c:v>
                </c:pt>
                <c:pt idx="534">
                  <c:v>7.14</c:v>
                </c:pt>
                <c:pt idx="535">
                  <c:v>7.15</c:v>
                </c:pt>
                <c:pt idx="536">
                  <c:v>7.16</c:v>
                </c:pt>
                <c:pt idx="537">
                  <c:v>7.17</c:v>
                </c:pt>
                <c:pt idx="538">
                  <c:v>7.18</c:v>
                </c:pt>
                <c:pt idx="539">
                  <c:v>7.19</c:v>
                </c:pt>
                <c:pt idx="540">
                  <c:v>7.2</c:v>
                </c:pt>
                <c:pt idx="541">
                  <c:v>7.21</c:v>
                </c:pt>
                <c:pt idx="542">
                  <c:v>7.22</c:v>
                </c:pt>
                <c:pt idx="543">
                  <c:v>7.23</c:v>
                </c:pt>
                <c:pt idx="544">
                  <c:v>7.24</c:v>
                </c:pt>
                <c:pt idx="545">
                  <c:v>7.25</c:v>
                </c:pt>
                <c:pt idx="546">
                  <c:v>7.26</c:v>
                </c:pt>
                <c:pt idx="547">
                  <c:v>7.27</c:v>
                </c:pt>
                <c:pt idx="548">
                  <c:v>7.28</c:v>
                </c:pt>
                <c:pt idx="549">
                  <c:v>7.29</c:v>
                </c:pt>
                <c:pt idx="550">
                  <c:v>7.3</c:v>
                </c:pt>
                <c:pt idx="551">
                  <c:v>7.31</c:v>
                </c:pt>
                <c:pt idx="552">
                  <c:v>7.32</c:v>
                </c:pt>
                <c:pt idx="553">
                  <c:v>7.33</c:v>
                </c:pt>
                <c:pt idx="554">
                  <c:v>7.34</c:v>
                </c:pt>
                <c:pt idx="555">
                  <c:v>7.35</c:v>
                </c:pt>
                <c:pt idx="556">
                  <c:v>7.36</c:v>
                </c:pt>
                <c:pt idx="557">
                  <c:v>7.37</c:v>
                </c:pt>
                <c:pt idx="558">
                  <c:v>7.38</c:v>
                </c:pt>
                <c:pt idx="559">
                  <c:v>7.39</c:v>
                </c:pt>
                <c:pt idx="560">
                  <c:v>7.4</c:v>
                </c:pt>
                <c:pt idx="561">
                  <c:v>7.41</c:v>
                </c:pt>
                <c:pt idx="562">
                  <c:v>7.42</c:v>
                </c:pt>
                <c:pt idx="563">
                  <c:v>7.43</c:v>
                </c:pt>
                <c:pt idx="564">
                  <c:v>7.44</c:v>
                </c:pt>
                <c:pt idx="565">
                  <c:v>7.45</c:v>
                </c:pt>
                <c:pt idx="566">
                  <c:v>7.46</c:v>
                </c:pt>
                <c:pt idx="567">
                  <c:v>7.47</c:v>
                </c:pt>
                <c:pt idx="568">
                  <c:v>7.48</c:v>
                </c:pt>
                <c:pt idx="569">
                  <c:v>7.49</c:v>
                </c:pt>
                <c:pt idx="570">
                  <c:v>7.5</c:v>
                </c:pt>
                <c:pt idx="571">
                  <c:v>7.51</c:v>
                </c:pt>
                <c:pt idx="572">
                  <c:v>7.52</c:v>
                </c:pt>
                <c:pt idx="573">
                  <c:v>7.53</c:v>
                </c:pt>
                <c:pt idx="574">
                  <c:v>7.54</c:v>
                </c:pt>
                <c:pt idx="575">
                  <c:v>7.55</c:v>
                </c:pt>
                <c:pt idx="576">
                  <c:v>7.56</c:v>
                </c:pt>
                <c:pt idx="577">
                  <c:v>7.57</c:v>
                </c:pt>
                <c:pt idx="578">
                  <c:v>7.58</c:v>
                </c:pt>
                <c:pt idx="579">
                  <c:v>7.59</c:v>
                </c:pt>
                <c:pt idx="580">
                  <c:v>7.6</c:v>
                </c:pt>
                <c:pt idx="581">
                  <c:v>7.61</c:v>
                </c:pt>
                <c:pt idx="582">
                  <c:v>7.62</c:v>
                </c:pt>
                <c:pt idx="583">
                  <c:v>7.63</c:v>
                </c:pt>
                <c:pt idx="584">
                  <c:v>7.64</c:v>
                </c:pt>
                <c:pt idx="585">
                  <c:v>7.65</c:v>
                </c:pt>
                <c:pt idx="586">
                  <c:v>7.66</c:v>
                </c:pt>
                <c:pt idx="587">
                  <c:v>7.67</c:v>
                </c:pt>
                <c:pt idx="588">
                  <c:v>7.68</c:v>
                </c:pt>
                <c:pt idx="589">
                  <c:v>7.69</c:v>
                </c:pt>
                <c:pt idx="590">
                  <c:v>7.7</c:v>
                </c:pt>
                <c:pt idx="591">
                  <c:v>7.71</c:v>
                </c:pt>
                <c:pt idx="592">
                  <c:v>7.72</c:v>
                </c:pt>
                <c:pt idx="593">
                  <c:v>7.73</c:v>
                </c:pt>
                <c:pt idx="594">
                  <c:v>7.74</c:v>
                </c:pt>
                <c:pt idx="595">
                  <c:v>7.75</c:v>
                </c:pt>
                <c:pt idx="596">
                  <c:v>7.76</c:v>
                </c:pt>
                <c:pt idx="597">
                  <c:v>7.77</c:v>
                </c:pt>
                <c:pt idx="598">
                  <c:v>7.78</c:v>
                </c:pt>
                <c:pt idx="599">
                  <c:v>7.79</c:v>
                </c:pt>
                <c:pt idx="600">
                  <c:v>7.8</c:v>
                </c:pt>
                <c:pt idx="601">
                  <c:v>7.81</c:v>
                </c:pt>
                <c:pt idx="602">
                  <c:v>7.82</c:v>
                </c:pt>
                <c:pt idx="603">
                  <c:v>7.83</c:v>
                </c:pt>
                <c:pt idx="604">
                  <c:v>7.84</c:v>
                </c:pt>
                <c:pt idx="605">
                  <c:v>7.85</c:v>
                </c:pt>
                <c:pt idx="606">
                  <c:v>7.86</c:v>
                </c:pt>
                <c:pt idx="607">
                  <c:v>7.87</c:v>
                </c:pt>
                <c:pt idx="608">
                  <c:v>7.88</c:v>
                </c:pt>
                <c:pt idx="609">
                  <c:v>7.89</c:v>
                </c:pt>
                <c:pt idx="610">
                  <c:v>7.9</c:v>
                </c:pt>
                <c:pt idx="611">
                  <c:v>7.91</c:v>
                </c:pt>
                <c:pt idx="612">
                  <c:v>7.92</c:v>
                </c:pt>
                <c:pt idx="613">
                  <c:v>7.93</c:v>
                </c:pt>
                <c:pt idx="614">
                  <c:v>7.94</c:v>
                </c:pt>
                <c:pt idx="615">
                  <c:v>7.95</c:v>
                </c:pt>
                <c:pt idx="616">
                  <c:v>7.96</c:v>
                </c:pt>
                <c:pt idx="617">
                  <c:v>7.97</c:v>
                </c:pt>
                <c:pt idx="618">
                  <c:v>7.98</c:v>
                </c:pt>
                <c:pt idx="619">
                  <c:v>7.99</c:v>
                </c:pt>
                <c:pt idx="620">
                  <c:v>8</c:v>
                </c:pt>
                <c:pt idx="621">
                  <c:v>8.11</c:v>
                </c:pt>
                <c:pt idx="622">
                  <c:v>8.1199999999999992</c:v>
                </c:pt>
                <c:pt idx="623">
                  <c:v>8.14</c:v>
                </c:pt>
                <c:pt idx="624">
                  <c:v>8.16</c:v>
                </c:pt>
                <c:pt idx="625">
                  <c:v>8.18</c:v>
                </c:pt>
                <c:pt idx="626">
                  <c:v>8.1999999999999993</c:v>
                </c:pt>
                <c:pt idx="627">
                  <c:v>8.2200000000000006</c:v>
                </c:pt>
                <c:pt idx="628">
                  <c:v>8.24</c:v>
                </c:pt>
                <c:pt idx="629">
                  <c:v>8.26</c:v>
                </c:pt>
                <c:pt idx="630">
                  <c:v>8.2799999999999994</c:v>
                </c:pt>
                <c:pt idx="631">
                  <c:v>8.3000000000000007</c:v>
                </c:pt>
                <c:pt idx="632">
                  <c:v>8.32</c:v>
                </c:pt>
                <c:pt idx="633">
                  <c:v>8.34</c:v>
                </c:pt>
                <c:pt idx="634">
                  <c:v>8.36</c:v>
                </c:pt>
                <c:pt idx="635">
                  <c:v>8.3800000000000008</c:v>
                </c:pt>
                <c:pt idx="636">
                  <c:v>8.4</c:v>
                </c:pt>
                <c:pt idx="637">
                  <c:v>8.42</c:v>
                </c:pt>
                <c:pt idx="638">
                  <c:v>8.44</c:v>
                </c:pt>
                <c:pt idx="639">
                  <c:v>8.4600000000000009</c:v>
                </c:pt>
                <c:pt idx="640">
                  <c:v>8.48</c:v>
                </c:pt>
                <c:pt idx="641">
                  <c:v>8.5</c:v>
                </c:pt>
                <c:pt idx="642">
                  <c:v>8.52</c:v>
                </c:pt>
                <c:pt idx="643">
                  <c:v>8.5399999999999991</c:v>
                </c:pt>
                <c:pt idx="644">
                  <c:v>8.56</c:v>
                </c:pt>
                <c:pt idx="645">
                  <c:v>8.58</c:v>
                </c:pt>
                <c:pt idx="646">
                  <c:v>8.6</c:v>
                </c:pt>
                <c:pt idx="647">
                  <c:v>8.6199999999999992</c:v>
                </c:pt>
                <c:pt idx="648">
                  <c:v>8.64</c:v>
                </c:pt>
                <c:pt idx="649">
                  <c:v>8.66</c:v>
                </c:pt>
                <c:pt idx="650">
                  <c:v>8.68</c:v>
                </c:pt>
                <c:pt idx="651">
                  <c:v>8.6999999999999993</c:v>
                </c:pt>
                <c:pt idx="652">
                  <c:v>8.7200000000000006</c:v>
                </c:pt>
                <c:pt idx="653">
                  <c:v>8.74</c:v>
                </c:pt>
                <c:pt idx="654">
                  <c:v>8.76</c:v>
                </c:pt>
                <c:pt idx="655">
                  <c:v>8.7799999999999994</c:v>
                </c:pt>
                <c:pt idx="656">
                  <c:v>8.8000000000000007</c:v>
                </c:pt>
                <c:pt idx="657">
                  <c:v>8.82</c:v>
                </c:pt>
                <c:pt idx="658">
                  <c:v>8.84</c:v>
                </c:pt>
                <c:pt idx="659">
                  <c:v>8.86</c:v>
                </c:pt>
                <c:pt idx="660">
                  <c:v>8.8800000000000008</c:v>
                </c:pt>
                <c:pt idx="661">
                  <c:v>8.9</c:v>
                </c:pt>
                <c:pt idx="662">
                  <c:v>8.92</c:v>
                </c:pt>
                <c:pt idx="663">
                  <c:v>8.94</c:v>
                </c:pt>
                <c:pt idx="664">
                  <c:v>8.9600000000000009</c:v>
                </c:pt>
                <c:pt idx="665">
                  <c:v>8.98</c:v>
                </c:pt>
                <c:pt idx="666">
                  <c:v>9</c:v>
                </c:pt>
                <c:pt idx="667">
                  <c:v>9.1199999999999992</c:v>
                </c:pt>
                <c:pt idx="668">
                  <c:v>9.14</c:v>
                </c:pt>
                <c:pt idx="669">
                  <c:v>9.16</c:v>
                </c:pt>
                <c:pt idx="670">
                  <c:v>9.18</c:v>
                </c:pt>
                <c:pt idx="671">
                  <c:v>9.1999999999999993</c:v>
                </c:pt>
                <c:pt idx="672">
                  <c:v>9.2200000000000006</c:v>
                </c:pt>
                <c:pt idx="673">
                  <c:v>9.24</c:v>
                </c:pt>
                <c:pt idx="674">
                  <c:v>9.26</c:v>
                </c:pt>
                <c:pt idx="675">
                  <c:v>9.2799999999999994</c:v>
                </c:pt>
                <c:pt idx="676">
                  <c:v>9.3000000000000007</c:v>
                </c:pt>
                <c:pt idx="677">
                  <c:v>9.32</c:v>
                </c:pt>
                <c:pt idx="678">
                  <c:v>9.34</c:v>
                </c:pt>
                <c:pt idx="679">
                  <c:v>9.36</c:v>
                </c:pt>
                <c:pt idx="680">
                  <c:v>9.3800000000000008</c:v>
                </c:pt>
                <c:pt idx="681">
                  <c:v>9.4</c:v>
                </c:pt>
                <c:pt idx="682">
                  <c:v>9.42</c:v>
                </c:pt>
                <c:pt idx="683">
                  <c:v>9.4600000000000009</c:v>
                </c:pt>
                <c:pt idx="684">
                  <c:v>9.48</c:v>
                </c:pt>
                <c:pt idx="685">
                  <c:v>9.5</c:v>
                </c:pt>
                <c:pt idx="686">
                  <c:v>9.52</c:v>
                </c:pt>
                <c:pt idx="687">
                  <c:v>9.5399999999999991</c:v>
                </c:pt>
                <c:pt idx="688">
                  <c:v>9.5500000000000007</c:v>
                </c:pt>
                <c:pt idx="689">
                  <c:v>9.56</c:v>
                </c:pt>
                <c:pt idx="690">
                  <c:v>9.58</c:v>
                </c:pt>
                <c:pt idx="691">
                  <c:v>9.6</c:v>
                </c:pt>
                <c:pt idx="692">
                  <c:v>9.6199999999999992</c:v>
                </c:pt>
                <c:pt idx="693">
                  <c:v>9.64</c:v>
                </c:pt>
                <c:pt idx="694">
                  <c:v>9.66</c:v>
                </c:pt>
                <c:pt idx="695">
                  <c:v>9.68</c:v>
                </c:pt>
                <c:pt idx="696">
                  <c:v>9.6999999999999993</c:v>
                </c:pt>
                <c:pt idx="697">
                  <c:v>9.7200000000000006</c:v>
                </c:pt>
                <c:pt idx="698">
                  <c:v>9.74</c:v>
                </c:pt>
                <c:pt idx="699">
                  <c:v>9.76</c:v>
                </c:pt>
                <c:pt idx="700">
                  <c:v>9.7799999999999994</c:v>
                </c:pt>
                <c:pt idx="701">
                  <c:v>9.8000000000000007</c:v>
                </c:pt>
                <c:pt idx="702">
                  <c:v>9.82</c:v>
                </c:pt>
                <c:pt idx="703">
                  <c:v>9.84</c:v>
                </c:pt>
                <c:pt idx="704">
                  <c:v>9.86</c:v>
                </c:pt>
                <c:pt idx="705">
                  <c:v>9.8800000000000008</c:v>
                </c:pt>
                <c:pt idx="706">
                  <c:v>9.89</c:v>
                </c:pt>
                <c:pt idx="707">
                  <c:v>9.9</c:v>
                </c:pt>
                <c:pt idx="708">
                  <c:v>9.94</c:v>
                </c:pt>
                <c:pt idx="709">
                  <c:v>9.9600000000000009</c:v>
                </c:pt>
                <c:pt idx="710">
                  <c:v>9.98</c:v>
                </c:pt>
                <c:pt idx="711">
                  <c:v>10</c:v>
                </c:pt>
              </c:numCache>
            </c:numRef>
          </c:xVal>
          <c:yVal>
            <c:numRef>
              <c:f>'Heroin solubility'!$F$83:$F$794</c:f>
              <c:numCache>
                <c:formatCode>0.00000</c:formatCode>
                <c:ptCount val="712"/>
                <c:pt idx="0">
                  <c:v>755355.84707650181</c:v>
                </c:pt>
                <c:pt idx="1">
                  <c:v>738161.86248743045</c:v>
                </c:pt>
                <c:pt idx="2">
                  <c:v>721359.26077044941</c:v>
                </c:pt>
                <c:pt idx="3">
                  <c:v>704939.13296371943</c:v>
                </c:pt>
                <c:pt idx="4">
                  <c:v>688892.7728981314</c:v>
                </c:pt>
                <c:pt idx="5">
                  <c:v>673211.67258117907</c:v>
                </c:pt>
                <c:pt idx="6">
                  <c:v>657887.5176859122</c:v>
                </c:pt>
                <c:pt idx="7">
                  <c:v>642912.18314256507</c:v>
                </c:pt>
                <c:pt idx="8">
                  <c:v>628277.7288305416</c:v>
                </c:pt>
                <c:pt idx="9">
                  <c:v>613976.3953684537</c:v>
                </c:pt>
                <c:pt idx="10">
                  <c:v>600000.60000000126</c:v>
                </c:pt>
                <c:pt idx="11">
                  <c:v>586342.93257348763</c:v>
                </c:pt>
                <c:pt idx="12">
                  <c:v>572996.15161286294</c:v>
                </c:pt>
                <c:pt idx="13">
                  <c:v>559953.18047819601</c:v>
                </c:pt>
                <c:pt idx="14">
                  <c:v>547207.10361354728</c:v>
                </c:pt>
                <c:pt idx="15">
                  <c:v>534751.16288024874</c:v>
                </c:pt>
                <c:pt idx="16">
                  <c:v>522578.75397364981</c:v>
                </c:pt>
                <c:pt idx="17">
                  <c:v>510683.42292142689</c:v>
                </c:pt>
                <c:pt idx="18">
                  <c:v>499058.86266160361</c:v>
                </c:pt>
                <c:pt idx="19">
                  <c:v>487698.90969846054</c:v>
                </c:pt>
                <c:pt idx="20">
                  <c:v>476597.54083457019</c:v>
                </c:pt>
                <c:pt idx="21">
                  <c:v>465748.86997721618</c:v>
                </c:pt>
                <c:pt idx="22">
                  <c:v>455147.14501751133</c:v>
                </c:pt>
                <c:pt idx="23">
                  <c:v>444786.74478055164</c:v>
                </c:pt>
                <c:pt idx="24">
                  <c:v>434662.17604499479</c:v>
                </c:pt>
                <c:pt idx="25">
                  <c:v>424768.07063048385</c:v>
                </c:pt>
                <c:pt idx="26">
                  <c:v>415099.18255136273</c:v>
                </c:pt>
                <c:pt idx="27">
                  <c:v>405650.38523519028</c:v>
                </c:pt>
                <c:pt idx="28">
                  <c:v>396416.66880455846</c:v>
                </c:pt>
                <c:pt idx="29">
                  <c:v>387393.13742079417</c:v>
                </c:pt>
                <c:pt idx="30">
                  <c:v>378575.00668811682</c:v>
                </c:pt>
                <c:pt idx="31">
                  <c:v>369957.60111689015</c:v>
                </c:pt>
                <c:pt idx="32">
                  <c:v>361536.35164461524</c:v>
                </c:pt>
                <c:pt idx="33">
                  <c:v>353306.79321335425</c:v>
                </c:pt>
                <c:pt idx="34">
                  <c:v>345264.56240229477</c:v>
                </c:pt>
                <c:pt idx="35">
                  <c:v>337405.39511421038</c:v>
                </c:pt>
                <c:pt idx="36">
                  <c:v>329725.12431457534</c:v>
                </c:pt>
                <c:pt idx="37">
                  <c:v>322219.67782215221</c:v>
                </c:pt>
                <c:pt idx="38">
                  <c:v>314885.07614986418</c:v>
                </c:pt>
                <c:pt idx="39">
                  <c:v>307717.43039481959</c:v>
                </c:pt>
                <c:pt idx="40">
                  <c:v>300712.9401763638</c:v>
                </c:pt>
                <c:pt idx="41">
                  <c:v>293867.89162106835</c:v>
                </c:pt>
                <c:pt idx="42">
                  <c:v>287178.65539358347</c:v>
                </c:pt>
                <c:pt idx="43">
                  <c:v>280641.68477231963</c:v>
                </c:pt>
                <c:pt idx="44">
                  <c:v>274253.51376892551</c:v>
                </c:pt>
                <c:pt idx="45">
                  <c:v>268010.75529057835</c:v>
                </c:pt>
                <c:pt idx="46">
                  <c:v>261910.09934410037</c:v>
                </c:pt>
                <c:pt idx="47">
                  <c:v>255948.31128095614</c:v>
                </c:pt>
                <c:pt idx="48">
                  <c:v>250122.23008220183</c:v>
                </c:pt>
                <c:pt idx="49">
                  <c:v>244428.76668246821</c:v>
                </c:pt>
                <c:pt idx="50">
                  <c:v>238864.90233209892</c:v>
                </c:pt>
                <c:pt idx="51">
                  <c:v>233427.68699656875</c:v>
                </c:pt>
                <c:pt idx="52">
                  <c:v>228114.23779233734</c:v>
                </c:pt>
                <c:pt idx="53">
                  <c:v>222921.73745830392</c:v>
                </c:pt>
                <c:pt idx="54">
                  <c:v>217847.4328620614</c:v>
                </c:pt>
                <c:pt idx="55">
                  <c:v>212888.63354014567</c:v>
                </c:pt>
                <c:pt idx="56">
                  <c:v>208042.71027151941</c:v>
                </c:pt>
                <c:pt idx="57">
                  <c:v>203307.09368352202</c:v>
                </c:pt>
                <c:pt idx="58">
                  <c:v>198679.27288955514</c:v>
                </c:pt>
                <c:pt idx="59">
                  <c:v>194156.79415777724</c:v>
                </c:pt>
                <c:pt idx="60">
                  <c:v>189737.25961010324</c:v>
                </c:pt>
                <c:pt idx="61">
                  <c:v>185418.32595081575</c:v>
                </c:pt>
                <c:pt idx="62">
                  <c:v>181197.70322412148</c:v>
                </c:pt>
                <c:pt idx="63">
                  <c:v>177073.15359998349</c:v>
                </c:pt>
                <c:pt idx="64">
                  <c:v>173042.4901875967</c:v>
                </c:pt>
                <c:pt idx="65">
                  <c:v>169103.57587586762</c:v>
                </c:pt>
                <c:pt idx="66">
                  <c:v>165254.32220029036</c:v>
                </c:pt>
                <c:pt idx="67">
                  <c:v>161492.68823561518</c:v>
                </c:pt>
                <c:pt idx="68">
                  <c:v>157816.67951372333</c:v>
                </c:pt>
                <c:pt idx="69">
                  <c:v>154224.34696613211</c:v>
                </c:pt>
                <c:pt idx="70">
                  <c:v>150713.78589057509</c:v>
                </c:pt>
                <c:pt idx="71">
                  <c:v>147283.13494110224</c:v>
                </c:pt>
                <c:pt idx="72">
                  <c:v>143930.57514116971</c:v>
                </c:pt>
                <c:pt idx="73">
                  <c:v>140654.32891919574</c:v>
                </c:pt>
                <c:pt idx="74">
                  <c:v>137452.65916606667</c:v>
                </c:pt>
                <c:pt idx="75">
                  <c:v>134323.86831410066</c:v>
                </c:pt>
                <c:pt idx="76">
                  <c:v>131266.29743697346</c:v>
                </c:pt>
                <c:pt idx="77">
                  <c:v>128278.32537013423</c:v>
                </c:pt>
                <c:pt idx="78">
                  <c:v>125358.36785124258</c:v>
                </c:pt>
                <c:pt idx="79">
                  <c:v>122504.87668017209</c:v>
                </c:pt>
                <c:pt idx="80">
                  <c:v>119716.33889813298</c:v>
                </c:pt>
                <c:pt idx="81">
                  <c:v>116991.27598548304</c:v>
                </c:pt>
                <c:pt idx="82">
                  <c:v>114328.24307779506</c:v>
                </c:pt>
                <c:pt idx="83">
                  <c:v>111725.82819977227</c:v>
                </c:pt>
                <c:pt idx="84">
                  <c:v>109182.65151659923</c:v>
                </c:pt>
                <c:pt idx="85">
                  <c:v>106697.36460233561</c:v>
                </c:pt>
                <c:pt idx="86">
                  <c:v>104268.64972496268</c:v>
                </c:pt>
                <c:pt idx="87">
                  <c:v>101895.21914770493</c:v>
                </c:pt>
                <c:pt idx="88">
                  <c:v>99575.814446253804</c:v>
                </c:pt>
                <c:pt idx="89">
                  <c:v>97309.205841536066</c:v>
                </c:pt>
                <c:pt idx="90">
                  <c:v>95094.191547667011</c:v>
                </c:pt>
                <c:pt idx="91">
                  <c:v>92929.59713474907</c:v>
                </c:pt>
                <c:pt idx="92">
                  <c:v>90814.274906172679</c:v>
                </c:pt>
                <c:pt idx="93">
                  <c:v>88747.103290092651</c:v>
                </c:pt>
                <c:pt idx="94">
                  <c:v>86726.986244755783</c:v>
                </c:pt>
                <c:pt idx="95">
                  <c:v>84752.852677365459</c:v>
                </c:pt>
                <c:pt idx="96">
                  <c:v>82823.655876173289</c:v>
                </c:pt>
                <c:pt idx="97">
                  <c:v>80938.372955499362</c:v>
                </c:pt>
                <c:pt idx="98">
                  <c:v>79096.004313384648</c:v>
                </c:pt>
                <c:pt idx="99">
                  <c:v>77295.573101588176</c:v>
                </c:pt>
                <c:pt idx="100">
                  <c:v>75536.124707650248</c:v>
                </c:pt>
                <c:pt idx="101">
                  <c:v>73816.726248743042</c:v>
                </c:pt>
                <c:pt idx="102">
                  <c:v>72136.466077044926</c:v>
                </c:pt>
                <c:pt idx="103">
                  <c:v>70494.453296371925</c:v>
                </c:pt>
                <c:pt idx="104">
                  <c:v>68889.817289813145</c:v>
                </c:pt>
                <c:pt idx="105">
                  <c:v>67321.707258117924</c:v>
                </c:pt>
                <c:pt idx="106">
                  <c:v>65789.291768591269</c:v>
                </c:pt>
                <c:pt idx="107">
                  <c:v>64291.758314256498</c:v>
                </c:pt>
                <c:pt idx="108">
                  <c:v>62828.312883054132</c:v>
                </c:pt>
                <c:pt idx="109">
                  <c:v>61398.179536845368</c:v>
                </c:pt>
                <c:pt idx="110">
                  <c:v>60000.600000000108</c:v>
                </c:pt>
                <c:pt idx="111">
                  <c:v>58634.833257348764</c:v>
                </c:pt>
                <c:pt idx="112">
                  <c:v>57300.155161286282</c:v>
                </c:pt>
                <c:pt idx="113">
                  <c:v>55995.858047819536</c:v>
                </c:pt>
                <c:pt idx="114">
                  <c:v>54721.250361354716</c:v>
                </c:pt>
                <c:pt idx="115">
                  <c:v>53475.656288024817</c:v>
                </c:pt>
                <c:pt idx="116">
                  <c:v>52258.415397364981</c:v>
                </c:pt>
                <c:pt idx="117">
                  <c:v>51068.882292142676</c:v>
                </c:pt>
                <c:pt idx="118">
                  <c:v>49906.426266160357</c:v>
                </c:pt>
                <c:pt idx="119">
                  <c:v>48770.430969846049</c:v>
                </c:pt>
                <c:pt idx="120">
                  <c:v>47660.294083457018</c:v>
                </c:pt>
                <c:pt idx="121">
                  <c:v>46575.426997721603</c:v>
                </c:pt>
                <c:pt idx="122">
                  <c:v>45515.254501751122</c:v>
                </c:pt>
                <c:pt idx="123">
                  <c:v>44479.214478055146</c:v>
                </c:pt>
                <c:pt idx="124">
                  <c:v>43466.757604499464</c:v>
                </c:pt>
                <c:pt idx="125">
                  <c:v>42477.347063048379</c:v>
                </c:pt>
                <c:pt idx="126">
                  <c:v>41510.458255136255</c:v>
                </c:pt>
                <c:pt idx="127">
                  <c:v>40565.578523519012</c:v>
                </c:pt>
                <c:pt idx="128">
                  <c:v>39642.206880455837</c:v>
                </c:pt>
                <c:pt idx="129">
                  <c:v>38739.853742079409</c:v>
                </c:pt>
                <c:pt idx="130">
                  <c:v>37858.040668811671</c:v>
                </c:pt>
                <c:pt idx="131">
                  <c:v>36996.300111689008</c:v>
                </c:pt>
                <c:pt idx="132">
                  <c:v>36154.175164461514</c:v>
                </c:pt>
                <c:pt idx="133">
                  <c:v>35331.219321335418</c:v>
                </c:pt>
                <c:pt idx="134">
                  <c:v>34526.99624022947</c:v>
                </c:pt>
                <c:pt idx="135">
                  <c:v>33741.079511421027</c:v>
                </c:pt>
                <c:pt idx="136">
                  <c:v>32973.052431457523</c:v>
                </c:pt>
                <c:pt idx="137">
                  <c:v>32222.50778221522</c:v>
                </c:pt>
                <c:pt idx="138">
                  <c:v>31489.047614986415</c:v>
                </c:pt>
                <c:pt idx="139">
                  <c:v>30772.283039481954</c:v>
                </c:pt>
                <c:pt idx="140">
                  <c:v>30071.834017636378</c:v>
                </c:pt>
                <c:pt idx="141">
                  <c:v>29387.329162106835</c:v>
                </c:pt>
                <c:pt idx="142">
                  <c:v>28718.405539358344</c:v>
                </c:pt>
                <c:pt idx="143">
                  <c:v>28064.708477231961</c:v>
                </c:pt>
                <c:pt idx="144">
                  <c:v>27425.891376892545</c:v>
                </c:pt>
                <c:pt idx="145">
                  <c:v>26801.615529057832</c:v>
                </c:pt>
                <c:pt idx="146">
                  <c:v>26191.549934410032</c:v>
                </c:pt>
                <c:pt idx="147">
                  <c:v>25595.371128095612</c:v>
                </c:pt>
                <c:pt idx="148">
                  <c:v>25012.763008220176</c:v>
                </c:pt>
                <c:pt idx="149">
                  <c:v>24443.416668246817</c:v>
                </c:pt>
                <c:pt idx="150">
                  <c:v>23887.030233209891</c:v>
                </c:pt>
                <c:pt idx="151">
                  <c:v>23343.308699656871</c:v>
                </c:pt>
                <c:pt idx="152">
                  <c:v>22811.963779233727</c:v>
                </c:pt>
                <c:pt idx="153">
                  <c:v>22292.713745830388</c:v>
                </c:pt>
                <c:pt idx="154">
                  <c:v>21785.283286206137</c:v>
                </c:pt>
                <c:pt idx="155">
                  <c:v>21289.403354014565</c:v>
                </c:pt>
                <c:pt idx="156">
                  <c:v>20804.811027151936</c:v>
                </c:pt>
                <c:pt idx="157">
                  <c:v>20331.249368352193</c:v>
                </c:pt>
                <c:pt idx="158">
                  <c:v>19868.467288955508</c:v>
                </c:pt>
                <c:pt idx="159">
                  <c:v>19416.219415777719</c:v>
                </c:pt>
                <c:pt idx="160">
                  <c:v>18974.265961010318</c:v>
                </c:pt>
                <c:pt idx="161">
                  <c:v>18542.372595081568</c:v>
                </c:pt>
                <c:pt idx="162">
                  <c:v>18120.310322412141</c:v>
                </c:pt>
                <c:pt idx="163">
                  <c:v>17707.855359998342</c:v>
                </c:pt>
                <c:pt idx="164">
                  <c:v>17304.789018759664</c:v>
                </c:pt>
                <c:pt idx="165">
                  <c:v>16910.897587586751</c:v>
                </c:pt>
                <c:pt idx="166">
                  <c:v>16525.972220029031</c:v>
                </c:pt>
                <c:pt idx="167">
                  <c:v>16149.808823561516</c:v>
                </c:pt>
                <c:pt idx="168">
                  <c:v>15782.207951372327</c:v>
                </c:pt>
                <c:pt idx="169">
                  <c:v>15422.974696613217</c:v>
                </c:pt>
                <c:pt idx="170">
                  <c:v>15071.918589057515</c:v>
                </c:pt>
                <c:pt idx="171">
                  <c:v>14728.853494110219</c:v>
                </c:pt>
                <c:pt idx="172">
                  <c:v>14393.59751411698</c:v>
                </c:pt>
                <c:pt idx="173">
                  <c:v>14065.972891919571</c:v>
                </c:pt>
                <c:pt idx="174">
                  <c:v>13745.805916606652</c:v>
                </c:pt>
                <c:pt idx="175">
                  <c:v>13432.926831410077</c:v>
                </c:pt>
                <c:pt idx="176">
                  <c:v>13127.169743697332</c:v>
                </c:pt>
                <c:pt idx="177">
                  <c:v>12828.372537013433</c:v>
                </c:pt>
                <c:pt idx="178">
                  <c:v>12536.376785124254</c:v>
                </c:pt>
                <c:pt idx="179">
                  <c:v>12251.027668017194</c:v>
                </c:pt>
                <c:pt idx="180">
                  <c:v>11972.173889813297</c:v>
                </c:pt>
                <c:pt idx="181">
                  <c:v>11699.667598548289</c:v>
                </c:pt>
                <c:pt idx="182">
                  <c:v>11433.364307779502</c:v>
                </c:pt>
                <c:pt idx="183">
                  <c:v>11173.122819977227</c:v>
                </c:pt>
                <c:pt idx="184">
                  <c:v>10918.805151659923</c:v>
                </c:pt>
                <c:pt idx="185">
                  <c:v>10670.276460233557</c:v>
                </c:pt>
                <c:pt idx="186">
                  <c:v>10427.404972496275</c:v>
                </c:pt>
                <c:pt idx="187">
                  <c:v>10190.061914770489</c:v>
                </c:pt>
                <c:pt idx="188">
                  <c:v>9958.1214446253871</c:v>
                </c:pt>
                <c:pt idx="189">
                  <c:v>9731.4605841536031</c:v>
                </c:pt>
                <c:pt idx="190">
                  <c:v>9509.9591547666896</c:v>
                </c:pt>
                <c:pt idx="191">
                  <c:v>9293.4997134749137</c:v>
                </c:pt>
                <c:pt idx="192">
                  <c:v>9081.9674906172586</c:v>
                </c:pt>
                <c:pt idx="193">
                  <c:v>8875.25032900927</c:v>
                </c:pt>
                <c:pt idx="194">
                  <c:v>8673.2386244755744</c:v>
                </c:pt>
                <c:pt idx="195">
                  <c:v>8475.8252677365363</c:v>
                </c:pt>
                <c:pt idx="196">
                  <c:v>8282.9055876173334</c:v>
                </c:pt>
                <c:pt idx="197">
                  <c:v>8094.3772955499335</c:v>
                </c:pt>
                <c:pt idx="198">
                  <c:v>7910.1404313384546</c:v>
                </c:pt>
                <c:pt idx="199">
                  <c:v>7730.0973101588152</c:v>
                </c:pt>
                <c:pt idx="200">
                  <c:v>7554.1524707650169</c:v>
                </c:pt>
                <c:pt idx="201">
                  <c:v>7382.2126248743016</c:v>
                </c:pt>
                <c:pt idx="202">
                  <c:v>7214.1866077044906</c:v>
                </c:pt>
                <c:pt idx="203">
                  <c:v>7049.9853296371912</c:v>
                </c:pt>
                <c:pt idx="204">
                  <c:v>6889.5217289813108</c:v>
                </c:pt>
                <c:pt idx="205">
                  <c:v>6732.7107258117958</c:v>
                </c:pt>
                <c:pt idx="206">
                  <c:v>6579.4691768591256</c:v>
                </c:pt>
                <c:pt idx="207">
                  <c:v>6429.7158314256549</c:v>
                </c:pt>
                <c:pt idx="208">
                  <c:v>6283.3712883054131</c:v>
                </c:pt>
                <c:pt idx="209">
                  <c:v>6140.3579536845291</c:v>
                </c:pt>
                <c:pt idx="210">
                  <c:v>6000.6000000000167</c:v>
                </c:pt>
                <c:pt idx="211">
                  <c:v>5864.02332573487</c:v>
                </c:pt>
                <c:pt idx="212">
                  <c:v>5730.5555161286311</c:v>
                </c:pt>
                <c:pt idx="213">
                  <c:v>5600.1258047819529</c:v>
                </c:pt>
                <c:pt idx="214">
                  <c:v>5472.665036135465</c:v>
                </c:pt>
                <c:pt idx="215">
                  <c:v>5348.1056288024802</c:v>
                </c:pt>
                <c:pt idx="216">
                  <c:v>5226.3815397364915</c:v>
                </c:pt>
                <c:pt idx="217">
                  <c:v>5107.4282292142661</c:v>
                </c:pt>
                <c:pt idx="218">
                  <c:v>4991.1826266160342</c:v>
                </c:pt>
                <c:pt idx="219">
                  <c:v>4877.5830969846038</c:v>
                </c:pt>
                <c:pt idx="220">
                  <c:v>4766.5694083457029</c:v>
                </c:pt>
                <c:pt idx="221">
                  <c:v>4658.0826997721597</c:v>
                </c:pt>
                <c:pt idx="222">
                  <c:v>4552.0654501751123</c:v>
                </c:pt>
                <c:pt idx="223">
                  <c:v>4448.4614478055146</c:v>
                </c:pt>
                <c:pt idx="224">
                  <c:v>4347.2157604499498</c:v>
                </c:pt>
                <c:pt idx="225">
                  <c:v>4248.2747063048373</c:v>
                </c:pt>
                <c:pt idx="226">
                  <c:v>4151.5858255136282</c:v>
                </c:pt>
                <c:pt idx="227">
                  <c:v>4057.0978523518938</c:v>
                </c:pt>
                <c:pt idx="228">
                  <c:v>3964.7606880455796</c:v>
                </c:pt>
                <c:pt idx="229">
                  <c:v>3874.5253742079431</c:v>
                </c:pt>
                <c:pt idx="230">
                  <c:v>3786.34406688117</c:v>
                </c:pt>
                <c:pt idx="231">
                  <c:v>3700.170011168897</c:v>
                </c:pt>
                <c:pt idx="232">
                  <c:v>3615.9575164461507</c:v>
                </c:pt>
                <c:pt idx="233">
                  <c:v>3533.6619321335384</c:v>
                </c:pt>
                <c:pt idx="234">
                  <c:v>3453.2396240229527</c:v>
                </c:pt>
                <c:pt idx="235">
                  <c:v>3374.6479511420994</c:v>
                </c:pt>
                <c:pt idx="236">
                  <c:v>3297.8452431457522</c:v>
                </c:pt>
                <c:pt idx="237">
                  <c:v>3222.7907782215216</c:v>
                </c:pt>
                <c:pt idx="238">
                  <c:v>3149.4447614986411</c:v>
                </c:pt>
                <c:pt idx="239">
                  <c:v>3077.768303948189</c:v>
                </c:pt>
                <c:pt idx="240">
                  <c:v>3007.7234017636397</c:v>
                </c:pt>
                <c:pt idx="241">
                  <c:v>2939.2729162106834</c:v>
                </c:pt>
                <c:pt idx="242">
                  <c:v>2872.3805539358364</c:v>
                </c:pt>
                <c:pt idx="243">
                  <c:v>2807.0108477231906</c:v>
                </c:pt>
                <c:pt idx="244">
                  <c:v>2743.1291376892518</c:v>
                </c:pt>
                <c:pt idx="245">
                  <c:v>2680.7015529057849</c:v>
                </c:pt>
                <c:pt idx="246">
                  <c:v>2619.6949934410027</c:v>
                </c:pt>
                <c:pt idx="247">
                  <c:v>2560.0771128095625</c:v>
                </c:pt>
                <c:pt idx="248">
                  <c:v>2501.8163008220149</c:v>
                </c:pt>
                <c:pt idx="249">
                  <c:v>2444.8816668246786</c:v>
                </c:pt>
                <c:pt idx="250">
                  <c:v>2389.2430233209902</c:v>
                </c:pt>
                <c:pt idx="251">
                  <c:v>2334.8708699656904</c:v>
                </c:pt>
                <c:pt idx="252">
                  <c:v>2281.7363779233701</c:v>
                </c:pt>
                <c:pt idx="253">
                  <c:v>2229.8113745830383</c:v>
                </c:pt>
                <c:pt idx="254">
                  <c:v>2179.0683286206117</c:v>
                </c:pt>
                <c:pt idx="255">
                  <c:v>2129.4803354014598</c:v>
                </c:pt>
                <c:pt idx="256">
                  <c:v>2081.0211027151936</c:v>
                </c:pt>
                <c:pt idx="257">
                  <c:v>2033.6649368352189</c:v>
                </c:pt>
                <c:pt idx="258">
                  <c:v>1987.38672889555</c:v>
                </c:pt>
                <c:pt idx="259">
                  <c:v>1942.1619415777734</c:v>
                </c:pt>
                <c:pt idx="260">
                  <c:v>1897.9665961010282</c:v>
                </c:pt>
                <c:pt idx="261">
                  <c:v>1854.7772595081585</c:v>
                </c:pt>
                <c:pt idx="262">
                  <c:v>1812.5710322412137</c:v>
                </c:pt>
                <c:pt idx="263">
                  <c:v>1771.3255359998354</c:v>
                </c:pt>
                <c:pt idx="264">
                  <c:v>1731.0189018759647</c:v>
                </c:pt>
                <c:pt idx="265">
                  <c:v>1691.6297587586735</c:v>
                </c:pt>
                <c:pt idx="266">
                  <c:v>1653.1372220029041</c:v>
                </c:pt>
                <c:pt idx="267">
                  <c:v>1615.5208823561536</c:v>
                </c:pt>
                <c:pt idx="268">
                  <c:v>1578.7607951372308</c:v>
                </c:pt>
                <c:pt idx="269">
                  <c:v>1542.83746966132</c:v>
                </c:pt>
                <c:pt idx="270">
                  <c:v>1507.73185890575</c:v>
                </c:pt>
                <c:pt idx="271">
                  <c:v>1473.4253494110199</c:v>
                </c:pt>
                <c:pt idx="272">
                  <c:v>1439.8997514116988</c:v>
                </c:pt>
                <c:pt idx="273">
                  <c:v>1407.1372891919555</c:v>
                </c:pt>
                <c:pt idx="274">
                  <c:v>1375.1205916606659</c:v>
                </c:pt>
                <c:pt idx="275">
                  <c:v>1343.8326831410061</c:v>
                </c:pt>
                <c:pt idx="276">
                  <c:v>1313.2569743697338</c:v>
                </c:pt>
                <c:pt idx="277">
                  <c:v>1283.3772537013394</c:v>
                </c:pt>
                <c:pt idx="278">
                  <c:v>1254.1776785124262</c:v>
                </c:pt>
                <c:pt idx="279">
                  <c:v>1225.64276680172</c:v>
                </c:pt>
                <c:pt idx="280">
                  <c:v>1197.7573889813305</c:v>
                </c:pt>
                <c:pt idx="281">
                  <c:v>1170.5067598548278</c:v>
                </c:pt>
                <c:pt idx="282">
                  <c:v>1143.8764307779491</c:v>
                </c:pt>
                <c:pt idx="283">
                  <c:v>1117.8522819977234</c:v>
                </c:pt>
                <c:pt idx="284">
                  <c:v>1092.4205151659928</c:v>
                </c:pt>
                <c:pt idx="285">
                  <c:v>1067.5676460233547</c:v>
                </c:pt>
                <c:pt idx="286">
                  <c:v>1043.2804972496263</c:v>
                </c:pt>
                <c:pt idx="287">
                  <c:v>1019.5461914770477</c:v>
                </c:pt>
                <c:pt idx="288">
                  <c:v>996.35214446253929</c:v>
                </c:pt>
                <c:pt idx="289">
                  <c:v>973.68605841535941</c:v>
                </c:pt>
                <c:pt idx="290">
                  <c:v>951.5359154766694</c:v>
                </c:pt>
                <c:pt idx="291">
                  <c:v>929.88997134749025</c:v>
                </c:pt>
                <c:pt idx="292">
                  <c:v>908.73674906172653</c:v>
                </c:pt>
                <c:pt idx="293">
                  <c:v>888.06503290092439</c:v>
                </c:pt>
                <c:pt idx="294">
                  <c:v>867.86386244755795</c:v>
                </c:pt>
                <c:pt idx="295">
                  <c:v>848.12252677365427</c:v>
                </c:pt>
                <c:pt idx="296">
                  <c:v>828.83055876173262</c:v>
                </c:pt>
                <c:pt idx="297">
                  <c:v>809.97772955499386</c:v>
                </c:pt>
                <c:pt idx="298">
                  <c:v>791.55404313384452</c:v>
                </c:pt>
                <c:pt idx="299">
                  <c:v>773.54973101588212</c:v>
                </c:pt>
                <c:pt idx="300">
                  <c:v>755.95524707650213</c:v>
                </c:pt>
                <c:pt idx="301">
                  <c:v>738.76126248743083</c:v>
                </c:pt>
                <c:pt idx="302">
                  <c:v>721.95866077044832</c:v>
                </c:pt>
                <c:pt idx="303">
                  <c:v>705.53853296371824</c:v>
                </c:pt>
                <c:pt idx="304">
                  <c:v>689.49217289813157</c:v>
                </c:pt>
                <c:pt idx="305">
                  <c:v>673.81107258117993</c:v>
                </c:pt>
                <c:pt idx="306">
                  <c:v>658.48691768591175</c:v>
                </c:pt>
                <c:pt idx="307">
                  <c:v>643.51158314256463</c:v>
                </c:pt>
                <c:pt idx="308">
                  <c:v>628.87712883054053</c:v>
                </c:pt>
                <c:pt idx="309">
                  <c:v>614.57579536845446</c:v>
                </c:pt>
                <c:pt idx="310">
                  <c:v>600.60000000000093</c:v>
                </c:pt>
                <c:pt idx="311">
                  <c:v>586.94233257348742</c:v>
                </c:pt>
                <c:pt idx="312">
                  <c:v>573.59555161286255</c:v>
                </c:pt>
                <c:pt idx="313">
                  <c:v>560.55258047819564</c:v>
                </c:pt>
                <c:pt idx="314">
                  <c:v>547.80650361354594</c:v>
                </c:pt>
                <c:pt idx="315">
                  <c:v>535.35056288024839</c:v>
                </c:pt>
                <c:pt idx="316">
                  <c:v>523.1781539736495</c:v>
                </c:pt>
                <c:pt idx="317">
                  <c:v>511.28282292142706</c:v>
                </c:pt>
                <c:pt idx="318">
                  <c:v>499.65826266160286</c:v>
                </c:pt>
                <c:pt idx="319">
                  <c:v>488.29830969845995</c:v>
                </c:pt>
                <c:pt idx="320">
                  <c:v>477.19694083457023</c:v>
                </c:pt>
                <c:pt idx="321">
                  <c:v>466.34826997721626</c:v>
                </c:pt>
                <c:pt idx="322">
                  <c:v>455.74654501751149</c:v>
                </c:pt>
                <c:pt idx="323">
                  <c:v>445.38614478055098</c:v>
                </c:pt>
                <c:pt idx="324">
                  <c:v>435.26157604499457</c:v>
                </c:pt>
                <c:pt idx="325">
                  <c:v>425.3674706304833</c:v>
                </c:pt>
                <c:pt idx="326">
                  <c:v>415.69858255136324</c:v>
                </c:pt>
                <c:pt idx="327">
                  <c:v>406.24978523518962</c:v>
                </c:pt>
                <c:pt idx="328">
                  <c:v>397.01606880455819</c:v>
                </c:pt>
                <c:pt idx="329">
                  <c:v>387.99253742079389</c:v>
                </c:pt>
                <c:pt idx="330">
                  <c:v>379.17440668811656</c:v>
                </c:pt>
                <c:pt idx="331">
                  <c:v>370.5570011168893</c:v>
                </c:pt>
                <c:pt idx="332">
                  <c:v>362.13575164461542</c:v>
                </c:pt>
                <c:pt idx="333">
                  <c:v>353.90619321335413</c:v>
                </c:pt>
                <c:pt idx="334">
                  <c:v>345.86396240229487</c:v>
                </c:pt>
                <c:pt idx="335">
                  <c:v>338.00479511420957</c:v>
                </c:pt>
                <c:pt idx="336">
                  <c:v>330.32452431457494</c:v>
                </c:pt>
                <c:pt idx="337">
                  <c:v>322.81907782215245</c:v>
                </c:pt>
                <c:pt idx="338">
                  <c:v>315.48447614986441</c:v>
                </c:pt>
                <c:pt idx="339">
                  <c:v>308.31683039481919</c:v>
                </c:pt>
                <c:pt idx="340">
                  <c:v>301.31234017636365</c:v>
                </c:pt>
                <c:pt idx="341">
                  <c:v>294.467291621068</c:v>
                </c:pt>
                <c:pt idx="342">
                  <c:v>287.77805539358383</c:v>
                </c:pt>
                <c:pt idx="343">
                  <c:v>281.24108477231925</c:v>
                </c:pt>
                <c:pt idx="344">
                  <c:v>274.85291376892536</c:v>
                </c:pt>
                <c:pt idx="345">
                  <c:v>268.61015529057829</c:v>
                </c:pt>
                <c:pt idx="346">
                  <c:v>262.50949934409994</c:v>
                </c:pt>
                <c:pt idx="347">
                  <c:v>256.54771128095643</c:v>
                </c:pt>
                <c:pt idx="348">
                  <c:v>250.72163008220164</c:v>
                </c:pt>
                <c:pt idx="349">
                  <c:v>245.02816668246805</c:v>
                </c:pt>
                <c:pt idx="350">
                  <c:v>239.46430233209878</c:v>
                </c:pt>
                <c:pt idx="351">
                  <c:v>234.02708699656881</c:v>
                </c:pt>
                <c:pt idx="352">
                  <c:v>228.71363779233675</c:v>
                </c:pt>
                <c:pt idx="353">
                  <c:v>223.52113745830394</c:v>
                </c:pt>
                <c:pt idx="354">
                  <c:v>218.44683286206129</c:v>
                </c:pt>
                <c:pt idx="355">
                  <c:v>213.48803354014575</c:v>
                </c:pt>
                <c:pt idx="356">
                  <c:v>208.64211027151913</c:v>
                </c:pt>
                <c:pt idx="357">
                  <c:v>203.90649368352166</c:v>
                </c:pt>
                <c:pt idx="358">
                  <c:v>199.2786728895552</c:v>
                </c:pt>
                <c:pt idx="359">
                  <c:v>194.75619415777749</c:v>
                </c:pt>
                <c:pt idx="360">
                  <c:v>190.33665961010294</c:v>
                </c:pt>
                <c:pt idx="361">
                  <c:v>186.01772595081565</c:v>
                </c:pt>
                <c:pt idx="362">
                  <c:v>181.7971032241212</c:v>
                </c:pt>
                <c:pt idx="363">
                  <c:v>177.6725535999837</c:v>
                </c:pt>
                <c:pt idx="364">
                  <c:v>173.64189018759657</c:v>
                </c:pt>
                <c:pt idx="365">
                  <c:v>169.70297587586748</c:v>
                </c:pt>
                <c:pt idx="366">
                  <c:v>165.85372220029026</c:v>
                </c:pt>
                <c:pt idx="367">
                  <c:v>162.09208823561519</c:v>
                </c:pt>
                <c:pt idx="368">
                  <c:v>158.41607951372293</c:v>
                </c:pt>
                <c:pt idx="369">
                  <c:v>154.82374696613209</c:v>
                </c:pt>
                <c:pt idx="370">
                  <c:v>151.31318589057508</c:v>
                </c:pt>
                <c:pt idx="371">
                  <c:v>147.88253494110211</c:v>
                </c:pt>
                <c:pt idx="372">
                  <c:v>144.52997514116973</c:v>
                </c:pt>
                <c:pt idx="373">
                  <c:v>141.25372891919537</c:v>
                </c:pt>
                <c:pt idx="374">
                  <c:v>138.05205916606644</c:v>
                </c:pt>
                <c:pt idx="375">
                  <c:v>134.92326831410071</c:v>
                </c:pt>
                <c:pt idx="376">
                  <c:v>131.86569743697348</c:v>
                </c:pt>
                <c:pt idx="377">
                  <c:v>128.87772537013404</c:v>
                </c:pt>
                <c:pt idx="378">
                  <c:v>125.95776785124247</c:v>
                </c:pt>
                <c:pt idx="379">
                  <c:v>123.10427668017188</c:v>
                </c:pt>
                <c:pt idx="380">
                  <c:v>120.31573889813311</c:v>
                </c:pt>
                <c:pt idx="381">
                  <c:v>117.59067598548286</c:v>
                </c:pt>
                <c:pt idx="382">
                  <c:v>114.92764307779498</c:v>
                </c:pt>
                <c:pt idx="383">
                  <c:v>112.32522819977221</c:v>
                </c:pt>
                <c:pt idx="384">
                  <c:v>109.78205151659917</c:v>
                </c:pt>
                <c:pt idx="385">
                  <c:v>107.29676460233533</c:v>
                </c:pt>
                <c:pt idx="386">
                  <c:v>104.8680497249627</c:v>
                </c:pt>
                <c:pt idx="387">
                  <c:v>102.49461914770484</c:v>
                </c:pt>
                <c:pt idx="388">
                  <c:v>100.1752144462538</c:v>
                </c:pt>
                <c:pt idx="389">
                  <c:v>97.908605841535817</c:v>
                </c:pt>
                <c:pt idx="390">
                  <c:v>95.693591547666827</c:v>
                </c:pt>
                <c:pt idx="391">
                  <c:v>93.528997134749062</c:v>
                </c:pt>
                <c:pt idx="392">
                  <c:v>91.413674906172687</c:v>
                </c:pt>
                <c:pt idx="393">
                  <c:v>89.3465032900925</c:v>
                </c:pt>
                <c:pt idx="394">
                  <c:v>87.326386244755696</c:v>
                </c:pt>
                <c:pt idx="395">
                  <c:v>85.352252677365314</c:v>
                </c:pt>
                <c:pt idx="396">
                  <c:v>83.423055876173294</c:v>
                </c:pt>
                <c:pt idx="397">
                  <c:v>81.537772955499435</c:v>
                </c:pt>
                <c:pt idx="398">
                  <c:v>79.6954043133845</c:v>
                </c:pt>
                <c:pt idx="399">
                  <c:v>77.894973101588135</c:v>
                </c:pt>
                <c:pt idx="400">
                  <c:v>76.13552470765012</c:v>
                </c:pt>
                <c:pt idx="401">
                  <c:v>74.416126248743112</c:v>
                </c:pt>
                <c:pt idx="402">
                  <c:v>72.735866077044875</c:v>
                </c:pt>
                <c:pt idx="403">
                  <c:v>71.093853296371861</c:v>
                </c:pt>
                <c:pt idx="404">
                  <c:v>69.48921728981307</c:v>
                </c:pt>
                <c:pt idx="405">
                  <c:v>67.921107258117928</c:v>
                </c:pt>
                <c:pt idx="406">
                  <c:v>66.388691768591102</c:v>
                </c:pt>
                <c:pt idx="407">
                  <c:v>64.891158314256501</c:v>
                </c:pt>
                <c:pt idx="408">
                  <c:v>63.427712883054106</c:v>
                </c:pt>
                <c:pt idx="409">
                  <c:v>61.997579536845386</c:v>
                </c:pt>
                <c:pt idx="410">
                  <c:v>60.600000000000016</c:v>
                </c:pt>
                <c:pt idx="411">
                  <c:v>59.234233257348684</c:v>
                </c:pt>
                <c:pt idx="412">
                  <c:v>57.899555161286294</c:v>
                </c:pt>
                <c:pt idx="413">
                  <c:v>56.595258047819598</c:v>
                </c:pt>
                <c:pt idx="414">
                  <c:v>55.320650361354637</c:v>
                </c:pt>
                <c:pt idx="415">
                  <c:v>54.07505628802479</c:v>
                </c:pt>
                <c:pt idx="416">
                  <c:v>52.857815397364895</c:v>
                </c:pt>
                <c:pt idx="417">
                  <c:v>51.668282292142642</c:v>
                </c:pt>
                <c:pt idx="418">
                  <c:v>50.505826266160319</c:v>
                </c:pt>
                <c:pt idx="419">
                  <c:v>49.369830969846021</c:v>
                </c:pt>
                <c:pt idx="420">
                  <c:v>48.25969408345702</c:v>
                </c:pt>
                <c:pt idx="421">
                  <c:v>47.174826997721581</c:v>
                </c:pt>
                <c:pt idx="422">
                  <c:v>46.114654501751104</c:v>
                </c:pt>
                <c:pt idx="423">
                  <c:v>45.078614478055123</c:v>
                </c:pt>
                <c:pt idx="424">
                  <c:v>44.06615760449948</c:v>
                </c:pt>
                <c:pt idx="425">
                  <c:v>43.076747063048359</c:v>
                </c:pt>
                <c:pt idx="426">
                  <c:v>42.109858255136274</c:v>
                </c:pt>
                <c:pt idx="427">
                  <c:v>41.164978523518911</c:v>
                </c:pt>
                <c:pt idx="428">
                  <c:v>40.241606880455777</c:v>
                </c:pt>
                <c:pt idx="429">
                  <c:v>39.339253742079421</c:v>
                </c:pt>
                <c:pt idx="430">
                  <c:v>38.457440668811685</c:v>
                </c:pt>
                <c:pt idx="431">
                  <c:v>37.595700111688956</c:v>
                </c:pt>
                <c:pt idx="432">
                  <c:v>36.753575164461495</c:v>
                </c:pt>
                <c:pt idx="433">
                  <c:v>35.930619321335364</c:v>
                </c:pt>
                <c:pt idx="434">
                  <c:v>35.126396240229511</c:v>
                </c:pt>
                <c:pt idx="435">
                  <c:v>34.34047951142098</c:v>
                </c:pt>
                <c:pt idx="436">
                  <c:v>33.572452431457506</c:v>
                </c:pt>
                <c:pt idx="437">
                  <c:v>32.821907782215206</c:v>
                </c:pt>
                <c:pt idx="438">
                  <c:v>32.088447614986393</c:v>
                </c:pt>
                <c:pt idx="439">
                  <c:v>31.371683039481876</c:v>
                </c:pt>
                <c:pt idx="440">
                  <c:v>30.671234017636387</c:v>
                </c:pt>
                <c:pt idx="441">
                  <c:v>29.986729162106819</c:v>
                </c:pt>
                <c:pt idx="442">
                  <c:v>29.317805539358353</c:v>
                </c:pt>
                <c:pt idx="443">
                  <c:v>28.664108477231895</c:v>
                </c:pt>
                <c:pt idx="444">
                  <c:v>28.025291376892511</c:v>
                </c:pt>
                <c:pt idx="445">
                  <c:v>27.40101552905784</c:v>
                </c:pt>
                <c:pt idx="446">
                  <c:v>26.790949934410012</c:v>
                </c:pt>
                <c:pt idx="447">
                  <c:v>26.194771128095617</c:v>
                </c:pt>
                <c:pt idx="448">
                  <c:v>25.61216300822014</c:v>
                </c:pt>
                <c:pt idx="449">
                  <c:v>25.042816668246775</c:v>
                </c:pt>
                <c:pt idx="450">
                  <c:v>24.486430233209898</c:v>
                </c:pt>
                <c:pt idx="451">
                  <c:v>23.942708699656901</c:v>
                </c:pt>
                <c:pt idx="452">
                  <c:v>23.411363779233692</c:v>
                </c:pt>
                <c:pt idx="453">
                  <c:v>22.892113745830375</c:v>
                </c:pt>
                <c:pt idx="454">
                  <c:v>22.384683286206101</c:v>
                </c:pt>
                <c:pt idx="455">
                  <c:v>21.888803354014595</c:v>
                </c:pt>
                <c:pt idx="456">
                  <c:v>21.404211027151927</c:v>
                </c:pt>
                <c:pt idx="457">
                  <c:v>20.930649368352181</c:v>
                </c:pt>
                <c:pt idx="458">
                  <c:v>20.4678672889555</c:v>
                </c:pt>
                <c:pt idx="459">
                  <c:v>20.015619415777731</c:v>
                </c:pt>
                <c:pt idx="460">
                  <c:v>19.573665961010278</c:v>
                </c:pt>
                <c:pt idx="461">
                  <c:v>19.141772595081576</c:v>
                </c:pt>
                <c:pt idx="462">
                  <c:v>18.719710322412134</c:v>
                </c:pt>
                <c:pt idx="463">
                  <c:v>18.307255359998351</c:v>
                </c:pt>
                <c:pt idx="464">
                  <c:v>17.904189018759642</c:v>
                </c:pt>
                <c:pt idx="465">
                  <c:v>17.510297587586731</c:v>
                </c:pt>
                <c:pt idx="466">
                  <c:v>17.125372220029035</c:v>
                </c:pt>
                <c:pt idx="467">
                  <c:v>16.749208823561535</c:v>
                </c:pt>
                <c:pt idx="468">
                  <c:v>16.381607951372303</c:v>
                </c:pt>
                <c:pt idx="469">
                  <c:v>16.022374696613195</c:v>
                </c:pt>
                <c:pt idx="470">
                  <c:v>15.671318589057494</c:v>
                </c:pt>
                <c:pt idx="471">
                  <c:v>15.328253494110195</c:v>
                </c:pt>
                <c:pt idx="472">
                  <c:v>14.992997514116981</c:v>
                </c:pt>
                <c:pt idx="473">
                  <c:v>14.665372891919549</c:v>
                </c:pt>
                <c:pt idx="474">
                  <c:v>14.345205916606652</c:v>
                </c:pt>
                <c:pt idx="475">
                  <c:v>14.032326831410057</c:v>
                </c:pt>
                <c:pt idx="476">
                  <c:v>13.726569743697334</c:v>
                </c:pt>
                <c:pt idx="477">
                  <c:v>13.427772537013389</c:v>
                </c:pt>
                <c:pt idx="478">
                  <c:v>13.135776785124257</c:v>
                </c:pt>
                <c:pt idx="479">
                  <c:v>12.850427668017197</c:v>
                </c:pt>
                <c:pt idx="480">
                  <c:v>12.571573889813299</c:v>
                </c:pt>
                <c:pt idx="481">
                  <c:v>12.299067598548273</c:v>
                </c:pt>
                <c:pt idx="482">
                  <c:v>12.032764307779486</c:v>
                </c:pt>
                <c:pt idx="483">
                  <c:v>11.772522819977226</c:v>
                </c:pt>
                <c:pt idx="484">
                  <c:v>11.518205151659924</c:v>
                </c:pt>
                <c:pt idx="485">
                  <c:v>11.269676460233541</c:v>
                </c:pt>
                <c:pt idx="486">
                  <c:v>11.026804972496258</c:v>
                </c:pt>
                <c:pt idx="487">
                  <c:v>10.789461914770472</c:v>
                </c:pt>
                <c:pt idx="488">
                  <c:v>10.557521444625388</c:v>
                </c:pt>
                <c:pt idx="489">
                  <c:v>10.330860584153589</c:v>
                </c:pt>
                <c:pt idx="490">
                  <c:v>10.10935915476669</c:v>
                </c:pt>
                <c:pt idx="491">
                  <c:v>9.8928997134748968</c:v>
                </c:pt>
                <c:pt idx="492">
                  <c:v>9.6813674906172604</c:v>
                </c:pt>
                <c:pt idx="493">
                  <c:v>9.4746503290092399</c:v>
                </c:pt>
                <c:pt idx="494">
                  <c:v>9.2726386244755776</c:v>
                </c:pt>
                <c:pt idx="495">
                  <c:v>9.0752252677365366</c:v>
                </c:pt>
                <c:pt idx="496">
                  <c:v>8.8823055876173225</c:v>
                </c:pt>
                <c:pt idx="497">
                  <c:v>8.6937772955499355</c:v>
                </c:pt>
                <c:pt idx="498">
                  <c:v>8.5095404313384417</c:v>
                </c:pt>
                <c:pt idx="499">
                  <c:v>8.3294973101588194</c:v>
                </c:pt>
                <c:pt idx="500">
                  <c:v>8.1535524707650175</c:v>
                </c:pt>
                <c:pt idx="501">
                  <c:v>7.9816126248743053</c:v>
                </c:pt>
                <c:pt idx="502">
                  <c:v>7.8135866077044787</c:v>
                </c:pt>
                <c:pt idx="503">
                  <c:v>7.6493853296371794</c:v>
                </c:pt>
                <c:pt idx="504">
                  <c:v>7.488921728981313</c:v>
                </c:pt>
                <c:pt idx="505">
                  <c:v>7.3321107258117957</c:v>
                </c:pt>
                <c:pt idx="506">
                  <c:v>7.1788691768591155</c:v>
                </c:pt>
                <c:pt idx="507">
                  <c:v>7.0291158314256439</c:v>
                </c:pt>
                <c:pt idx="508">
                  <c:v>6.8827712883054026</c:v>
                </c:pt>
                <c:pt idx="509">
                  <c:v>6.7397579536845411</c:v>
                </c:pt>
                <c:pt idx="510">
                  <c:v>6.6000000000000059</c:v>
                </c:pt>
                <c:pt idx="511">
                  <c:v>6.4634233257348699</c:v>
                </c:pt>
                <c:pt idx="512">
                  <c:v>6.3299555161286216</c:v>
                </c:pt>
                <c:pt idx="513">
                  <c:v>6.1995258047819535</c:v>
                </c:pt>
                <c:pt idx="514">
                  <c:v>6.0720650361354576</c:v>
                </c:pt>
                <c:pt idx="515">
                  <c:v>5.9475056288024808</c:v>
                </c:pt>
                <c:pt idx="516">
                  <c:v>5.825781539736492</c:v>
                </c:pt>
                <c:pt idx="517">
                  <c:v>5.7068282292142669</c:v>
                </c:pt>
                <c:pt idx="518">
                  <c:v>5.5905826266160341</c:v>
                </c:pt>
                <c:pt idx="519">
                  <c:v>5.4769830969846049</c:v>
                </c:pt>
                <c:pt idx="520">
                  <c:v>5.365969408345701</c:v>
                </c:pt>
                <c:pt idx="521">
                  <c:v>5.2574826997721598</c:v>
                </c:pt>
                <c:pt idx="522">
                  <c:v>5.1514654501751123</c:v>
                </c:pt>
                <c:pt idx="523">
                  <c:v>5.0478614478055146</c:v>
                </c:pt>
                <c:pt idx="524">
                  <c:v>4.9466157604499505</c:v>
                </c:pt>
                <c:pt idx="525">
                  <c:v>4.8476747063048382</c:v>
                </c:pt>
                <c:pt idx="526">
                  <c:v>4.7509858255136299</c:v>
                </c:pt>
                <c:pt idx="527">
                  <c:v>4.6564978523518876</c:v>
                </c:pt>
                <c:pt idx="528">
                  <c:v>4.5641606880455727</c:v>
                </c:pt>
                <c:pt idx="529">
                  <c:v>4.473925374207945</c:v>
                </c:pt>
                <c:pt idx="530">
                  <c:v>4.3857440668811707</c:v>
                </c:pt>
                <c:pt idx="531">
                  <c:v>4.2995700111688917</c:v>
                </c:pt>
                <c:pt idx="532">
                  <c:v>4.2153575164461445</c:v>
                </c:pt>
                <c:pt idx="533">
                  <c:v>4.1330619321335327</c:v>
                </c:pt>
                <c:pt idx="534">
                  <c:v>4.0526396240229534</c:v>
                </c:pt>
                <c:pt idx="535">
                  <c:v>3.9740479511420941</c:v>
                </c:pt>
                <c:pt idx="536">
                  <c:v>3.8972452431457474</c:v>
                </c:pt>
                <c:pt idx="537">
                  <c:v>3.8221907782215165</c:v>
                </c:pt>
                <c:pt idx="538">
                  <c:v>3.7488447614986358</c:v>
                </c:pt>
                <c:pt idx="539">
                  <c:v>3.6771683039481902</c:v>
                </c:pt>
                <c:pt idx="540">
                  <c:v>3.6071234017636349</c:v>
                </c:pt>
                <c:pt idx="541">
                  <c:v>3.5386729162106789</c:v>
                </c:pt>
                <c:pt idx="542">
                  <c:v>3.4717805539358322</c:v>
                </c:pt>
                <c:pt idx="543">
                  <c:v>3.4064108477231914</c:v>
                </c:pt>
                <c:pt idx="544">
                  <c:v>3.3425291376892527</c:v>
                </c:pt>
                <c:pt idx="545">
                  <c:v>3.2801015529057813</c:v>
                </c:pt>
                <c:pt idx="546">
                  <c:v>3.219094993440998</c:v>
                </c:pt>
                <c:pt idx="547">
                  <c:v>3.1594771128095589</c:v>
                </c:pt>
                <c:pt idx="548">
                  <c:v>3.1012163008220153</c:v>
                </c:pt>
                <c:pt idx="549">
                  <c:v>3.0442816668246797</c:v>
                </c:pt>
                <c:pt idx="550">
                  <c:v>2.9886430233209866</c:v>
                </c:pt>
                <c:pt idx="551">
                  <c:v>2.9342708699656872</c:v>
                </c:pt>
                <c:pt idx="552">
                  <c:v>2.881136377923371</c:v>
                </c:pt>
                <c:pt idx="553">
                  <c:v>2.8292113745830387</c:v>
                </c:pt>
                <c:pt idx="554">
                  <c:v>2.7784683286206122</c:v>
                </c:pt>
                <c:pt idx="555">
                  <c:v>2.728880335401457</c:v>
                </c:pt>
                <c:pt idx="556">
                  <c:v>2.6804211027151941</c:v>
                </c:pt>
                <c:pt idx="557">
                  <c:v>2.6330649368352197</c:v>
                </c:pt>
                <c:pt idx="558">
                  <c:v>2.5867867288955506</c:v>
                </c:pt>
                <c:pt idx="559">
                  <c:v>2.5415619415777737</c:v>
                </c:pt>
                <c:pt idx="560">
                  <c:v>2.4973665961010254</c:v>
                </c:pt>
                <c:pt idx="561">
                  <c:v>2.4541772595081586</c:v>
                </c:pt>
                <c:pt idx="562">
                  <c:v>2.411971032241214</c:v>
                </c:pt>
                <c:pt idx="563">
                  <c:v>2.3707255359998358</c:v>
                </c:pt>
                <c:pt idx="564">
                  <c:v>2.3304189018759622</c:v>
                </c:pt>
                <c:pt idx="565">
                  <c:v>2.291029758758671</c:v>
                </c:pt>
                <c:pt idx="566">
                  <c:v>2.2525372220029043</c:v>
                </c:pt>
                <c:pt idx="567">
                  <c:v>2.2149208823561541</c:v>
                </c:pt>
                <c:pt idx="568">
                  <c:v>2.1781607951372286</c:v>
                </c:pt>
                <c:pt idx="569">
                  <c:v>2.1422374696613176</c:v>
                </c:pt>
                <c:pt idx="570">
                  <c:v>2.1071318589057477</c:v>
                </c:pt>
                <c:pt idx="571">
                  <c:v>2.0728253494110178</c:v>
                </c:pt>
                <c:pt idx="572">
                  <c:v>2.0392997514116993</c:v>
                </c:pt>
                <c:pt idx="573">
                  <c:v>2.0065372891919533</c:v>
                </c:pt>
                <c:pt idx="574">
                  <c:v>1.9745205916606636</c:v>
                </c:pt>
                <c:pt idx="575">
                  <c:v>1.9432326831410043</c:v>
                </c:pt>
                <c:pt idx="576">
                  <c:v>1.9126569743697321</c:v>
                </c:pt>
                <c:pt idx="577">
                  <c:v>1.8827772537013399</c:v>
                </c:pt>
                <c:pt idx="578">
                  <c:v>1.8535776785124241</c:v>
                </c:pt>
                <c:pt idx="579">
                  <c:v>1.8250427668017184</c:v>
                </c:pt>
                <c:pt idx="580">
                  <c:v>1.7971573889813284</c:v>
                </c:pt>
                <c:pt idx="581">
                  <c:v>1.7699067598548281</c:v>
                </c:pt>
                <c:pt idx="582">
                  <c:v>1.7432764307779496</c:v>
                </c:pt>
                <c:pt idx="583">
                  <c:v>1.7172522819977214</c:v>
                </c:pt>
                <c:pt idx="584">
                  <c:v>1.6918205151659911</c:v>
                </c:pt>
                <c:pt idx="585">
                  <c:v>1.6669676460233549</c:v>
                </c:pt>
                <c:pt idx="586">
                  <c:v>1.6426804972496267</c:v>
                </c:pt>
                <c:pt idx="587">
                  <c:v>1.6189461914770478</c:v>
                </c:pt>
                <c:pt idx="588">
                  <c:v>1.5957521444625378</c:v>
                </c:pt>
                <c:pt idx="589">
                  <c:v>1.5730860584153596</c:v>
                </c:pt>
                <c:pt idx="590">
                  <c:v>1.5509359154766695</c:v>
                </c:pt>
                <c:pt idx="591">
                  <c:v>1.5292899713474903</c:v>
                </c:pt>
                <c:pt idx="592">
                  <c:v>1.5081367490617266</c:v>
                </c:pt>
                <c:pt idx="593">
                  <c:v>1.4874650329009229</c:v>
                </c:pt>
                <c:pt idx="594">
                  <c:v>1.4672638624475582</c:v>
                </c:pt>
                <c:pt idx="595">
                  <c:v>1.4475225267736542</c:v>
                </c:pt>
                <c:pt idx="596">
                  <c:v>1.4282305587617325</c:v>
                </c:pt>
                <c:pt idx="597">
                  <c:v>1.4093777295549941</c:v>
                </c:pt>
                <c:pt idx="598">
                  <c:v>1.3909540431338432</c:v>
                </c:pt>
                <c:pt idx="599">
                  <c:v>1.3729497310158822</c:v>
                </c:pt>
                <c:pt idx="600">
                  <c:v>1.3553552470765022</c:v>
                </c:pt>
                <c:pt idx="601">
                  <c:v>1.3381612624874308</c:v>
                </c:pt>
                <c:pt idx="602">
                  <c:v>1.3213586607704473</c:v>
                </c:pt>
                <c:pt idx="603">
                  <c:v>1.3049385329637173</c:v>
                </c:pt>
                <c:pt idx="604">
                  <c:v>1.2888921728981315</c:v>
                </c:pt>
                <c:pt idx="605">
                  <c:v>1.27321107258118</c:v>
                </c:pt>
                <c:pt idx="606">
                  <c:v>1.2578869176859107</c:v>
                </c:pt>
                <c:pt idx="607">
                  <c:v>1.2429115831425637</c:v>
                </c:pt>
                <c:pt idx="608">
                  <c:v>1.2282771288305394</c:v>
                </c:pt>
                <c:pt idx="609">
                  <c:v>1.2139757953684547</c:v>
                </c:pt>
                <c:pt idx="610">
                  <c:v>1.2</c:v>
                </c:pt>
                <c:pt idx="611">
                  <c:v>1.1863423325734863</c:v>
                </c:pt>
                <c:pt idx="612">
                  <c:v>1.1729955516128616</c:v>
                </c:pt>
                <c:pt idx="613">
                  <c:v>1.1599525804781947</c:v>
                </c:pt>
                <c:pt idx="614">
                  <c:v>1.1472065036135461</c:v>
                </c:pt>
                <c:pt idx="615">
                  <c:v>1.1347505628802474</c:v>
                </c:pt>
                <c:pt idx="616">
                  <c:v>1.1225781539736488</c:v>
                </c:pt>
                <c:pt idx="617">
                  <c:v>1.1106828229214263</c:v>
                </c:pt>
                <c:pt idx="618">
                  <c:v>1.099058262661603</c:v>
                </c:pt>
                <c:pt idx="619">
                  <c:v>1.0876983096984598</c:v>
                </c:pt>
                <c:pt idx="620">
                  <c:v>1.0765969408345701</c:v>
                </c:pt>
                <c:pt idx="621">
                  <c:v>0.96995700111689009</c:v>
                </c:pt>
                <c:pt idx="622">
                  <c:v>0.96153575164461547</c:v>
                </c:pt>
                <c:pt idx="623">
                  <c:v>0.94526396240229371</c:v>
                </c:pt>
                <c:pt idx="624">
                  <c:v>0.92972452431457442</c:v>
                </c:pt>
                <c:pt idx="625">
                  <c:v>0.91488447614986435</c:v>
                </c:pt>
                <c:pt idx="626">
                  <c:v>0.90071234017636415</c:v>
                </c:pt>
                <c:pt idx="627">
                  <c:v>0.88717805539358285</c:v>
                </c:pt>
                <c:pt idx="628">
                  <c:v>0.87425291376892489</c:v>
                </c:pt>
                <c:pt idx="629">
                  <c:v>0.86190949934409944</c:v>
                </c:pt>
                <c:pt idx="630">
                  <c:v>0.8501216300822021</c:v>
                </c:pt>
                <c:pt idx="631">
                  <c:v>0.83886430233209841</c:v>
                </c:pt>
                <c:pt idx="632">
                  <c:v>0.82811363779233682</c:v>
                </c:pt>
                <c:pt idx="633">
                  <c:v>0.81784683286206095</c:v>
                </c:pt>
                <c:pt idx="634">
                  <c:v>0.80804211027151918</c:v>
                </c:pt>
                <c:pt idx="635">
                  <c:v>0.79867867288955408</c:v>
                </c:pt>
                <c:pt idx="636">
                  <c:v>0.78973665961010298</c:v>
                </c:pt>
                <c:pt idx="637">
                  <c:v>0.78119710322412117</c:v>
                </c:pt>
                <c:pt idx="638">
                  <c:v>0.77304189018759661</c:v>
                </c:pt>
                <c:pt idx="639">
                  <c:v>0.76525372220028964</c:v>
                </c:pt>
                <c:pt idx="640">
                  <c:v>0.75781607951372265</c:v>
                </c:pt>
                <c:pt idx="641">
                  <c:v>0.75071318589057512</c:v>
                </c:pt>
                <c:pt idx="642">
                  <c:v>0.74392997514116976</c:v>
                </c:pt>
                <c:pt idx="643">
                  <c:v>0.73745205916606671</c:v>
                </c:pt>
                <c:pt idx="644">
                  <c:v>0.73126569743697301</c:v>
                </c:pt>
                <c:pt idx="645">
                  <c:v>0.72535776785124229</c:v>
                </c:pt>
                <c:pt idx="646">
                  <c:v>0.71971573889813312</c:v>
                </c:pt>
                <c:pt idx="647">
                  <c:v>0.71432764307779517</c:v>
                </c:pt>
                <c:pt idx="648">
                  <c:v>0.70918205151659897</c:v>
                </c:pt>
                <c:pt idx="649">
                  <c:v>0.70426804972496249</c:v>
                </c:pt>
                <c:pt idx="650">
                  <c:v>0.6995752144462537</c:v>
                </c:pt>
                <c:pt idx="651">
                  <c:v>0.69509359154766714</c:v>
                </c:pt>
                <c:pt idx="652">
                  <c:v>0.69081367490617251</c:v>
                </c:pt>
                <c:pt idx="653">
                  <c:v>0.68672638624475568</c:v>
                </c:pt>
                <c:pt idx="654">
                  <c:v>0.6828230558761732</c:v>
                </c:pt>
                <c:pt idx="655">
                  <c:v>0.67909540431338455</c:v>
                </c:pt>
                <c:pt idx="656">
                  <c:v>0.67553552470764988</c:v>
                </c:pt>
                <c:pt idx="657">
                  <c:v>0.6721358660770449</c:v>
                </c:pt>
                <c:pt idx="658">
                  <c:v>0.6688892172898131</c:v>
                </c:pt>
                <c:pt idx="659">
                  <c:v>0.66578869176859123</c:v>
                </c:pt>
                <c:pt idx="660">
                  <c:v>0.66282771288305387</c:v>
                </c:pt>
                <c:pt idx="661">
                  <c:v>0.65999999999999992</c:v>
                </c:pt>
                <c:pt idx="662">
                  <c:v>0.65729955516128624</c:v>
                </c:pt>
                <c:pt idx="663">
                  <c:v>0.65472065036135474</c:v>
                </c:pt>
                <c:pt idx="664">
                  <c:v>0.65225781539736483</c:v>
                </c:pt>
                <c:pt idx="665">
                  <c:v>0.64990582626616022</c:v>
                </c:pt>
                <c:pt idx="666">
                  <c:v>0.64765969408345703</c:v>
                </c:pt>
                <c:pt idx="667">
                  <c:v>0.63615357516446147</c:v>
                </c:pt>
                <c:pt idx="668">
                  <c:v>0.63452639624022933</c:v>
                </c:pt>
                <c:pt idx="669">
                  <c:v>0.6329724524314575</c:v>
                </c:pt>
                <c:pt idx="670">
                  <c:v>0.63148844761498635</c:v>
                </c:pt>
                <c:pt idx="671">
                  <c:v>0.63007123401763632</c:v>
                </c:pt>
                <c:pt idx="672">
                  <c:v>0.62871780553935819</c:v>
                </c:pt>
                <c:pt idx="673">
                  <c:v>0.6274252913768924</c:v>
                </c:pt>
                <c:pt idx="674">
                  <c:v>0.62619094993441005</c:v>
                </c:pt>
                <c:pt idx="675">
                  <c:v>0.62501216300822016</c:v>
                </c:pt>
                <c:pt idx="676">
                  <c:v>0.62388643023320978</c:v>
                </c:pt>
                <c:pt idx="677">
                  <c:v>0.62281136377923363</c:v>
                </c:pt>
                <c:pt idx="678">
                  <c:v>0.62178468328620606</c:v>
                </c:pt>
                <c:pt idx="679">
                  <c:v>0.620804211027152</c:v>
                </c:pt>
                <c:pt idx="680">
                  <c:v>0.61986786728895549</c:v>
                </c:pt>
                <c:pt idx="681">
                  <c:v>0.61897366596101022</c:v>
                </c:pt>
                <c:pt idx="682">
                  <c:v>0.61811971032241209</c:v>
                </c:pt>
                <c:pt idx="683">
                  <c:v>0.6165253722200289</c:v>
                </c:pt>
                <c:pt idx="684">
                  <c:v>0.61578160795137227</c:v>
                </c:pt>
                <c:pt idx="685">
                  <c:v>0.6150713185890575</c:v>
                </c:pt>
                <c:pt idx="686">
                  <c:v>0.61439299751411691</c:v>
                </c:pt>
                <c:pt idx="687">
                  <c:v>0.61374520591660664</c:v>
                </c:pt>
                <c:pt idx="688">
                  <c:v>0.61343232683141002</c:v>
                </c:pt>
                <c:pt idx="689">
                  <c:v>0.61312656974369728</c:v>
                </c:pt>
                <c:pt idx="690">
                  <c:v>0.61253577678512428</c:v>
                </c:pt>
                <c:pt idx="691">
                  <c:v>0.61197157388981327</c:v>
                </c:pt>
                <c:pt idx="692">
                  <c:v>0.61143276430777949</c:v>
                </c:pt>
                <c:pt idx="693">
                  <c:v>0.61091820515165984</c:v>
                </c:pt>
                <c:pt idx="694">
                  <c:v>0.61042680497249624</c:v>
                </c:pt>
                <c:pt idx="695">
                  <c:v>0.60995752144462534</c:v>
                </c:pt>
                <c:pt idx="696">
                  <c:v>0.60950935915476667</c:v>
                </c:pt>
                <c:pt idx="697">
                  <c:v>0.60908136749061725</c:v>
                </c:pt>
                <c:pt idx="698">
                  <c:v>0.60867263862447551</c:v>
                </c:pt>
                <c:pt idx="699">
                  <c:v>0.60828230558761731</c:v>
                </c:pt>
                <c:pt idx="700">
                  <c:v>0.60790954043133849</c:v>
                </c:pt>
                <c:pt idx="701">
                  <c:v>0.60755355247076503</c:v>
                </c:pt>
                <c:pt idx="702">
                  <c:v>0.60721358660770441</c:v>
                </c:pt>
                <c:pt idx="703">
                  <c:v>0.60688892172898123</c:v>
                </c:pt>
                <c:pt idx="704">
                  <c:v>0.6065788691768591</c:v>
                </c:pt>
                <c:pt idx="705">
                  <c:v>0.60628277128830532</c:v>
                </c:pt>
                <c:pt idx="706">
                  <c:v>0.60613975795368447</c:v>
                </c:pt>
                <c:pt idx="707">
                  <c:v>0.60599999999999998</c:v>
                </c:pt>
                <c:pt idx="708">
                  <c:v>0.60547206503613549</c:v>
                </c:pt>
                <c:pt idx="709">
                  <c:v>0.6052257815397365</c:v>
                </c:pt>
                <c:pt idx="710">
                  <c:v>0.60499058262661598</c:v>
                </c:pt>
                <c:pt idx="711">
                  <c:v>0.6047659694083457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455-4268-9B4D-54B4201AE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380479"/>
        <c:axId val="645376127"/>
      </c:scatterChart>
      <c:valAx>
        <c:axId val="645380479"/>
        <c:scaling>
          <c:orientation val="minMax"/>
          <c:max val="10"/>
          <c:min val="2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/>
                  <a:t>pH</a:t>
                </a:r>
              </a:p>
            </c:rich>
          </c:tx>
          <c:layout>
            <c:manualLayout>
              <c:xMode val="edge"/>
              <c:yMode val="edge"/>
              <c:x val="0.50599927653307464"/>
              <c:y val="0.88368556511993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76127"/>
        <c:crossesAt val="-4"/>
        <c:crossBetween val="midCat"/>
        <c:majorUnit val="1"/>
        <c:minorUnit val="1"/>
      </c:valAx>
      <c:valAx>
        <c:axId val="645376127"/>
        <c:scaling>
          <c:logBase val="10"/>
          <c:orientation val="minMax"/>
          <c:max val="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600"/>
                  <a:t>Solubility (mg/mL)</a:t>
                </a:r>
              </a:p>
            </c:rich>
          </c:tx>
          <c:layout>
            <c:manualLayout>
              <c:xMode val="edge"/>
              <c:yMode val="edge"/>
              <c:x val="2.5385496770023181E-2"/>
              <c:y val="0.286192974640301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380479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227014</xdr:colOff>
      <xdr:row>17</xdr:row>
      <xdr:rowOff>31273</xdr:rowOff>
    </xdr:from>
    <xdr:to>
      <xdr:col>8</xdr:col>
      <xdr:colOff>214314</xdr:colOff>
      <xdr:row>34</xdr:row>
      <xdr:rowOff>168584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600187</xdr:colOff>
      <xdr:row>18</xdr:row>
      <xdr:rowOff>0</xdr:rowOff>
    </xdr:from>
    <xdr:to>
      <xdr:col>12</xdr:col>
      <xdr:colOff>597011</xdr:colOff>
      <xdr:row>35</xdr:row>
      <xdr:rowOff>141092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745688</xdr:colOff>
      <xdr:row>35</xdr:row>
      <xdr:rowOff>139816</xdr:rowOff>
    </xdr:from>
    <xdr:to>
      <xdr:col>7</xdr:col>
      <xdr:colOff>732988</xdr:colOff>
      <xdr:row>51</xdr:row>
      <xdr:rowOff>89016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768991</xdr:colOff>
      <xdr:row>35</xdr:row>
      <xdr:rowOff>128164</xdr:rowOff>
    </xdr:from>
    <xdr:to>
      <xdr:col>12</xdr:col>
      <xdr:colOff>749535</xdr:colOff>
      <xdr:row>51</xdr:row>
      <xdr:rowOff>69258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113862</xdr:colOff>
      <xdr:row>18</xdr:row>
      <xdr:rowOff>63222</xdr:rowOff>
    </xdr:from>
    <xdr:to>
      <xdr:col>4</xdr:col>
      <xdr:colOff>442592</xdr:colOff>
      <xdr:row>19</xdr:row>
      <xdr:rowOff>194397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019112" y="3735639"/>
          <a:ext cx="328730" cy="3322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4</xdr:col>
      <xdr:colOff>23302</xdr:colOff>
      <xdr:row>34</xdr:row>
      <xdr:rowOff>163121</xdr:rowOff>
    </xdr:from>
    <xdr:to>
      <xdr:col>4</xdr:col>
      <xdr:colOff>349541</xdr:colOff>
      <xdr:row>36</xdr:row>
      <xdr:rowOff>93213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961467" y="6955873"/>
          <a:ext cx="326239" cy="326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C</a:t>
          </a:r>
        </a:p>
      </xdr:txBody>
    </xdr:sp>
    <xdr:clientData/>
  </xdr:twoCellAnchor>
  <xdr:twoCellAnchor>
    <xdr:from>
      <xdr:col>8</xdr:col>
      <xdr:colOff>572035</xdr:colOff>
      <xdr:row>18</xdr:row>
      <xdr:rowOff>54835</xdr:rowOff>
    </xdr:from>
    <xdr:to>
      <xdr:col>9</xdr:col>
      <xdr:colOff>85848</xdr:colOff>
      <xdr:row>19</xdr:row>
      <xdr:rowOff>186010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8192035" y="3727252"/>
          <a:ext cx="328730" cy="3322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B</a:t>
          </a:r>
        </a:p>
      </xdr:txBody>
    </xdr:sp>
    <xdr:clientData/>
  </xdr:twoCellAnchor>
  <xdr:twoCellAnchor>
    <xdr:from>
      <xdr:col>9</xdr:col>
      <xdr:colOff>58254</xdr:colOff>
      <xdr:row>34</xdr:row>
      <xdr:rowOff>151466</xdr:rowOff>
    </xdr:from>
    <xdr:to>
      <xdr:col>9</xdr:col>
      <xdr:colOff>384493</xdr:colOff>
      <xdr:row>36</xdr:row>
      <xdr:rowOff>81558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8132658" y="6944218"/>
          <a:ext cx="326239" cy="326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D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0.48425</cdr:x>
      <cdr:y>0.57445</cdr:y>
    </cdr:from>
    <cdr:to>
      <cdr:x>0.62202</cdr:x>
      <cdr:y>0.72819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2770DB8-7EAC-562D-0C1E-3FC8F667EFA8}"/>
            </a:ext>
          </a:extLst>
        </cdr:cNvPr>
        <cdr:cNvSpPr txBox="1"/>
      </cdr:nvSpPr>
      <cdr:spPr>
        <a:xfrm xmlns:a="http://schemas.openxmlformats.org/drawingml/2006/main">
          <a:off x="1971563" y="2044753"/>
          <a:ext cx="560917" cy="547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US" sz="1200" b="1"/>
            <a:t>↓</a:t>
          </a:r>
        </a:p>
        <a:p xmlns:a="http://schemas.openxmlformats.org/drawingml/2006/main">
          <a:pPr algn="ctr"/>
          <a:r>
            <a:rPr lang="en-US" sz="1200" b="1"/>
            <a:t>50mg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698500</xdr:colOff>
      <xdr:row>3</xdr:row>
      <xdr:rowOff>127000</xdr:rowOff>
    </xdr:from>
    <xdr:to>
      <xdr:col>13</xdr:col>
      <xdr:colOff>687783</xdr:colOff>
      <xdr:row>18</xdr:row>
      <xdr:rowOff>189268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699214</xdr:colOff>
      <xdr:row>43</xdr:row>
      <xdr:rowOff>135741</xdr:rowOff>
    </xdr:from>
    <xdr:to>
      <xdr:col>7</xdr:col>
      <xdr:colOff>800814</xdr:colOff>
      <xdr:row>44</xdr:row>
      <xdr:rowOff>34141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692472" y="8768887"/>
          <a:ext cx="101600" cy="981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375594</xdr:colOff>
      <xdr:row>50</xdr:row>
      <xdr:rowOff>38475</xdr:rowOff>
    </xdr:from>
    <xdr:to>
      <xdr:col>13</xdr:col>
      <xdr:colOff>429637</xdr:colOff>
      <xdr:row>51</xdr:row>
      <xdr:rowOff>272661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1361094" y="13659225"/>
          <a:ext cx="1683876" cy="509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 i="1">
              <a:latin typeface="Arial" panose="020B0604020202020204" pitchFamily="34" charset="0"/>
              <a:cs typeface="Arial" panose="020B0604020202020204" pitchFamily="34" charset="0"/>
            </a:rPr>
            <a:t>Diamorphine</a:t>
          </a:r>
        </a:p>
      </xdr:txBody>
    </xdr:sp>
    <xdr:clientData/>
  </xdr:twoCellAnchor>
  <xdr:twoCellAnchor>
    <xdr:from>
      <xdr:col>11</xdr:col>
      <xdr:colOff>27021</xdr:colOff>
      <xdr:row>34</xdr:row>
      <xdr:rowOff>38677</xdr:rowOff>
    </xdr:from>
    <xdr:to>
      <xdr:col>11</xdr:col>
      <xdr:colOff>353260</xdr:colOff>
      <xdr:row>35</xdr:row>
      <xdr:rowOff>162256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9308830" y="6969634"/>
          <a:ext cx="326239" cy="326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A</a:t>
          </a:r>
        </a:p>
      </xdr:txBody>
    </xdr:sp>
    <xdr:clientData/>
  </xdr:twoCellAnchor>
  <xdr:twoCellAnchor>
    <xdr:from>
      <xdr:col>16</xdr:col>
      <xdr:colOff>54166</xdr:colOff>
      <xdr:row>34</xdr:row>
      <xdr:rowOff>27022</xdr:rowOff>
    </xdr:from>
    <xdr:to>
      <xdr:col>16</xdr:col>
      <xdr:colOff>380405</xdr:colOff>
      <xdr:row>35</xdr:row>
      <xdr:rowOff>150601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3456719" y="6957979"/>
          <a:ext cx="326239" cy="326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600">
              <a:latin typeface="Arial" panose="020B0604020202020204" pitchFamily="34" charset="0"/>
              <a:cs typeface="Arial" panose="020B0604020202020204" pitchFamily="34" charset="0"/>
            </a:rPr>
            <a:t>B</a:t>
          </a:r>
        </a:p>
      </xdr:txBody>
    </xdr:sp>
    <xdr:clientData/>
  </xdr:twoCellAnchor>
  <xdr:twoCellAnchor>
    <xdr:from>
      <xdr:col>14</xdr:col>
      <xdr:colOff>156374</xdr:colOff>
      <xdr:row>59</xdr:row>
      <xdr:rowOff>102380</xdr:rowOff>
    </xdr:from>
    <xdr:to>
      <xdr:col>20</xdr:col>
      <xdr:colOff>645102</xdr:colOff>
      <xdr:row>74</xdr:row>
      <xdr:rowOff>199158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17</xdr:col>
      <xdr:colOff>782566</xdr:colOff>
      <xdr:row>60</xdr:row>
      <xdr:rowOff>111206</xdr:rowOff>
    </xdr:from>
    <xdr:ext cx="984693" cy="2545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6582160" y="16404909"/>
          <a:ext cx="98469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i="1">
              <a:latin typeface="Arial" panose="020B0604020202020204" pitchFamily="34" charset="0"/>
              <a:cs typeface="Arial" panose="020B0604020202020204" pitchFamily="34" charset="0"/>
            </a:rPr>
            <a:t>Diamorphine</a:t>
          </a:r>
        </a:p>
      </xdr:txBody>
    </xdr:sp>
    <xdr:clientData/>
  </xdr:oneCellAnchor>
  <xdr:oneCellAnchor>
    <xdr:from>
      <xdr:col>15</xdr:col>
      <xdr:colOff>354874</xdr:colOff>
      <xdr:row>56</xdr:row>
      <xdr:rowOff>142875</xdr:rowOff>
    </xdr:from>
    <xdr:ext cx="984693" cy="25455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3023124" y="11699875"/>
          <a:ext cx="98469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i="1">
              <a:latin typeface="Arial" panose="020B0604020202020204" pitchFamily="34" charset="0"/>
              <a:cs typeface="Arial" panose="020B0604020202020204" pitchFamily="34" charset="0"/>
            </a:rPr>
            <a:t>Diamorphine</a:t>
          </a:r>
        </a:p>
      </xdr:txBody>
    </xdr:sp>
    <xdr:clientData/>
  </xdr:oneCellAnchor>
  <xdr:twoCellAnchor>
    <xdr:from>
      <xdr:col>6</xdr:col>
      <xdr:colOff>742950</xdr:colOff>
      <xdr:row>52</xdr:row>
      <xdr:rowOff>28575</xdr:rowOff>
    </xdr:from>
    <xdr:to>
      <xdr:col>13</xdr:col>
      <xdr:colOff>422053</xdr:colOff>
      <xdr:row>67</xdr:row>
      <xdr:rowOff>125353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333375</xdr:colOff>
      <xdr:row>63</xdr:row>
      <xdr:rowOff>180975</xdr:rowOff>
    </xdr:from>
    <xdr:to>
      <xdr:col>11</xdr:col>
      <xdr:colOff>342900</xdr:colOff>
      <xdr:row>64</xdr:row>
      <xdr:rowOff>85725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 flipV="1">
          <a:off x="11277600" y="17440275"/>
          <a:ext cx="9525" cy="180975"/>
        </a:xfrm>
        <a:prstGeom prst="straightConnector1">
          <a:avLst/>
        </a:prstGeom>
        <a:ln w="28575">
          <a:solidFill>
            <a:schemeClr val="tx1"/>
          </a:solidFill>
          <a:headEnd type="none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239276</xdr:colOff>
      <xdr:row>42</xdr:row>
      <xdr:rowOff>184058</xdr:rowOff>
    </xdr:from>
    <xdr:to>
      <xdr:col>20</xdr:col>
      <xdr:colOff>728004</xdr:colOff>
      <xdr:row>58</xdr:row>
      <xdr:rowOff>4749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4D04E5-BD18-47EC-B910-F353FAEB29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0.20347</cdr:x>
      <cdr:y>0.35987</cdr:y>
    </cdr:from>
    <cdr:to>
      <cdr:x>0.65172</cdr:x>
      <cdr:y>0.74023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BAE7D025-1F32-BCDC-D8FC-A1EDD436156A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079932" y="1503881"/>
          <a:ext cx="2379073" cy="1589485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0.87756</cdr:x>
      <cdr:y>0.64078</cdr:y>
    </cdr:from>
    <cdr:to>
      <cdr:x>0.89894</cdr:x>
      <cdr:y>0.66549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F9F74B8F-C24E-5C54-D466-6BC441C8D6BE}"/>
            </a:ext>
          </a:extLst>
        </cdr:cNvPr>
        <cdr:cNvSpPr/>
      </cdr:nvSpPr>
      <cdr:spPr>
        <a:xfrm xmlns:a="http://schemas.openxmlformats.org/drawingml/2006/main" flipH="1" flipV="1">
          <a:off x="4691846" y="2717019"/>
          <a:ext cx="114304" cy="104775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GB" sz="11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0.46003</cdr:x>
      <cdr:y>0.10525</cdr:y>
    </cdr:from>
    <cdr:to>
      <cdr:x>0.65151</cdr:x>
      <cdr:y>0.1071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7A6F40D4-920B-8BC9-7D32-E1AC6DB9230D}"/>
            </a:ext>
          </a:extLst>
        </cdr:cNvPr>
        <cdr:cNvCxnSpPr/>
      </cdr:nvCxnSpPr>
      <cdr:spPr>
        <a:xfrm xmlns:a="http://schemas.openxmlformats.org/drawingml/2006/main">
          <a:off x="2442475" y="444603"/>
          <a:ext cx="1016651" cy="7814"/>
        </a:xfrm>
        <a:prstGeom xmlns:a="http://schemas.openxmlformats.org/drawingml/2006/main" prst="straightConnector1">
          <a:avLst/>
        </a:prstGeom>
        <a:ln xmlns:a="http://schemas.openxmlformats.org/drawingml/2006/main" w="28575">
          <a:solidFill>
            <a:srgbClr val="FF0000"/>
          </a:solidFill>
          <a:headEnd type="none" w="med" len="med"/>
          <a:tailEnd type="arrow" w="med" len="me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0.64512</cdr:x>
      <cdr:y>0.07212</cdr:y>
    </cdr:from>
    <cdr:to>
      <cdr:x>0.73846</cdr:x>
      <cdr:y>0.22186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5F7E1474-9707-C63A-4FBD-5F683F76D465}"/>
            </a:ext>
          </a:extLst>
        </cdr:cNvPr>
        <cdr:cNvSpPr txBox="1"/>
      </cdr:nvSpPr>
      <cdr:spPr>
        <a:xfrm xmlns:a="http://schemas.openxmlformats.org/drawingml/2006/main">
          <a:off x="3425212" y="304653"/>
          <a:ext cx="495583" cy="632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 b="0">
              <a:latin typeface="Arial" panose="020B0604020202020204" pitchFamily="34" charset="0"/>
              <a:cs typeface="Arial" panose="020B0604020202020204" pitchFamily="34" charset="0"/>
            </a:rPr>
            <a:t>C*</a:t>
          </a:r>
        </a:p>
      </cdr:txBody>
    </cdr:sp>
  </cdr:relSizeAnchor>
  <cdr:relSizeAnchor xmlns:cdr="http://schemas.openxmlformats.org/drawingml/2006/chartDrawing">
    <cdr:from>
      <cdr:x>0.58687</cdr:x>
      <cdr:y>0.6878</cdr:y>
    </cdr:from>
    <cdr:to>
      <cdr:x>0.79028</cdr:x>
      <cdr:y>0.83754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5F7E1474-9707-C63A-4FBD-5F683F76D465}"/>
            </a:ext>
          </a:extLst>
        </cdr:cNvPr>
        <cdr:cNvSpPr txBox="1"/>
      </cdr:nvSpPr>
      <cdr:spPr>
        <a:xfrm xmlns:a="http://schemas.openxmlformats.org/drawingml/2006/main">
          <a:off x="3115962" y="2905440"/>
          <a:ext cx="1079976" cy="632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300" b="0">
              <a:latin typeface="Arial" panose="020B0604020202020204" pitchFamily="34" charset="0"/>
              <a:cs typeface="Arial" panose="020B0604020202020204" pitchFamily="34" charset="0"/>
            </a:rPr>
            <a:t>blood</a:t>
          </a:r>
          <a:r>
            <a:rPr lang="en-GB" sz="1300" b="0" baseline="0">
              <a:latin typeface="Arial" panose="020B0604020202020204" pitchFamily="34" charset="0"/>
              <a:cs typeface="Arial" panose="020B0604020202020204" pitchFamily="34" charset="0"/>
            </a:rPr>
            <a:t> pH</a:t>
          </a:r>
        </a:p>
      </cdr:txBody>
    </cdr:sp>
  </cdr:relSizeAnchor>
  <cdr:relSizeAnchor xmlns:cdr="http://schemas.openxmlformats.org/drawingml/2006/chartDrawing">
    <cdr:from>
      <cdr:x>0.67467</cdr:x>
      <cdr:y>0.14649</cdr:y>
    </cdr:from>
    <cdr:to>
      <cdr:x>0.67668</cdr:x>
      <cdr:y>0.51602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:a16="http://schemas.microsoft.com/office/drawing/2014/main" id="{CCEC9FAB-F421-AC51-9299-61451EB2E286}"/>
            </a:ext>
          </a:extLst>
        </cdr:cNvPr>
        <cdr:cNvCxnSpPr/>
      </cdr:nvCxnSpPr>
      <cdr:spPr>
        <a:xfrm xmlns:a="http://schemas.openxmlformats.org/drawingml/2006/main" flipH="1">
          <a:off x="3582105" y="618827"/>
          <a:ext cx="10702" cy="1560987"/>
        </a:xfrm>
        <a:prstGeom xmlns:a="http://schemas.openxmlformats.org/drawingml/2006/main" prst="straightConnector1">
          <a:avLst/>
        </a:prstGeom>
        <a:ln xmlns:a="http://schemas.openxmlformats.org/drawingml/2006/main" w="28575">
          <a:solidFill>
            <a:schemeClr val="tx1"/>
          </a:solidFill>
          <a:headEnd type="none" w="med" len="med"/>
          <a:tailEnd type="arrow" w="med" len="me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0.2205</cdr:x>
      <cdr:y>0.3676</cdr:y>
    </cdr:from>
    <cdr:to>
      <cdr:x>0.66875</cdr:x>
      <cdr:y>0.74796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F00BFC58-1389-6106-9423-E88B15D5AB1D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176141" y="1557938"/>
          <a:ext cx="2390990" cy="161199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  <cdr:relSizeAnchor xmlns:cdr="http://schemas.openxmlformats.org/drawingml/2006/chartDrawing">
    <cdr:from>
      <cdr:x>0.88057</cdr:x>
      <cdr:y>0.64417</cdr:y>
    </cdr:from>
    <cdr:to>
      <cdr:x>0.90104</cdr:x>
      <cdr:y>0.67153</cdr:y>
    </cdr:to>
    <cdr:sp macro="" textlink="">
      <cdr:nvSpPr>
        <cdr:cNvPr id="3" name="Oval 2">
          <a:extLst xmlns:a="http://schemas.openxmlformats.org/drawingml/2006/main">
            <a:ext uri="{FF2B5EF4-FFF2-40B4-BE49-F238E27FC236}">
              <a16:creationId xmlns:a16="http://schemas.microsoft.com/office/drawing/2014/main" id="{BDAD7941-27F9-BFF3-0D9F-D9ACB09D1B73}"/>
            </a:ext>
          </a:extLst>
        </cdr:cNvPr>
        <cdr:cNvSpPr/>
      </cdr:nvSpPr>
      <cdr:spPr>
        <a:xfrm xmlns:a="http://schemas.openxmlformats.org/drawingml/2006/main" flipH="1">
          <a:off x="4697010" y="2730059"/>
          <a:ext cx="109201" cy="115937"/>
        </a:xfrm>
        <a:prstGeom xmlns:a="http://schemas.openxmlformats.org/drawingml/2006/main" prst="ellipse">
          <a:avLst/>
        </a:prstGeom>
        <a:solidFill xmlns:a="http://schemas.openxmlformats.org/drawingml/2006/main">
          <a:schemeClr val="tx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GB" sz="1100"/>
        </a:p>
      </cdr:txBody>
    </cdr:sp>
  </cdr:relSizeAnchor>
  <cdr:relSizeAnchor xmlns:cdr="http://schemas.openxmlformats.org/drawingml/2006/chartDrawing">
    <cdr:from>
      <cdr:x>0.6696</cdr:x>
      <cdr:y>0.0152</cdr:y>
    </cdr:from>
    <cdr:to>
      <cdr:x>0.98623</cdr:x>
      <cdr:y>0.08252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B5A4B6C3-67A2-E89B-887C-3282531EB520}"/>
            </a:ext>
          </a:extLst>
        </cdr:cNvPr>
        <cdr:cNvSpPr txBox="1"/>
      </cdr:nvSpPr>
      <cdr:spPr>
        <a:xfrm xmlns:a="http://schemas.openxmlformats.org/drawingml/2006/main">
          <a:off x="3580901" y="64420"/>
          <a:ext cx="1693333" cy="285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600" i="1">
              <a:latin typeface="Arial" panose="020B0604020202020204" pitchFamily="34" charset="0"/>
              <a:cs typeface="Arial" panose="020B0604020202020204" pitchFamily="34" charset="0"/>
            </a:rPr>
            <a:t>Diamorphine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opLeftCell="G1" zoomScale="110" zoomScaleNormal="110" workbookViewId="0">
      <selection activeCell="K16" sqref="K16"/>
    </sheetView>
  </sheetViews>
  <sheetFormatPr baseColWidth="10" defaultColWidth="10.6640625" defaultRowHeight="16" x14ac:dyDescent="0.2"/>
  <cols>
    <col min="2" max="2" width="21" customWidth="1"/>
    <col min="3" max="3" width="19.33203125" customWidth="1"/>
    <col min="5" max="5" width="19" customWidth="1"/>
    <col min="6" max="6" width="20.6640625" customWidth="1"/>
    <col min="7" max="7" width="22.33203125" customWidth="1"/>
    <col min="8" max="8" width="13.33203125" customWidth="1"/>
  </cols>
  <sheetData>
    <row r="1" spans="1:13" x14ac:dyDescent="0.2">
      <c r="B1" s="26" t="s">
        <v>61</v>
      </c>
      <c r="C1" s="27" t="s">
        <v>62</v>
      </c>
      <c r="D1" t="s">
        <v>60</v>
      </c>
      <c r="E1" t="s">
        <v>67</v>
      </c>
      <c r="F1" t="s">
        <v>65</v>
      </c>
      <c r="G1" t="s">
        <v>66</v>
      </c>
      <c r="H1" t="s">
        <v>23</v>
      </c>
    </row>
    <row r="2" spans="1:13" x14ac:dyDescent="0.2">
      <c r="B2" s="28">
        <v>176</v>
      </c>
      <c r="C2" s="29">
        <v>369</v>
      </c>
      <c r="D2">
        <v>1</v>
      </c>
      <c r="E2">
        <f t="shared" ref="E2:E7" si="0">D2*176</f>
        <v>176</v>
      </c>
      <c r="F2" s="30">
        <f t="shared" ref="F2:F7" si="1">-LOG(G2)</f>
        <v>2.0511864543547791</v>
      </c>
      <c r="G2">
        <f t="shared" ref="G2:G7" si="2">SQRT($E$10*D2)</f>
        <v>8.8881944173155886E-3</v>
      </c>
      <c r="H2">
        <f t="shared" ref="H2:H7" si="3">G2-$E$14</f>
        <v>7.5331808671800869E-3</v>
      </c>
    </row>
    <row r="3" spans="1:13" x14ac:dyDescent="0.2">
      <c r="D3">
        <v>0.1</v>
      </c>
      <c r="E3">
        <f t="shared" si="0"/>
        <v>17.600000000000001</v>
      </c>
      <c r="F3" s="30">
        <f t="shared" si="1"/>
        <v>2.5511864543547791</v>
      </c>
      <c r="G3">
        <f t="shared" si="2"/>
        <v>2.8106938645110391E-3</v>
      </c>
      <c r="H3">
        <f t="shared" si="3"/>
        <v>1.4556803143755377E-3</v>
      </c>
    </row>
    <row r="4" spans="1:13" x14ac:dyDescent="0.2">
      <c r="D4">
        <v>0.5</v>
      </c>
      <c r="E4">
        <f t="shared" si="0"/>
        <v>88</v>
      </c>
      <c r="F4" s="30">
        <f t="shared" si="1"/>
        <v>2.2017014521867697</v>
      </c>
      <c r="G4">
        <f t="shared" si="2"/>
        <v>6.2849025449882674E-3</v>
      </c>
      <c r="H4">
        <f t="shared" si="3"/>
        <v>4.9298889948527665E-3</v>
      </c>
    </row>
    <row r="5" spans="1:13" x14ac:dyDescent="0.2">
      <c r="D5">
        <v>0.05</v>
      </c>
      <c r="E5">
        <f t="shared" si="0"/>
        <v>8.8000000000000007</v>
      </c>
      <c r="F5" s="30">
        <f t="shared" si="1"/>
        <v>2.7017014521867697</v>
      </c>
      <c r="G5">
        <f t="shared" si="2"/>
        <v>1.987460691435179E-3</v>
      </c>
      <c r="H5">
        <f t="shared" si="3"/>
        <v>6.3244714129967764E-4</v>
      </c>
    </row>
    <row r="6" spans="1:13" x14ac:dyDescent="0.2">
      <c r="D6">
        <v>0.01</v>
      </c>
      <c r="E6">
        <f t="shared" si="0"/>
        <v>1.76</v>
      </c>
      <c r="F6" s="30">
        <f t="shared" si="1"/>
        <v>3.0511864543547791</v>
      </c>
      <c r="G6">
        <f t="shared" si="2"/>
        <v>8.8881944173155889E-4</v>
      </c>
      <c r="H6">
        <f t="shared" si="3"/>
        <v>-4.6619410840394247E-4</v>
      </c>
      <c r="M6" t="s">
        <v>56</v>
      </c>
    </row>
    <row r="7" spans="1:13" x14ac:dyDescent="0.2">
      <c r="D7">
        <v>1E-3</v>
      </c>
      <c r="E7">
        <f t="shared" si="0"/>
        <v>0.17599999999999999</v>
      </c>
      <c r="F7" s="30">
        <f t="shared" si="1"/>
        <v>3.5511864543547791</v>
      </c>
      <c r="G7">
        <f t="shared" si="2"/>
        <v>2.8106938645110392E-4</v>
      </c>
      <c r="H7">
        <f t="shared" si="3"/>
        <v>-1.0739441636843975E-3</v>
      </c>
    </row>
    <row r="8" spans="1:13" ht="17" thickBot="1" x14ac:dyDescent="0.25"/>
    <row r="9" spans="1:13" ht="17" thickBot="1" x14ac:dyDescent="0.25">
      <c r="A9" s="19"/>
      <c r="B9" s="20" t="s">
        <v>1</v>
      </c>
      <c r="C9" s="21" t="s">
        <v>58</v>
      </c>
      <c r="D9" t="s">
        <v>57</v>
      </c>
      <c r="E9">
        <f>10^-5</f>
        <v>1.0000000000000001E-5</v>
      </c>
    </row>
    <row r="10" spans="1:13" ht="17" thickBot="1" x14ac:dyDescent="0.25">
      <c r="A10" s="22" t="s">
        <v>45</v>
      </c>
      <c r="B10" s="23">
        <v>7.9</v>
      </c>
      <c r="C10" s="24">
        <v>5</v>
      </c>
      <c r="D10" s="18" t="s">
        <v>59</v>
      </c>
      <c r="E10" s="3">
        <f>7.9*10^-5</f>
        <v>7.9000000000000009E-5</v>
      </c>
      <c r="F10" s="11"/>
    </row>
    <row r="11" spans="1:13" x14ac:dyDescent="0.2">
      <c r="D11">
        <f>G5-E14</f>
        <v>6.3244714129967764E-4</v>
      </c>
      <c r="E11">
        <f>SQRT($E$10*D11)</f>
        <v>2.2352477304020361E-4</v>
      </c>
      <c r="G11">
        <f>-LOG(E11)</f>
        <v>3.6506743374159605</v>
      </c>
    </row>
    <row r="13" spans="1:13" x14ac:dyDescent="0.2">
      <c r="D13" t="s">
        <v>1</v>
      </c>
      <c r="E13" t="s">
        <v>2</v>
      </c>
    </row>
    <row r="14" spans="1:13" x14ac:dyDescent="0.2">
      <c r="D14">
        <v>0.5</v>
      </c>
      <c r="E14">
        <f>0.5/369</f>
        <v>1.3550135501355014E-3</v>
      </c>
    </row>
    <row r="16" spans="1:13" x14ac:dyDescent="0.2">
      <c r="D16" t="s">
        <v>22</v>
      </c>
    </row>
    <row r="17" spans="4:4" x14ac:dyDescent="0.2">
      <c r="D17" t="s">
        <v>23</v>
      </c>
    </row>
    <row r="22" spans="4:4" x14ac:dyDescent="0.2">
      <c r="D22">
        <f>E5/E14</f>
        <v>6494.4000000000005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tabSelected="1" topLeftCell="A8" zoomScale="95" zoomScaleNormal="95" workbookViewId="0">
      <selection activeCell="I10" sqref="I10"/>
    </sheetView>
  </sheetViews>
  <sheetFormatPr baseColWidth="10" defaultColWidth="10.6640625" defaultRowHeight="16" x14ac:dyDescent="0.2"/>
  <cols>
    <col min="1" max="1" width="19.1640625" customWidth="1"/>
    <col min="6" max="6" width="16.6640625" customWidth="1"/>
    <col min="15" max="15" width="15.6640625" customWidth="1"/>
    <col min="16" max="16" width="14.83203125" customWidth="1"/>
    <col min="17" max="17" width="12.1640625" bestFit="1" customWidth="1"/>
  </cols>
  <sheetData>
    <row r="1" spans="1:21" x14ac:dyDescent="0.2">
      <c r="B1" s="31" t="s">
        <v>6</v>
      </c>
      <c r="C1" s="31" t="s">
        <v>5</v>
      </c>
      <c r="F1" t="s">
        <v>68</v>
      </c>
    </row>
    <row r="2" spans="1:21" x14ac:dyDescent="0.2">
      <c r="A2" s="25" t="s">
        <v>4</v>
      </c>
      <c r="B2" s="25" t="s">
        <v>0</v>
      </c>
      <c r="C2" s="25" t="s">
        <v>0</v>
      </c>
      <c r="D2" s="25" t="s">
        <v>33</v>
      </c>
      <c r="E2" s="25" t="s">
        <v>63</v>
      </c>
      <c r="F2" s="25" t="s">
        <v>64</v>
      </c>
    </row>
    <row r="3" spans="1:21" x14ac:dyDescent="0.2">
      <c r="A3">
        <v>200</v>
      </c>
      <c r="B3">
        <v>1.8</v>
      </c>
      <c r="C3">
        <v>1.8</v>
      </c>
      <c r="D3">
        <f t="shared" ref="D3:D8" si="0">10^-B3</f>
        <v>1.5848931924611124E-2</v>
      </c>
      <c r="E3">
        <v>17.600000000000001</v>
      </c>
      <c r="F3">
        <v>2.55118645435478</v>
      </c>
    </row>
    <row r="4" spans="1:21" x14ac:dyDescent="0.2">
      <c r="A4">
        <v>100</v>
      </c>
      <c r="B4">
        <v>2</v>
      </c>
      <c r="C4">
        <v>2.1</v>
      </c>
      <c r="D4">
        <f t="shared" si="0"/>
        <v>0.01</v>
      </c>
      <c r="E4">
        <v>176</v>
      </c>
      <c r="F4">
        <v>2.0511864543547791</v>
      </c>
    </row>
    <row r="5" spans="1:21" x14ac:dyDescent="0.2">
      <c r="A5">
        <v>50</v>
      </c>
      <c r="B5">
        <v>2.2999999999999998</v>
      </c>
      <c r="C5">
        <v>2.2999999999999998</v>
      </c>
      <c r="D5">
        <f t="shared" si="0"/>
        <v>5.0118723362727212E-3</v>
      </c>
      <c r="E5">
        <v>17.600000000000001</v>
      </c>
      <c r="F5">
        <v>2.5511864543547791</v>
      </c>
    </row>
    <row r="6" spans="1:21" x14ac:dyDescent="0.2">
      <c r="A6">
        <v>25</v>
      </c>
      <c r="B6">
        <v>2.4</v>
      </c>
      <c r="C6">
        <v>2.5</v>
      </c>
      <c r="D6">
        <f t="shared" si="0"/>
        <v>3.9810717055349717E-3</v>
      </c>
      <c r="E6">
        <v>88</v>
      </c>
      <c r="F6">
        <v>2.2017014521867697</v>
      </c>
    </row>
    <row r="7" spans="1:21" x14ac:dyDescent="0.2">
      <c r="A7">
        <v>12.5</v>
      </c>
      <c r="B7">
        <v>2.6</v>
      </c>
      <c r="C7">
        <v>2.6</v>
      </c>
      <c r="D7">
        <f t="shared" si="0"/>
        <v>2.5118864315095777E-3</v>
      </c>
      <c r="E7">
        <v>8.8000000000000007</v>
      </c>
      <c r="F7">
        <v>2.7017014521867697</v>
      </c>
      <c r="M7" t="s">
        <v>7</v>
      </c>
      <c r="N7" t="s">
        <v>8</v>
      </c>
    </row>
    <row r="8" spans="1:21" ht="20" x14ac:dyDescent="0.2">
      <c r="A8">
        <v>6.25</v>
      </c>
      <c r="B8">
        <v>2.8</v>
      </c>
      <c r="C8">
        <v>2.8</v>
      </c>
      <c r="D8">
        <f t="shared" si="0"/>
        <v>1.5848931924611134E-3</v>
      </c>
      <c r="E8">
        <v>1.76</v>
      </c>
      <c r="F8">
        <v>3.0511864543547791</v>
      </c>
      <c r="M8" t="s">
        <v>70</v>
      </c>
      <c r="N8" s="2" t="s">
        <v>9</v>
      </c>
    </row>
    <row r="9" spans="1:21" x14ac:dyDescent="0.2">
      <c r="E9">
        <v>0.17599999999999999</v>
      </c>
      <c r="F9">
        <v>3.5511864543547791</v>
      </c>
    </row>
    <row r="10" spans="1:21" x14ac:dyDescent="0.2">
      <c r="M10" t="s">
        <v>18</v>
      </c>
    </row>
    <row r="11" spans="1:21" x14ac:dyDescent="0.2">
      <c r="A11" t="s">
        <v>3</v>
      </c>
      <c r="B11" t="s">
        <v>0</v>
      </c>
      <c r="C11" t="s">
        <v>0</v>
      </c>
      <c r="D11" t="s">
        <v>33</v>
      </c>
      <c r="M11" t="s">
        <v>17</v>
      </c>
    </row>
    <row r="12" spans="1:21" x14ac:dyDescent="0.2">
      <c r="A12">
        <v>200</v>
      </c>
      <c r="B12">
        <v>1.3</v>
      </c>
      <c r="C12">
        <v>1.3</v>
      </c>
      <c r="D12">
        <f t="shared" ref="D12:D17" si="1">10^-B12</f>
        <v>5.0118723362727206E-2</v>
      </c>
    </row>
    <row r="13" spans="1:21" x14ac:dyDescent="0.2">
      <c r="A13">
        <v>100</v>
      </c>
      <c r="B13">
        <v>1.6</v>
      </c>
      <c r="C13">
        <v>1.6</v>
      </c>
      <c r="D13">
        <f t="shared" si="1"/>
        <v>2.511886431509578E-2</v>
      </c>
      <c r="N13" t="s">
        <v>32</v>
      </c>
      <c r="O13">
        <v>1.3550000000000001E-3</v>
      </c>
    </row>
    <row r="14" spans="1:21" x14ac:dyDescent="0.2">
      <c r="A14">
        <v>50</v>
      </c>
      <c r="B14">
        <v>1.7</v>
      </c>
      <c r="C14">
        <v>1.8</v>
      </c>
      <c r="D14">
        <f t="shared" si="1"/>
        <v>1.9952623149688792E-2</v>
      </c>
      <c r="P14" s="32" t="s">
        <v>69</v>
      </c>
      <c r="U14" s="32" t="s">
        <v>69</v>
      </c>
    </row>
    <row r="15" spans="1:21" x14ac:dyDescent="0.2">
      <c r="A15">
        <v>25</v>
      </c>
      <c r="B15">
        <v>1.9</v>
      </c>
      <c r="C15">
        <v>2</v>
      </c>
      <c r="D15">
        <f t="shared" si="1"/>
        <v>1.2589254117941664E-2</v>
      </c>
      <c r="N15" s="25" t="s">
        <v>16</v>
      </c>
      <c r="O15" t="s">
        <v>25</v>
      </c>
      <c r="P15" s="25" t="s">
        <v>26</v>
      </c>
      <c r="R15" s="25" t="s">
        <v>15</v>
      </c>
      <c r="S15" t="s">
        <v>24</v>
      </c>
      <c r="T15" t="s">
        <v>31</v>
      </c>
      <c r="U15" t="s">
        <v>26</v>
      </c>
    </row>
    <row r="16" spans="1:21" x14ac:dyDescent="0.2">
      <c r="A16">
        <v>12.5</v>
      </c>
      <c r="B16">
        <v>2.1</v>
      </c>
      <c r="C16">
        <v>2.2000000000000002</v>
      </c>
      <c r="D16">
        <f t="shared" si="1"/>
        <v>7.9432823472428121E-3</v>
      </c>
      <c r="N16" s="25">
        <v>200</v>
      </c>
      <c r="O16" s="30">
        <v>1.5848931924611124E-2</v>
      </c>
      <c r="P16" s="25">
        <f t="shared" ref="P16:P21" si="2">O16/$Q$25</f>
        <v>2.9195400913757332</v>
      </c>
      <c r="R16" s="25">
        <v>200</v>
      </c>
      <c r="S16">
        <v>5.0118723362727206E-2</v>
      </c>
      <c r="T16">
        <f t="shared" ref="T16:T21" si="3">S16-$O$13</f>
        <v>4.8763723362727204E-2</v>
      </c>
      <c r="U16" s="25">
        <f t="shared" ref="U16:U21" si="4">S16/$Q$25</f>
        <v>9.2323964089234334</v>
      </c>
    </row>
    <row r="17" spans="1:21" x14ac:dyDescent="0.2">
      <c r="A17">
        <v>6.25</v>
      </c>
      <c r="B17">
        <v>2.2000000000000002</v>
      </c>
      <c r="C17">
        <v>2.2999999999999998</v>
      </c>
      <c r="D17">
        <f t="shared" si="1"/>
        <v>6.3095734448019251E-3</v>
      </c>
      <c r="N17" s="25">
        <v>100</v>
      </c>
      <c r="O17" s="30">
        <v>0.01</v>
      </c>
      <c r="P17" s="25">
        <f t="shared" si="2"/>
        <v>1.8421052631578949</v>
      </c>
      <c r="R17" s="25">
        <v>100</v>
      </c>
      <c r="S17">
        <v>2.511886431509578E-2</v>
      </c>
      <c r="T17">
        <f t="shared" si="3"/>
        <v>2.3763864315095782E-2</v>
      </c>
      <c r="U17" s="25">
        <f t="shared" si="4"/>
        <v>4.6271592159386969</v>
      </c>
    </row>
    <row r="18" spans="1:21" x14ac:dyDescent="0.2">
      <c r="N18" s="25">
        <v>50</v>
      </c>
      <c r="O18" s="30">
        <v>5.0118723362727203E-3</v>
      </c>
      <c r="P18" s="25">
        <f t="shared" si="2"/>
        <v>0.92323964089234323</v>
      </c>
      <c r="R18" s="25">
        <v>50</v>
      </c>
      <c r="S18">
        <v>1.9952623149688792E-2</v>
      </c>
      <c r="T18">
        <f t="shared" si="3"/>
        <v>1.8597623149688793E-2</v>
      </c>
      <c r="U18" s="25">
        <f t="shared" si="4"/>
        <v>3.6754832117847775</v>
      </c>
    </row>
    <row r="19" spans="1:21" x14ac:dyDescent="0.2">
      <c r="N19" s="25">
        <v>25</v>
      </c>
      <c r="O19" s="30">
        <v>3.9810717055349717E-3</v>
      </c>
      <c r="P19" s="25">
        <f t="shared" si="2"/>
        <v>0.73335531417749478</v>
      </c>
      <c r="R19" s="25">
        <v>25</v>
      </c>
      <c r="S19">
        <v>1.2589254117941664E-2</v>
      </c>
      <c r="T19">
        <f t="shared" si="3"/>
        <v>1.1234254117941664E-2</v>
      </c>
      <c r="U19" s="25">
        <f t="shared" si="4"/>
        <v>2.3190731269892542</v>
      </c>
    </row>
    <row r="20" spans="1:21" x14ac:dyDescent="0.2">
      <c r="N20" s="25">
        <v>12.5</v>
      </c>
      <c r="O20" s="30">
        <v>2.5118864315095777E-3</v>
      </c>
      <c r="P20" s="25">
        <f t="shared" si="2"/>
        <v>0.46271592159386959</v>
      </c>
      <c r="R20" s="25">
        <v>12.5</v>
      </c>
      <c r="S20">
        <v>7.9432823472428121E-3</v>
      </c>
      <c r="T20">
        <f t="shared" si="3"/>
        <v>6.5882823472428118E-3</v>
      </c>
      <c r="U20" s="25">
        <f t="shared" si="4"/>
        <v>1.4632362218605179</v>
      </c>
    </row>
    <row r="21" spans="1:21" x14ac:dyDescent="0.2">
      <c r="A21" s="1">
        <v>0</v>
      </c>
      <c r="B21">
        <v>5.2</v>
      </c>
      <c r="C21">
        <v>5.9</v>
      </c>
      <c r="N21" s="25">
        <v>6.25</v>
      </c>
      <c r="O21" s="30">
        <v>1.5848931924611134E-3</v>
      </c>
      <c r="P21" s="25">
        <f t="shared" si="2"/>
        <v>0.29195400913757352</v>
      </c>
      <c r="R21" s="25">
        <v>6.25</v>
      </c>
      <c r="S21">
        <v>6.3095734448019251E-3</v>
      </c>
      <c r="T21">
        <f t="shared" si="3"/>
        <v>4.9545734448019248E-3</v>
      </c>
      <c r="U21" s="25">
        <f t="shared" si="4"/>
        <v>1.1622898450950916</v>
      </c>
    </row>
    <row r="24" spans="1:21" x14ac:dyDescent="0.2">
      <c r="N24" t="s">
        <v>13</v>
      </c>
      <c r="O24" t="s">
        <v>14</v>
      </c>
      <c r="P24" t="s">
        <v>19</v>
      </c>
      <c r="Q24" s="33" t="s">
        <v>35</v>
      </c>
    </row>
    <row r="25" spans="1:21" x14ac:dyDescent="0.2">
      <c r="N25">
        <v>76</v>
      </c>
      <c r="O25">
        <f>N25/1000</f>
        <v>7.5999999999999998E-2</v>
      </c>
      <c r="P25">
        <f>O25/210</f>
        <v>3.6190476190476191E-4</v>
      </c>
      <c r="Q25" s="33">
        <f>P25*(3*5)</f>
        <v>5.4285714285714284E-3</v>
      </c>
    </row>
    <row r="26" spans="1:21" x14ac:dyDescent="0.2">
      <c r="B26" t="s">
        <v>12</v>
      </c>
    </row>
    <row r="27" spans="1:21" x14ac:dyDescent="0.2">
      <c r="A27" t="s">
        <v>11</v>
      </c>
      <c r="B27">
        <f>(38.5/5)/1000</f>
        <v>7.7000000000000002E-3</v>
      </c>
      <c r="P27" t="s">
        <v>20</v>
      </c>
      <c r="Q27" t="s">
        <v>21</v>
      </c>
      <c r="R27" t="s">
        <v>24</v>
      </c>
    </row>
    <row r="28" spans="1:21" x14ac:dyDescent="0.2">
      <c r="N28" t="s">
        <v>15</v>
      </c>
      <c r="O28">
        <v>192</v>
      </c>
      <c r="P28">
        <f>P25*O28</f>
        <v>6.948571428571429E-2</v>
      </c>
      <c r="Q28">
        <f>P28*1000</f>
        <v>69.485714285714295</v>
      </c>
    </row>
    <row r="29" spans="1:21" x14ac:dyDescent="0.2">
      <c r="N29" t="s">
        <v>16</v>
      </c>
      <c r="O29">
        <v>176</v>
      </c>
      <c r="P29">
        <f>P25*O29</f>
        <v>6.3695238095238096E-2</v>
      </c>
      <c r="Q29">
        <f>P29*1000</f>
        <v>63.695238095238096</v>
      </c>
    </row>
    <row r="30" spans="1:21" x14ac:dyDescent="0.2">
      <c r="A30" t="s">
        <v>10</v>
      </c>
    </row>
    <row r="36" spans="14:18" x14ac:dyDescent="0.2">
      <c r="N36" t="s">
        <v>34</v>
      </c>
      <c r="O36">
        <v>500</v>
      </c>
      <c r="P36">
        <v>250</v>
      </c>
      <c r="Q36">
        <v>100</v>
      </c>
      <c r="R36">
        <v>0</v>
      </c>
    </row>
    <row r="37" spans="14:18" x14ac:dyDescent="0.2">
      <c r="N37">
        <v>200</v>
      </c>
      <c r="O37">
        <f t="shared" ref="O37:O42" si="5">(O16-$O$13)/$Q$25</f>
        <v>2.6699348282178388</v>
      </c>
      <c r="P37">
        <f t="shared" ref="P37:P42" si="6">(O16-($O$13/2))/$Q$25</f>
        <v>2.794737459796786</v>
      </c>
      <c r="Q37">
        <f t="shared" ref="Q37:Q42" si="7">(O16-($O$13/5))/$Q$25</f>
        <v>2.8696190387441542</v>
      </c>
      <c r="R37">
        <v>13.90257186369397</v>
      </c>
    </row>
    <row r="38" spans="14:18" x14ac:dyDescent="0.2">
      <c r="N38">
        <v>100</v>
      </c>
      <c r="O38">
        <f t="shared" si="5"/>
        <v>1.5925</v>
      </c>
      <c r="P38">
        <f t="shared" si="6"/>
        <v>1.7173026315789477</v>
      </c>
      <c r="Q38">
        <f t="shared" si="7"/>
        <v>1.7921842105263157</v>
      </c>
      <c r="R38">
        <v>8.7719298245614041</v>
      </c>
    </row>
    <row r="39" spans="14:18" x14ac:dyDescent="0.2">
      <c r="N39">
        <v>50</v>
      </c>
      <c r="O39">
        <f t="shared" si="5"/>
        <v>0.67363437773444845</v>
      </c>
      <c r="P39">
        <f t="shared" si="6"/>
        <v>0.79843700931339578</v>
      </c>
      <c r="Q39">
        <f t="shared" si="7"/>
        <v>0.87331858826076425</v>
      </c>
      <c r="R39">
        <v>4.3963792423444925</v>
      </c>
    </row>
    <row r="40" spans="14:18" x14ac:dyDescent="0.2">
      <c r="N40">
        <v>25</v>
      </c>
      <c r="O40">
        <f t="shared" si="5"/>
        <v>0.4837500510196</v>
      </c>
      <c r="P40">
        <f t="shared" si="6"/>
        <v>0.60855268259854745</v>
      </c>
      <c r="Q40">
        <f t="shared" si="7"/>
        <v>0.68343426154591591</v>
      </c>
      <c r="R40">
        <v>3.4921681627499752</v>
      </c>
    </row>
    <row r="41" spans="14:18" x14ac:dyDescent="0.2">
      <c r="N41">
        <v>12.5</v>
      </c>
      <c r="O41">
        <f t="shared" si="5"/>
        <v>0.21311065843597482</v>
      </c>
      <c r="P41">
        <f t="shared" si="6"/>
        <v>0.33791329001492221</v>
      </c>
      <c r="Q41">
        <f t="shared" si="7"/>
        <v>0.41279486896229062</v>
      </c>
      <c r="R41">
        <v>2.2034091504469981</v>
      </c>
    </row>
    <row r="42" spans="14:18" x14ac:dyDescent="0.2">
      <c r="N42">
        <v>6.25</v>
      </c>
      <c r="O42">
        <f t="shared" si="5"/>
        <v>4.2348745979678776E-2</v>
      </c>
      <c r="P42">
        <f t="shared" si="6"/>
        <v>0.16715137755862616</v>
      </c>
      <c r="Q42">
        <f t="shared" si="7"/>
        <v>0.2420329565059946</v>
      </c>
      <c r="R42">
        <v>1.3902571863693978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H9"/>
  <sheetViews>
    <sheetView topLeftCell="G1" workbookViewId="0">
      <selection activeCell="F19" sqref="F19"/>
    </sheetView>
  </sheetViews>
  <sheetFormatPr baseColWidth="10" defaultColWidth="10.6640625" defaultRowHeight="16" x14ac:dyDescent="0.2"/>
  <sheetData>
    <row r="3" spans="3:8" x14ac:dyDescent="0.2">
      <c r="D3" t="s">
        <v>28</v>
      </c>
    </row>
    <row r="4" spans="3:8" x14ac:dyDescent="0.2">
      <c r="C4" t="s">
        <v>27</v>
      </c>
      <c r="D4" t="s">
        <v>20</v>
      </c>
      <c r="E4" t="s">
        <v>29</v>
      </c>
      <c r="F4" t="s">
        <v>30</v>
      </c>
      <c r="G4" t="s">
        <v>53</v>
      </c>
      <c r="H4" t="s">
        <v>54</v>
      </c>
    </row>
    <row r="5" spans="3:8" x14ac:dyDescent="0.2">
      <c r="D5">
        <v>22</v>
      </c>
      <c r="E5">
        <v>84</v>
      </c>
      <c r="F5">
        <f>E5/1000</f>
        <v>8.4000000000000005E-2</v>
      </c>
      <c r="G5">
        <f>$F$5*200</f>
        <v>16.8</v>
      </c>
      <c r="H5">
        <f>F5*100</f>
        <v>8.4</v>
      </c>
    </row>
    <row r="6" spans="3:8" x14ac:dyDescent="0.2">
      <c r="D6">
        <v>23</v>
      </c>
      <c r="E6">
        <v>78</v>
      </c>
      <c r="F6">
        <f>E6/1000</f>
        <v>7.8E-2</v>
      </c>
      <c r="G6">
        <f>F6*200</f>
        <v>15.6</v>
      </c>
      <c r="H6">
        <f>F6*100</f>
        <v>7.8</v>
      </c>
    </row>
    <row r="7" spans="3:8" x14ac:dyDescent="0.2">
      <c r="D7">
        <v>25</v>
      </c>
      <c r="E7">
        <v>62</v>
      </c>
      <c r="F7">
        <f>E7/1000</f>
        <v>6.2E-2</v>
      </c>
      <c r="G7">
        <f>F7*200</f>
        <v>12.4</v>
      </c>
      <c r="H7">
        <f>F7*100</f>
        <v>6.2</v>
      </c>
    </row>
    <row r="8" spans="3:8" x14ac:dyDescent="0.2">
      <c r="D8">
        <v>27</v>
      </c>
      <c r="E8">
        <v>49</v>
      </c>
      <c r="F8">
        <f>E8/1000</f>
        <v>4.9000000000000002E-2</v>
      </c>
      <c r="G8">
        <f>F8*200</f>
        <v>9.8000000000000007</v>
      </c>
      <c r="H8">
        <f>F8*100</f>
        <v>4.9000000000000004</v>
      </c>
    </row>
    <row r="9" spans="3:8" x14ac:dyDescent="0.2">
      <c r="D9">
        <v>30</v>
      </c>
      <c r="E9">
        <v>25</v>
      </c>
      <c r="F9">
        <f>E9/1000</f>
        <v>2.5000000000000001E-2</v>
      </c>
      <c r="G9">
        <f>F9*200</f>
        <v>5</v>
      </c>
      <c r="H9">
        <f>F9*100</f>
        <v>2.5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95"/>
  <sheetViews>
    <sheetView topLeftCell="N40" zoomScale="92" zoomScaleNormal="92" workbookViewId="0">
      <selection activeCell="X49" sqref="X49"/>
    </sheetView>
  </sheetViews>
  <sheetFormatPr baseColWidth="10" defaultColWidth="10.6640625" defaultRowHeight="16" x14ac:dyDescent="0.2"/>
  <cols>
    <col min="2" max="2" width="12.1640625" bestFit="1" customWidth="1"/>
    <col min="5" max="5" width="12.1640625" bestFit="1" customWidth="1"/>
    <col min="6" max="6" width="34.33203125" style="10" customWidth="1"/>
  </cols>
  <sheetData>
    <row r="1" spans="1:14" x14ac:dyDescent="0.2">
      <c r="A1" s="4" t="s">
        <v>45</v>
      </c>
      <c r="B1" s="5" t="s">
        <v>46</v>
      </c>
      <c r="I1" t="s">
        <v>50</v>
      </c>
      <c r="J1" t="s">
        <v>49</v>
      </c>
      <c r="K1" t="s">
        <v>47</v>
      </c>
      <c r="L1" t="s">
        <v>41</v>
      </c>
      <c r="M1" t="s">
        <v>42</v>
      </c>
      <c r="N1" t="s">
        <v>43</v>
      </c>
    </row>
    <row r="2" spans="1:14" ht="17" thickBot="1" x14ac:dyDescent="0.25">
      <c r="A2" s="6">
        <v>7.9</v>
      </c>
      <c r="B2" s="7">
        <f>10^-A2</f>
        <v>1.2589254117941638E-8</v>
      </c>
      <c r="C2" t="s">
        <v>55</v>
      </c>
      <c r="D2" t="s">
        <v>36</v>
      </c>
      <c r="E2" t="s">
        <v>37</v>
      </c>
      <c r="F2" s="10" t="s">
        <v>38</v>
      </c>
      <c r="G2" t="s">
        <v>44</v>
      </c>
      <c r="H2" t="s">
        <v>39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</row>
    <row r="3" spans="1:14" ht="22" thickBot="1" x14ac:dyDescent="0.3">
      <c r="C3">
        <v>625</v>
      </c>
      <c r="D3" s="12">
        <v>1</v>
      </c>
      <c r="E3">
        <f t="shared" ref="E3:E66" si="0">10^-D3</f>
        <v>0.1</v>
      </c>
      <c r="F3" s="10">
        <f t="shared" ref="F3:F66" si="1">$B$7+($B$7*(E3/$B$2))</f>
        <v>4765970.0083457017</v>
      </c>
      <c r="G3">
        <v>625</v>
      </c>
      <c r="H3">
        <f>G3/$G$12</f>
        <v>1</v>
      </c>
      <c r="I3">
        <f>H3/181</f>
        <v>5.5248618784530384E-3</v>
      </c>
      <c r="J3">
        <f>H3/91</f>
        <v>1.098901098901099E-2</v>
      </c>
      <c r="K3">
        <f>H3/31</f>
        <v>3.2258064516129031E-2</v>
      </c>
      <c r="L3">
        <f>H3/16</f>
        <v>6.25E-2</v>
      </c>
      <c r="M3">
        <f>H3/10</f>
        <v>0.1</v>
      </c>
      <c r="N3">
        <f>H3/2</f>
        <v>0.5</v>
      </c>
    </row>
    <row r="4" spans="1:14" ht="22" thickBot="1" x14ac:dyDescent="0.3">
      <c r="C4">
        <v>625</v>
      </c>
      <c r="D4" s="12">
        <v>1.01</v>
      </c>
      <c r="E4">
        <f t="shared" si="0"/>
        <v>9.7723722095581056E-2</v>
      </c>
      <c r="F4" s="10">
        <f t="shared" si="1"/>
        <v>4657483.299772162</v>
      </c>
      <c r="G4">
        <v>625</v>
      </c>
      <c r="H4">
        <f t="shared" ref="H4:H21" si="2">G4/$G$12</f>
        <v>1</v>
      </c>
      <c r="I4">
        <f t="shared" ref="I4:I21" si="3">H4/181</f>
        <v>5.5248618784530384E-3</v>
      </c>
      <c r="J4">
        <f t="shared" ref="J4:J21" si="4">H4/91</f>
        <v>1.098901098901099E-2</v>
      </c>
      <c r="K4">
        <f t="shared" ref="K4:K21" si="5">H4/31</f>
        <v>3.2258064516129031E-2</v>
      </c>
      <c r="L4">
        <f t="shared" ref="L4:L21" si="6">H4/16</f>
        <v>6.25E-2</v>
      </c>
      <c r="M4">
        <f t="shared" ref="M4:M21" si="7">H4/10</f>
        <v>0.1</v>
      </c>
      <c r="N4">
        <f t="shared" ref="N4:N21" si="8">H4/2</f>
        <v>0.5</v>
      </c>
    </row>
    <row r="5" spans="1:14" ht="22" thickBot="1" x14ac:dyDescent="0.3">
      <c r="C5">
        <v>625</v>
      </c>
      <c r="D5" s="13">
        <v>1.02</v>
      </c>
      <c r="E5">
        <f t="shared" si="0"/>
        <v>9.5499258602143561E-2</v>
      </c>
      <c r="F5" s="10">
        <f t="shared" si="1"/>
        <v>4551466.0501751127</v>
      </c>
      <c r="G5">
        <v>625</v>
      </c>
      <c r="H5">
        <f t="shared" si="2"/>
        <v>1</v>
      </c>
      <c r="I5">
        <f t="shared" si="3"/>
        <v>5.5248618784530384E-3</v>
      </c>
      <c r="J5">
        <f t="shared" si="4"/>
        <v>1.098901098901099E-2</v>
      </c>
      <c r="K5">
        <f t="shared" si="5"/>
        <v>3.2258064516129031E-2</v>
      </c>
      <c r="L5">
        <f t="shared" si="6"/>
        <v>6.25E-2</v>
      </c>
      <c r="M5">
        <f t="shared" si="7"/>
        <v>0.1</v>
      </c>
      <c r="N5">
        <f t="shared" si="8"/>
        <v>0.5</v>
      </c>
    </row>
    <row r="6" spans="1:14" ht="22" thickBot="1" x14ac:dyDescent="0.3">
      <c r="A6" s="4"/>
      <c r="B6" s="5" t="s">
        <v>44</v>
      </c>
      <c r="C6">
        <v>625</v>
      </c>
      <c r="D6" s="13">
        <v>1.03</v>
      </c>
      <c r="E6">
        <f t="shared" si="0"/>
        <v>9.3325430079699068E-2</v>
      </c>
      <c r="F6" s="10">
        <f t="shared" si="1"/>
        <v>4447862.0478055151</v>
      </c>
      <c r="G6">
        <v>625</v>
      </c>
      <c r="H6">
        <f t="shared" si="2"/>
        <v>1</v>
      </c>
      <c r="I6">
        <f t="shared" si="3"/>
        <v>5.5248618784530384E-3</v>
      </c>
      <c r="J6">
        <f t="shared" si="4"/>
        <v>1.098901098901099E-2</v>
      </c>
      <c r="K6">
        <f t="shared" si="5"/>
        <v>3.2258064516129031E-2</v>
      </c>
      <c r="L6">
        <f t="shared" si="6"/>
        <v>6.25E-2</v>
      </c>
      <c r="M6">
        <f t="shared" si="7"/>
        <v>0.1</v>
      </c>
      <c r="N6">
        <f t="shared" si="8"/>
        <v>0.5</v>
      </c>
    </row>
    <row r="7" spans="1:14" ht="22" thickBot="1" x14ac:dyDescent="0.3">
      <c r="A7" s="8" t="s">
        <v>44</v>
      </c>
      <c r="B7" s="9">
        <v>0.6</v>
      </c>
      <c r="C7">
        <v>625</v>
      </c>
      <c r="D7" s="12">
        <v>1.04</v>
      </c>
      <c r="E7">
        <f t="shared" si="0"/>
        <v>9.120108393559094E-2</v>
      </c>
      <c r="F7" s="10">
        <f t="shared" si="1"/>
        <v>4346616.3604499502</v>
      </c>
      <c r="G7">
        <v>625</v>
      </c>
      <c r="H7">
        <f t="shared" si="2"/>
        <v>1</v>
      </c>
      <c r="I7">
        <f t="shared" si="3"/>
        <v>5.5248618784530384E-3</v>
      </c>
      <c r="J7">
        <f t="shared" si="4"/>
        <v>1.098901098901099E-2</v>
      </c>
      <c r="K7">
        <f t="shared" si="5"/>
        <v>3.2258064516129031E-2</v>
      </c>
      <c r="L7">
        <f t="shared" si="6"/>
        <v>6.25E-2</v>
      </c>
      <c r="M7">
        <f t="shared" si="7"/>
        <v>0.1</v>
      </c>
      <c r="N7">
        <f t="shared" si="8"/>
        <v>0.5</v>
      </c>
    </row>
    <row r="8" spans="1:14" ht="22" thickBot="1" x14ac:dyDescent="0.3">
      <c r="A8" s="6" t="s">
        <v>48</v>
      </c>
      <c r="B8" s="7">
        <v>625</v>
      </c>
      <c r="C8">
        <v>625</v>
      </c>
      <c r="D8" s="12">
        <v>1.05</v>
      </c>
      <c r="E8">
        <f t="shared" si="0"/>
        <v>8.9125093813374537E-2</v>
      </c>
      <c r="F8" s="10">
        <f t="shared" si="1"/>
        <v>4247675.3063048376</v>
      </c>
      <c r="G8">
        <v>625</v>
      </c>
      <c r="H8">
        <f t="shared" si="2"/>
        <v>1</v>
      </c>
      <c r="I8">
        <f t="shared" si="3"/>
        <v>5.5248618784530384E-3</v>
      </c>
      <c r="J8">
        <f t="shared" si="4"/>
        <v>1.098901098901099E-2</v>
      </c>
      <c r="K8">
        <f t="shared" si="5"/>
        <v>3.2258064516129031E-2</v>
      </c>
      <c r="L8">
        <f t="shared" si="6"/>
        <v>6.25E-2</v>
      </c>
      <c r="M8">
        <f t="shared" si="7"/>
        <v>0.1</v>
      </c>
      <c r="N8">
        <f t="shared" si="8"/>
        <v>0.5</v>
      </c>
    </row>
    <row r="9" spans="1:14" ht="22" thickBot="1" x14ac:dyDescent="0.3">
      <c r="C9">
        <v>625</v>
      </c>
      <c r="D9" s="12">
        <v>1.06</v>
      </c>
      <c r="E9">
        <f t="shared" si="0"/>
        <v>8.7096358995608011E-2</v>
      </c>
      <c r="F9" s="10">
        <f t="shared" si="1"/>
        <v>4150986.4255136275</v>
      </c>
      <c r="G9">
        <v>625</v>
      </c>
      <c r="H9">
        <f t="shared" si="2"/>
        <v>1</v>
      </c>
      <c r="I9">
        <f t="shared" si="3"/>
        <v>5.5248618784530384E-3</v>
      </c>
      <c r="J9">
        <f t="shared" si="4"/>
        <v>1.098901098901099E-2</v>
      </c>
      <c r="K9">
        <f t="shared" si="5"/>
        <v>3.2258064516129031E-2</v>
      </c>
      <c r="L9">
        <f t="shared" si="6"/>
        <v>6.25E-2</v>
      </c>
      <c r="M9">
        <f t="shared" si="7"/>
        <v>0.1</v>
      </c>
      <c r="N9">
        <f t="shared" si="8"/>
        <v>0.5</v>
      </c>
    </row>
    <row r="10" spans="1:14" ht="22" thickBot="1" x14ac:dyDescent="0.3">
      <c r="C10">
        <v>625</v>
      </c>
      <c r="D10" s="12">
        <v>1.07</v>
      </c>
      <c r="E10">
        <f t="shared" si="0"/>
        <v>8.5113803820237616E-2</v>
      </c>
      <c r="F10" s="10">
        <f t="shared" si="1"/>
        <v>4056498.4523518998</v>
      </c>
      <c r="G10">
        <v>625</v>
      </c>
      <c r="H10">
        <f t="shared" si="2"/>
        <v>1</v>
      </c>
      <c r="I10">
        <f t="shared" si="3"/>
        <v>5.5248618784530384E-3</v>
      </c>
      <c r="J10">
        <f t="shared" si="4"/>
        <v>1.098901098901099E-2</v>
      </c>
      <c r="K10">
        <f t="shared" si="5"/>
        <v>3.2258064516129031E-2</v>
      </c>
      <c r="L10">
        <f t="shared" si="6"/>
        <v>6.25E-2</v>
      </c>
      <c r="M10">
        <f t="shared" si="7"/>
        <v>0.1</v>
      </c>
      <c r="N10">
        <f t="shared" si="8"/>
        <v>0.5</v>
      </c>
    </row>
    <row r="11" spans="1:14" ht="22" thickBot="1" x14ac:dyDescent="0.3">
      <c r="C11">
        <v>625</v>
      </c>
      <c r="D11" s="12">
        <v>1.08</v>
      </c>
      <c r="E11">
        <f t="shared" si="0"/>
        <v>8.3176377110267083E-2</v>
      </c>
      <c r="F11" s="10">
        <f t="shared" si="1"/>
        <v>3964161.2880455861</v>
      </c>
      <c r="G11">
        <v>625</v>
      </c>
      <c r="H11">
        <f t="shared" si="2"/>
        <v>1</v>
      </c>
      <c r="I11">
        <f t="shared" si="3"/>
        <v>5.5248618784530384E-3</v>
      </c>
      <c r="J11">
        <f t="shared" si="4"/>
        <v>1.098901098901099E-2</v>
      </c>
      <c r="K11">
        <f t="shared" si="5"/>
        <v>3.2258064516129031E-2</v>
      </c>
      <c r="L11">
        <f t="shared" si="6"/>
        <v>6.25E-2</v>
      </c>
      <c r="M11">
        <f t="shared" si="7"/>
        <v>0.1</v>
      </c>
      <c r="N11">
        <f t="shared" si="8"/>
        <v>0.5</v>
      </c>
    </row>
    <row r="12" spans="1:14" ht="22" thickBot="1" x14ac:dyDescent="0.3">
      <c r="C12">
        <v>625</v>
      </c>
      <c r="D12" s="12">
        <v>1.0900000000000001</v>
      </c>
      <c r="E12">
        <f t="shared" si="0"/>
        <v>8.1283051616409904E-2</v>
      </c>
      <c r="F12" s="10">
        <f t="shared" si="1"/>
        <v>3873925.9742079428</v>
      </c>
      <c r="G12">
        <v>625</v>
      </c>
      <c r="H12">
        <f t="shared" si="2"/>
        <v>1</v>
      </c>
      <c r="I12">
        <f t="shared" si="3"/>
        <v>5.5248618784530384E-3</v>
      </c>
      <c r="J12">
        <f t="shared" si="4"/>
        <v>1.098901098901099E-2</v>
      </c>
      <c r="K12">
        <f t="shared" si="5"/>
        <v>3.2258064516129031E-2</v>
      </c>
      <c r="L12">
        <f t="shared" si="6"/>
        <v>6.25E-2</v>
      </c>
      <c r="M12">
        <f t="shared" si="7"/>
        <v>0.1</v>
      </c>
      <c r="N12">
        <f t="shared" si="8"/>
        <v>0.5</v>
      </c>
    </row>
    <row r="13" spans="1:14" ht="22" thickBot="1" x14ac:dyDescent="0.3">
      <c r="C13">
        <v>625</v>
      </c>
      <c r="D13" s="12">
        <v>1.1000000000000001</v>
      </c>
      <c r="E13">
        <f t="shared" si="0"/>
        <v>7.9432823472428096E-2</v>
      </c>
      <c r="F13" s="10">
        <f t="shared" si="1"/>
        <v>3785744.6668811669</v>
      </c>
      <c r="G13">
        <v>625</v>
      </c>
      <c r="H13">
        <f t="shared" si="2"/>
        <v>1</v>
      </c>
      <c r="I13">
        <f t="shared" si="3"/>
        <v>5.5248618784530384E-3</v>
      </c>
      <c r="J13">
        <f t="shared" si="4"/>
        <v>1.098901098901099E-2</v>
      </c>
      <c r="K13">
        <f t="shared" si="5"/>
        <v>3.2258064516129031E-2</v>
      </c>
      <c r="L13">
        <f t="shared" si="6"/>
        <v>6.25E-2</v>
      </c>
      <c r="M13">
        <f t="shared" si="7"/>
        <v>0.1</v>
      </c>
      <c r="N13">
        <f t="shared" si="8"/>
        <v>0.5</v>
      </c>
    </row>
    <row r="14" spans="1:14" ht="22" thickBot="1" x14ac:dyDescent="0.3">
      <c r="C14">
        <v>625</v>
      </c>
      <c r="D14" s="12">
        <v>1.1100000000000001</v>
      </c>
      <c r="E14">
        <f t="shared" si="0"/>
        <v>7.7624711662869134E-2</v>
      </c>
      <c r="F14" s="10">
        <f t="shared" si="1"/>
        <v>3699570.611168901</v>
      </c>
      <c r="G14">
        <v>625</v>
      </c>
      <c r="H14">
        <f t="shared" si="2"/>
        <v>1</v>
      </c>
      <c r="I14">
        <f t="shared" si="3"/>
        <v>5.5248618784530384E-3</v>
      </c>
      <c r="J14">
        <f t="shared" si="4"/>
        <v>1.098901098901099E-2</v>
      </c>
      <c r="K14">
        <f t="shared" si="5"/>
        <v>3.2258064516129031E-2</v>
      </c>
      <c r="L14">
        <f t="shared" si="6"/>
        <v>6.25E-2</v>
      </c>
      <c r="M14">
        <f t="shared" si="7"/>
        <v>0.1</v>
      </c>
      <c r="N14">
        <f t="shared" si="8"/>
        <v>0.5</v>
      </c>
    </row>
    <row r="15" spans="1:14" ht="22" thickBot="1" x14ac:dyDescent="0.3">
      <c r="C15">
        <v>625</v>
      </c>
      <c r="D15" s="12">
        <v>1.1200000000000001</v>
      </c>
      <c r="E15">
        <f t="shared" si="0"/>
        <v>7.5857757502918358E-2</v>
      </c>
      <c r="F15" s="10">
        <f t="shared" si="1"/>
        <v>3615358.1164461556</v>
      </c>
      <c r="G15">
        <v>625</v>
      </c>
      <c r="H15">
        <f t="shared" si="2"/>
        <v>1</v>
      </c>
      <c r="I15">
        <f t="shared" si="3"/>
        <v>5.5248618784530384E-3</v>
      </c>
      <c r="J15">
        <f t="shared" si="4"/>
        <v>1.098901098901099E-2</v>
      </c>
      <c r="K15">
        <f t="shared" si="5"/>
        <v>3.2258064516129031E-2</v>
      </c>
      <c r="L15">
        <f t="shared" si="6"/>
        <v>6.25E-2</v>
      </c>
      <c r="M15">
        <f t="shared" si="7"/>
        <v>0.1</v>
      </c>
      <c r="N15">
        <f t="shared" si="8"/>
        <v>0.5</v>
      </c>
    </row>
    <row r="16" spans="1:14" ht="22" thickBot="1" x14ac:dyDescent="0.3">
      <c r="C16">
        <v>625</v>
      </c>
      <c r="D16" s="12">
        <v>1.1299999999999999</v>
      </c>
      <c r="E16">
        <f t="shared" si="0"/>
        <v>7.4131024130091761E-2</v>
      </c>
      <c r="F16" s="10">
        <f t="shared" si="1"/>
        <v>3533062.5321335439</v>
      </c>
      <c r="G16">
        <v>625</v>
      </c>
      <c r="H16">
        <f t="shared" si="2"/>
        <v>1</v>
      </c>
      <c r="I16">
        <f t="shared" si="3"/>
        <v>5.5248618784530384E-3</v>
      </c>
      <c r="J16">
        <f t="shared" si="4"/>
        <v>1.098901098901099E-2</v>
      </c>
      <c r="K16">
        <f t="shared" si="5"/>
        <v>3.2258064516129031E-2</v>
      </c>
      <c r="L16">
        <f t="shared" si="6"/>
        <v>6.25E-2</v>
      </c>
      <c r="M16">
        <f t="shared" si="7"/>
        <v>0.1</v>
      </c>
      <c r="N16">
        <f t="shared" si="8"/>
        <v>0.5</v>
      </c>
    </row>
    <row r="17" spans="3:18" ht="22" thickBot="1" x14ac:dyDescent="0.3">
      <c r="C17">
        <v>625</v>
      </c>
      <c r="D17" s="12">
        <v>1.1399999999999999</v>
      </c>
      <c r="E17">
        <f t="shared" si="0"/>
        <v>7.2443596007498987E-2</v>
      </c>
      <c r="F17" s="10">
        <f t="shared" si="1"/>
        <v>3452640.22402295</v>
      </c>
      <c r="G17">
        <v>625</v>
      </c>
      <c r="H17">
        <f t="shared" si="2"/>
        <v>1</v>
      </c>
      <c r="I17">
        <f t="shared" si="3"/>
        <v>5.5248618784530384E-3</v>
      </c>
      <c r="J17">
        <f t="shared" si="4"/>
        <v>1.098901098901099E-2</v>
      </c>
      <c r="K17">
        <f t="shared" si="5"/>
        <v>3.2258064516129031E-2</v>
      </c>
      <c r="L17">
        <f t="shared" si="6"/>
        <v>6.25E-2</v>
      </c>
      <c r="M17">
        <f t="shared" si="7"/>
        <v>0.1</v>
      </c>
      <c r="N17">
        <f t="shared" si="8"/>
        <v>0.5</v>
      </c>
    </row>
    <row r="18" spans="3:18" ht="22" thickBot="1" x14ac:dyDescent="0.3">
      <c r="C18">
        <v>625</v>
      </c>
      <c r="D18" s="12">
        <v>1.1499999999999999</v>
      </c>
      <c r="E18">
        <f t="shared" si="0"/>
        <v>7.0794578438413788E-2</v>
      </c>
      <c r="F18" s="10">
        <f t="shared" si="1"/>
        <v>3374048.5511421035</v>
      </c>
      <c r="G18">
        <v>625</v>
      </c>
      <c r="H18">
        <f t="shared" si="2"/>
        <v>1</v>
      </c>
      <c r="I18">
        <f t="shared" si="3"/>
        <v>5.5248618784530384E-3</v>
      </c>
      <c r="J18">
        <f t="shared" si="4"/>
        <v>1.098901098901099E-2</v>
      </c>
      <c r="K18">
        <f t="shared" si="5"/>
        <v>3.2258064516129031E-2</v>
      </c>
      <c r="L18">
        <f t="shared" si="6"/>
        <v>6.25E-2</v>
      </c>
      <c r="M18">
        <f t="shared" si="7"/>
        <v>0.1</v>
      </c>
      <c r="N18">
        <f t="shared" si="8"/>
        <v>0.5</v>
      </c>
    </row>
    <row r="19" spans="3:18" ht="22" thickBot="1" x14ac:dyDescent="0.3">
      <c r="C19">
        <v>625</v>
      </c>
      <c r="D19" s="12">
        <v>1.1599999999999999</v>
      </c>
      <c r="E19">
        <f t="shared" si="0"/>
        <v>6.9183097091893644E-2</v>
      </c>
      <c r="F19" s="10">
        <f t="shared" si="1"/>
        <v>3297245.8431457561</v>
      </c>
      <c r="G19">
        <v>625</v>
      </c>
      <c r="H19">
        <f t="shared" si="2"/>
        <v>1</v>
      </c>
      <c r="I19">
        <f t="shared" si="3"/>
        <v>5.5248618784530384E-3</v>
      </c>
      <c r="J19">
        <f t="shared" si="4"/>
        <v>1.098901098901099E-2</v>
      </c>
      <c r="K19">
        <f t="shared" si="5"/>
        <v>3.2258064516129031E-2</v>
      </c>
      <c r="L19">
        <f t="shared" si="6"/>
        <v>6.25E-2</v>
      </c>
      <c r="M19">
        <f t="shared" si="7"/>
        <v>0.1</v>
      </c>
      <c r="N19">
        <f t="shared" si="8"/>
        <v>0.5</v>
      </c>
      <c r="Q19" t="s">
        <v>51</v>
      </c>
      <c r="R19" t="s">
        <v>52</v>
      </c>
    </row>
    <row r="20" spans="3:18" ht="22" thickBot="1" x14ac:dyDescent="0.3">
      <c r="C20">
        <v>625</v>
      </c>
      <c r="D20" s="12">
        <v>1.17</v>
      </c>
      <c r="E20">
        <f t="shared" si="0"/>
        <v>6.7608297539198184E-2</v>
      </c>
      <c r="F20" s="10">
        <f t="shared" si="1"/>
        <v>3222191.3782215258</v>
      </c>
      <c r="G20">
        <v>625</v>
      </c>
      <c r="H20">
        <f t="shared" si="2"/>
        <v>1</v>
      </c>
      <c r="I20">
        <f t="shared" si="3"/>
        <v>5.5248618784530384E-3</v>
      </c>
      <c r="J20">
        <f t="shared" si="4"/>
        <v>1.098901098901099E-2</v>
      </c>
      <c r="K20">
        <f t="shared" si="5"/>
        <v>3.2258064516129031E-2</v>
      </c>
      <c r="L20">
        <f t="shared" si="6"/>
        <v>6.25E-2</v>
      </c>
      <c r="M20">
        <f t="shared" si="7"/>
        <v>0.1</v>
      </c>
      <c r="N20">
        <f t="shared" si="8"/>
        <v>0.5</v>
      </c>
      <c r="Q20">
        <v>1</v>
      </c>
      <c r="R20">
        <v>53.778679451775666</v>
      </c>
    </row>
    <row r="21" spans="3:18" ht="22" thickBot="1" x14ac:dyDescent="0.3">
      <c r="C21">
        <v>625</v>
      </c>
      <c r="D21" s="12">
        <v>1.18</v>
      </c>
      <c r="E21">
        <f t="shared" si="0"/>
        <v>6.6069344800759586E-2</v>
      </c>
      <c r="F21" s="10">
        <f t="shared" si="1"/>
        <v>3148845.3614986432</v>
      </c>
      <c r="G21">
        <v>625</v>
      </c>
      <c r="H21">
        <f t="shared" si="2"/>
        <v>1</v>
      </c>
      <c r="I21">
        <f t="shared" si="3"/>
        <v>5.5248618784530384E-3</v>
      </c>
      <c r="J21">
        <f t="shared" si="4"/>
        <v>1.098901098901099E-2</v>
      </c>
      <c r="K21">
        <f t="shared" si="5"/>
        <v>3.2258064516129031E-2</v>
      </c>
      <c r="L21">
        <f t="shared" si="6"/>
        <v>6.25E-2</v>
      </c>
      <c r="M21">
        <f t="shared" si="7"/>
        <v>0.1</v>
      </c>
      <c r="N21">
        <f t="shared" si="8"/>
        <v>0.5</v>
      </c>
      <c r="Q21">
        <v>3</v>
      </c>
      <c r="R21">
        <v>10.755735890355133</v>
      </c>
    </row>
    <row r="22" spans="3:18" ht="22" thickBot="1" x14ac:dyDescent="0.3">
      <c r="C22">
        <v>625</v>
      </c>
      <c r="D22" s="13">
        <v>1.19</v>
      </c>
      <c r="E22">
        <f t="shared" si="0"/>
        <v>6.4565422903465536E-2</v>
      </c>
      <c r="F22" s="10">
        <f t="shared" si="1"/>
        <v>3077168.9039481971</v>
      </c>
      <c r="G22">
        <v>625</v>
      </c>
      <c r="Q22">
        <v>5</v>
      </c>
      <c r="R22">
        <v>6.7223349314719583</v>
      </c>
    </row>
    <row r="23" spans="3:18" ht="22" thickBot="1" x14ac:dyDescent="0.3">
      <c r="C23">
        <v>625</v>
      </c>
      <c r="D23" s="13">
        <v>1.2</v>
      </c>
      <c r="E23">
        <f t="shared" si="0"/>
        <v>6.3095734448019317E-2</v>
      </c>
      <c r="F23" s="10">
        <f t="shared" si="1"/>
        <v>3007124.0017636418</v>
      </c>
      <c r="G23">
        <v>625</v>
      </c>
      <c r="Q23">
        <v>10</v>
      </c>
      <c r="R23">
        <v>3.4695922226952041</v>
      </c>
    </row>
    <row r="24" spans="3:18" ht="22" thickBot="1" x14ac:dyDescent="0.3">
      <c r="C24">
        <v>625</v>
      </c>
      <c r="D24" s="12">
        <v>1.21</v>
      </c>
      <c r="E24">
        <f t="shared" si="0"/>
        <v>6.1659500186148221E-2</v>
      </c>
      <c r="F24" s="10">
        <f t="shared" si="1"/>
        <v>2938673.5162106855</v>
      </c>
      <c r="G24">
        <v>625</v>
      </c>
      <c r="Q24">
        <v>30</v>
      </c>
      <c r="R24">
        <v>1.1819489989401246</v>
      </c>
    </row>
    <row r="25" spans="3:18" ht="22" thickBot="1" x14ac:dyDescent="0.3">
      <c r="C25">
        <v>625</v>
      </c>
      <c r="D25" s="12">
        <v>1.22</v>
      </c>
      <c r="E25">
        <f t="shared" si="0"/>
        <v>6.0255958607435746E-2</v>
      </c>
      <c r="F25" s="10">
        <f t="shared" si="1"/>
        <v>2871781.1539358362</v>
      </c>
      <c r="G25">
        <v>625</v>
      </c>
      <c r="Q25">
        <v>60</v>
      </c>
      <c r="R25">
        <v>0.59423955195332223</v>
      </c>
    </row>
    <row r="26" spans="3:18" ht="22" thickBot="1" x14ac:dyDescent="0.3">
      <c r="C26">
        <v>625</v>
      </c>
      <c r="D26" s="12">
        <v>1.23</v>
      </c>
      <c r="E26">
        <f t="shared" si="0"/>
        <v>5.8884365535558883E-2</v>
      </c>
      <c r="F26" s="10">
        <f t="shared" si="1"/>
        <v>2806411.4477231959</v>
      </c>
      <c r="G26">
        <v>625</v>
      </c>
    </row>
    <row r="27" spans="3:18" ht="22" thickBot="1" x14ac:dyDescent="0.3">
      <c r="C27">
        <v>625</v>
      </c>
      <c r="D27" s="12">
        <v>1.24</v>
      </c>
      <c r="E27">
        <f t="shared" si="0"/>
        <v>5.7543993733715687E-2</v>
      </c>
      <c r="F27" s="10">
        <f t="shared" si="1"/>
        <v>2742529.7376892576</v>
      </c>
      <c r="G27">
        <v>625</v>
      </c>
    </row>
    <row r="28" spans="3:18" ht="22" thickBot="1" x14ac:dyDescent="0.3">
      <c r="C28">
        <v>625</v>
      </c>
      <c r="D28" s="12">
        <v>1.25</v>
      </c>
      <c r="E28">
        <f t="shared" si="0"/>
        <v>5.6234132519034884E-2</v>
      </c>
      <c r="F28" s="10">
        <f t="shared" si="1"/>
        <v>2680102.1529057845</v>
      </c>
      <c r="G28">
        <v>625</v>
      </c>
    </row>
    <row r="29" spans="3:18" ht="22" thickBot="1" x14ac:dyDescent="0.3">
      <c r="C29">
        <v>625</v>
      </c>
      <c r="D29" s="12">
        <v>1.26</v>
      </c>
      <c r="E29">
        <f t="shared" si="0"/>
        <v>5.4954087385762435E-2</v>
      </c>
      <c r="F29" s="10">
        <f t="shared" si="1"/>
        <v>2619095.5934410021</v>
      </c>
      <c r="G29">
        <v>625</v>
      </c>
    </row>
    <row r="30" spans="3:18" ht="22" thickBot="1" x14ac:dyDescent="0.3">
      <c r="C30">
        <v>625</v>
      </c>
      <c r="D30" s="12">
        <v>1.27</v>
      </c>
      <c r="E30">
        <f t="shared" si="0"/>
        <v>5.3703179637025256E-2</v>
      </c>
      <c r="F30" s="10">
        <f t="shared" si="1"/>
        <v>2559477.7128095622</v>
      </c>
      <c r="G30">
        <v>625</v>
      </c>
    </row>
    <row r="31" spans="3:18" ht="22" thickBot="1" x14ac:dyDescent="0.3">
      <c r="C31">
        <v>625</v>
      </c>
      <c r="D31" s="13">
        <v>1.28</v>
      </c>
      <c r="E31">
        <f t="shared" si="0"/>
        <v>5.2480746024977244E-2</v>
      </c>
      <c r="F31" s="10">
        <f t="shared" si="1"/>
        <v>2501216.9008220183</v>
      </c>
      <c r="G31">
        <v>625</v>
      </c>
    </row>
    <row r="32" spans="3:18" ht="22" thickBot="1" x14ac:dyDescent="0.3">
      <c r="C32">
        <v>625</v>
      </c>
      <c r="D32" s="12">
        <v>1.29</v>
      </c>
      <c r="E32">
        <f t="shared" si="0"/>
        <v>5.1286138399136455E-2</v>
      </c>
      <c r="F32" s="10">
        <f t="shared" si="1"/>
        <v>2444282.2668246818</v>
      </c>
      <c r="G32">
        <v>625</v>
      </c>
    </row>
    <row r="33" spans="3:7" ht="22" thickBot="1" x14ac:dyDescent="0.3">
      <c r="C33">
        <v>625</v>
      </c>
      <c r="D33" s="12">
        <v>1.3</v>
      </c>
      <c r="E33">
        <f t="shared" si="0"/>
        <v>5.0118723362727206E-2</v>
      </c>
      <c r="F33" s="10">
        <f t="shared" si="1"/>
        <v>2388643.6233209888</v>
      </c>
      <c r="G33">
        <v>625</v>
      </c>
    </row>
    <row r="34" spans="3:7" ht="22" thickBot="1" x14ac:dyDescent="0.3">
      <c r="C34">
        <v>625</v>
      </c>
      <c r="D34" s="12">
        <v>1.31</v>
      </c>
      <c r="E34">
        <f t="shared" si="0"/>
        <v>4.8977881936844603E-2</v>
      </c>
      <c r="F34" s="10">
        <f t="shared" si="1"/>
        <v>2334271.4699656889</v>
      </c>
      <c r="G34">
        <v>625</v>
      </c>
    </row>
    <row r="35" spans="3:7" ht="22" thickBot="1" x14ac:dyDescent="0.3">
      <c r="C35">
        <v>625</v>
      </c>
      <c r="D35" s="12">
        <v>1.32</v>
      </c>
      <c r="E35">
        <f t="shared" si="0"/>
        <v>4.7863009232263824E-2</v>
      </c>
      <c r="F35" s="10">
        <f t="shared" si="1"/>
        <v>2281136.9779233728</v>
      </c>
      <c r="G35">
        <v>625</v>
      </c>
    </row>
    <row r="36" spans="3:7" ht="22" thickBot="1" x14ac:dyDescent="0.3">
      <c r="C36">
        <v>625</v>
      </c>
      <c r="D36" s="12">
        <v>1.33</v>
      </c>
      <c r="E36">
        <f t="shared" si="0"/>
        <v>4.6773514128719787E-2</v>
      </c>
      <c r="F36" s="10">
        <f t="shared" si="1"/>
        <v>2229211.9745830395</v>
      </c>
      <c r="G36">
        <v>625</v>
      </c>
    </row>
    <row r="37" spans="3:7" ht="22" thickBot="1" x14ac:dyDescent="0.3">
      <c r="C37">
        <v>625</v>
      </c>
      <c r="D37" s="12">
        <v>1.34</v>
      </c>
      <c r="E37">
        <f t="shared" si="0"/>
        <v>4.5708818961487478E-2</v>
      </c>
      <c r="F37" s="10">
        <f t="shared" si="1"/>
        <v>2178468.9286206127</v>
      </c>
      <c r="G37">
        <v>625</v>
      </c>
    </row>
    <row r="38" spans="3:7" ht="22" thickBot="1" x14ac:dyDescent="0.3">
      <c r="C38">
        <v>625</v>
      </c>
      <c r="D38" s="12">
        <v>1.35</v>
      </c>
      <c r="E38">
        <f t="shared" si="0"/>
        <v>4.4668359215096293E-2</v>
      </c>
      <c r="F38" s="10">
        <f t="shared" si="1"/>
        <v>2128880.9354014578</v>
      </c>
      <c r="G38">
        <v>625</v>
      </c>
    </row>
    <row r="39" spans="3:7" ht="22" thickBot="1" x14ac:dyDescent="0.3">
      <c r="C39">
        <v>625</v>
      </c>
      <c r="D39" s="12">
        <v>1.36</v>
      </c>
      <c r="E39">
        <f t="shared" si="0"/>
        <v>4.3651583224016584E-2</v>
      </c>
      <c r="F39" s="10">
        <f t="shared" si="1"/>
        <v>2080421.7027151948</v>
      </c>
      <c r="G39">
        <v>625</v>
      </c>
    </row>
    <row r="40" spans="3:7" ht="22" thickBot="1" x14ac:dyDescent="0.3">
      <c r="C40">
        <v>625</v>
      </c>
      <c r="D40" s="12">
        <v>1.37</v>
      </c>
      <c r="E40">
        <f t="shared" si="0"/>
        <v>4.2657951880159237E-2</v>
      </c>
      <c r="F40" s="10">
        <f t="shared" si="1"/>
        <v>2033065.5368352195</v>
      </c>
      <c r="G40">
        <v>625</v>
      </c>
    </row>
    <row r="41" spans="3:7" ht="22" thickBot="1" x14ac:dyDescent="0.3">
      <c r="C41">
        <v>625</v>
      </c>
      <c r="D41" s="12">
        <v>1.38</v>
      </c>
      <c r="E41">
        <f t="shared" si="0"/>
        <v>4.1686938347033534E-2</v>
      </c>
      <c r="F41" s="10">
        <f t="shared" si="1"/>
        <v>1986787.3288955516</v>
      </c>
      <c r="G41">
        <v>625</v>
      </c>
    </row>
    <row r="42" spans="3:7" ht="22" thickBot="1" x14ac:dyDescent="0.3">
      <c r="C42">
        <v>625</v>
      </c>
      <c r="D42" s="12">
        <v>1.39</v>
      </c>
      <c r="E42">
        <f t="shared" si="0"/>
        <v>4.0738027780411273E-2</v>
      </c>
      <c r="F42" s="10">
        <f t="shared" si="1"/>
        <v>1941562.541577775</v>
      </c>
      <c r="G42">
        <v>625</v>
      </c>
    </row>
    <row r="43" spans="3:7" ht="22" thickBot="1" x14ac:dyDescent="0.3">
      <c r="C43">
        <v>625</v>
      </c>
      <c r="D43" s="12">
        <v>1.4</v>
      </c>
      <c r="E43">
        <f t="shared" si="0"/>
        <v>3.9810717055349727E-2</v>
      </c>
      <c r="F43" s="10">
        <f t="shared" si="1"/>
        <v>1897367.1961010327</v>
      </c>
      <c r="G43">
        <v>625</v>
      </c>
    </row>
    <row r="44" spans="3:7" ht="22" thickBot="1" x14ac:dyDescent="0.3">
      <c r="C44">
        <v>625</v>
      </c>
      <c r="D44" s="12">
        <v>1.41</v>
      </c>
      <c r="E44">
        <f t="shared" si="0"/>
        <v>3.8904514499428049E-2</v>
      </c>
      <c r="F44" s="10">
        <f t="shared" si="1"/>
        <v>1854177.8595081589</v>
      </c>
      <c r="G44">
        <v>625</v>
      </c>
    </row>
    <row r="45" spans="3:7" ht="22" thickBot="1" x14ac:dyDescent="0.3">
      <c r="C45">
        <v>625</v>
      </c>
      <c r="D45" s="12">
        <v>1.42</v>
      </c>
      <c r="E45">
        <f t="shared" si="0"/>
        <v>3.801893963205611E-2</v>
      </c>
      <c r="F45" s="10">
        <f t="shared" si="1"/>
        <v>1811971.6322412144</v>
      </c>
      <c r="G45">
        <v>625</v>
      </c>
    </row>
    <row r="46" spans="3:7" ht="22" thickBot="1" x14ac:dyDescent="0.3">
      <c r="C46">
        <v>625</v>
      </c>
      <c r="D46" s="12">
        <v>1.43</v>
      </c>
      <c r="E46">
        <f t="shared" si="0"/>
        <v>3.7153522909717254E-2</v>
      </c>
      <c r="F46" s="10">
        <f t="shared" si="1"/>
        <v>1770726.1359998363</v>
      </c>
      <c r="G46">
        <v>625</v>
      </c>
    </row>
    <row r="47" spans="3:7" ht="22" thickBot="1" x14ac:dyDescent="0.3">
      <c r="C47">
        <v>625</v>
      </c>
      <c r="D47" s="12">
        <v>1.44</v>
      </c>
      <c r="E47">
        <f t="shared" si="0"/>
        <v>3.6307805477010131E-2</v>
      </c>
      <c r="F47" s="10">
        <f t="shared" si="1"/>
        <v>1730419.501875968</v>
      </c>
      <c r="G47">
        <v>625</v>
      </c>
    </row>
    <row r="48" spans="3:7" ht="22" thickBot="1" x14ac:dyDescent="0.3">
      <c r="C48">
        <v>625</v>
      </c>
      <c r="D48" s="12">
        <v>1.45</v>
      </c>
      <c r="E48">
        <f t="shared" si="0"/>
        <v>3.548133892335753E-2</v>
      </c>
      <c r="F48" s="10">
        <f t="shared" si="1"/>
        <v>1691030.3587586761</v>
      </c>
      <c r="G48">
        <v>625</v>
      </c>
    </row>
    <row r="49" spans="3:7" ht="22" thickBot="1" x14ac:dyDescent="0.3">
      <c r="C49">
        <v>625</v>
      </c>
      <c r="D49" s="12">
        <v>1.46</v>
      </c>
      <c r="E49">
        <f t="shared" si="0"/>
        <v>3.4673685045253158E-2</v>
      </c>
      <c r="F49" s="10">
        <f t="shared" si="1"/>
        <v>1652537.8220029043</v>
      </c>
      <c r="G49">
        <v>625</v>
      </c>
    </row>
    <row r="50" spans="3:7" ht="22" thickBot="1" x14ac:dyDescent="0.3">
      <c r="C50">
        <v>625</v>
      </c>
      <c r="D50" s="12">
        <v>1.47</v>
      </c>
      <c r="E50">
        <f t="shared" si="0"/>
        <v>3.3884415613920249E-2</v>
      </c>
      <c r="F50" s="10">
        <f t="shared" si="1"/>
        <v>1614921.4823561534</v>
      </c>
      <c r="G50">
        <v>625</v>
      </c>
    </row>
    <row r="51" spans="3:7" ht="22" thickBot="1" x14ac:dyDescent="0.3">
      <c r="C51">
        <v>625</v>
      </c>
      <c r="D51" s="12">
        <v>1.48</v>
      </c>
      <c r="E51">
        <f t="shared" si="0"/>
        <v>3.3113112148259106E-2</v>
      </c>
      <c r="F51" s="10">
        <f t="shared" si="1"/>
        <v>1578161.3951372334</v>
      </c>
      <c r="G51">
        <v>625</v>
      </c>
    </row>
    <row r="52" spans="3:7" ht="22" thickBot="1" x14ac:dyDescent="0.3">
      <c r="C52">
        <v>625</v>
      </c>
      <c r="D52" s="12">
        <v>1.49</v>
      </c>
      <c r="E52">
        <f t="shared" si="0"/>
        <v>3.2359365692962813E-2</v>
      </c>
      <c r="F52" s="10">
        <f t="shared" si="1"/>
        <v>1542238.0696613218</v>
      </c>
      <c r="G52">
        <v>625</v>
      </c>
    </row>
    <row r="53" spans="3:7" ht="22" thickBot="1" x14ac:dyDescent="0.3">
      <c r="C53">
        <v>625</v>
      </c>
      <c r="D53" s="12">
        <v>1.5</v>
      </c>
      <c r="E53">
        <f t="shared" si="0"/>
        <v>3.1622776601683784E-2</v>
      </c>
      <c r="F53" s="10">
        <f t="shared" si="1"/>
        <v>1507132.4589057516</v>
      </c>
      <c r="G53">
        <v>625</v>
      </c>
    </row>
    <row r="54" spans="3:7" ht="22" thickBot="1" x14ac:dyDescent="0.3">
      <c r="C54">
        <v>625</v>
      </c>
      <c r="D54" s="14">
        <v>1.51</v>
      </c>
      <c r="E54">
        <f t="shared" si="0"/>
        <v>3.0902954325135901E-2</v>
      </c>
      <c r="F54" s="10">
        <f t="shared" si="1"/>
        <v>1472825.949411022</v>
      </c>
      <c r="G54">
        <v>625</v>
      </c>
    </row>
    <row r="55" spans="3:7" ht="22" thickBot="1" x14ac:dyDescent="0.3">
      <c r="C55">
        <v>625</v>
      </c>
      <c r="D55" s="14">
        <v>1.52</v>
      </c>
      <c r="E55">
        <f t="shared" si="0"/>
        <v>3.0199517204020147E-2</v>
      </c>
      <c r="F55" s="10">
        <f t="shared" si="1"/>
        <v>1439300.3514116975</v>
      </c>
      <c r="G55">
        <v>625</v>
      </c>
    </row>
    <row r="56" spans="3:7" ht="22" thickBot="1" x14ac:dyDescent="0.3">
      <c r="C56">
        <v>625</v>
      </c>
      <c r="D56" s="14">
        <v>1.53</v>
      </c>
      <c r="E56">
        <f t="shared" si="0"/>
        <v>2.9512092266663844E-2</v>
      </c>
      <c r="F56" s="10">
        <f t="shared" si="1"/>
        <v>1406537.8891919565</v>
      </c>
      <c r="G56">
        <v>625</v>
      </c>
    </row>
    <row r="57" spans="3:7" ht="22" thickBot="1" x14ac:dyDescent="0.3">
      <c r="C57">
        <v>625</v>
      </c>
      <c r="D57" s="14">
        <v>1.54</v>
      </c>
      <c r="E57">
        <f t="shared" si="0"/>
        <v>2.8840315031266047E-2</v>
      </c>
      <c r="F57" s="10">
        <f t="shared" si="1"/>
        <v>1374521.1916606671</v>
      </c>
      <c r="G57">
        <v>625</v>
      </c>
    </row>
    <row r="58" spans="3:7" ht="22" thickBot="1" x14ac:dyDescent="0.3">
      <c r="C58">
        <v>625</v>
      </c>
      <c r="D58" s="14">
        <v>1.55</v>
      </c>
      <c r="E58">
        <f t="shared" si="0"/>
        <v>2.8183829312644532E-2</v>
      </c>
      <c r="F58" s="10">
        <f t="shared" si="1"/>
        <v>1343233.2831410074</v>
      </c>
      <c r="G58">
        <v>625</v>
      </c>
    </row>
    <row r="59" spans="3:7" ht="22" thickBot="1" x14ac:dyDescent="0.3">
      <c r="C59">
        <v>625</v>
      </c>
      <c r="D59" s="14">
        <v>1.56</v>
      </c>
      <c r="E59">
        <f t="shared" si="0"/>
        <v>2.7542287033381647E-2</v>
      </c>
      <c r="F59" s="10">
        <f t="shared" si="1"/>
        <v>1312657.5743697344</v>
      </c>
      <c r="G59">
        <v>625</v>
      </c>
    </row>
    <row r="60" spans="3:7" ht="22" thickBot="1" x14ac:dyDescent="0.3">
      <c r="C60">
        <v>625</v>
      </c>
      <c r="D60" s="14">
        <v>1.57</v>
      </c>
      <c r="E60">
        <f t="shared" si="0"/>
        <v>2.6915348039269142E-2</v>
      </c>
      <c r="F60" s="10">
        <f t="shared" si="1"/>
        <v>1282777.8537013421</v>
      </c>
      <c r="G60">
        <v>625</v>
      </c>
    </row>
    <row r="61" spans="3:7" ht="22" thickBot="1" x14ac:dyDescent="0.3">
      <c r="C61">
        <v>625</v>
      </c>
      <c r="D61" s="14">
        <v>1.58</v>
      </c>
      <c r="E61">
        <f t="shared" si="0"/>
        <v>2.6302679918953804E-2</v>
      </c>
      <c r="F61" s="10">
        <f t="shared" si="1"/>
        <v>1253578.2785124264</v>
      </c>
      <c r="G61">
        <v>625</v>
      </c>
    </row>
    <row r="62" spans="3:7" ht="22" thickBot="1" x14ac:dyDescent="0.3">
      <c r="C62">
        <v>625</v>
      </c>
      <c r="D62" s="14">
        <v>1.59</v>
      </c>
      <c r="E62">
        <f t="shared" si="0"/>
        <v>2.5703957827688629E-2</v>
      </c>
      <c r="F62" s="10">
        <f t="shared" si="1"/>
        <v>1225043.3668017206</v>
      </c>
      <c r="G62">
        <v>625</v>
      </c>
    </row>
    <row r="63" spans="3:7" ht="22" thickBot="1" x14ac:dyDescent="0.3">
      <c r="C63">
        <v>625</v>
      </c>
      <c r="D63" s="14">
        <v>1.6</v>
      </c>
      <c r="E63">
        <f t="shared" si="0"/>
        <v>2.511886431509578E-2</v>
      </c>
      <c r="F63" s="10">
        <f t="shared" si="1"/>
        <v>1197157.9889813301</v>
      </c>
      <c r="G63">
        <v>625</v>
      </c>
    </row>
    <row r="64" spans="3:7" ht="22" thickBot="1" x14ac:dyDescent="0.3">
      <c r="C64">
        <v>625</v>
      </c>
      <c r="D64" s="14">
        <v>1.61</v>
      </c>
      <c r="E64">
        <f t="shared" si="0"/>
        <v>2.4547089156850287E-2</v>
      </c>
      <c r="F64" s="10">
        <f t="shared" si="1"/>
        <v>1169907.3598548295</v>
      </c>
      <c r="G64">
        <v>625</v>
      </c>
    </row>
    <row r="65" spans="3:7" ht="22" thickBot="1" x14ac:dyDescent="0.3">
      <c r="C65">
        <v>625</v>
      </c>
      <c r="D65" s="14">
        <v>1.62</v>
      </c>
      <c r="E65">
        <f t="shared" si="0"/>
        <v>2.3988329190194894E-2</v>
      </c>
      <c r="F65" s="10">
        <f t="shared" si="1"/>
        <v>1143277.030777951</v>
      </c>
      <c r="G65">
        <v>625</v>
      </c>
    </row>
    <row r="66" spans="3:7" ht="22" thickBot="1" x14ac:dyDescent="0.3">
      <c r="C66">
        <v>625</v>
      </c>
      <c r="D66" s="14">
        <v>1.63</v>
      </c>
      <c r="E66">
        <f t="shared" si="0"/>
        <v>2.3442288153199219E-2</v>
      </c>
      <c r="F66" s="10">
        <f t="shared" si="1"/>
        <v>1117252.8819977234</v>
      </c>
      <c r="G66">
        <v>625</v>
      </c>
    </row>
    <row r="67" spans="3:7" ht="22" thickBot="1" x14ac:dyDescent="0.3">
      <c r="C67">
        <v>625</v>
      </c>
      <c r="D67" s="14">
        <v>1.64</v>
      </c>
      <c r="E67">
        <f t="shared" ref="E67:E130" si="9">10^-D67</f>
        <v>2.2908676527677724E-2</v>
      </c>
      <c r="F67" s="10">
        <f t="shared" ref="F67:F130" si="10">$B$7+($B$7*(E67/$B$2))</f>
        <v>1091821.1151659929</v>
      </c>
      <c r="G67">
        <v>625</v>
      </c>
    </row>
    <row r="68" spans="3:7" ht="22" thickBot="1" x14ac:dyDescent="0.3">
      <c r="C68">
        <v>625</v>
      </c>
      <c r="D68" s="14">
        <v>1.65</v>
      </c>
      <c r="E68">
        <f t="shared" si="9"/>
        <v>2.2387211385683389E-2</v>
      </c>
      <c r="F68" s="10">
        <f t="shared" si="10"/>
        <v>1066968.2460233562</v>
      </c>
      <c r="G68">
        <v>625</v>
      </c>
    </row>
    <row r="69" spans="3:7" ht="22" thickBot="1" x14ac:dyDescent="0.3">
      <c r="C69">
        <v>625</v>
      </c>
      <c r="D69" s="14">
        <v>1.66</v>
      </c>
      <c r="E69">
        <f t="shared" si="9"/>
        <v>2.1877616239495523E-2</v>
      </c>
      <c r="F69" s="10">
        <f t="shared" si="10"/>
        <v>1042681.0972496279</v>
      </c>
      <c r="G69">
        <v>625</v>
      </c>
    </row>
    <row r="70" spans="3:7" ht="22" thickBot="1" x14ac:dyDescent="0.3">
      <c r="C70">
        <v>625</v>
      </c>
      <c r="D70" s="14">
        <v>1.67</v>
      </c>
      <c r="E70">
        <f t="shared" si="9"/>
        <v>2.1379620895022322E-2</v>
      </c>
      <c r="F70" s="10">
        <f t="shared" si="10"/>
        <v>1018946.7914770494</v>
      </c>
      <c r="G70">
        <v>625</v>
      </c>
    </row>
    <row r="71" spans="3:7" ht="22" thickBot="1" x14ac:dyDescent="0.3">
      <c r="C71">
        <v>625</v>
      </c>
      <c r="D71" s="14">
        <v>1.68</v>
      </c>
      <c r="E71">
        <f t="shared" si="9"/>
        <v>2.0892961308540386E-2</v>
      </c>
      <c r="F71" s="10">
        <f t="shared" si="10"/>
        <v>995752.74446253851</v>
      </c>
      <c r="G71">
        <v>625</v>
      </c>
    </row>
    <row r="72" spans="3:7" ht="22" thickBot="1" x14ac:dyDescent="0.3">
      <c r="C72">
        <v>625</v>
      </c>
      <c r="D72" s="14">
        <v>1.69</v>
      </c>
      <c r="E72">
        <f t="shared" si="9"/>
        <v>2.0417379446695288E-2</v>
      </c>
      <c r="F72" s="10">
        <f t="shared" si="10"/>
        <v>973086.65841536026</v>
      </c>
      <c r="G72">
        <v>625</v>
      </c>
    </row>
    <row r="73" spans="3:7" ht="22" thickBot="1" x14ac:dyDescent="0.3">
      <c r="C73">
        <v>625</v>
      </c>
      <c r="D73" s="14">
        <v>1.7</v>
      </c>
      <c r="E73">
        <f t="shared" si="9"/>
        <v>1.9952623149688792E-2</v>
      </c>
      <c r="F73" s="10">
        <f t="shared" si="10"/>
        <v>950936.51547667035</v>
      </c>
      <c r="G73">
        <v>625</v>
      </c>
    </row>
    <row r="74" spans="3:7" ht="22" thickBot="1" x14ac:dyDescent="0.3">
      <c r="C74">
        <v>625</v>
      </c>
      <c r="D74" s="14">
        <v>1.71</v>
      </c>
      <c r="E74">
        <f t="shared" si="9"/>
        <v>1.9498445997580452E-2</v>
      </c>
      <c r="F74" s="10">
        <f t="shared" si="10"/>
        <v>929290.57134749123</v>
      </c>
      <c r="G74">
        <v>625</v>
      </c>
    </row>
    <row r="75" spans="3:7" ht="22" thickBot="1" x14ac:dyDescent="0.3">
      <c r="C75">
        <v>625</v>
      </c>
      <c r="D75" s="14">
        <v>1.72</v>
      </c>
      <c r="E75">
        <f t="shared" si="9"/>
        <v>1.9054607179632463E-2</v>
      </c>
      <c r="F75" s="10">
        <f t="shared" si="10"/>
        <v>908137.34906172694</v>
      </c>
      <c r="G75">
        <v>625</v>
      </c>
    </row>
    <row r="76" spans="3:7" ht="22" thickBot="1" x14ac:dyDescent="0.3">
      <c r="C76">
        <v>625</v>
      </c>
      <c r="D76" s="14">
        <v>1.73</v>
      </c>
      <c r="E76">
        <f t="shared" si="9"/>
        <v>1.8620871366628669E-2</v>
      </c>
      <c r="F76" s="10">
        <f t="shared" si="10"/>
        <v>887465.63290092663</v>
      </c>
      <c r="G76">
        <v>625</v>
      </c>
    </row>
    <row r="77" spans="3:7" ht="22" thickBot="1" x14ac:dyDescent="0.3">
      <c r="C77">
        <v>625</v>
      </c>
      <c r="D77" s="14">
        <v>1.74</v>
      </c>
      <c r="E77">
        <f t="shared" si="9"/>
        <v>1.8197008586099829E-2</v>
      </c>
      <c r="F77" s="10">
        <f t="shared" si="10"/>
        <v>867264.46244755853</v>
      </c>
      <c r="G77">
        <v>625</v>
      </c>
    </row>
    <row r="78" spans="3:7" ht="22" thickBot="1" x14ac:dyDescent="0.3">
      <c r="C78">
        <v>625</v>
      </c>
      <c r="D78" s="14">
        <v>1.75</v>
      </c>
      <c r="E78">
        <f t="shared" si="9"/>
        <v>1.7782794100389226E-2</v>
      </c>
      <c r="F78" s="10">
        <f t="shared" si="10"/>
        <v>847523.12677365472</v>
      </c>
      <c r="G78">
        <v>625</v>
      </c>
    </row>
    <row r="79" spans="3:7" ht="22" thickBot="1" x14ac:dyDescent="0.3">
      <c r="C79">
        <v>625</v>
      </c>
      <c r="D79" s="14">
        <v>1.76</v>
      </c>
      <c r="E79">
        <f t="shared" si="9"/>
        <v>1.7378008287493755E-2</v>
      </c>
      <c r="F79" s="10">
        <f t="shared" si="10"/>
        <v>828231.1587617331</v>
      </c>
      <c r="G79">
        <v>625</v>
      </c>
    </row>
    <row r="80" spans="3:7" ht="22" thickBot="1" x14ac:dyDescent="0.3">
      <c r="C80">
        <v>625</v>
      </c>
      <c r="D80" s="14">
        <v>1.77</v>
      </c>
      <c r="E80">
        <f t="shared" si="9"/>
        <v>1.6982436524617429E-2</v>
      </c>
      <c r="F80" s="10">
        <f t="shared" si="10"/>
        <v>809378.32955499366</v>
      </c>
      <c r="G80">
        <v>625</v>
      </c>
    </row>
    <row r="81" spans="3:7" ht="22" thickBot="1" x14ac:dyDescent="0.3">
      <c r="C81">
        <v>625</v>
      </c>
      <c r="D81" s="14">
        <v>1.78</v>
      </c>
      <c r="E81">
        <f t="shared" si="9"/>
        <v>1.6595869074375592E-2</v>
      </c>
      <c r="F81" s="10">
        <f t="shared" si="10"/>
        <v>790954.64313384565</v>
      </c>
      <c r="G81">
        <v>625</v>
      </c>
    </row>
    <row r="82" spans="3:7" ht="22" thickBot="1" x14ac:dyDescent="0.3">
      <c r="C82">
        <v>625</v>
      </c>
      <c r="D82" s="14">
        <v>1.79</v>
      </c>
      <c r="E82">
        <f t="shared" si="9"/>
        <v>1.6218100973589288E-2</v>
      </c>
      <c r="F82" s="10">
        <f t="shared" si="10"/>
        <v>772950.33101588185</v>
      </c>
      <c r="G82">
        <v>625</v>
      </c>
    </row>
    <row r="83" spans="3:7" ht="22" thickBot="1" x14ac:dyDescent="0.3">
      <c r="C83">
        <v>625</v>
      </c>
      <c r="D83" s="14">
        <v>1.8</v>
      </c>
      <c r="E83">
        <f t="shared" si="9"/>
        <v>1.5848931924611124E-2</v>
      </c>
      <c r="F83" s="10">
        <f t="shared" si="10"/>
        <v>755355.84707650181</v>
      </c>
      <c r="G83">
        <v>625</v>
      </c>
    </row>
    <row r="84" spans="3:7" ht="22" thickBot="1" x14ac:dyDescent="0.3">
      <c r="C84">
        <v>625</v>
      </c>
      <c r="D84" s="14">
        <v>1.81</v>
      </c>
      <c r="E84">
        <f t="shared" si="9"/>
        <v>1.5488166189124804E-2</v>
      </c>
      <c r="F84" s="10">
        <f t="shared" si="10"/>
        <v>738161.86248743045</v>
      </c>
      <c r="G84">
        <v>625</v>
      </c>
    </row>
    <row r="85" spans="3:7" ht="22" thickBot="1" x14ac:dyDescent="0.3">
      <c r="C85">
        <v>625</v>
      </c>
      <c r="D85" s="14">
        <v>1.82</v>
      </c>
      <c r="E85">
        <f t="shared" si="9"/>
        <v>1.5135612484362076E-2</v>
      </c>
      <c r="F85" s="10">
        <f t="shared" si="10"/>
        <v>721359.26077044941</v>
      </c>
      <c r="G85">
        <v>625</v>
      </c>
    </row>
    <row r="86" spans="3:7" ht="22" thickBot="1" x14ac:dyDescent="0.3">
      <c r="C86">
        <v>625</v>
      </c>
      <c r="D86" s="14">
        <v>1.83</v>
      </c>
      <c r="E86">
        <f t="shared" si="9"/>
        <v>1.4791083881682071E-2</v>
      </c>
      <c r="F86" s="10">
        <f t="shared" si="10"/>
        <v>704939.13296371943</v>
      </c>
      <c r="G86">
        <v>625</v>
      </c>
    </row>
    <row r="87" spans="3:7" ht="22" thickBot="1" x14ac:dyDescent="0.3">
      <c r="C87">
        <v>625</v>
      </c>
      <c r="D87" s="14">
        <v>1.84</v>
      </c>
      <c r="E87">
        <f t="shared" si="9"/>
        <v>1.4454397707459272E-2</v>
      </c>
      <c r="F87" s="10">
        <f t="shared" si="10"/>
        <v>688892.7728981314</v>
      </c>
      <c r="G87">
        <v>625</v>
      </c>
    </row>
    <row r="88" spans="3:7" ht="22" thickBot="1" x14ac:dyDescent="0.3">
      <c r="C88">
        <v>625</v>
      </c>
      <c r="D88" s="14">
        <v>1.85</v>
      </c>
      <c r="E88">
        <f t="shared" si="9"/>
        <v>1.4125375446227528E-2</v>
      </c>
      <c r="F88" s="10">
        <f t="shared" si="10"/>
        <v>673211.67258117907</v>
      </c>
      <c r="G88">
        <v>625</v>
      </c>
    </row>
    <row r="89" spans="3:7" ht="22" thickBot="1" x14ac:dyDescent="0.3">
      <c r="C89">
        <v>625</v>
      </c>
      <c r="D89" s="14">
        <v>1.86</v>
      </c>
      <c r="E89">
        <f t="shared" si="9"/>
        <v>1.3803842646028837E-2</v>
      </c>
      <c r="F89" s="10">
        <f t="shared" si="10"/>
        <v>657887.5176859122</v>
      </c>
      <c r="G89">
        <v>625</v>
      </c>
    </row>
    <row r="90" spans="3:7" ht="22" thickBot="1" x14ac:dyDescent="0.3">
      <c r="C90">
        <v>625</v>
      </c>
      <c r="D90" s="14">
        <v>1.87</v>
      </c>
      <c r="E90">
        <f t="shared" si="9"/>
        <v>1.3489628825916524E-2</v>
      </c>
      <c r="F90" s="10">
        <f t="shared" si="10"/>
        <v>642912.18314256507</v>
      </c>
      <c r="G90">
        <v>625</v>
      </c>
    </row>
    <row r="91" spans="3:7" ht="22" thickBot="1" x14ac:dyDescent="0.3">
      <c r="C91">
        <v>625</v>
      </c>
      <c r="D91" s="14">
        <v>1.88</v>
      </c>
      <c r="E91">
        <f t="shared" si="9"/>
        <v>1.3182567385564075E-2</v>
      </c>
      <c r="F91" s="10">
        <f t="shared" si="10"/>
        <v>628277.7288305416</v>
      </c>
      <c r="G91">
        <v>625</v>
      </c>
    </row>
    <row r="92" spans="3:7" ht="22" thickBot="1" x14ac:dyDescent="0.3">
      <c r="C92">
        <v>625</v>
      </c>
      <c r="D92" s="14">
        <v>1.89</v>
      </c>
      <c r="E92">
        <f t="shared" si="9"/>
        <v>1.2882495516931332E-2</v>
      </c>
      <c r="F92" s="10">
        <f t="shared" si="10"/>
        <v>613976.3953684537</v>
      </c>
      <c r="G92">
        <v>625</v>
      </c>
    </row>
    <row r="93" spans="3:7" ht="22" thickBot="1" x14ac:dyDescent="0.3">
      <c r="C93">
        <v>625</v>
      </c>
      <c r="D93" s="14">
        <v>1.9</v>
      </c>
      <c r="E93">
        <f t="shared" si="9"/>
        <v>1.2589254117941664E-2</v>
      </c>
      <c r="F93" s="10">
        <f t="shared" si="10"/>
        <v>600000.60000000126</v>
      </c>
      <c r="G93">
        <v>625</v>
      </c>
    </row>
    <row r="94" spans="3:7" ht="22" thickBot="1" x14ac:dyDescent="0.3">
      <c r="C94">
        <v>625</v>
      </c>
      <c r="D94" s="14">
        <v>1.91</v>
      </c>
      <c r="E94">
        <f t="shared" si="9"/>
        <v>1.2302687708123809E-2</v>
      </c>
      <c r="F94" s="10">
        <f t="shared" si="10"/>
        <v>586342.93257348763</v>
      </c>
      <c r="G94">
        <v>625</v>
      </c>
    </row>
    <row r="95" spans="3:7" ht="22" thickBot="1" x14ac:dyDescent="0.3">
      <c r="C95">
        <v>625</v>
      </c>
      <c r="D95" s="14">
        <v>1.92</v>
      </c>
      <c r="E95">
        <f t="shared" si="9"/>
        <v>1.2022644346174125E-2</v>
      </c>
      <c r="F95" s="10">
        <f t="shared" si="10"/>
        <v>572996.15161286294</v>
      </c>
      <c r="G95">
        <v>625</v>
      </c>
    </row>
    <row r="96" spans="3:7" ht="22" thickBot="1" x14ac:dyDescent="0.3">
      <c r="C96">
        <v>625</v>
      </c>
      <c r="D96" s="14">
        <v>1.93</v>
      </c>
      <c r="E96">
        <f t="shared" si="9"/>
        <v>1.1748975549395293E-2</v>
      </c>
      <c r="F96" s="10">
        <f t="shared" si="10"/>
        <v>559953.18047819601</v>
      </c>
      <c r="G96">
        <v>625</v>
      </c>
    </row>
    <row r="97" spans="3:7" ht="22" thickBot="1" x14ac:dyDescent="0.3">
      <c r="C97">
        <v>625</v>
      </c>
      <c r="D97" s="14">
        <v>1.94</v>
      </c>
      <c r="E97">
        <f t="shared" si="9"/>
        <v>1.1481536214968826E-2</v>
      </c>
      <c r="F97" s="10">
        <f t="shared" si="10"/>
        <v>547207.10361354728</v>
      </c>
      <c r="G97">
        <v>625</v>
      </c>
    </row>
    <row r="98" spans="3:7" ht="22" thickBot="1" x14ac:dyDescent="0.3">
      <c r="C98">
        <v>625</v>
      </c>
      <c r="D98" s="14">
        <v>1.95</v>
      </c>
      <c r="E98">
        <f t="shared" si="9"/>
        <v>1.1220184543019634E-2</v>
      </c>
      <c r="F98" s="10">
        <f t="shared" si="10"/>
        <v>534751.16288024874</v>
      </c>
      <c r="G98">
        <v>625</v>
      </c>
    </row>
    <row r="99" spans="3:7" ht="22" thickBot="1" x14ac:dyDescent="0.3">
      <c r="C99">
        <v>625</v>
      </c>
      <c r="D99" s="14">
        <v>1.96</v>
      </c>
      <c r="E99">
        <f t="shared" si="9"/>
        <v>1.0964781961431851E-2</v>
      </c>
      <c r="F99" s="10">
        <f t="shared" si="10"/>
        <v>522578.75397364981</v>
      </c>
      <c r="G99">
        <v>625</v>
      </c>
    </row>
    <row r="100" spans="3:7" ht="22" thickBot="1" x14ac:dyDescent="0.3">
      <c r="C100">
        <v>625</v>
      </c>
      <c r="D100" s="14">
        <v>1.97</v>
      </c>
      <c r="E100">
        <f t="shared" si="9"/>
        <v>1.0715193052376056E-2</v>
      </c>
      <c r="F100" s="10">
        <f t="shared" si="10"/>
        <v>510683.42292142689</v>
      </c>
      <c r="G100">
        <v>625</v>
      </c>
    </row>
    <row r="101" spans="3:7" ht="22" thickBot="1" x14ac:dyDescent="0.3">
      <c r="C101">
        <v>625</v>
      </c>
      <c r="D101" s="14">
        <v>1.98</v>
      </c>
      <c r="E101">
        <f t="shared" si="9"/>
        <v>1.0471285480508989E-2</v>
      </c>
      <c r="F101" s="10">
        <f t="shared" si="10"/>
        <v>499058.86266160361</v>
      </c>
      <c r="G101">
        <v>625</v>
      </c>
    </row>
    <row r="102" spans="3:7" ht="22" thickBot="1" x14ac:dyDescent="0.3">
      <c r="C102">
        <v>625</v>
      </c>
      <c r="D102" s="14">
        <v>1.99</v>
      </c>
      <c r="E102">
        <f t="shared" si="9"/>
        <v>1.0232929922807535E-2</v>
      </c>
      <c r="F102" s="10">
        <f t="shared" si="10"/>
        <v>487698.90969846054</v>
      </c>
      <c r="G102">
        <v>625</v>
      </c>
    </row>
    <row r="103" spans="3:7" ht="22" thickBot="1" x14ac:dyDescent="0.3">
      <c r="C103">
        <v>625</v>
      </c>
      <c r="D103" s="14">
        <v>2</v>
      </c>
      <c r="E103">
        <f t="shared" si="9"/>
        <v>0.01</v>
      </c>
      <c r="F103" s="10">
        <f t="shared" si="10"/>
        <v>476597.54083457019</v>
      </c>
      <c r="G103">
        <v>625</v>
      </c>
    </row>
    <row r="104" spans="3:7" ht="22" thickBot="1" x14ac:dyDescent="0.3">
      <c r="C104">
        <v>625</v>
      </c>
      <c r="D104" s="14">
        <v>2.0099999999999998</v>
      </c>
      <c r="E104">
        <f t="shared" si="9"/>
        <v>9.7723722095581049E-3</v>
      </c>
      <c r="F104" s="10">
        <f t="shared" si="10"/>
        <v>465748.86997721618</v>
      </c>
      <c r="G104">
        <v>625</v>
      </c>
    </row>
    <row r="105" spans="3:7" ht="22" thickBot="1" x14ac:dyDescent="0.3">
      <c r="C105">
        <v>625</v>
      </c>
      <c r="D105" s="14">
        <v>2.02</v>
      </c>
      <c r="E105">
        <f t="shared" si="9"/>
        <v>9.5499258602143571E-3</v>
      </c>
      <c r="F105" s="10">
        <f t="shared" si="10"/>
        <v>455147.14501751133</v>
      </c>
      <c r="G105">
        <v>625</v>
      </c>
    </row>
    <row r="106" spans="3:7" ht="22" thickBot="1" x14ac:dyDescent="0.3">
      <c r="C106">
        <v>625</v>
      </c>
      <c r="D106" s="14">
        <v>2.0299999999999998</v>
      </c>
      <c r="E106">
        <f t="shared" si="9"/>
        <v>9.3325430079699099E-3</v>
      </c>
      <c r="F106" s="10">
        <f t="shared" si="10"/>
        <v>444786.74478055164</v>
      </c>
      <c r="G106">
        <v>625</v>
      </c>
    </row>
    <row r="107" spans="3:7" ht="22" thickBot="1" x14ac:dyDescent="0.3">
      <c r="C107">
        <v>625</v>
      </c>
      <c r="D107" s="14">
        <v>2.04</v>
      </c>
      <c r="E107">
        <f t="shared" si="9"/>
        <v>9.1201083935590881E-3</v>
      </c>
      <c r="F107" s="10">
        <f t="shared" si="10"/>
        <v>434662.17604499479</v>
      </c>
      <c r="G107">
        <v>625</v>
      </c>
    </row>
    <row r="108" spans="3:7" ht="22" thickBot="1" x14ac:dyDescent="0.3">
      <c r="C108">
        <v>625</v>
      </c>
      <c r="D108" s="14">
        <v>2.0499999999999998</v>
      </c>
      <c r="E108">
        <f t="shared" si="9"/>
        <v>8.9125093813374554E-3</v>
      </c>
      <c r="F108" s="10">
        <f t="shared" si="10"/>
        <v>424768.07063048385</v>
      </c>
      <c r="G108">
        <v>625</v>
      </c>
    </row>
    <row r="109" spans="3:7" ht="22" thickBot="1" x14ac:dyDescent="0.3">
      <c r="C109">
        <v>625</v>
      </c>
      <c r="D109" s="14">
        <v>2.06</v>
      </c>
      <c r="E109">
        <f t="shared" si="9"/>
        <v>8.7096358995608011E-3</v>
      </c>
      <c r="F109" s="10">
        <f t="shared" si="10"/>
        <v>415099.18255136273</v>
      </c>
      <c r="G109">
        <v>625</v>
      </c>
    </row>
    <row r="110" spans="3:7" ht="22" thickBot="1" x14ac:dyDescent="0.3">
      <c r="C110">
        <v>625</v>
      </c>
      <c r="D110" s="14">
        <v>2.0699999999999998</v>
      </c>
      <c r="E110">
        <f t="shared" si="9"/>
        <v>8.5113803820237675E-3</v>
      </c>
      <c r="F110" s="10">
        <f t="shared" si="10"/>
        <v>405650.38523519028</v>
      </c>
      <c r="G110">
        <v>625</v>
      </c>
    </row>
    <row r="111" spans="3:7" ht="22" thickBot="1" x14ac:dyDescent="0.3">
      <c r="C111">
        <v>625</v>
      </c>
      <c r="D111" s="14">
        <v>2.08</v>
      </c>
      <c r="E111">
        <f t="shared" si="9"/>
        <v>8.3176377110267055E-3</v>
      </c>
      <c r="F111" s="10">
        <f t="shared" si="10"/>
        <v>396416.66880455846</v>
      </c>
      <c r="G111">
        <v>625</v>
      </c>
    </row>
    <row r="112" spans="3:7" ht="22" thickBot="1" x14ac:dyDescent="0.3">
      <c r="C112">
        <v>625</v>
      </c>
      <c r="D112" s="14">
        <v>2.09</v>
      </c>
      <c r="E112">
        <f t="shared" si="9"/>
        <v>8.1283051616409894E-3</v>
      </c>
      <c r="F112" s="10">
        <f t="shared" si="10"/>
        <v>387393.13742079417</v>
      </c>
      <c r="G112">
        <v>625</v>
      </c>
    </row>
    <row r="113" spans="3:7" ht="22" thickBot="1" x14ac:dyDescent="0.3">
      <c r="C113">
        <v>625</v>
      </c>
      <c r="D113" s="14">
        <v>2.1</v>
      </c>
      <c r="E113">
        <f t="shared" si="9"/>
        <v>7.9432823472428121E-3</v>
      </c>
      <c r="F113" s="10">
        <f t="shared" si="10"/>
        <v>378575.00668811682</v>
      </c>
      <c r="G113">
        <v>625</v>
      </c>
    </row>
    <row r="114" spans="3:7" ht="22" thickBot="1" x14ac:dyDescent="0.3">
      <c r="C114">
        <v>625</v>
      </c>
      <c r="D114" s="14">
        <v>2.11</v>
      </c>
      <c r="E114">
        <f t="shared" si="9"/>
        <v>7.7624711662869156E-3</v>
      </c>
      <c r="F114" s="10">
        <f t="shared" si="10"/>
        <v>369957.60111689015</v>
      </c>
      <c r="G114">
        <v>625</v>
      </c>
    </row>
    <row r="115" spans="3:7" ht="22" thickBot="1" x14ac:dyDescent="0.3">
      <c r="C115">
        <v>625</v>
      </c>
      <c r="D115" s="14">
        <v>2.12</v>
      </c>
      <c r="E115">
        <f t="shared" si="9"/>
        <v>7.5857757502918299E-3</v>
      </c>
      <c r="F115" s="10">
        <f t="shared" si="10"/>
        <v>361536.35164461524</v>
      </c>
      <c r="G115">
        <v>625</v>
      </c>
    </row>
    <row r="116" spans="3:7" ht="22" thickBot="1" x14ac:dyDescent="0.3">
      <c r="C116">
        <v>625</v>
      </c>
      <c r="D116" s="14">
        <v>2.13</v>
      </c>
      <c r="E116">
        <f t="shared" si="9"/>
        <v>7.4131024130091741E-3</v>
      </c>
      <c r="F116" s="10">
        <f t="shared" si="10"/>
        <v>353306.79321335425</v>
      </c>
      <c r="G116">
        <v>625</v>
      </c>
    </row>
    <row r="117" spans="3:7" ht="22" thickBot="1" x14ac:dyDescent="0.3">
      <c r="C117">
        <v>625</v>
      </c>
      <c r="D117" s="14">
        <v>2.14</v>
      </c>
      <c r="E117">
        <f t="shared" si="9"/>
        <v>7.244359600749894E-3</v>
      </c>
      <c r="F117" s="10">
        <f t="shared" si="10"/>
        <v>345264.56240229477</v>
      </c>
      <c r="G117">
        <v>625</v>
      </c>
    </row>
    <row r="118" spans="3:7" ht="22" thickBot="1" x14ac:dyDescent="0.3">
      <c r="C118">
        <v>625</v>
      </c>
      <c r="D118" s="14">
        <v>2.15</v>
      </c>
      <c r="E118">
        <f t="shared" si="9"/>
        <v>7.0794578438413795E-3</v>
      </c>
      <c r="F118" s="10">
        <f t="shared" si="10"/>
        <v>337405.39511421038</v>
      </c>
      <c r="G118">
        <v>625</v>
      </c>
    </row>
    <row r="119" spans="3:7" ht="22" thickBot="1" x14ac:dyDescent="0.3">
      <c r="C119">
        <v>625</v>
      </c>
      <c r="D119" s="14">
        <v>2.16</v>
      </c>
      <c r="E119">
        <f t="shared" si="9"/>
        <v>6.9183097091893601E-3</v>
      </c>
      <c r="F119" s="10">
        <f t="shared" si="10"/>
        <v>329725.12431457534</v>
      </c>
      <c r="G119">
        <v>625</v>
      </c>
    </row>
    <row r="120" spans="3:7" ht="22" thickBot="1" x14ac:dyDescent="0.3">
      <c r="C120">
        <v>625</v>
      </c>
      <c r="D120" s="14">
        <v>2.17</v>
      </c>
      <c r="E120">
        <f t="shared" si="9"/>
        <v>6.7608297539198132E-3</v>
      </c>
      <c r="F120" s="10">
        <f t="shared" si="10"/>
        <v>322219.67782215221</v>
      </c>
      <c r="G120">
        <v>625</v>
      </c>
    </row>
    <row r="121" spans="3:7" ht="22" thickBot="1" x14ac:dyDescent="0.3">
      <c r="C121">
        <v>625</v>
      </c>
      <c r="D121" s="14">
        <v>2.1800000000000002</v>
      </c>
      <c r="E121">
        <f t="shared" si="9"/>
        <v>6.6069344800759565E-3</v>
      </c>
      <c r="F121" s="10">
        <f t="shared" si="10"/>
        <v>314885.07614986418</v>
      </c>
      <c r="G121">
        <v>625</v>
      </c>
    </row>
    <row r="122" spans="3:7" ht="22" thickBot="1" x14ac:dyDescent="0.3">
      <c r="C122">
        <v>625</v>
      </c>
      <c r="D122" s="14">
        <v>2.19</v>
      </c>
      <c r="E122">
        <f t="shared" si="9"/>
        <v>6.4565422903465524E-3</v>
      </c>
      <c r="F122" s="10">
        <f t="shared" si="10"/>
        <v>307717.43039481959</v>
      </c>
      <c r="G122">
        <v>625</v>
      </c>
    </row>
    <row r="123" spans="3:7" ht="22" thickBot="1" x14ac:dyDescent="0.3">
      <c r="C123">
        <v>625</v>
      </c>
      <c r="D123" s="14">
        <v>2.2000000000000002</v>
      </c>
      <c r="E123">
        <f t="shared" si="9"/>
        <v>6.3095734448019251E-3</v>
      </c>
      <c r="F123" s="10">
        <f t="shared" si="10"/>
        <v>300712.9401763638</v>
      </c>
      <c r="G123">
        <v>625</v>
      </c>
    </row>
    <row r="124" spans="3:7" ht="22" thickBot="1" x14ac:dyDescent="0.3">
      <c r="C124">
        <v>625</v>
      </c>
      <c r="D124" s="14">
        <v>2.21</v>
      </c>
      <c r="E124">
        <f t="shared" si="9"/>
        <v>6.1659500186148197E-3</v>
      </c>
      <c r="F124" s="10">
        <f t="shared" si="10"/>
        <v>293867.89162106835</v>
      </c>
      <c r="G124">
        <v>625</v>
      </c>
    </row>
    <row r="125" spans="3:7" ht="22" thickBot="1" x14ac:dyDescent="0.3">
      <c r="C125">
        <v>625</v>
      </c>
      <c r="D125" s="14">
        <v>2.2200000000000002</v>
      </c>
      <c r="E125">
        <f t="shared" si="9"/>
        <v>6.0255958607435718E-3</v>
      </c>
      <c r="F125" s="10">
        <f t="shared" si="10"/>
        <v>287178.65539358347</v>
      </c>
      <c r="G125">
        <v>625</v>
      </c>
    </row>
    <row r="126" spans="3:7" ht="22" thickBot="1" x14ac:dyDescent="0.3">
      <c r="C126">
        <v>625</v>
      </c>
      <c r="D126" s="14">
        <v>2.23</v>
      </c>
      <c r="E126">
        <f t="shared" si="9"/>
        <v>5.8884365535558899E-3</v>
      </c>
      <c r="F126" s="10">
        <f t="shared" si="10"/>
        <v>280641.68477231963</v>
      </c>
      <c r="G126">
        <v>625</v>
      </c>
    </row>
    <row r="127" spans="3:7" ht="22" thickBot="1" x14ac:dyDescent="0.3">
      <c r="C127">
        <v>625</v>
      </c>
      <c r="D127" s="14">
        <v>2.2400000000000002</v>
      </c>
      <c r="E127">
        <f t="shared" si="9"/>
        <v>5.7543993733715649E-3</v>
      </c>
      <c r="F127" s="10">
        <f t="shared" si="10"/>
        <v>274253.51376892551</v>
      </c>
      <c r="G127">
        <v>625</v>
      </c>
    </row>
    <row r="128" spans="3:7" ht="22" thickBot="1" x14ac:dyDescent="0.3">
      <c r="C128">
        <v>625</v>
      </c>
      <c r="D128" s="14">
        <v>2.25</v>
      </c>
      <c r="E128">
        <f t="shared" si="9"/>
        <v>5.6234132519034866E-3</v>
      </c>
      <c r="F128" s="10">
        <f t="shared" si="10"/>
        <v>268010.75529057835</v>
      </c>
      <c r="G128">
        <v>625</v>
      </c>
    </row>
    <row r="129" spans="3:7" ht="22" thickBot="1" x14ac:dyDescent="0.3">
      <c r="C129">
        <v>625</v>
      </c>
      <c r="D129" s="14">
        <v>2.2599999999999998</v>
      </c>
      <c r="E129">
        <f t="shared" si="9"/>
        <v>5.4954087385762473E-3</v>
      </c>
      <c r="F129" s="10">
        <f t="shared" si="10"/>
        <v>261910.09934410037</v>
      </c>
      <c r="G129">
        <v>625</v>
      </c>
    </row>
    <row r="130" spans="3:7" ht="22" thickBot="1" x14ac:dyDescent="0.3">
      <c r="C130">
        <v>625</v>
      </c>
      <c r="D130" s="14">
        <v>2.27</v>
      </c>
      <c r="E130">
        <f t="shared" si="9"/>
        <v>5.3703179637025244E-3</v>
      </c>
      <c r="F130" s="10">
        <f t="shared" si="10"/>
        <v>255948.31128095614</v>
      </c>
      <c r="G130">
        <v>625</v>
      </c>
    </row>
    <row r="131" spans="3:7" ht="22" thickBot="1" x14ac:dyDescent="0.3">
      <c r="C131">
        <v>625</v>
      </c>
      <c r="D131" s="14">
        <v>2.2799999999999998</v>
      </c>
      <c r="E131">
        <f t="shared" ref="E131:E194" si="11">10^-D131</f>
        <v>5.2480746024977237E-3</v>
      </c>
      <c r="F131" s="10">
        <f t="shared" ref="F131:F194" si="12">$B$7+($B$7*(E131/$B$2))</f>
        <v>250122.23008220183</v>
      </c>
      <c r="G131">
        <v>625</v>
      </c>
    </row>
    <row r="132" spans="3:7" ht="22" thickBot="1" x14ac:dyDescent="0.3">
      <c r="C132">
        <v>625</v>
      </c>
      <c r="D132" s="14">
        <v>2.29</v>
      </c>
      <c r="E132">
        <f t="shared" si="11"/>
        <v>5.1286138399136471E-3</v>
      </c>
      <c r="F132" s="10">
        <f t="shared" si="12"/>
        <v>244428.76668246821</v>
      </c>
      <c r="G132">
        <v>625</v>
      </c>
    </row>
    <row r="133" spans="3:7" ht="22" thickBot="1" x14ac:dyDescent="0.3">
      <c r="C133">
        <v>625</v>
      </c>
      <c r="D133" s="14">
        <v>2.2999999999999998</v>
      </c>
      <c r="E133">
        <f t="shared" si="11"/>
        <v>5.0118723362727212E-3</v>
      </c>
      <c r="F133" s="10">
        <f t="shared" si="12"/>
        <v>238864.90233209892</v>
      </c>
      <c r="G133">
        <v>625</v>
      </c>
    </row>
    <row r="134" spans="3:7" ht="22" thickBot="1" x14ac:dyDescent="0.3">
      <c r="C134">
        <v>625</v>
      </c>
      <c r="D134" s="14">
        <v>2.31</v>
      </c>
      <c r="E134">
        <f t="shared" si="11"/>
        <v>4.8977881936844566E-3</v>
      </c>
      <c r="F134" s="10">
        <f t="shared" si="12"/>
        <v>233427.68699656875</v>
      </c>
      <c r="G134">
        <v>625</v>
      </c>
    </row>
    <row r="135" spans="3:7" ht="22" thickBot="1" x14ac:dyDescent="0.3">
      <c r="C135">
        <v>625</v>
      </c>
      <c r="D135" s="14">
        <v>2.3199999999999998</v>
      </c>
      <c r="E135">
        <f t="shared" si="11"/>
        <v>4.7863009232263836E-3</v>
      </c>
      <c r="F135" s="10">
        <f t="shared" si="12"/>
        <v>228114.23779233734</v>
      </c>
      <c r="G135">
        <v>625</v>
      </c>
    </row>
    <row r="136" spans="3:7" ht="22" thickBot="1" x14ac:dyDescent="0.3">
      <c r="C136">
        <v>625</v>
      </c>
      <c r="D136" s="14">
        <v>2.33</v>
      </c>
      <c r="E136">
        <f t="shared" si="11"/>
        <v>4.6773514128719777E-3</v>
      </c>
      <c r="F136" s="10">
        <f t="shared" si="12"/>
        <v>222921.73745830392</v>
      </c>
      <c r="G136">
        <v>625</v>
      </c>
    </row>
    <row r="137" spans="3:7" ht="22" thickBot="1" x14ac:dyDescent="0.3">
      <c r="C137">
        <v>625</v>
      </c>
      <c r="D137" s="14">
        <v>2.34</v>
      </c>
      <c r="E137">
        <f t="shared" si="11"/>
        <v>4.5708818961487504E-3</v>
      </c>
      <c r="F137" s="10">
        <f t="shared" si="12"/>
        <v>217847.4328620614</v>
      </c>
      <c r="G137">
        <v>625</v>
      </c>
    </row>
    <row r="138" spans="3:7" ht="22" thickBot="1" x14ac:dyDescent="0.3">
      <c r="C138">
        <v>625</v>
      </c>
      <c r="D138" s="14">
        <v>2.35</v>
      </c>
      <c r="E138">
        <f t="shared" si="11"/>
        <v>4.4668359215096279E-3</v>
      </c>
      <c r="F138" s="10">
        <f t="shared" si="12"/>
        <v>212888.63354014567</v>
      </c>
      <c r="G138">
        <v>625</v>
      </c>
    </row>
    <row r="139" spans="3:7" ht="22" thickBot="1" x14ac:dyDescent="0.3">
      <c r="C139">
        <v>625</v>
      </c>
      <c r="D139" s="14">
        <v>2.36</v>
      </c>
      <c r="E139">
        <f t="shared" si="11"/>
        <v>4.3651583224016566E-3</v>
      </c>
      <c r="F139" s="10">
        <f t="shared" si="12"/>
        <v>208042.71027151941</v>
      </c>
      <c r="G139">
        <v>625</v>
      </c>
    </row>
    <row r="140" spans="3:7" ht="22" thickBot="1" x14ac:dyDescent="0.3">
      <c r="C140">
        <v>625</v>
      </c>
      <c r="D140" s="14">
        <v>2.37</v>
      </c>
      <c r="E140">
        <f t="shared" si="11"/>
        <v>4.2657951880159251E-3</v>
      </c>
      <c r="F140" s="10">
        <f t="shared" si="12"/>
        <v>203307.09368352202</v>
      </c>
      <c r="G140">
        <v>625</v>
      </c>
    </row>
    <row r="141" spans="3:7" ht="22" thickBot="1" x14ac:dyDescent="0.3">
      <c r="C141">
        <v>625</v>
      </c>
      <c r="D141" s="14">
        <v>2.38</v>
      </c>
      <c r="E141">
        <f t="shared" si="11"/>
        <v>4.1686938347033527E-3</v>
      </c>
      <c r="F141" s="10">
        <f t="shared" si="12"/>
        <v>198679.27288955514</v>
      </c>
      <c r="G141">
        <v>625</v>
      </c>
    </row>
    <row r="142" spans="3:7" ht="22" thickBot="1" x14ac:dyDescent="0.3">
      <c r="C142">
        <v>625</v>
      </c>
      <c r="D142" s="14">
        <v>2.39</v>
      </c>
      <c r="E142">
        <f t="shared" si="11"/>
        <v>4.0738027780411225E-3</v>
      </c>
      <c r="F142" s="10">
        <f t="shared" si="12"/>
        <v>194156.79415777724</v>
      </c>
      <c r="G142">
        <v>625</v>
      </c>
    </row>
    <row r="143" spans="3:7" ht="22" thickBot="1" x14ac:dyDescent="0.3">
      <c r="C143">
        <v>625</v>
      </c>
      <c r="D143" s="14">
        <v>2.4</v>
      </c>
      <c r="E143">
        <f t="shared" si="11"/>
        <v>3.9810717055349717E-3</v>
      </c>
      <c r="F143" s="10">
        <f t="shared" si="12"/>
        <v>189737.25961010324</v>
      </c>
      <c r="G143">
        <v>625</v>
      </c>
    </row>
    <row r="144" spans="3:7" ht="22" thickBot="1" x14ac:dyDescent="0.3">
      <c r="C144">
        <v>625</v>
      </c>
      <c r="D144" s="14">
        <v>2.41</v>
      </c>
      <c r="E144">
        <f t="shared" si="11"/>
        <v>3.8904514499428023E-3</v>
      </c>
      <c r="F144" s="10">
        <f t="shared" si="12"/>
        <v>185418.32595081575</v>
      </c>
      <c r="G144">
        <v>625</v>
      </c>
    </row>
    <row r="145" spans="3:7" ht="22" thickBot="1" x14ac:dyDescent="0.3">
      <c r="C145">
        <v>625</v>
      </c>
      <c r="D145" s="14">
        <v>2.42</v>
      </c>
      <c r="E145">
        <f t="shared" si="11"/>
        <v>3.8018939632056123E-3</v>
      </c>
      <c r="F145" s="10">
        <f t="shared" si="12"/>
        <v>181197.70322412148</v>
      </c>
      <c r="G145">
        <v>625</v>
      </c>
    </row>
    <row r="146" spans="3:7" ht="22" thickBot="1" x14ac:dyDescent="0.3">
      <c r="C146">
        <v>625</v>
      </c>
      <c r="D146" s="14">
        <v>2.4300000000000002</v>
      </c>
      <c r="E146">
        <f t="shared" si="11"/>
        <v>3.7153522909717223E-3</v>
      </c>
      <c r="F146" s="10">
        <f t="shared" si="12"/>
        <v>177073.15359998349</v>
      </c>
      <c r="G146">
        <v>625</v>
      </c>
    </row>
    <row r="147" spans="3:7" ht="22" thickBot="1" x14ac:dyDescent="0.3">
      <c r="C147">
        <v>625</v>
      </c>
      <c r="D147" s="14">
        <v>2.44</v>
      </c>
      <c r="E147">
        <f t="shared" si="11"/>
        <v>3.630780547701011E-3</v>
      </c>
      <c r="F147" s="10">
        <f t="shared" si="12"/>
        <v>173042.4901875967</v>
      </c>
      <c r="G147">
        <v>625</v>
      </c>
    </row>
    <row r="148" spans="3:7" ht="22" thickBot="1" x14ac:dyDescent="0.3">
      <c r="C148">
        <v>625</v>
      </c>
      <c r="D148" s="14">
        <v>2.4500000000000002</v>
      </c>
      <c r="E148">
        <f t="shared" si="11"/>
        <v>3.5481338923357528E-3</v>
      </c>
      <c r="F148" s="10">
        <f t="shared" si="12"/>
        <v>169103.57587586762</v>
      </c>
      <c r="G148">
        <v>625</v>
      </c>
    </row>
    <row r="149" spans="3:7" ht="22" thickBot="1" x14ac:dyDescent="0.3">
      <c r="C149">
        <v>625</v>
      </c>
      <c r="D149" s="14">
        <v>2.46</v>
      </c>
      <c r="E149">
        <f t="shared" si="11"/>
        <v>3.4673685045253149E-3</v>
      </c>
      <c r="F149" s="10">
        <f t="shared" si="12"/>
        <v>165254.32220029036</v>
      </c>
      <c r="G149">
        <v>625</v>
      </c>
    </row>
    <row r="150" spans="3:7" ht="22" thickBot="1" x14ac:dyDescent="0.3">
      <c r="C150">
        <v>625</v>
      </c>
      <c r="D150" s="14">
        <v>2.4700000000000002</v>
      </c>
      <c r="E150">
        <f t="shared" si="11"/>
        <v>3.3884415613920213E-3</v>
      </c>
      <c r="F150" s="10">
        <f t="shared" si="12"/>
        <v>161492.68823561518</v>
      </c>
      <c r="G150">
        <v>625</v>
      </c>
    </row>
    <row r="151" spans="3:7" ht="22" thickBot="1" x14ac:dyDescent="0.3">
      <c r="C151">
        <v>625</v>
      </c>
      <c r="D151" s="14">
        <v>2.48</v>
      </c>
      <c r="E151">
        <f t="shared" si="11"/>
        <v>3.3113112148259105E-3</v>
      </c>
      <c r="F151" s="10">
        <f t="shared" si="12"/>
        <v>157816.67951372333</v>
      </c>
      <c r="G151">
        <v>625</v>
      </c>
    </row>
    <row r="152" spans="3:7" ht="22" thickBot="1" x14ac:dyDescent="0.3">
      <c r="C152">
        <v>625</v>
      </c>
      <c r="D152" s="14">
        <v>2.4900000000000002</v>
      </c>
      <c r="E152">
        <f t="shared" si="11"/>
        <v>3.2359365692962794E-3</v>
      </c>
      <c r="F152" s="10">
        <f t="shared" si="12"/>
        <v>154224.34696613211</v>
      </c>
      <c r="G152">
        <v>625</v>
      </c>
    </row>
    <row r="153" spans="3:7" ht="22" thickBot="1" x14ac:dyDescent="0.3">
      <c r="C153">
        <v>625</v>
      </c>
      <c r="D153" s="14">
        <v>2.5</v>
      </c>
      <c r="E153">
        <f t="shared" si="11"/>
        <v>3.1622776601683764E-3</v>
      </c>
      <c r="F153" s="10">
        <f t="shared" si="12"/>
        <v>150713.78589057509</v>
      </c>
      <c r="G153">
        <v>625</v>
      </c>
    </row>
    <row r="154" spans="3:7" ht="22" thickBot="1" x14ac:dyDescent="0.3">
      <c r="C154">
        <v>625</v>
      </c>
      <c r="D154" s="14">
        <v>2.5099999999999998</v>
      </c>
      <c r="E154">
        <f t="shared" si="11"/>
        <v>3.0902954325135908E-3</v>
      </c>
      <c r="F154" s="10">
        <f t="shared" si="12"/>
        <v>147283.13494110224</v>
      </c>
      <c r="G154">
        <v>625</v>
      </c>
    </row>
    <row r="155" spans="3:7" ht="22" thickBot="1" x14ac:dyDescent="0.3">
      <c r="C155">
        <v>625</v>
      </c>
      <c r="D155" s="14">
        <v>2.52</v>
      </c>
      <c r="E155">
        <f t="shared" si="11"/>
        <v>3.0199517204020135E-3</v>
      </c>
      <c r="F155" s="10">
        <f t="shared" si="12"/>
        <v>143930.57514116971</v>
      </c>
      <c r="G155">
        <v>625</v>
      </c>
    </row>
    <row r="156" spans="3:7" ht="22" thickBot="1" x14ac:dyDescent="0.3">
      <c r="C156">
        <v>625</v>
      </c>
      <c r="D156" s="14">
        <v>2.5299999999999998</v>
      </c>
      <c r="E156">
        <f t="shared" si="11"/>
        <v>2.9512092266663864E-3</v>
      </c>
      <c r="F156" s="10">
        <f t="shared" si="12"/>
        <v>140654.32891919574</v>
      </c>
      <c r="G156">
        <v>625</v>
      </c>
    </row>
    <row r="157" spans="3:7" ht="22" thickBot="1" x14ac:dyDescent="0.3">
      <c r="C157">
        <v>625</v>
      </c>
      <c r="D157" s="14">
        <v>2.54</v>
      </c>
      <c r="E157">
        <f t="shared" si="11"/>
        <v>2.8840315031266042E-3</v>
      </c>
      <c r="F157" s="10">
        <f t="shared" si="12"/>
        <v>137452.65916606667</v>
      </c>
      <c r="G157">
        <v>625</v>
      </c>
    </row>
    <row r="158" spans="3:7" ht="22" thickBot="1" x14ac:dyDescent="0.3">
      <c r="C158">
        <v>625</v>
      </c>
      <c r="D158" s="14">
        <v>2.5499999999999998</v>
      </c>
      <c r="E158">
        <f t="shared" si="11"/>
        <v>2.8183829312644522E-3</v>
      </c>
      <c r="F158" s="10">
        <f t="shared" si="12"/>
        <v>134323.86831410066</v>
      </c>
      <c r="G158">
        <v>625</v>
      </c>
    </row>
    <row r="159" spans="3:7" ht="22" thickBot="1" x14ac:dyDescent="0.3">
      <c r="C159">
        <v>625</v>
      </c>
      <c r="D159" s="14">
        <v>2.56</v>
      </c>
      <c r="E159">
        <f t="shared" si="11"/>
        <v>2.7542287033381651E-3</v>
      </c>
      <c r="F159" s="10">
        <f t="shared" si="12"/>
        <v>131266.29743697346</v>
      </c>
      <c r="G159">
        <v>625</v>
      </c>
    </row>
    <row r="160" spans="3:7" ht="22" thickBot="1" x14ac:dyDescent="0.3">
      <c r="C160">
        <v>625</v>
      </c>
      <c r="D160" s="14">
        <v>2.57</v>
      </c>
      <c r="E160">
        <f t="shared" si="11"/>
        <v>2.6915348039269148E-3</v>
      </c>
      <c r="F160" s="10">
        <f t="shared" si="12"/>
        <v>128278.32537013423</v>
      </c>
      <c r="G160">
        <v>625</v>
      </c>
    </row>
    <row r="161" spans="3:7" ht="22" thickBot="1" x14ac:dyDescent="0.3">
      <c r="C161">
        <v>625</v>
      </c>
      <c r="D161" s="14">
        <v>2.58</v>
      </c>
      <c r="E161">
        <f t="shared" si="11"/>
        <v>2.6302679918953791E-3</v>
      </c>
      <c r="F161" s="10">
        <f t="shared" si="12"/>
        <v>125358.36785124258</v>
      </c>
      <c r="G161">
        <v>625</v>
      </c>
    </row>
    <row r="162" spans="3:7" ht="22" thickBot="1" x14ac:dyDescent="0.3">
      <c r="C162">
        <v>625</v>
      </c>
      <c r="D162" s="14">
        <v>2.59</v>
      </c>
      <c r="E162">
        <f t="shared" si="11"/>
        <v>2.5703957827688637E-3</v>
      </c>
      <c r="F162" s="10">
        <f t="shared" si="12"/>
        <v>122504.87668017209</v>
      </c>
      <c r="G162">
        <v>625</v>
      </c>
    </row>
    <row r="163" spans="3:7" ht="22" thickBot="1" x14ac:dyDescent="0.3">
      <c r="C163">
        <v>625</v>
      </c>
      <c r="D163" s="14">
        <v>2.6</v>
      </c>
      <c r="E163">
        <f t="shared" si="11"/>
        <v>2.5118864315095777E-3</v>
      </c>
      <c r="F163" s="10">
        <f t="shared" si="12"/>
        <v>119716.33889813298</v>
      </c>
      <c r="G163">
        <v>625</v>
      </c>
    </row>
    <row r="164" spans="3:7" ht="22" thickBot="1" x14ac:dyDescent="0.3">
      <c r="C164">
        <v>625</v>
      </c>
      <c r="D164" s="14">
        <v>2.61</v>
      </c>
      <c r="E164">
        <f t="shared" si="11"/>
        <v>2.4547089156850303E-3</v>
      </c>
      <c r="F164" s="10">
        <f t="shared" si="12"/>
        <v>116991.27598548304</v>
      </c>
      <c r="G164">
        <v>625</v>
      </c>
    </row>
    <row r="165" spans="3:7" ht="22" thickBot="1" x14ac:dyDescent="0.3">
      <c r="C165">
        <v>625</v>
      </c>
      <c r="D165" s="14">
        <v>2.62</v>
      </c>
      <c r="E165">
        <f t="shared" si="11"/>
        <v>2.3988329190194886E-3</v>
      </c>
      <c r="F165" s="10">
        <f t="shared" si="12"/>
        <v>114328.24307779506</v>
      </c>
      <c r="G165">
        <v>625</v>
      </c>
    </row>
    <row r="166" spans="3:7" ht="22" thickBot="1" x14ac:dyDescent="0.3">
      <c r="C166">
        <v>625</v>
      </c>
      <c r="D166" s="14">
        <v>2.63</v>
      </c>
      <c r="E166">
        <f t="shared" si="11"/>
        <v>2.3442288153199204E-3</v>
      </c>
      <c r="F166" s="10">
        <f t="shared" si="12"/>
        <v>111725.82819977227</v>
      </c>
      <c r="G166">
        <v>625</v>
      </c>
    </row>
    <row r="167" spans="3:7" ht="22" thickBot="1" x14ac:dyDescent="0.3">
      <c r="C167">
        <v>625</v>
      </c>
      <c r="D167" s="14">
        <v>2.64</v>
      </c>
      <c r="E167">
        <f t="shared" si="11"/>
        <v>2.2908676527677715E-3</v>
      </c>
      <c r="F167" s="10">
        <f t="shared" si="12"/>
        <v>109182.65151659923</v>
      </c>
      <c r="G167">
        <v>625</v>
      </c>
    </row>
    <row r="168" spans="3:7" ht="22" thickBot="1" x14ac:dyDescent="0.3">
      <c r="C168">
        <v>625</v>
      </c>
      <c r="D168" s="14">
        <v>2.65</v>
      </c>
      <c r="E168">
        <f t="shared" si="11"/>
        <v>2.2387211385683386E-3</v>
      </c>
      <c r="F168" s="10">
        <f t="shared" si="12"/>
        <v>106697.36460233561</v>
      </c>
      <c r="G168">
        <v>625</v>
      </c>
    </row>
    <row r="169" spans="3:7" ht="22" thickBot="1" x14ac:dyDescent="0.3">
      <c r="C169">
        <v>625</v>
      </c>
      <c r="D169" s="14">
        <v>2.66</v>
      </c>
      <c r="E169">
        <f t="shared" si="11"/>
        <v>2.1877616239495499E-3</v>
      </c>
      <c r="F169" s="10">
        <f t="shared" si="12"/>
        <v>104268.64972496268</v>
      </c>
      <c r="G169">
        <v>625</v>
      </c>
    </row>
    <row r="170" spans="3:7" ht="22" thickBot="1" x14ac:dyDescent="0.3">
      <c r="C170">
        <v>625</v>
      </c>
      <c r="D170" s="14">
        <v>2.67</v>
      </c>
      <c r="E170">
        <f t="shared" si="11"/>
        <v>2.1379620895022318E-3</v>
      </c>
      <c r="F170" s="10">
        <f t="shared" si="12"/>
        <v>101895.21914770493</v>
      </c>
      <c r="G170">
        <v>625</v>
      </c>
    </row>
    <row r="171" spans="3:7" ht="22" thickBot="1" x14ac:dyDescent="0.3">
      <c r="C171">
        <v>625</v>
      </c>
      <c r="D171" s="14">
        <v>2.68</v>
      </c>
      <c r="E171">
        <f t="shared" si="11"/>
        <v>2.0892961308540373E-3</v>
      </c>
      <c r="F171" s="10">
        <f t="shared" si="12"/>
        <v>99575.814446253804</v>
      </c>
      <c r="G171">
        <v>625</v>
      </c>
    </row>
    <row r="172" spans="3:7" ht="22" thickBot="1" x14ac:dyDescent="0.3">
      <c r="C172">
        <v>625</v>
      </c>
      <c r="D172" s="14">
        <v>2.69</v>
      </c>
      <c r="E172">
        <f t="shared" si="11"/>
        <v>2.0417379446695293E-3</v>
      </c>
      <c r="F172" s="10">
        <f t="shared" si="12"/>
        <v>97309.205841536066</v>
      </c>
      <c r="G172">
        <v>625</v>
      </c>
    </row>
    <row r="173" spans="3:7" ht="22" thickBot="1" x14ac:dyDescent="0.3">
      <c r="C173">
        <v>625</v>
      </c>
      <c r="D173" s="14">
        <v>2.7</v>
      </c>
      <c r="E173">
        <f t="shared" si="11"/>
        <v>1.9952623149688781E-3</v>
      </c>
      <c r="F173" s="10">
        <f t="shared" si="12"/>
        <v>95094.191547667011</v>
      </c>
      <c r="G173">
        <v>625</v>
      </c>
    </row>
    <row r="174" spans="3:7" ht="22" thickBot="1" x14ac:dyDescent="0.3">
      <c r="C174">
        <v>625</v>
      </c>
      <c r="D174" s="14">
        <v>2.71</v>
      </c>
      <c r="E174">
        <f t="shared" si="11"/>
        <v>1.9498445997580441E-3</v>
      </c>
      <c r="F174" s="10">
        <f t="shared" si="12"/>
        <v>92929.59713474907</v>
      </c>
      <c r="G174">
        <v>625</v>
      </c>
    </row>
    <row r="175" spans="3:7" ht="22" thickBot="1" x14ac:dyDescent="0.3">
      <c r="C175">
        <v>625</v>
      </c>
      <c r="D175" s="14">
        <v>2.72</v>
      </c>
      <c r="E175">
        <f t="shared" si="11"/>
        <v>1.905460717963246E-3</v>
      </c>
      <c r="F175" s="10">
        <f t="shared" si="12"/>
        <v>90814.274906172679</v>
      </c>
      <c r="G175">
        <v>625</v>
      </c>
    </row>
    <row r="176" spans="3:7" ht="22" thickBot="1" x14ac:dyDescent="0.3">
      <c r="C176">
        <v>625</v>
      </c>
      <c r="D176" s="14">
        <v>2.73</v>
      </c>
      <c r="E176">
        <f t="shared" si="11"/>
        <v>1.8620871366628665E-3</v>
      </c>
      <c r="F176" s="10">
        <f t="shared" si="12"/>
        <v>88747.103290092651</v>
      </c>
      <c r="G176">
        <v>625</v>
      </c>
    </row>
    <row r="177" spans="3:7" ht="22" thickBot="1" x14ac:dyDescent="0.3">
      <c r="C177">
        <v>625</v>
      </c>
      <c r="D177" s="14">
        <v>2.74</v>
      </c>
      <c r="E177">
        <f t="shared" si="11"/>
        <v>1.8197008586099809E-3</v>
      </c>
      <c r="F177" s="10">
        <f t="shared" si="12"/>
        <v>86726.986244755783</v>
      </c>
      <c r="G177">
        <v>625</v>
      </c>
    </row>
    <row r="178" spans="3:7" ht="22" thickBot="1" x14ac:dyDescent="0.3">
      <c r="C178">
        <v>625</v>
      </c>
      <c r="D178" s="14">
        <v>2.75</v>
      </c>
      <c r="E178">
        <f t="shared" si="11"/>
        <v>1.7782794100389223E-3</v>
      </c>
      <c r="F178" s="10">
        <f t="shared" si="12"/>
        <v>84752.852677365459</v>
      </c>
      <c r="G178">
        <v>625</v>
      </c>
    </row>
    <row r="179" spans="3:7" ht="22" thickBot="1" x14ac:dyDescent="0.3">
      <c r="C179">
        <v>625</v>
      </c>
      <c r="D179" s="14">
        <v>2.76</v>
      </c>
      <c r="E179">
        <f t="shared" si="11"/>
        <v>1.737800828749375E-3</v>
      </c>
      <c r="F179" s="10">
        <f t="shared" si="12"/>
        <v>82823.655876173289</v>
      </c>
      <c r="G179">
        <v>625</v>
      </c>
    </row>
    <row r="180" spans="3:7" ht="22" thickBot="1" x14ac:dyDescent="0.3">
      <c r="C180">
        <v>625</v>
      </c>
      <c r="D180" s="14">
        <v>2.77</v>
      </c>
      <c r="E180">
        <f t="shared" si="11"/>
        <v>1.6982436524617425E-3</v>
      </c>
      <c r="F180" s="10">
        <f t="shared" si="12"/>
        <v>80938.372955499362</v>
      </c>
      <c r="G180">
        <v>625</v>
      </c>
    </row>
    <row r="181" spans="3:7" ht="22" thickBot="1" x14ac:dyDescent="0.3">
      <c r="C181">
        <v>625</v>
      </c>
      <c r="D181" s="14">
        <v>2.78</v>
      </c>
      <c r="E181">
        <f t="shared" si="11"/>
        <v>1.6595869074375606E-3</v>
      </c>
      <c r="F181" s="10">
        <f t="shared" si="12"/>
        <v>79096.004313384648</v>
      </c>
      <c r="G181">
        <v>625</v>
      </c>
    </row>
    <row r="182" spans="3:7" ht="22" thickBot="1" x14ac:dyDescent="0.3">
      <c r="C182">
        <v>625</v>
      </c>
      <c r="D182" s="14">
        <v>2.79</v>
      </c>
      <c r="E182">
        <f t="shared" si="11"/>
        <v>1.6218100973589284E-3</v>
      </c>
      <c r="F182" s="10">
        <f t="shared" si="12"/>
        <v>77295.573101588176</v>
      </c>
      <c r="G182">
        <v>625</v>
      </c>
    </row>
    <row r="183" spans="3:7" ht="22" thickBot="1" x14ac:dyDescent="0.3">
      <c r="C183">
        <v>625</v>
      </c>
      <c r="D183" s="14">
        <v>2.8</v>
      </c>
      <c r="E183">
        <f t="shared" si="11"/>
        <v>1.5848931924611134E-3</v>
      </c>
      <c r="F183" s="10">
        <f t="shared" si="12"/>
        <v>75536.124707650248</v>
      </c>
      <c r="G183">
        <v>625</v>
      </c>
    </row>
    <row r="184" spans="3:7" ht="22" thickBot="1" x14ac:dyDescent="0.3">
      <c r="C184">
        <v>625</v>
      </c>
      <c r="D184" s="14">
        <v>2.81</v>
      </c>
      <c r="E184">
        <f t="shared" si="11"/>
        <v>1.5488166189124802E-3</v>
      </c>
      <c r="F184" s="10">
        <f t="shared" si="12"/>
        <v>73816.726248743042</v>
      </c>
      <c r="G184">
        <v>625</v>
      </c>
    </row>
    <row r="185" spans="3:7" ht="22" thickBot="1" x14ac:dyDescent="0.3">
      <c r="C185">
        <v>625</v>
      </c>
      <c r="D185" s="14">
        <v>2.82</v>
      </c>
      <c r="E185">
        <f t="shared" si="11"/>
        <v>1.5135612484362072E-3</v>
      </c>
      <c r="F185" s="10">
        <f t="shared" si="12"/>
        <v>72136.466077044926</v>
      </c>
      <c r="G185">
        <v>625</v>
      </c>
    </row>
    <row r="186" spans="3:7" ht="22" thickBot="1" x14ac:dyDescent="0.3">
      <c r="C186">
        <v>625</v>
      </c>
      <c r="D186" s="14">
        <v>2.83</v>
      </c>
      <c r="E186">
        <f t="shared" si="11"/>
        <v>1.4791083881682066E-3</v>
      </c>
      <c r="F186" s="10">
        <f t="shared" si="12"/>
        <v>70494.453296371925</v>
      </c>
      <c r="G186">
        <v>625</v>
      </c>
    </row>
    <row r="187" spans="3:7" ht="22" thickBot="1" x14ac:dyDescent="0.3">
      <c r="C187">
        <v>625</v>
      </c>
      <c r="D187" s="14">
        <v>2.84</v>
      </c>
      <c r="E187">
        <f t="shared" si="11"/>
        <v>1.4454397707459271E-3</v>
      </c>
      <c r="F187" s="10">
        <f t="shared" si="12"/>
        <v>68889.817289813145</v>
      </c>
      <c r="G187">
        <v>625</v>
      </c>
    </row>
    <row r="188" spans="3:7" ht="22" thickBot="1" x14ac:dyDescent="0.3">
      <c r="C188">
        <v>625</v>
      </c>
      <c r="D188" s="14">
        <v>2.85</v>
      </c>
      <c r="E188">
        <f t="shared" si="11"/>
        <v>1.4125375446227527E-3</v>
      </c>
      <c r="F188" s="10">
        <f t="shared" si="12"/>
        <v>67321.707258117924</v>
      </c>
      <c r="G188">
        <v>625</v>
      </c>
    </row>
    <row r="189" spans="3:7" ht="22" thickBot="1" x14ac:dyDescent="0.3">
      <c r="C189">
        <v>625</v>
      </c>
      <c r="D189" s="14">
        <v>2.86</v>
      </c>
      <c r="E189">
        <f t="shared" si="11"/>
        <v>1.3803842646028844E-3</v>
      </c>
      <c r="F189" s="10">
        <f t="shared" si="12"/>
        <v>65789.291768591269</v>
      </c>
      <c r="G189">
        <v>625</v>
      </c>
    </row>
    <row r="190" spans="3:7" ht="22" thickBot="1" x14ac:dyDescent="0.3">
      <c r="C190">
        <v>625</v>
      </c>
      <c r="D190" s="14">
        <v>2.87</v>
      </c>
      <c r="E190">
        <f t="shared" si="11"/>
        <v>1.3489628825916523E-3</v>
      </c>
      <c r="F190" s="10">
        <f t="shared" si="12"/>
        <v>64291.758314256498</v>
      </c>
      <c r="G190">
        <v>625</v>
      </c>
    </row>
    <row r="191" spans="3:7" ht="22" thickBot="1" x14ac:dyDescent="0.3">
      <c r="C191">
        <v>625</v>
      </c>
      <c r="D191" s="14">
        <v>2.88</v>
      </c>
      <c r="E191">
        <f t="shared" si="11"/>
        <v>1.3182567385564071E-3</v>
      </c>
      <c r="F191" s="10">
        <f t="shared" si="12"/>
        <v>62828.312883054132</v>
      </c>
      <c r="G191">
        <v>625</v>
      </c>
    </row>
    <row r="192" spans="3:7" ht="22" thickBot="1" x14ac:dyDescent="0.3">
      <c r="C192">
        <v>625</v>
      </c>
      <c r="D192" s="14">
        <v>2.89</v>
      </c>
      <c r="E192">
        <f t="shared" si="11"/>
        <v>1.288249551693133E-3</v>
      </c>
      <c r="F192" s="10">
        <f t="shared" si="12"/>
        <v>61398.179536845368</v>
      </c>
      <c r="G192">
        <v>625</v>
      </c>
    </row>
    <row r="193" spans="3:7" ht="22" thickBot="1" x14ac:dyDescent="0.3">
      <c r="C193">
        <v>625</v>
      </c>
      <c r="D193" s="14">
        <v>2.9</v>
      </c>
      <c r="E193">
        <f t="shared" si="11"/>
        <v>1.2589254117941662E-3</v>
      </c>
      <c r="F193" s="10">
        <f t="shared" si="12"/>
        <v>60000.600000000108</v>
      </c>
      <c r="G193">
        <v>625</v>
      </c>
    </row>
    <row r="194" spans="3:7" ht="22" thickBot="1" x14ac:dyDescent="0.3">
      <c r="C194">
        <v>625</v>
      </c>
      <c r="D194" s="14">
        <v>2.91</v>
      </c>
      <c r="E194">
        <f t="shared" si="11"/>
        <v>1.2302687708123808E-3</v>
      </c>
      <c r="F194" s="10">
        <f t="shared" si="12"/>
        <v>58634.833257348764</v>
      </c>
      <c r="G194">
        <v>625</v>
      </c>
    </row>
    <row r="195" spans="3:7" ht="22" thickBot="1" x14ac:dyDescent="0.3">
      <c r="C195">
        <v>625</v>
      </c>
      <c r="D195" s="14">
        <v>2.92</v>
      </c>
      <c r="E195">
        <f t="shared" ref="E195:E258" si="13">10^-D195</f>
        <v>1.2022644346174124E-3</v>
      </c>
      <c r="F195" s="10">
        <f t="shared" ref="F195:F258" si="14">$B$7+($B$7*(E195/$B$2))</f>
        <v>57300.155161286282</v>
      </c>
      <c r="G195">
        <v>625</v>
      </c>
    </row>
    <row r="196" spans="3:7" ht="22" thickBot="1" x14ac:dyDescent="0.3">
      <c r="C196">
        <v>625</v>
      </c>
      <c r="D196" s="14">
        <v>2.93</v>
      </c>
      <c r="E196">
        <f t="shared" si="13"/>
        <v>1.174897554939528E-3</v>
      </c>
      <c r="F196" s="10">
        <f t="shared" si="14"/>
        <v>55995.858047819536</v>
      </c>
      <c r="G196">
        <v>625</v>
      </c>
    </row>
    <row r="197" spans="3:7" ht="22" thickBot="1" x14ac:dyDescent="0.3">
      <c r="C197">
        <v>625</v>
      </c>
      <c r="D197" s="14">
        <v>2.94</v>
      </c>
      <c r="E197">
        <f t="shared" si="13"/>
        <v>1.1481536214968825E-3</v>
      </c>
      <c r="F197" s="10">
        <f t="shared" si="14"/>
        <v>54721.250361354716</v>
      </c>
      <c r="G197">
        <v>625</v>
      </c>
    </row>
    <row r="198" spans="3:7" ht="22" thickBot="1" x14ac:dyDescent="0.3">
      <c r="C198">
        <v>625</v>
      </c>
      <c r="D198" s="14">
        <v>2.95</v>
      </c>
      <c r="E198">
        <f t="shared" si="13"/>
        <v>1.1220184543019622E-3</v>
      </c>
      <c r="F198" s="10">
        <f t="shared" si="14"/>
        <v>53475.656288024817</v>
      </c>
      <c r="G198">
        <v>625</v>
      </c>
    </row>
    <row r="199" spans="3:7" ht="22" thickBot="1" x14ac:dyDescent="0.3">
      <c r="C199">
        <v>625</v>
      </c>
      <c r="D199" s="14">
        <v>2.96</v>
      </c>
      <c r="E199">
        <f t="shared" si="13"/>
        <v>1.0964781961431849E-3</v>
      </c>
      <c r="F199" s="10">
        <f t="shared" si="14"/>
        <v>52258.415397364981</v>
      </c>
      <c r="G199">
        <v>625</v>
      </c>
    </row>
    <row r="200" spans="3:7" ht="22" thickBot="1" x14ac:dyDescent="0.3">
      <c r="C200">
        <v>625</v>
      </c>
      <c r="D200" s="14">
        <v>2.97</v>
      </c>
      <c r="E200">
        <f t="shared" si="13"/>
        <v>1.0715193052376053E-3</v>
      </c>
      <c r="F200" s="10">
        <f t="shared" si="14"/>
        <v>51068.882292142676</v>
      </c>
      <c r="G200">
        <v>625</v>
      </c>
    </row>
    <row r="201" spans="3:7" ht="22" thickBot="1" x14ac:dyDescent="0.3">
      <c r="C201">
        <v>625</v>
      </c>
      <c r="D201" s="14">
        <v>2.98</v>
      </c>
      <c r="E201">
        <f t="shared" si="13"/>
        <v>1.0471285480508988E-3</v>
      </c>
      <c r="F201" s="10">
        <f t="shared" si="14"/>
        <v>49906.426266160357</v>
      </c>
      <c r="G201">
        <v>625</v>
      </c>
    </row>
    <row r="202" spans="3:7" ht="22" thickBot="1" x14ac:dyDescent="0.3">
      <c r="C202">
        <v>625</v>
      </c>
      <c r="D202" s="14">
        <v>2.99</v>
      </c>
      <c r="E202">
        <f t="shared" si="13"/>
        <v>1.0232929922807533E-3</v>
      </c>
      <c r="F202" s="10">
        <f t="shared" si="14"/>
        <v>48770.430969846049</v>
      </c>
      <c r="G202">
        <v>625</v>
      </c>
    </row>
    <row r="203" spans="3:7" ht="22" thickBot="1" x14ac:dyDescent="0.3">
      <c r="C203">
        <v>625</v>
      </c>
      <c r="D203" s="14">
        <v>3</v>
      </c>
      <c r="E203">
        <f t="shared" si="13"/>
        <v>1E-3</v>
      </c>
      <c r="F203" s="10">
        <f t="shared" si="14"/>
        <v>47660.294083457018</v>
      </c>
      <c r="G203">
        <v>625</v>
      </c>
    </row>
    <row r="204" spans="3:7" ht="22" thickBot="1" x14ac:dyDescent="0.3">
      <c r="C204">
        <v>625</v>
      </c>
      <c r="D204" s="14">
        <v>3.01</v>
      </c>
      <c r="E204">
        <f t="shared" si="13"/>
        <v>9.7723722095581023E-4</v>
      </c>
      <c r="F204" s="10">
        <f t="shared" si="14"/>
        <v>46575.426997721603</v>
      </c>
      <c r="G204">
        <v>625</v>
      </c>
    </row>
    <row r="205" spans="3:7" ht="22" thickBot="1" x14ac:dyDescent="0.3">
      <c r="C205">
        <v>625</v>
      </c>
      <c r="D205" s="14">
        <v>3.02</v>
      </c>
      <c r="E205">
        <f t="shared" si="13"/>
        <v>9.5499258602143547E-4</v>
      </c>
      <c r="F205" s="10">
        <f t="shared" si="14"/>
        <v>45515.254501751122</v>
      </c>
      <c r="G205">
        <v>625</v>
      </c>
    </row>
    <row r="206" spans="3:7" ht="22" thickBot="1" x14ac:dyDescent="0.3">
      <c r="C206">
        <v>625</v>
      </c>
      <c r="D206" s="14">
        <v>3.03</v>
      </c>
      <c r="E206">
        <f t="shared" si="13"/>
        <v>9.3325430079699062E-4</v>
      </c>
      <c r="F206" s="10">
        <f t="shared" si="14"/>
        <v>44479.214478055146</v>
      </c>
      <c r="G206">
        <v>625</v>
      </c>
    </row>
    <row r="207" spans="3:7" ht="22" thickBot="1" x14ac:dyDescent="0.3">
      <c r="C207">
        <v>625</v>
      </c>
      <c r="D207" s="14">
        <v>3.04</v>
      </c>
      <c r="E207">
        <f t="shared" si="13"/>
        <v>9.1201083935590866E-4</v>
      </c>
      <c r="F207" s="10">
        <f t="shared" si="14"/>
        <v>43466.757604499464</v>
      </c>
      <c r="G207">
        <v>625</v>
      </c>
    </row>
    <row r="208" spans="3:7" ht="22" thickBot="1" x14ac:dyDescent="0.3">
      <c r="C208">
        <v>625</v>
      </c>
      <c r="D208" s="14">
        <v>3.05</v>
      </c>
      <c r="E208">
        <f t="shared" si="13"/>
        <v>8.9125093813374539E-4</v>
      </c>
      <c r="F208" s="10">
        <f t="shared" si="14"/>
        <v>42477.347063048379</v>
      </c>
      <c r="G208">
        <v>625</v>
      </c>
    </row>
    <row r="209" spans="3:7" ht="22" thickBot="1" x14ac:dyDescent="0.3">
      <c r="C209">
        <v>625</v>
      </c>
      <c r="D209" s="14">
        <v>3.06</v>
      </c>
      <c r="E209">
        <f t="shared" si="13"/>
        <v>8.7096358995607975E-4</v>
      </c>
      <c r="F209" s="10">
        <f t="shared" si="14"/>
        <v>41510.458255136255</v>
      </c>
      <c r="G209">
        <v>625</v>
      </c>
    </row>
    <row r="210" spans="3:7" ht="22" thickBot="1" x14ac:dyDescent="0.3">
      <c r="C210">
        <v>625</v>
      </c>
      <c r="D210" s="14">
        <v>3.07</v>
      </c>
      <c r="E210">
        <f t="shared" si="13"/>
        <v>8.5113803820237646E-4</v>
      </c>
      <c r="F210" s="10">
        <f t="shared" si="14"/>
        <v>40565.578523519012</v>
      </c>
      <c r="G210">
        <v>625</v>
      </c>
    </row>
    <row r="211" spans="3:7" ht="22" thickBot="1" x14ac:dyDescent="0.3">
      <c r="C211">
        <v>625</v>
      </c>
      <c r="D211" s="14">
        <v>3.08</v>
      </c>
      <c r="E211">
        <f t="shared" si="13"/>
        <v>8.3176377110267033E-4</v>
      </c>
      <c r="F211" s="10">
        <f t="shared" si="14"/>
        <v>39642.206880455837</v>
      </c>
      <c r="G211">
        <v>625</v>
      </c>
    </row>
    <row r="212" spans="3:7" ht="22" thickBot="1" x14ac:dyDescent="0.3">
      <c r="C212">
        <v>625</v>
      </c>
      <c r="D212" s="14">
        <v>3.09</v>
      </c>
      <c r="E212">
        <f t="shared" si="13"/>
        <v>8.1283051616409872E-4</v>
      </c>
      <c r="F212" s="10">
        <f t="shared" si="14"/>
        <v>38739.853742079409</v>
      </c>
      <c r="G212">
        <v>625</v>
      </c>
    </row>
    <row r="213" spans="3:7" ht="22" thickBot="1" x14ac:dyDescent="0.3">
      <c r="C213">
        <v>625</v>
      </c>
      <c r="D213" s="14">
        <v>3.1</v>
      </c>
      <c r="E213">
        <f t="shared" si="13"/>
        <v>7.9432823472428099E-4</v>
      </c>
      <c r="F213" s="10">
        <f t="shared" si="14"/>
        <v>37858.040668811671</v>
      </c>
      <c r="G213">
        <v>625</v>
      </c>
    </row>
    <row r="214" spans="3:7" ht="22" thickBot="1" x14ac:dyDescent="0.3">
      <c r="C214">
        <v>625</v>
      </c>
      <c r="D214" s="14">
        <v>3.11</v>
      </c>
      <c r="E214">
        <f t="shared" si="13"/>
        <v>7.7624711662869128E-4</v>
      </c>
      <c r="F214" s="10">
        <f t="shared" si="14"/>
        <v>36996.300111689008</v>
      </c>
      <c r="G214">
        <v>625</v>
      </c>
    </row>
    <row r="215" spans="3:7" ht="22" thickBot="1" x14ac:dyDescent="0.3">
      <c r="C215">
        <v>625</v>
      </c>
      <c r="D215" s="14">
        <v>3.12</v>
      </c>
      <c r="E215">
        <f t="shared" si="13"/>
        <v>7.5857757502918277E-4</v>
      </c>
      <c r="F215" s="10">
        <f t="shared" si="14"/>
        <v>36154.175164461514</v>
      </c>
      <c r="G215">
        <v>625</v>
      </c>
    </row>
    <row r="216" spans="3:7" ht="22" thickBot="1" x14ac:dyDescent="0.3">
      <c r="C216">
        <v>625</v>
      </c>
      <c r="D216" s="14">
        <v>3.13</v>
      </c>
      <c r="E216">
        <f t="shared" si="13"/>
        <v>7.4131024130091731E-4</v>
      </c>
      <c r="F216" s="10">
        <f t="shared" si="14"/>
        <v>35331.219321335418</v>
      </c>
      <c r="G216">
        <v>625</v>
      </c>
    </row>
    <row r="217" spans="3:7" ht="22" thickBot="1" x14ac:dyDescent="0.3">
      <c r="C217">
        <v>625</v>
      </c>
      <c r="D217" s="14">
        <v>3.14</v>
      </c>
      <c r="E217">
        <f t="shared" si="13"/>
        <v>7.2443596007498929E-4</v>
      </c>
      <c r="F217" s="10">
        <f t="shared" si="14"/>
        <v>34526.99624022947</v>
      </c>
      <c r="G217">
        <v>625</v>
      </c>
    </row>
    <row r="218" spans="3:7" ht="22" thickBot="1" x14ac:dyDescent="0.3">
      <c r="C218">
        <v>625</v>
      </c>
      <c r="D218" s="14">
        <v>3.15</v>
      </c>
      <c r="E218">
        <f t="shared" si="13"/>
        <v>7.079457843841378E-4</v>
      </c>
      <c r="F218" s="10">
        <f t="shared" si="14"/>
        <v>33741.079511421027</v>
      </c>
      <c r="G218">
        <v>625</v>
      </c>
    </row>
    <row r="219" spans="3:7" ht="22" thickBot="1" x14ac:dyDescent="0.3">
      <c r="C219">
        <v>625</v>
      </c>
      <c r="D219" s="14">
        <v>3.16</v>
      </c>
      <c r="E219">
        <f t="shared" si="13"/>
        <v>6.9183097091893579E-4</v>
      </c>
      <c r="F219" s="10">
        <f t="shared" si="14"/>
        <v>32973.052431457523</v>
      </c>
      <c r="G219">
        <v>625</v>
      </c>
    </row>
    <row r="220" spans="3:7" ht="22" thickBot="1" x14ac:dyDescent="0.3">
      <c r="C220">
        <v>625</v>
      </c>
      <c r="D220" s="14">
        <v>3.17</v>
      </c>
      <c r="E220">
        <f t="shared" si="13"/>
        <v>6.7608297539198121E-4</v>
      </c>
      <c r="F220" s="10">
        <f t="shared" si="14"/>
        <v>32222.50778221522</v>
      </c>
      <c r="G220">
        <v>625</v>
      </c>
    </row>
    <row r="221" spans="3:7" ht="22" thickBot="1" x14ac:dyDescent="0.3">
      <c r="C221">
        <v>625</v>
      </c>
      <c r="D221" s="14">
        <v>3.18</v>
      </c>
      <c r="E221">
        <f t="shared" si="13"/>
        <v>6.606934480075955E-4</v>
      </c>
      <c r="F221" s="10">
        <f t="shared" si="14"/>
        <v>31489.047614986415</v>
      </c>
      <c r="G221">
        <v>625</v>
      </c>
    </row>
    <row r="222" spans="3:7" ht="22" thickBot="1" x14ac:dyDescent="0.3">
      <c r="C222">
        <v>625</v>
      </c>
      <c r="D222" s="14">
        <v>3.19</v>
      </c>
      <c r="E222">
        <f t="shared" si="13"/>
        <v>6.4565422903465513E-4</v>
      </c>
      <c r="F222" s="10">
        <f t="shared" si="14"/>
        <v>30772.283039481954</v>
      </c>
      <c r="G222">
        <v>625</v>
      </c>
    </row>
    <row r="223" spans="3:7" ht="22" thickBot="1" x14ac:dyDescent="0.3">
      <c r="C223">
        <v>625</v>
      </c>
      <c r="D223" s="14">
        <v>3.2</v>
      </c>
      <c r="E223">
        <f t="shared" si="13"/>
        <v>6.3095734448019244E-4</v>
      </c>
      <c r="F223" s="10">
        <f t="shared" si="14"/>
        <v>30071.834017636378</v>
      </c>
      <c r="G223">
        <v>625</v>
      </c>
    </row>
    <row r="224" spans="3:7" ht="22" thickBot="1" x14ac:dyDescent="0.3">
      <c r="C224">
        <v>625</v>
      </c>
      <c r="D224" s="14">
        <v>3.21</v>
      </c>
      <c r="E224">
        <f t="shared" si="13"/>
        <v>6.1659500186148184E-4</v>
      </c>
      <c r="F224" s="10">
        <f t="shared" si="14"/>
        <v>29387.329162106835</v>
      </c>
      <c r="G224">
        <v>625</v>
      </c>
    </row>
    <row r="225" spans="3:7" ht="22" thickBot="1" x14ac:dyDescent="0.3">
      <c r="C225">
        <v>625</v>
      </c>
      <c r="D225" s="14">
        <v>3.22</v>
      </c>
      <c r="E225">
        <f t="shared" si="13"/>
        <v>6.0255958607435703E-4</v>
      </c>
      <c r="F225" s="10">
        <f t="shared" si="14"/>
        <v>28718.405539358344</v>
      </c>
      <c r="G225">
        <v>625</v>
      </c>
    </row>
    <row r="226" spans="3:7" ht="22" thickBot="1" x14ac:dyDescent="0.3">
      <c r="C226">
        <v>625</v>
      </c>
      <c r="D226" s="14">
        <v>3.23</v>
      </c>
      <c r="E226">
        <f t="shared" si="13"/>
        <v>5.8884365535558883E-4</v>
      </c>
      <c r="F226" s="10">
        <f t="shared" si="14"/>
        <v>28064.708477231961</v>
      </c>
      <c r="G226">
        <v>625</v>
      </c>
    </row>
    <row r="227" spans="3:7" ht="22" thickBot="1" x14ac:dyDescent="0.3">
      <c r="C227">
        <v>625</v>
      </c>
      <c r="D227" s="14">
        <v>3.24</v>
      </c>
      <c r="E227">
        <f t="shared" si="13"/>
        <v>5.7543993733715632E-4</v>
      </c>
      <c r="F227" s="10">
        <f t="shared" si="14"/>
        <v>27425.891376892545</v>
      </c>
      <c r="G227">
        <v>625</v>
      </c>
    </row>
    <row r="228" spans="3:7" ht="22" thickBot="1" x14ac:dyDescent="0.3">
      <c r="C228">
        <v>625</v>
      </c>
      <c r="D228" s="14">
        <v>3.25</v>
      </c>
      <c r="E228">
        <f t="shared" si="13"/>
        <v>5.6234132519034856E-4</v>
      </c>
      <c r="F228" s="10">
        <f t="shared" si="14"/>
        <v>26801.615529057832</v>
      </c>
      <c r="G228">
        <v>625</v>
      </c>
    </row>
    <row r="229" spans="3:7" ht="22" thickBot="1" x14ac:dyDescent="0.3">
      <c r="C229">
        <v>625</v>
      </c>
      <c r="D229" s="14">
        <v>3.26</v>
      </c>
      <c r="E229">
        <f t="shared" si="13"/>
        <v>5.4954087385762466E-4</v>
      </c>
      <c r="F229" s="10">
        <f t="shared" si="14"/>
        <v>26191.549934410032</v>
      </c>
      <c r="G229">
        <v>625</v>
      </c>
    </row>
    <row r="230" spans="3:7" ht="22" thickBot="1" x14ac:dyDescent="0.3">
      <c r="C230">
        <v>625</v>
      </c>
      <c r="D230" s="14">
        <v>3.27</v>
      </c>
      <c r="E230">
        <f t="shared" si="13"/>
        <v>5.3703179637025239E-4</v>
      </c>
      <c r="F230" s="10">
        <f t="shared" si="14"/>
        <v>25595.371128095612</v>
      </c>
      <c r="G230">
        <v>625</v>
      </c>
    </row>
    <row r="231" spans="3:7" ht="22" thickBot="1" x14ac:dyDescent="0.3">
      <c r="C231">
        <v>625</v>
      </c>
      <c r="D231" s="14">
        <v>3.28</v>
      </c>
      <c r="E231">
        <f t="shared" si="13"/>
        <v>5.2480746024977229E-4</v>
      </c>
      <c r="F231" s="10">
        <f t="shared" si="14"/>
        <v>25012.763008220176</v>
      </c>
      <c r="G231">
        <v>625</v>
      </c>
    </row>
    <row r="232" spans="3:7" ht="22" thickBot="1" x14ac:dyDescent="0.3">
      <c r="C232">
        <v>625</v>
      </c>
      <c r="D232" s="14">
        <v>3.29</v>
      </c>
      <c r="E232">
        <f t="shared" si="13"/>
        <v>5.1286138399136462E-4</v>
      </c>
      <c r="F232" s="10">
        <f t="shared" si="14"/>
        <v>24443.416668246817</v>
      </c>
      <c r="G232">
        <v>625</v>
      </c>
    </row>
    <row r="233" spans="3:7" ht="22" thickBot="1" x14ac:dyDescent="0.3">
      <c r="C233">
        <v>625</v>
      </c>
      <c r="D233" s="14">
        <v>3.3</v>
      </c>
      <c r="E233">
        <f t="shared" si="13"/>
        <v>5.0118723362727209E-4</v>
      </c>
      <c r="F233" s="10">
        <f t="shared" si="14"/>
        <v>23887.030233209891</v>
      </c>
      <c r="G233">
        <v>625</v>
      </c>
    </row>
    <row r="234" spans="3:7" ht="22" thickBot="1" x14ac:dyDescent="0.3">
      <c r="C234">
        <v>625</v>
      </c>
      <c r="D234" s="14">
        <v>3.31</v>
      </c>
      <c r="E234">
        <f t="shared" si="13"/>
        <v>4.8977881936844566E-4</v>
      </c>
      <c r="F234" s="10">
        <f t="shared" si="14"/>
        <v>23343.308699656871</v>
      </c>
      <c r="G234">
        <v>625</v>
      </c>
    </row>
    <row r="235" spans="3:7" ht="22" thickBot="1" x14ac:dyDescent="0.3">
      <c r="C235">
        <v>625</v>
      </c>
      <c r="D235" s="14">
        <v>3.32</v>
      </c>
      <c r="E235">
        <f t="shared" si="13"/>
        <v>4.7863009232263827E-4</v>
      </c>
      <c r="F235" s="10">
        <f t="shared" si="14"/>
        <v>22811.963779233727</v>
      </c>
      <c r="G235">
        <v>625</v>
      </c>
    </row>
    <row r="236" spans="3:7" ht="22" thickBot="1" x14ac:dyDescent="0.3">
      <c r="C236">
        <v>625</v>
      </c>
      <c r="D236" s="14">
        <v>3.33</v>
      </c>
      <c r="E236">
        <f t="shared" si="13"/>
        <v>4.677351412871977E-4</v>
      </c>
      <c r="F236" s="10">
        <f t="shared" si="14"/>
        <v>22292.713745830388</v>
      </c>
      <c r="G236">
        <v>625</v>
      </c>
    </row>
    <row r="237" spans="3:7" ht="22" thickBot="1" x14ac:dyDescent="0.3">
      <c r="C237">
        <v>625</v>
      </c>
      <c r="D237" s="14">
        <v>3.34</v>
      </c>
      <c r="E237">
        <f t="shared" si="13"/>
        <v>4.5708818961487499E-4</v>
      </c>
      <c r="F237" s="10">
        <f t="shared" si="14"/>
        <v>21785.283286206137</v>
      </c>
      <c r="G237">
        <v>625</v>
      </c>
    </row>
    <row r="238" spans="3:7" ht="22" thickBot="1" x14ac:dyDescent="0.3">
      <c r="C238">
        <v>625</v>
      </c>
      <c r="D238" s="14">
        <v>3.35</v>
      </c>
      <c r="E238">
        <f t="shared" si="13"/>
        <v>4.4668359215096267E-4</v>
      </c>
      <c r="F238" s="10">
        <f t="shared" si="14"/>
        <v>21289.403354014565</v>
      </c>
      <c r="G238">
        <v>625</v>
      </c>
    </row>
    <row r="239" spans="3:7" ht="22" thickBot="1" x14ac:dyDescent="0.3">
      <c r="C239">
        <v>625</v>
      </c>
      <c r="D239" s="14">
        <v>3.36</v>
      </c>
      <c r="E239">
        <f t="shared" si="13"/>
        <v>4.3651583224016562E-4</v>
      </c>
      <c r="F239" s="10">
        <f t="shared" si="14"/>
        <v>20804.811027151936</v>
      </c>
      <c r="G239">
        <v>625</v>
      </c>
    </row>
    <row r="240" spans="3:7" ht="22" thickBot="1" x14ac:dyDescent="0.3">
      <c r="C240">
        <v>625</v>
      </c>
      <c r="D240" s="14">
        <v>3.37</v>
      </c>
      <c r="E240">
        <f t="shared" si="13"/>
        <v>4.2657951880159235E-4</v>
      </c>
      <c r="F240" s="10">
        <f t="shared" si="14"/>
        <v>20331.249368352193</v>
      </c>
      <c r="G240">
        <v>625</v>
      </c>
    </row>
    <row r="241" spans="3:7" ht="22" thickBot="1" x14ac:dyDescent="0.3">
      <c r="C241">
        <v>625</v>
      </c>
      <c r="D241" s="14">
        <v>3.38</v>
      </c>
      <c r="E241">
        <f t="shared" si="13"/>
        <v>4.1686938347033518E-4</v>
      </c>
      <c r="F241" s="10">
        <f t="shared" si="14"/>
        <v>19868.467288955508</v>
      </c>
      <c r="G241">
        <v>625</v>
      </c>
    </row>
    <row r="242" spans="3:7" ht="22" thickBot="1" x14ac:dyDescent="0.3">
      <c r="C242">
        <v>625</v>
      </c>
      <c r="D242" s="14">
        <v>3.39</v>
      </c>
      <c r="E242">
        <f t="shared" si="13"/>
        <v>4.0738027780411217E-4</v>
      </c>
      <c r="F242" s="10">
        <f t="shared" si="14"/>
        <v>19416.219415777719</v>
      </c>
      <c r="G242">
        <v>625</v>
      </c>
    </row>
    <row r="243" spans="3:7" ht="22" thickBot="1" x14ac:dyDescent="0.3">
      <c r="C243">
        <v>625</v>
      </c>
      <c r="D243" s="14">
        <v>3.4</v>
      </c>
      <c r="E243">
        <f t="shared" si="13"/>
        <v>3.9810717055349708E-4</v>
      </c>
      <c r="F243" s="10">
        <f t="shared" si="14"/>
        <v>18974.265961010318</v>
      </c>
      <c r="G243">
        <v>625</v>
      </c>
    </row>
    <row r="244" spans="3:7" ht="22" thickBot="1" x14ac:dyDescent="0.3">
      <c r="C244">
        <v>625</v>
      </c>
      <c r="D244" s="14">
        <v>3.41</v>
      </c>
      <c r="E244">
        <f t="shared" si="13"/>
        <v>3.8904514499428012E-4</v>
      </c>
      <c r="F244" s="10">
        <f t="shared" si="14"/>
        <v>18542.372595081568</v>
      </c>
      <c r="G244">
        <v>625</v>
      </c>
    </row>
    <row r="245" spans="3:7" ht="22" thickBot="1" x14ac:dyDescent="0.3">
      <c r="C245">
        <v>625</v>
      </c>
      <c r="D245" s="14">
        <v>3.42</v>
      </c>
      <c r="E245">
        <f t="shared" si="13"/>
        <v>3.8018939632056113E-4</v>
      </c>
      <c r="F245" s="10">
        <f t="shared" si="14"/>
        <v>18120.310322412141</v>
      </c>
      <c r="G245">
        <v>625</v>
      </c>
    </row>
    <row r="246" spans="3:7" ht="22" thickBot="1" x14ac:dyDescent="0.3">
      <c r="C246">
        <v>625</v>
      </c>
      <c r="D246" s="14">
        <v>3.43</v>
      </c>
      <c r="E246">
        <f t="shared" si="13"/>
        <v>3.7153522909717215E-4</v>
      </c>
      <c r="F246" s="10">
        <f t="shared" si="14"/>
        <v>17707.855359998342</v>
      </c>
      <c r="G246">
        <v>625</v>
      </c>
    </row>
    <row r="247" spans="3:7" ht="22" thickBot="1" x14ac:dyDescent="0.3">
      <c r="C247">
        <v>625</v>
      </c>
      <c r="D247" s="14">
        <v>3.44</v>
      </c>
      <c r="E247">
        <f t="shared" si="13"/>
        <v>3.6307805477010102E-4</v>
      </c>
      <c r="F247" s="10">
        <f t="shared" si="14"/>
        <v>17304.789018759664</v>
      </c>
      <c r="G247">
        <v>625</v>
      </c>
    </row>
    <row r="248" spans="3:7" ht="22" thickBot="1" x14ac:dyDescent="0.3">
      <c r="C248">
        <v>625</v>
      </c>
      <c r="D248" s="14">
        <v>3.45</v>
      </c>
      <c r="E248">
        <f t="shared" si="13"/>
        <v>3.5481338923357516E-4</v>
      </c>
      <c r="F248" s="10">
        <f t="shared" si="14"/>
        <v>16910.897587586751</v>
      </c>
      <c r="G248">
        <v>625</v>
      </c>
    </row>
    <row r="249" spans="3:7" ht="22" thickBot="1" x14ac:dyDescent="0.3">
      <c r="C249">
        <v>625</v>
      </c>
      <c r="D249" s="14">
        <v>3.46</v>
      </c>
      <c r="E249">
        <f t="shared" si="13"/>
        <v>3.4673685045253142E-4</v>
      </c>
      <c r="F249" s="10">
        <f t="shared" si="14"/>
        <v>16525.972220029031</v>
      </c>
      <c r="G249">
        <v>625</v>
      </c>
    </row>
    <row r="250" spans="3:7" ht="22" thickBot="1" x14ac:dyDescent="0.3">
      <c r="C250">
        <v>625</v>
      </c>
      <c r="D250" s="14">
        <v>3.47</v>
      </c>
      <c r="E250">
        <f t="shared" si="13"/>
        <v>3.3884415613920208E-4</v>
      </c>
      <c r="F250" s="10">
        <f t="shared" si="14"/>
        <v>16149.808823561516</v>
      </c>
      <c r="G250">
        <v>625</v>
      </c>
    </row>
    <row r="251" spans="3:7" ht="22" thickBot="1" x14ac:dyDescent="0.3">
      <c r="C251">
        <v>625</v>
      </c>
      <c r="D251" s="14">
        <v>3.48</v>
      </c>
      <c r="E251">
        <f t="shared" si="13"/>
        <v>3.3113112148259094E-4</v>
      </c>
      <c r="F251" s="10">
        <f t="shared" si="14"/>
        <v>15782.207951372327</v>
      </c>
      <c r="G251">
        <v>625</v>
      </c>
    </row>
    <row r="252" spans="3:7" ht="22" thickBot="1" x14ac:dyDescent="0.3">
      <c r="C252">
        <v>625</v>
      </c>
      <c r="D252" s="14">
        <v>3.49</v>
      </c>
      <c r="E252">
        <f t="shared" si="13"/>
        <v>3.235936569296281E-4</v>
      </c>
      <c r="F252" s="10">
        <f t="shared" si="14"/>
        <v>15422.974696613217</v>
      </c>
      <c r="G252">
        <v>625</v>
      </c>
    </row>
    <row r="253" spans="3:7" ht="22" thickBot="1" x14ac:dyDescent="0.3">
      <c r="C253">
        <v>625</v>
      </c>
      <c r="D253" s="14">
        <v>3.5</v>
      </c>
      <c r="E253">
        <f t="shared" si="13"/>
        <v>3.1622776601683783E-4</v>
      </c>
      <c r="F253" s="10">
        <f t="shared" si="14"/>
        <v>15071.918589057515</v>
      </c>
      <c r="G253">
        <v>625</v>
      </c>
    </row>
    <row r="254" spans="3:7" ht="22" thickBot="1" x14ac:dyDescent="0.3">
      <c r="C254">
        <v>625</v>
      </c>
      <c r="D254" s="14">
        <v>3.51</v>
      </c>
      <c r="E254">
        <f t="shared" si="13"/>
        <v>3.0902954325135899E-4</v>
      </c>
      <c r="F254" s="10">
        <f t="shared" si="14"/>
        <v>14728.853494110219</v>
      </c>
      <c r="G254">
        <v>625</v>
      </c>
    </row>
    <row r="255" spans="3:7" ht="22" thickBot="1" x14ac:dyDescent="0.3">
      <c r="C255">
        <v>625</v>
      </c>
      <c r="D255" s="14">
        <v>3.52</v>
      </c>
      <c r="E255">
        <f t="shared" si="13"/>
        <v>3.0199517204020158E-4</v>
      </c>
      <c r="F255" s="10">
        <f t="shared" si="14"/>
        <v>14393.59751411698</v>
      </c>
      <c r="G255">
        <v>625</v>
      </c>
    </row>
    <row r="256" spans="3:7" ht="22" thickBot="1" x14ac:dyDescent="0.3">
      <c r="C256">
        <v>625</v>
      </c>
      <c r="D256" s="14">
        <v>3.53</v>
      </c>
      <c r="E256">
        <f t="shared" si="13"/>
        <v>2.9512092266663857E-4</v>
      </c>
      <c r="F256" s="10">
        <f t="shared" si="14"/>
        <v>14065.972891919571</v>
      </c>
      <c r="G256">
        <v>625</v>
      </c>
    </row>
    <row r="257" spans="3:7" ht="22" thickBot="1" x14ac:dyDescent="0.3">
      <c r="C257">
        <v>625</v>
      </c>
      <c r="D257" s="14">
        <v>3.54</v>
      </c>
      <c r="E257">
        <f t="shared" si="13"/>
        <v>2.8840315031266012E-4</v>
      </c>
      <c r="F257" s="10">
        <f t="shared" si="14"/>
        <v>13745.805916606652</v>
      </c>
      <c r="G257">
        <v>625</v>
      </c>
    </row>
    <row r="258" spans="3:7" ht="22" thickBot="1" x14ac:dyDescent="0.3">
      <c r="C258">
        <v>625</v>
      </c>
      <c r="D258" s="14">
        <v>3.55</v>
      </c>
      <c r="E258">
        <f t="shared" si="13"/>
        <v>2.8183829312644545E-4</v>
      </c>
      <c r="F258" s="10">
        <f t="shared" si="14"/>
        <v>13432.926831410077</v>
      </c>
      <c r="G258">
        <v>625</v>
      </c>
    </row>
    <row r="259" spans="3:7" ht="22" thickBot="1" x14ac:dyDescent="0.3">
      <c r="C259">
        <v>625</v>
      </c>
      <c r="D259" s="14">
        <v>3.56</v>
      </c>
      <c r="E259">
        <f t="shared" ref="E259:E322" si="15">10^-D259</f>
        <v>2.7542287033381624E-4</v>
      </c>
      <c r="F259" s="10">
        <f t="shared" ref="F259:F322" si="16">$B$7+($B$7*(E259/$B$2))</f>
        <v>13127.169743697332</v>
      </c>
      <c r="G259">
        <v>625</v>
      </c>
    </row>
    <row r="260" spans="3:7" ht="22" thickBot="1" x14ac:dyDescent="0.3">
      <c r="C260">
        <v>625</v>
      </c>
      <c r="D260" s="14">
        <v>3.57</v>
      </c>
      <c r="E260">
        <f t="shared" si="15"/>
        <v>2.6915348039269167E-4</v>
      </c>
      <c r="F260" s="10">
        <f t="shared" si="16"/>
        <v>12828.372537013433</v>
      </c>
      <c r="G260">
        <v>625</v>
      </c>
    </row>
    <row r="261" spans="3:7" ht="22" thickBot="1" x14ac:dyDescent="0.3">
      <c r="C261">
        <v>625</v>
      </c>
      <c r="D261" s="14">
        <v>3.58</v>
      </c>
      <c r="E261">
        <f t="shared" si="15"/>
        <v>2.6302679918953782E-4</v>
      </c>
      <c r="F261" s="10">
        <f t="shared" si="16"/>
        <v>12536.376785124254</v>
      </c>
      <c r="G261">
        <v>625</v>
      </c>
    </row>
    <row r="262" spans="3:7" ht="22" thickBot="1" x14ac:dyDescent="0.3">
      <c r="C262">
        <v>625</v>
      </c>
      <c r="D262" s="14">
        <v>3.59</v>
      </c>
      <c r="E262">
        <f t="shared" si="15"/>
        <v>2.5703957827688604E-4</v>
      </c>
      <c r="F262" s="10">
        <f t="shared" si="16"/>
        <v>12251.027668017194</v>
      </c>
      <c r="G262">
        <v>625</v>
      </c>
    </row>
    <row r="263" spans="3:7" ht="22" thickBot="1" x14ac:dyDescent="0.3">
      <c r="C263">
        <v>625</v>
      </c>
      <c r="D263" s="14">
        <v>3.6</v>
      </c>
      <c r="E263">
        <f t="shared" si="15"/>
        <v>2.5118864315095774E-4</v>
      </c>
      <c r="F263" s="10">
        <f t="shared" si="16"/>
        <v>11972.173889813297</v>
      </c>
      <c r="G263">
        <v>625</v>
      </c>
    </row>
    <row r="264" spans="3:7" ht="22" thickBot="1" x14ac:dyDescent="0.3">
      <c r="C264">
        <v>625</v>
      </c>
      <c r="D264" s="14">
        <v>3.61</v>
      </c>
      <c r="E264">
        <f t="shared" si="15"/>
        <v>2.4547089156850275E-4</v>
      </c>
      <c r="F264" s="10">
        <f t="shared" si="16"/>
        <v>11699.667598548289</v>
      </c>
      <c r="G264">
        <v>625</v>
      </c>
    </row>
    <row r="265" spans="3:7" ht="22" thickBot="1" x14ac:dyDescent="0.3">
      <c r="C265">
        <v>625</v>
      </c>
      <c r="D265" s="14">
        <v>3.62</v>
      </c>
      <c r="E265">
        <f t="shared" si="15"/>
        <v>2.398832919019488E-4</v>
      </c>
      <c r="F265" s="10">
        <f t="shared" si="16"/>
        <v>11433.364307779502</v>
      </c>
      <c r="G265">
        <v>625</v>
      </c>
    </row>
    <row r="266" spans="3:7" ht="22" thickBot="1" x14ac:dyDescent="0.3">
      <c r="C266">
        <v>625</v>
      </c>
      <c r="D266" s="14">
        <v>3.63</v>
      </c>
      <c r="E266">
        <f t="shared" si="15"/>
        <v>2.3442288153199204E-4</v>
      </c>
      <c r="F266" s="10">
        <f t="shared" si="16"/>
        <v>11173.122819977227</v>
      </c>
      <c r="G266">
        <v>625</v>
      </c>
    </row>
    <row r="267" spans="3:7" ht="22" thickBot="1" x14ac:dyDescent="0.3">
      <c r="C267">
        <v>625</v>
      </c>
      <c r="D267" s="14">
        <v>3.64</v>
      </c>
      <c r="E267">
        <f t="shared" si="15"/>
        <v>2.2908676527677712E-4</v>
      </c>
      <c r="F267" s="10">
        <f t="shared" si="16"/>
        <v>10918.805151659923</v>
      </c>
      <c r="G267">
        <v>625</v>
      </c>
    </row>
    <row r="268" spans="3:7" ht="22" thickBot="1" x14ac:dyDescent="0.3">
      <c r="C268">
        <v>625</v>
      </c>
      <c r="D268" s="14">
        <v>3.65</v>
      </c>
      <c r="E268">
        <f t="shared" si="15"/>
        <v>2.2387211385683381E-4</v>
      </c>
      <c r="F268" s="10">
        <f t="shared" si="16"/>
        <v>10670.276460233557</v>
      </c>
      <c r="G268">
        <v>625</v>
      </c>
    </row>
    <row r="269" spans="3:7" ht="22" thickBot="1" x14ac:dyDescent="0.3">
      <c r="C269">
        <v>625</v>
      </c>
      <c r="D269" s="14">
        <v>3.66</v>
      </c>
      <c r="E269">
        <f t="shared" si="15"/>
        <v>2.1877616239495513E-4</v>
      </c>
      <c r="F269" s="10">
        <f t="shared" si="16"/>
        <v>10427.404972496275</v>
      </c>
      <c r="G269">
        <v>625</v>
      </c>
    </row>
    <row r="270" spans="3:7" ht="22" thickBot="1" x14ac:dyDescent="0.3">
      <c r="C270">
        <v>625</v>
      </c>
      <c r="D270" s="14">
        <v>3.67</v>
      </c>
      <c r="E270">
        <f t="shared" si="15"/>
        <v>2.137962089502231E-4</v>
      </c>
      <c r="F270" s="10">
        <f t="shared" si="16"/>
        <v>10190.061914770489</v>
      </c>
      <c r="G270">
        <v>625</v>
      </c>
    </row>
    <row r="271" spans="3:7" ht="22" thickBot="1" x14ac:dyDescent="0.3">
      <c r="C271">
        <v>625</v>
      </c>
      <c r="D271" s="14">
        <v>3.68</v>
      </c>
      <c r="E271">
        <f t="shared" si="15"/>
        <v>2.0892961308540387E-4</v>
      </c>
      <c r="F271" s="10">
        <f t="shared" si="16"/>
        <v>9958.1214446253871</v>
      </c>
      <c r="G271">
        <v>625</v>
      </c>
    </row>
    <row r="272" spans="3:7" ht="22" thickBot="1" x14ac:dyDescent="0.3">
      <c r="C272">
        <v>625</v>
      </c>
      <c r="D272" s="14">
        <v>3.69</v>
      </c>
      <c r="E272">
        <f t="shared" si="15"/>
        <v>2.0417379446695288E-4</v>
      </c>
      <c r="F272" s="10">
        <f t="shared" si="16"/>
        <v>9731.4605841536031</v>
      </c>
      <c r="G272">
        <v>625</v>
      </c>
    </row>
    <row r="273" spans="3:7" ht="22" thickBot="1" x14ac:dyDescent="0.3">
      <c r="C273">
        <v>625</v>
      </c>
      <c r="D273" s="14">
        <v>3.7</v>
      </c>
      <c r="E273">
        <f t="shared" si="15"/>
        <v>1.9952623149688758E-4</v>
      </c>
      <c r="F273" s="10">
        <f t="shared" si="16"/>
        <v>9509.9591547666896</v>
      </c>
      <c r="G273">
        <v>625</v>
      </c>
    </row>
    <row r="274" spans="3:7" ht="22" thickBot="1" x14ac:dyDescent="0.3">
      <c r="C274">
        <v>625</v>
      </c>
      <c r="D274" s="14">
        <v>3.71</v>
      </c>
      <c r="E274">
        <f t="shared" si="15"/>
        <v>1.9498445997580453E-4</v>
      </c>
      <c r="F274" s="10">
        <f t="shared" si="16"/>
        <v>9293.4997134749137</v>
      </c>
      <c r="G274">
        <v>625</v>
      </c>
    </row>
    <row r="275" spans="3:7" ht="22" thickBot="1" x14ac:dyDescent="0.3">
      <c r="C275">
        <v>625</v>
      </c>
      <c r="D275" s="14">
        <v>3.72</v>
      </c>
      <c r="E275">
        <f t="shared" si="15"/>
        <v>1.9054607179632438E-4</v>
      </c>
      <c r="F275" s="10">
        <f t="shared" si="16"/>
        <v>9081.9674906172586</v>
      </c>
      <c r="G275">
        <v>625</v>
      </c>
    </row>
    <row r="276" spans="3:7" ht="22" thickBot="1" x14ac:dyDescent="0.3">
      <c r="C276">
        <v>625</v>
      </c>
      <c r="D276" s="14">
        <v>3.73</v>
      </c>
      <c r="E276">
        <f t="shared" si="15"/>
        <v>1.8620871366628676E-4</v>
      </c>
      <c r="F276" s="10">
        <f t="shared" si="16"/>
        <v>8875.25032900927</v>
      </c>
      <c r="G276">
        <v>625</v>
      </c>
    </row>
    <row r="277" spans="3:7" ht="22" thickBot="1" x14ac:dyDescent="0.3">
      <c r="C277">
        <v>625</v>
      </c>
      <c r="D277" s="14">
        <v>3.74</v>
      </c>
      <c r="E277">
        <f t="shared" si="15"/>
        <v>1.8197008586099805E-4</v>
      </c>
      <c r="F277" s="10">
        <f t="shared" si="16"/>
        <v>8673.2386244755744</v>
      </c>
      <c r="G277">
        <v>625</v>
      </c>
    </row>
    <row r="278" spans="3:7" ht="22" thickBot="1" x14ac:dyDescent="0.3">
      <c r="C278">
        <v>625</v>
      </c>
      <c r="D278" s="14">
        <v>3.75</v>
      </c>
      <c r="E278">
        <f t="shared" si="15"/>
        <v>1.7782794100389203E-4</v>
      </c>
      <c r="F278" s="10">
        <f t="shared" si="16"/>
        <v>8475.8252677365363</v>
      </c>
      <c r="G278">
        <v>625</v>
      </c>
    </row>
    <row r="279" spans="3:7" ht="22" thickBot="1" x14ac:dyDescent="0.3">
      <c r="C279">
        <v>625</v>
      </c>
      <c r="D279" s="14">
        <v>3.76</v>
      </c>
      <c r="E279">
        <f t="shared" si="15"/>
        <v>1.737800828749376E-4</v>
      </c>
      <c r="F279" s="10">
        <f t="shared" si="16"/>
        <v>8282.9055876173334</v>
      </c>
      <c r="G279">
        <v>625</v>
      </c>
    </row>
    <row r="280" spans="3:7" ht="22" thickBot="1" x14ac:dyDescent="0.3">
      <c r="C280">
        <v>625</v>
      </c>
      <c r="D280" s="14">
        <v>3.77</v>
      </c>
      <c r="E280">
        <f t="shared" si="15"/>
        <v>1.6982436524617421E-4</v>
      </c>
      <c r="F280" s="10">
        <f t="shared" si="16"/>
        <v>8094.3772955499335</v>
      </c>
      <c r="G280">
        <v>625</v>
      </c>
    </row>
    <row r="281" spans="3:7" ht="22" thickBot="1" x14ac:dyDescent="0.3">
      <c r="C281">
        <v>625</v>
      </c>
      <c r="D281" s="14">
        <v>3.78</v>
      </c>
      <c r="E281">
        <f t="shared" si="15"/>
        <v>1.6595869074375585E-4</v>
      </c>
      <c r="F281" s="10">
        <f t="shared" si="16"/>
        <v>7910.1404313384546</v>
      </c>
      <c r="G281">
        <v>625</v>
      </c>
    </row>
    <row r="282" spans="3:7" ht="22" thickBot="1" x14ac:dyDescent="0.3">
      <c r="C282">
        <v>625</v>
      </c>
      <c r="D282" s="14">
        <v>3.79</v>
      </c>
      <c r="E282">
        <f t="shared" si="15"/>
        <v>1.6218100973589279E-4</v>
      </c>
      <c r="F282" s="10">
        <f t="shared" si="16"/>
        <v>7730.0973101588152</v>
      </c>
      <c r="G282">
        <v>625</v>
      </c>
    </row>
    <row r="283" spans="3:7" ht="22" thickBot="1" x14ac:dyDescent="0.3">
      <c r="C283">
        <v>625</v>
      </c>
      <c r="D283" s="14">
        <v>3.8</v>
      </c>
      <c r="E283">
        <f t="shared" si="15"/>
        <v>1.584893192461112E-4</v>
      </c>
      <c r="F283" s="10">
        <f t="shared" si="16"/>
        <v>7554.1524707650169</v>
      </c>
      <c r="G283">
        <v>625</v>
      </c>
    </row>
    <row r="284" spans="3:7" ht="22" thickBot="1" x14ac:dyDescent="0.3">
      <c r="C284">
        <v>625</v>
      </c>
      <c r="D284" s="14">
        <v>3.81</v>
      </c>
      <c r="E284">
        <f t="shared" si="15"/>
        <v>1.5488166189124797E-4</v>
      </c>
      <c r="F284" s="10">
        <f t="shared" si="16"/>
        <v>7382.2126248743016</v>
      </c>
      <c r="G284">
        <v>625</v>
      </c>
    </row>
    <row r="285" spans="3:7" ht="22" thickBot="1" x14ac:dyDescent="0.3">
      <c r="C285">
        <v>625</v>
      </c>
      <c r="D285" s="14">
        <v>3.82</v>
      </c>
      <c r="E285">
        <f t="shared" si="15"/>
        <v>1.5135612484362069E-4</v>
      </c>
      <c r="F285" s="10">
        <f t="shared" si="16"/>
        <v>7214.1866077044906</v>
      </c>
      <c r="G285">
        <v>625</v>
      </c>
    </row>
    <row r="286" spans="3:7" ht="22" thickBot="1" x14ac:dyDescent="0.3">
      <c r="C286">
        <v>625</v>
      </c>
      <c r="D286" s="14">
        <v>3.83</v>
      </c>
      <c r="E286">
        <f t="shared" si="15"/>
        <v>1.4791083881682062E-4</v>
      </c>
      <c r="F286" s="10">
        <f t="shared" si="16"/>
        <v>7049.9853296371912</v>
      </c>
      <c r="G286">
        <v>625</v>
      </c>
    </row>
    <row r="287" spans="3:7" ht="22" thickBot="1" x14ac:dyDescent="0.3">
      <c r="C287">
        <v>625</v>
      </c>
      <c r="D287" s="14">
        <v>3.84</v>
      </c>
      <c r="E287">
        <f t="shared" si="15"/>
        <v>1.4454397707459266E-4</v>
      </c>
      <c r="F287" s="10">
        <f t="shared" si="16"/>
        <v>6889.5217289813108</v>
      </c>
      <c r="G287">
        <v>625</v>
      </c>
    </row>
    <row r="288" spans="3:7" ht="22" thickBot="1" x14ac:dyDescent="0.3">
      <c r="C288">
        <v>625</v>
      </c>
      <c r="D288" s="14">
        <v>3.85</v>
      </c>
      <c r="E288">
        <f t="shared" si="15"/>
        <v>1.4125375446227535E-4</v>
      </c>
      <c r="F288" s="10">
        <f t="shared" si="16"/>
        <v>6732.7107258117958</v>
      </c>
      <c r="G288">
        <v>625</v>
      </c>
    </row>
    <row r="289" spans="3:7" ht="22" thickBot="1" x14ac:dyDescent="0.3">
      <c r="C289">
        <v>625</v>
      </c>
      <c r="D289" s="14">
        <v>3.86</v>
      </c>
      <c r="E289">
        <f t="shared" si="15"/>
        <v>1.3803842646028844E-4</v>
      </c>
      <c r="F289" s="10">
        <f t="shared" si="16"/>
        <v>6579.4691768591256</v>
      </c>
      <c r="G289">
        <v>625</v>
      </c>
    </row>
    <row r="290" spans="3:7" ht="22" thickBot="1" x14ac:dyDescent="0.3">
      <c r="C290">
        <v>625</v>
      </c>
      <c r="D290" s="14">
        <v>3.87</v>
      </c>
      <c r="E290">
        <f t="shared" si="15"/>
        <v>1.3489628825916533E-4</v>
      </c>
      <c r="F290" s="10">
        <f t="shared" si="16"/>
        <v>6429.7158314256549</v>
      </c>
      <c r="G290">
        <v>625</v>
      </c>
    </row>
    <row r="291" spans="3:7" ht="22" thickBot="1" x14ac:dyDescent="0.3">
      <c r="C291">
        <v>625</v>
      </c>
      <c r="D291" s="14">
        <v>3.88</v>
      </c>
      <c r="E291">
        <f t="shared" si="15"/>
        <v>1.3182567385564069E-4</v>
      </c>
      <c r="F291" s="10">
        <f t="shared" si="16"/>
        <v>6283.3712883054131</v>
      </c>
      <c r="G291">
        <v>625</v>
      </c>
    </row>
    <row r="292" spans="3:7" ht="22" thickBot="1" x14ac:dyDescent="0.3">
      <c r="C292">
        <v>625</v>
      </c>
      <c r="D292" s="14">
        <v>3.89</v>
      </c>
      <c r="E292">
        <f t="shared" si="15"/>
        <v>1.2882495516931315E-4</v>
      </c>
      <c r="F292" s="10">
        <f t="shared" si="16"/>
        <v>6140.3579536845291</v>
      </c>
      <c r="G292">
        <v>625</v>
      </c>
    </row>
    <row r="293" spans="3:7" ht="22" thickBot="1" x14ac:dyDescent="0.3">
      <c r="C293">
        <v>625</v>
      </c>
      <c r="D293" s="14">
        <v>3.9</v>
      </c>
      <c r="E293">
        <f t="shared" si="15"/>
        <v>1.2589254117941672E-4</v>
      </c>
      <c r="F293" s="10">
        <f t="shared" si="16"/>
        <v>6000.6000000000167</v>
      </c>
      <c r="G293">
        <v>625</v>
      </c>
    </row>
    <row r="294" spans="3:7" ht="22" thickBot="1" x14ac:dyDescent="0.3">
      <c r="C294">
        <v>625</v>
      </c>
      <c r="D294" s="14">
        <v>3.91</v>
      </c>
      <c r="E294">
        <f t="shared" si="15"/>
        <v>1.2302687708123794E-4</v>
      </c>
      <c r="F294" s="10">
        <f t="shared" si="16"/>
        <v>5864.02332573487</v>
      </c>
      <c r="G294">
        <v>625</v>
      </c>
    </row>
    <row r="295" spans="3:7" ht="22" thickBot="1" x14ac:dyDescent="0.3">
      <c r="C295">
        <v>625</v>
      </c>
      <c r="D295" s="14">
        <v>3.92</v>
      </c>
      <c r="E295">
        <f t="shared" si="15"/>
        <v>1.202264434617413E-4</v>
      </c>
      <c r="F295" s="10">
        <f t="shared" si="16"/>
        <v>5730.5555161286311</v>
      </c>
      <c r="G295">
        <v>625</v>
      </c>
    </row>
    <row r="296" spans="3:7" ht="22" thickBot="1" x14ac:dyDescent="0.3">
      <c r="C296">
        <v>625</v>
      </c>
      <c r="D296" s="14">
        <v>3.93</v>
      </c>
      <c r="E296">
        <f t="shared" si="15"/>
        <v>1.1748975549395278E-4</v>
      </c>
      <c r="F296" s="10">
        <f t="shared" si="16"/>
        <v>5600.1258047819529</v>
      </c>
      <c r="G296">
        <v>625</v>
      </c>
    </row>
    <row r="297" spans="3:7" ht="22" thickBot="1" x14ac:dyDescent="0.3">
      <c r="C297">
        <v>625</v>
      </c>
      <c r="D297" s="14">
        <v>3.94</v>
      </c>
      <c r="E297">
        <f t="shared" si="15"/>
        <v>1.148153621496881E-4</v>
      </c>
      <c r="F297" s="10">
        <f t="shared" si="16"/>
        <v>5472.665036135465</v>
      </c>
      <c r="G297">
        <v>625</v>
      </c>
    </row>
    <row r="298" spans="3:7" ht="22" thickBot="1" x14ac:dyDescent="0.3">
      <c r="C298">
        <v>625</v>
      </c>
      <c r="D298" s="14">
        <v>3.95</v>
      </c>
      <c r="E298">
        <f t="shared" si="15"/>
        <v>1.1220184543019618E-4</v>
      </c>
      <c r="F298" s="10">
        <f t="shared" si="16"/>
        <v>5348.1056288024802</v>
      </c>
      <c r="G298">
        <v>625</v>
      </c>
    </row>
    <row r="299" spans="3:7" ht="22" thickBot="1" x14ac:dyDescent="0.3">
      <c r="C299">
        <v>625</v>
      </c>
      <c r="D299" s="14">
        <v>3.96</v>
      </c>
      <c r="E299">
        <f t="shared" si="15"/>
        <v>1.0964781961431837E-4</v>
      </c>
      <c r="F299" s="10">
        <f t="shared" si="16"/>
        <v>5226.3815397364915</v>
      </c>
      <c r="G299">
        <v>625</v>
      </c>
    </row>
    <row r="300" spans="3:7" ht="22" thickBot="1" x14ac:dyDescent="0.3">
      <c r="C300">
        <v>625</v>
      </c>
      <c r="D300" s="14">
        <v>3.97</v>
      </c>
      <c r="E300">
        <f t="shared" si="15"/>
        <v>1.0715193052376051E-4</v>
      </c>
      <c r="F300" s="10">
        <f t="shared" si="16"/>
        <v>5107.4282292142661</v>
      </c>
      <c r="G300">
        <v>625</v>
      </c>
    </row>
    <row r="301" spans="3:7" ht="22" thickBot="1" x14ac:dyDescent="0.3">
      <c r="C301">
        <v>625</v>
      </c>
      <c r="D301" s="14">
        <v>3.98</v>
      </c>
      <c r="E301">
        <f t="shared" si="15"/>
        <v>1.0471285480508985E-4</v>
      </c>
      <c r="F301" s="10">
        <f t="shared" si="16"/>
        <v>4991.1826266160342</v>
      </c>
      <c r="G301">
        <v>625</v>
      </c>
    </row>
    <row r="302" spans="3:7" ht="22" thickBot="1" x14ac:dyDescent="0.3">
      <c r="C302">
        <v>625</v>
      </c>
      <c r="D302" s="14">
        <v>3.99</v>
      </c>
      <c r="E302">
        <f t="shared" si="15"/>
        <v>1.0232929922807532E-4</v>
      </c>
      <c r="F302" s="10">
        <f t="shared" si="16"/>
        <v>4877.5830969846038</v>
      </c>
      <c r="G302">
        <v>625</v>
      </c>
    </row>
    <row r="303" spans="3:7" ht="22" thickBot="1" x14ac:dyDescent="0.3">
      <c r="C303">
        <v>625</v>
      </c>
      <c r="D303" s="14">
        <v>4</v>
      </c>
      <c r="E303">
        <f t="shared" si="15"/>
        <v>1E-4</v>
      </c>
      <c r="F303" s="10">
        <f t="shared" si="16"/>
        <v>4766.5694083457029</v>
      </c>
      <c r="G303">
        <v>625</v>
      </c>
    </row>
    <row r="304" spans="3:7" ht="22" thickBot="1" x14ac:dyDescent="0.3">
      <c r="C304">
        <v>625</v>
      </c>
      <c r="D304" s="14">
        <v>4.01</v>
      </c>
      <c r="E304">
        <f t="shared" si="15"/>
        <v>9.7723722095581001E-5</v>
      </c>
      <c r="F304" s="10">
        <f t="shared" si="16"/>
        <v>4658.0826997721597</v>
      </c>
      <c r="G304">
        <v>625</v>
      </c>
    </row>
    <row r="305" spans="3:7" ht="22" thickBot="1" x14ac:dyDescent="0.3">
      <c r="C305">
        <v>625</v>
      </c>
      <c r="D305" s="14">
        <v>4.0199999999999996</v>
      </c>
      <c r="E305">
        <f t="shared" si="15"/>
        <v>9.5499258602143526E-5</v>
      </c>
      <c r="F305" s="10">
        <f t="shared" si="16"/>
        <v>4552.0654501751123</v>
      </c>
      <c r="G305">
        <v>625</v>
      </c>
    </row>
    <row r="306" spans="3:7" ht="22" thickBot="1" x14ac:dyDescent="0.3">
      <c r="C306">
        <v>625</v>
      </c>
      <c r="D306" s="14">
        <v>4.03</v>
      </c>
      <c r="E306">
        <f t="shared" si="15"/>
        <v>9.3325430079699046E-5</v>
      </c>
      <c r="F306" s="10">
        <f t="shared" si="16"/>
        <v>4448.4614478055146</v>
      </c>
      <c r="G306">
        <v>625</v>
      </c>
    </row>
    <row r="307" spans="3:7" ht="22" thickBot="1" x14ac:dyDescent="0.3">
      <c r="C307">
        <v>625</v>
      </c>
      <c r="D307" s="14">
        <v>4.04</v>
      </c>
      <c r="E307">
        <f t="shared" si="15"/>
        <v>9.1201083935590923E-5</v>
      </c>
      <c r="F307" s="10">
        <f t="shared" si="16"/>
        <v>4347.2157604499498</v>
      </c>
      <c r="G307">
        <v>625</v>
      </c>
    </row>
    <row r="308" spans="3:7" ht="22" thickBot="1" x14ac:dyDescent="0.3">
      <c r="C308">
        <v>625</v>
      </c>
      <c r="D308" s="14">
        <v>4.05</v>
      </c>
      <c r="E308">
        <f t="shared" si="15"/>
        <v>8.912509381337452E-5</v>
      </c>
      <c r="F308" s="10">
        <f t="shared" si="16"/>
        <v>4248.2747063048373</v>
      </c>
      <c r="G308">
        <v>625</v>
      </c>
    </row>
    <row r="309" spans="3:7" ht="22" thickBot="1" x14ac:dyDescent="0.3">
      <c r="C309">
        <v>625</v>
      </c>
      <c r="D309" s="14">
        <v>4.0599999999999996</v>
      </c>
      <c r="E309">
        <f t="shared" si="15"/>
        <v>8.7096358995608029E-5</v>
      </c>
      <c r="F309" s="10">
        <f t="shared" si="16"/>
        <v>4151.5858255136282</v>
      </c>
      <c r="G309">
        <v>625</v>
      </c>
    </row>
    <row r="310" spans="3:7" ht="22" thickBot="1" x14ac:dyDescent="0.3">
      <c r="C310">
        <v>625</v>
      </c>
      <c r="D310" s="14">
        <v>4.07</v>
      </c>
      <c r="E310">
        <f t="shared" si="15"/>
        <v>8.5113803820237487E-5</v>
      </c>
      <c r="F310" s="10">
        <f t="shared" si="16"/>
        <v>4057.0978523518938</v>
      </c>
      <c r="G310">
        <v>625</v>
      </c>
    </row>
    <row r="311" spans="3:7" ht="22" thickBot="1" x14ac:dyDescent="0.3">
      <c r="C311">
        <v>625</v>
      </c>
      <c r="D311" s="14">
        <v>4.08</v>
      </c>
      <c r="E311">
        <f t="shared" si="15"/>
        <v>8.3176377110266955E-5</v>
      </c>
      <c r="F311" s="10">
        <f t="shared" si="16"/>
        <v>3964.7606880455796</v>
      </c>
      <c r="G311">
        <v>625</v>
      </c>
    </row>
    <row r="312" spans="3:7" ht="22" thickBot="1" x14ac:dyDescent="0.3">
      <c r="C312">
        <v>625</v>
      </c>
      <c r="D312" s="14">
        <v>4.09</v>
      </c>
      <c r="E312">
        <f t="shared" si="15"/>
        <v>8.1283051616409918E-5</v>
      </c>
      <c r="F312" s="10">
        <f t="shared" si="16"/>
        <v>3874.5253742079431</v>
      </c>
      <c r="G312">
        <v>625</v>
      </c>
    </row>
    <row r="313" spans="3:7" ht="22" thickBot="1" x14ac:dyDescent="0.3">
      <c r="C313">
        <v>625</v>
      </c>
      <c r="D313" s="14">
        <v>4.0999999999999996</v>
      </c>
      <c r="E313">
        <f t="shared" si="15"/>
        <v>7.9432823472428153E-5</v>
      </c>
      <c r="F313" s="10">
        <f t="shared" si="16"/>
        <v>3786.34406688117</v>
      </c>
      <c r="G313">
        <v>625</v>
      </c>
    </row>
    <row r="314" spans="3:7" ht="22" thickBot="1" x14ac:dyDescent="0.3">
      <c r="C314">
        <v>625</v>
      </c>
      <c r="D314" s="14">
        <v>4.1100000000000003</v>
      </c>
      <c r="E314">
        <f t="shared" si="15"/>
        <v>7.7624711662869057E-5</v>
      </c>
      <c r="F314" s="10">
        <f t="shared" si="16"/>
        <v>3700.170011168897</v>
      </c>
      <c r="G314">
        <v>625</v>
      </c>
    </row>
    <row r="315" spans="3:7" ht="22" thickBot="1" x14ac:dyDescent="0.3">
      <c r="C315">
        <v>625</v>
      </c>
      <c r="D315" s="14">
        <v>4.12</v>
      </c>
      <c r="E315">
        <f t="shared" si="15"/>
        <v>7.5857757502918263E-5</v>
      </c>
      <c r="F315" s="10">
        <f t="shared" si="16"/>
        <v>3615.9575164461507</v>
      </c>
      <c r="G315">
        <v>625</v>
      </c>
    </row>
    <row r="316" spans="3:7" ht="22" thickBot="1" x14ac:dyDescent="0.3">
      <c r="C316">
        <v>625</v>
      </c>
      <c r="D316" s="14">
        <v>4.13</v>
      </c>
      <c r="E316">
        <f t="shared" si="15"/>
        <v>7.4131024130091641E-5</v>
      </c>
      <c r="F316" s="10">
        <f t="shared" si="16"/>
        <v>3533.6619321335384</v>
      </c>
    </row>
    <row r="317" spans="3:7" ht="22" thickBot="1" x14ac:dyDescent="0.3">
      <c r="C317">
        <v>625</v>
      </c>
      <c r="D317" s="14">
        <v>4.1399999999999997</v>
      </c>
      <c r="E317">
        <f t="shared" si="15"/>
        <v>7.2443596007499048E-5</v>
      </c>
      <c r="F317" s="10">
        <f t="shared" si="16"/>
        <v>3453.2396240229527</v>
      </c>
    </row>
    <row r="318" spans="3:7" ht="22" thickBot="1" x14ac:dyDescent="0.3">
      <c r="C318">
        <v>625</v>
      </c>
      <c r="D318" s="14">
        <v>4.1500000000000004</v>
      </c>
      <c r="E318">
        <f t="shared" si="15"/>
        <v>7.0794578438413704E-5</v>
      </c>
      <c r="F318" s="10">
        <f t="shared" si="16"/>
        <v>3374.6479511420994</v>
      </c>
    </row>
    <row r="319" spans="3:7" ht="22" thickBot="1" x14ac:dyDescent="0.3">
      <c r="C319">
        <v>625</v>
      </c>
      <c r="D319" s="14">
        <v>4.16</v>
      </c>
      <c r="E319">
        <f t="shared" si="15"/>
        <v>6.9183097091893571E-5</v>
      </c>
      <c r="F319" s="10">
        <f t="shared" si="16"/>
        <v>3297.8452431457522</v>
      </c>
    </row>
    <row r="320" spans="3:7" ht="22" thickBot="1" x14ac:dyDescent="0.3">
      <c r="C320">
        <v>625</v>
      </c>
      <c r="D320" s="14">
        <v>4.17</v>
      </c>
      <c r="E320">
        <f t="shared" si="15"/>
        <v>6.7608297539198107E-5</v>
      </c>
      <c r="F320" s="10">
        <f t="shared" si="16"/>
        <v>3222.7907782215216</v>
      </c>
    </row>
    <row r="321" spans="3:6" ht="22" thickBot="1" x14ac:dyDescent="0.3">
      <c r="C321">
        <v>625</v>
      </c>
      <c r="D321" s="14">
        <v>4.18</v>
      </c>
      <c r="E321">
        <f t="shared" si="15"/>
        <v>6.6069344800759539E-5</v>
      </c>
      <c r="F321" s="10">
        <f t="shared" si="16"/>
        <v>3149.4447614986411</v>
      </c>
    </row>
    <row r="322" spans="3:6" ht="22" thickBot="1" x14ac:dyDescent="0.3">
      <c r="C322">
        <v>625</v>
      </c>
      <c r="D322" s="14">
        <v>4.1900000000000004</v>
      </c>
      <c r="E322">
        <f t="shared" si="15"/>
        <v>6.4565422903465383E-5</v>
      </c>
      <c r="F322" s="10">
        <f t="shared" si="16"/>
        <v>3077.768303948189</v>
      </c>
    </row>
    <row r="323" spans="3:6" ht="22" thickBot="1" x14ac:dyDescent="0.3">
      <c r="C323">
        <v>625</v>
      </c>
      <c r="D323" s="14">
        <v>4.2</v>
      </c>
      <c r="E323">
        <f t="shared" ref="E323:E386" si="17">10^-D323</f>
        <v>6.3095734448019279E-5</v>
      </c>
      <c r="F323" s="10">
        <f t="shared" ref="F323:F386" si="18">$B$7+($B$7*(E323/$B$2))</f>
        <v>3007.7234017636397</v>
      </c>
    </row>
    <row r="324" spans="3:6" ht="22" thickBot="1" x14ac:dyDescent="0.3">
      <c r="C324">
        <v>625</v>
      </c>
      <c r="D324" s="14">
        <v>4.21</v>
      </c>
      <c r="E324">
        <f t="shared" si="17"/>
        <v>6.1659500186148184E-5</v>
      </c>
      <c r="F324" s="10">
        <f t="shared" si="18"/>
        <v>2939.2729162106834</v>
      </c>
    </row>
    <row r="325" spans="3:6" ht="22" thickBot="1" x14ac:dyDescent="0.3">
      <c r="C325">
        <v>625</v>
      </c>
      <c r="D325" s="14">
        <v>4.22</v>
      </c>
      <c r="E325">
        <f t="shared" si="17"/>
        <v>6.0255958607435738E-5</v>
      </c>
      <c r="F325" s="10">
        <f t="shared" si="18"/>
        <v>2872.3805539358364</v>
      </c>
    </row>
    <row r="326" spans="3:6" ht="22" thickBot="1" x14ac:dyDescent="0.3">
      <c r="C326">
        <v>625</v>
      </c>
      <c r="D326" s="14">
        <v>4.2300000000000004</v>
      </c>
      <c r="E326">
        <f t="shared" si="17"/>
        <v>5.8884365535558766E-5</v>
      </c>
      <c r="F326" s="10">
        <f t="shared" si="18"/>
        <v>2807.0108477231906</v>
      </c>
    </row>
    <row r="327" spans="3:6" ht="22" thickBot="1" x14ac:dyDescent="0.3">
      <c r="C327">
        <v>625</v>
      </c>
      <c r="D327" s="14">
        <v>4.24</v>
      </c>
      <c r="E327">
        <f t="shared" si="17"/>
        <v>5.7543993733715576E-5</v>
      </c>
      <c r="F327" s="10">
        <f t="shared" si="18"/>
        <v>2743.1291376892518</v>
      </c>
    </row>
    <row r="328" spans="3:6" ht="22" thickBot="1" x14ac:dyDescent="0.3">
      <c r="C328">
        <v>625</v>
      </c>
      <c r="D328" s="14">
        <v>4.25</v>
      </c>
      <c r="E328">
        <f t="shared" si="17"/>
        <v>5.6234132519034887E-5</v>
      </c>
      <c r="F328" s="10">
        <f t="shared" si="18"/>
        <v>2680.7015529057849</v>
      </c>
    </row>
    <row r="329" spans="3:6" ht="22" thickBot="1" x14ac:dyDescent="0.3">
      <c r="C329">
        <v>625</v>
      </c>
      <c r="D329" s="14">
        <v>4.26</v>
      </c>
      <c r="E329">
        <f t="shared" si="17"/>
        <v>5.4954087385762447E-5</v>
      </c>
      <c r="F329" s="10">
        <f t="shared" si="18"/>
        <v>2619.6949934410027</v>
      </c>
    </row>
    <row r="330" spans="3:6" ht="22" thickBot="1" x14ac:dyDescent="0.3">
      <c r="C330">
        <v>625</v>
      </c>
      <c r="D330" s="14">
        <v>4.2699999999999996</v>
      </c>
      <c r="E330">
        <f t="shared" si="17"/>
        <v>5.370317963702527E-5</v>
      </c>
      <c r="F330" s="10">
        <f t="shared" si="18"/>
        <v>2560.0771128095625</v>
      </c>
    </row>
    <row r="331" spans="3:6" ht="22" thickBot="1" x14ac:dyDescent="0.3">
      <c r="C331">
        <v>625</v>
      </c>
      <c r="D331" s="14">
        <v>4.28</v>
      </c>
      <c r="E331">
        <f t="shared" si="17"/>
        <v>5.2480746024977172E-5</v>
      </c>
      <c r="F331" s="10">
        <f t="shared" si="18"/>
        <v>2501.8163008220149</v>
      </c>
    </row>
    <row r="332" spans="3:6" ht="22" thickBot="1" x14ac:dyDescent="0.3">
      <c r="C332">
        <v>625</v>
      </c>
      <c r="D332" s="14">
        <v>4.29</v>
      </c>
      <c r="E332">
        <f t="shared" si="17"/>
        <v>5.12861383991364E-5</v>
      </c>
      <c r="F332" s="10">
        <f t="shared" si="18"/>
        <v>2444.8816668246786</v>
      </c>
    </row>
    <row r="333" spans="3:6" ht="22" thickBot="1" x14ac:dyDescent="0.3">
      <c r="C333">
        <v>625</v>
      </c>
      <c r="D333" s="14">
        <v>4.3</v>
      </c>
      <c r="E333">
        <f t="shared" si="17"/>
        <v>5.0118723362727238E-5</v>
      </c>
      <c r="F333" s="10">
        <f t="shared" si="18"/>
        <v>2389.2430233209902</v>
      </c>
    </row>
    <row r="334" spans="3:6" ht="22" thickBot="1" x14ac:dyDescent="0.3">
      <c r="C334">
        <v>625</v>
      </c>
      <c r="D334" s="14">
        <v>4.3099999999999996</v>
      </c>
      <c r="E334">
        <f t="shared" si="17"/>
        <v>4.8977881936844635E-5</v>
      </c>
      <c r="F334" s="10">
        <f t="shared" si="18"/>
        <v>2334.8708699656904</v>
      </c>
    </row>
    <row r="335" spans="3:6" ht="22" thickBot="1" x14ac:dyDescent="0.3">
      <c r="C335">
        <v>625</v>
      </c>
      <c r="D335" s="14">
        <v>4.32</v>
      </c>
      <c r="E335">
        <f t="shared" si="17"/>
        <v>4.786300923226377E-5</v>
      </c>
      <c r="F335" s="10">
        <f t="shared" si="18"/>
        <v>2281.7363779233701</v>
      </c>
    </row>
    <row r="336" spans="3:6" ht="22" thickBot="1" x14ac:dyDescent="0.3">
      <c r="C336">
        <v>625</v>
      </c>
      <c r="D336" s="14">
        <v>4.33</v>
      </c>
      <c r="E336">
        <f t="shared" si="17"/>
        <v>4.6773514128719762E-5</v>
      </c>
      <c r="F336" s="10">
        <f t="shared" si="18"/>
        <v>2229.8113745830383</v>
      </c>
    </row>
    <row r="337" spans="3:6" ht="22" thickBot="1" x14ac:dyDescent="0.3">
      <c r="C337">
        <v>625</v>
      </c>
      <c r="D337" s="14">
        <v>4.34</v>
      </c>
      <c r="E337">
        <f t="shared" si="17"/>
        <v>4.5708818961487455E-5</v>
      </c>
      <c r="F337" s="10">
        <f t="shared" si="18"/>
        <v>2179.0683286206117</v>
      </c>
    </row>
    <row r="338" spans="3:6" ht="22" thickBot="1" x14ac:dyDescent="0.3">
      <c r="C338">
        <v>625</v>
      </c>
      <c r="D338" s="14">
        <v>4.3499999999999996</v>
      </c>
      <c r="E338">
        <f t="shared" si="17"/>
        <v>4.4668359215096341E-5</v>
      </c>
      <c r="F338" s="10">
        <f t="shared" si="18"/>
        <v>2129.4803354014598</v>
      </c>
    </row>
    <row r="339" spans="3:6" ht="22" thickBot="1" x14ac:dyDescent="0.3">
      <c r="C339">
        <v>625</v>
      </c>
      <c r="D339" s="14">
        <v>4.3600000000000003</v>
      </c>
      <c r="E339">
        <f t="shared" si="17"/>
        <v>4.3651583224016559E-5</v>
      </c>
      <c r="F339" s="10">
        <f t="shared" si="18"/>
        <v>2081.0211027151936</v>
      </c>
    </row>
    <row r="340" spans="3:6" ht="22" thickBot="1" x14ac:dyDescent="0.3">
      <c r="C340">
        <v>625</v>
      </c>
      <c r="D340" s="14">
        <v>4.37</v>
      </c>
      <c r="E340">
        <f t="shared" si="17"/>
        <v>4.265795188015923E-5</v>
      </c>
      <c r="F340" s="10">
        <f t="shared" si="18"/>
        <v>2033.6649368352189</v>
      </c>
    </row>
    <row r="341" spans="3:6" ht="22" thickBot="1" x14ac:dyDescent="0.3">
      <c r="C341">
        <v>625</v>
      </c>
      <c r="D341" s="14">
        <v>4.38</v>
      </c>
      <c r="E341">
        <f t="shared" si="17"/>
        <v>4.1686938347033504E-5</v>
      </c>
      <c r="F341" s="10">
        <f t="shared" si="18"/>
        <v>1987.38672889555</v>
      </c>
    </row>
    <row r="342" spans="3:6" ht="22" thickBot="1" x14ac:dyDescent="0.3">
      <c r="C342">
        <v>625</v>
      </c>
      <c r="D342" s="14">
        <v>4.3899999999999997</v>
      </c>
      <c r="E342">
        <f t="shared" si="17"/>
        <v>4.0738027780411247E-5</v>
      </c>
      <c r="F342" s="10">
        <f t="shared" si="18"/>
        <v>1942.1619415777734</v>
      </c>
    </row>
    <row r="343" spans="3:6" ht="22" thickBot="1" x14ac:dyDescent="0.3">
      <c r="C343">
        <v>625</v>
      </c>
      <c r="D343" s="14">
        <v>4.4000000000000004</v>
      </c>
      <c r="E343">
        <f t="shared" si="17"/>
        <v>3.9810717055349634E-5</v>
      </c>
      <c r="F343" s="10">
        <f t="shared" si="18"/>
        <v>1897.9665961010282</v>
      </c>
    </row>
    <row r="344" spans="3:6" ht="22" thickBot="1" x14ac:dyDescent="0.3">
      <c r="C344">
        <v>625</v>
      </c>
      <c r="D344" s="14">
        <v>4.41</v>
      </c>
      <c r="E344">
        <f t="shared" si="17"/>
        <v>3.8904514499428046E-5</v>
      </c>
      <c r="F344" s="10">
        <f t="shared" si="18"/>
        <v>1854.7772595081585</v>
      </c>
    </row>
    <row r="345" spans="3:6" ht="22" thickBot="1" x14ac:dyDescent="0.3">
      <c r="C345">
        <v>625</v>
      </c>
      <c r="D345" s="14">
        <v>4.42</v>
      </c>
      <c r="E345">
        <f t="shared" si="17"/>
        <v>3.8018939632056103E-5</v>
      </c>
      <c r="F345" s="10">
        <f t="shared" si="18"/>
        <v>1812.5710322412137</v>
      </c>
    </row>
    <row r="346" spans="3:6" ht="22" thickBot="1" x14ac:dyDescent="0.3">
      <c r="C346">
        <v>625</v>
      </c>
      <c r="D346" s="14">
        <v>4.43</v>
      </c>
      <c r="E346">
        <f t="shared" si="17"/>
        <v>3.7153522909717237E-5</v>
      </c>
      <c r="F346" s="10">
        <f t="shared" si="18"/>
        <v>1771.3255359998354</v>
      </c>
    </row>
    <row r="347" spans="3:6" ht="22" thickBot="1" x14ac:dyDescent="0.3">
      <c r="C347">
        <v>625</v>
      </c>
      <c r="D347" s="14">
        <v>4.4400000000000004</v>
      </c>
      <c r="E347">
        <f t="shared" si="17"/>
        <v>3.6307805477010065E-5</v>
      </c>
      <c r="F347" s="10">
        <f t="shared" si="18"/>
        <v>1731.0189018759647</v>
      </c>
    </row>
    <row r="348" spans="3:6" ht="22" thickBot="1" x14ac:dyDescent="0.3">
      <c r="C348">
        <v>625</v>
      </c>
      <c r="D348" s="14">
        <v>4.45</v>
      </c>
      <c r="E348">
        <f t="shared" si="17"/>
        <v>3.5481338923357479E-5</v>
      </c>
      <c r="F348" s="10">
        <f t="shared" si="18"/>
        <v>1691.6297587586735</v>
      </c>
    </row>
    <row r="349" spans="3:6" ht="22" thickBot="1" x14ac:dyDescent="0.3">
      <c r="C349">
        <v>625</v>
      </c>
      <c r="D349" s="14">
        <v>4.46</v>
      </c>
      <c r="E349">
        <f t="shared" si="17"/>
        <v>3.4673685045253161E-5</v>
      </c>
      <c r="F349" s="10">
        <f t="shared" si="18"/>
        <v>1653.1372220029041</v>
      </c>
    </row>
    <row r="350" spans="3:6" ht="22" thickBot="1" x14ac:dyDescent="0.3">
      <c r="C350">
        <v>625</v>
      </c>
      <c r="D350" s="14">
        <v>4.47</v>
      </c>
      <c r="E350">
        <f t="shared" si="17"/>
        <v>3.3884415613920256E-5</v>
      </c>
      <c r="F350" s="10">
        <f t="shared" si="18"/>
        <v>1615.5208823561536</v>
      </c>
    </row>
    <row r="351" spans="3:6" ht="22" thickBot="1" x14ac:dyDescent="0.3">
      <c r="C351">
        <v>625</v>
      </c>
      <c r="D351" s="14">
        <v>4.4800000000000004</v>
      </c>
      <c r="E351">
        <f t="shared" si="17"/>
        <v>3.3113112148259056E-5</v>
      </c>
      <c r="F351" s="10">
        <f t="shared" si="18"/>
        <v>1578.7607951372308</v>
      </c>
    </row>
    <row r="352" spans="3:6" ht="22" thickBot="1" x14ac:dyDescent="0.3">
      <c r="C352">
        <v>625</v>
      </c>
      <c r="D352" s="14">
        <v>4.49</v>
      </c>
      <c r="E352">
        <f t="shared" si="17"/>
        <v>3.2359365692962775E-5</v>
      </c>
      <c r="F352" s="10">
        <f t="shared" si="18"/>
        <v>1542.83746966132</v>
      </c>
    </row>
    <row r="353" spans="3:6" ht="22" thickBot="1" x14ac:dyDescent="0.3">
      <c r="C353">
        <v>625</v>
      </c>
      <c r="D353" s="14">
        <v>4.5</v>
      </c>
      <c r="E353">
        <f t="shared" si="17"/>
        <v>3.1622776601683748E-5</v>
      </c>
      <c r="F353" s="10">
        <f t="shared" si="18"/>
        <v>1507.73185890575</v>
      </c>
    </row>
    <row r="354" spans="3:6" ht="22" thickBot="1" x14ac:dyDescent="0.3">
      <c r="C354">
        <v>625</v>
      </c>
      <c r="D354" s="14">
        <v>4.51</v>
      </c>
      <c r="E354">
        <f t="shared" si="17"/>
        <v>3.090295432513586E-5</v>
      </c>
      <c r="F354" s="10">
        <f t="shared" si="18"/>
        <v>1473.4253494110199</v>
      </c>
    </row>
    <row r="355" spans="3:6" ht="22" thickBot="1" x14ac:dyDescent="0.3">
      <c r="C355">
        <v>625</v>
      </c>
      <c r="D355" s="14">
        <v>4.5199999999999996</v>
      </c>
      <c r="E355">
        <f t="shared" si="17"/>
        <v>3.0199517204020178E-5</v>
      </c>
      <c r="F355" s="10">
        <f t="shared" si="18"/>
        <v>1439.8997514116988</v>
      </c>
    </row>
    <row r="356" spans="3:6" ht="22" thickBot="1" x14ac:dyDescent="0.3">
      <c r="C356">
        <v>625</v>
      </c>
      <c r="D356" s="14">
        <v>4.53</v>
      </c>
      <c r="E356">
        <f t="shared" si="17"/>
        <v>2.9512092266663827E-5</v>
      </c>
      <c r="F356" s="10">
        <f t="shared" si="18"/>
        <v>1407.1372891919555</v>
      </c>
    </row>
    <row r="357" spans="3:6" ht="22" thickBot="1" x14ac:dyDescent="0.3">
      <c r="C357">
        <v>625</v>
      </c>
      <c r="D357" s="14">
        <v>4.54</v>
      </c>
      <c r="E357">
        <f t="shared" si="17"/>
        <v>2.8840315031266029E-5</v>
      </c>
      <c r="F357" s="10">
        <f t="shared" si="18"/>
        <v>1375.1205916606659</v>
      </c>
    </row>
    <row r="358" spans="3:6" ht="22" thickBot="1" x14ac:dyDescent="0.3">
      <c r="C358">
        <v>625</v>
      </c>
      <c r="D358" s="14">
        <v>4.55</v>
      </c>
      <c r="E358">
        <f t="shared" si="17"/>
        <v>2.8183829312644511E-5</v>
      </c>
      <c r="F358" s="10">
        <f t="shared" si="18"/>
        <v>1343.8326831410061</v>
      </c>
    </row>
    <row r="359" spans="3:6" ht="22" thickBot="1" x14ac:dyDescent="0.3">
      <c r="C359">
        <v>625</v>
      </c>
      <c r="D359" s="14">
        <v>4.5599999999999996</v>
      </c>
      <c r="E359">
        <f t="shared" si="17"/>
        <v>2.754228703338164E-5</v>
      </c>
      <c r="F359" s="10">
        <f t="shared" si="18"/>
        <v>1313.2569743697338</v>
      </c>
    </row>
    <row r="360" spans="3:6" ht="22" thickBot="1" x14ac:dyDescent="0.3">
      <c r="C360">
        <v>625</v>
      </c>
      <c r="D360" s="14">
        <v>4.57</v>
      </c>
      <c r="E360">
        <f t="shared" si="17"/>
        <v>2.6915348039269089E-5</v>
      </c>
      <c r="F360" s="10">
        <f t="shared" si="18"/>
        <v>1283.3772537013394</v>
      </c>
    </row>
    <row r="361" spans="3:6" ht="22" thickBot="1" x14ac:dyDescent="0.3">
      <c r="C361">
        <v>625</v>
      </c>
      <c r="D361" s="14">
        <v>4.58</v>
      </c>
      <c r="E361">
        <f t="shared" si="17"/>
        <v>2.6302679918953804E-5</v>
      </c>
      <c r="F361" s="10">
        <f t="shared" si="18"/>
        <v>1254.1776785124262</v>
      </c>
    </row>
    <row r="362" spans="3:6" ht="22" thickBot="1" x14ac:dyDescent="0.3">
      <c r="C362">
        <v>625</v>
      </c>
      <c r="D362" s="14">
        <v>4.59</v>
      </c>
      <c r="E362">
        <f t="shared" si="17"/>
        <v>2.5703957827688621E-5</v>
      </c>
      <c r="F362" s="10">
        <f t="shared" si="18"/>
        <v>1225.64276680172</v>
      </c>
    </row>
    <row r="363" spans="3:6" ht="22" thickBot="1" x14ac:dyDescent="0.3">
      <c r="C363">
        <v>625</v>
      </c>
      <c r="D363" s="14">
        <v>4.5999999999999996</v>
      </c>
      <c r="E363">
        <f t="shared" si="17"/>
        <v>2.5118864315095791E-5</v>
      </c>
      <c r="F363" s="10">
        <f t="shared" si="18"/>
        <v>1197.7573889813305</v>
      </c>
    </row>
    <row r="364" spans="3:6" ht="22" thickBot="1" x14ac:dyDescent="0.3">
      <c r="C364">
        <v>625</v>
      </c>
      <c r="D364" s="14">
        <v>4.6100000000000003</v>
      </c>
      <c r="E364">
        <f t="shared" si="17"/>
        <v>2.4547089156850252E-5</v>
      </c>
      <c r="F364" s="10">
        <f t="shared" si="18"/>
        <v>1170.5067598548278</v>
      </c>
    </row>
    <row r="365" spans="3:6" ht="22" thickBot="1" x14ac:dyDescent="0.3">
      <c r="C365">
        <v>625</v>
      </c>
      <c r="D365" s="14">
        <v>4.62</v>
      </c>
      <c r="E365">
        <f t="shared" si="17"/>
        <v>2.3988329190194856E-5</v>
      </c>
      <c r="F365" s="10">
        <f t="shared" si="18"/>
        <v>1143.8764307779491</v>
      </c>
    </row>
    <row r="366" spans="3:6" ht="22" thickBot="1" x14ac:dyDescent="0.3">
      <c r="C366">
        <v>625</v>
      </c>
      <c r="D366" s="14">
        <v>4.63</v>
      </c>
      <c r="E366">
        <f t="shared" si="17"/>
        <v>2.3442288153199218E-5</v>
      </c>
      <c r="F366" s="10">
        <f t="shared" si="18"/>
        <v>1117.8522819977234</v>
      </c>
    </row>
    <row r="367" spans="3:6" ht="22" thickBot="1" x14ac:dyDescent="0.3">
      <c r="C367">
        <v>625</v>
      </c>
      <c r="D367" s="14">
        <v>4.6399999999999997</v>
      </c>
      <c r="E367">
        <f t="shared" si="17"/>
        <v>2.2908676527677729E-5</v>
      </c>
      <c r="F367" s="10">
        <f t="shared" si="18"/>
        <v>1092.4205151659928</v>
      </c>
    </row>
    <row r="368" spans="3:6" ht="22" thickBot="1" x14ac:dyDescent="0.3">
      <c r="C368">
        <v>625</v>
      </c>
      <c r="D368" s="14">
        <v>4.6500000000000004</v>
      </c>
      <c r="E368">
        <f t="shared" si="17"/>
        <v>2.2387211385683359E-5</v>
      </c>
      <c r="F368" s="10">
        <f t="shared" si="18"/>
        <v>1067.5676460233547</v>
      </c>
    </row>
    <row r="369" spans="3:6" ht="22" thickBot="1" x14ac:dyDescent="0.3">
      <c r="C369">
        <v>625</v>
      </c>
      <c r="D369" s="14">
        <v>4.66</v>
      </c>
      <c r="E369">
        <f t="shared" si="17"/>
        <v>2.1877616239495489E-5</v>
      </c>
      <c r="F369" s="10">
        <f t="shared" si="18"/>
        <v>1043.2804972496263</v>
      </c>
    </row>
    <row r="370" spans="3:6" ht="22" thickBot="1" x14ac:dyDescent="0.3">
      <c r="C370">
        <v>625</v>
      </c>
      <c r="D370" s="14">
        <v>4.67</v>
      </c>
      <c r="E370">
        <f t="shared" si="17"/>
        <v>2.1379620895022286E-5</v>
      </c>
      <c r="F370" s="10">
        <f t="shared" si="18"/>
        <v>1019.5461914770477</v>
      </c>
    </row>
    <row r="371" spans="3:6" ht="22" thickBot="1" x14ac:dyDescent="0.3">
      <c r="C371">
        <v>625</v>
      </c>
      <c r="D371" s="14">
        <v>4.68</v>
      </c>
      <c r="E371">
        <f t="shared" si="17"/>
        <v>2.0892961308540399E-5</v>
      </c>
      <c r="F371" s="10">
        <f t="shared" si="18"/>
        <v>996.35214446253929</v>
      </c>
    </row>
    <row r="372" spans="3:6" ht="22" thickBot="1" x14ac:dyDescent="0.3">
      <c r="C372">
        <v>625</v>
      </c>
      <c r="D372" s="14">
        <v>4.6900000000000004</v>
      </c>
      <c r="E372">
        <f t="shared" si="17"/>
        <v>2.0417379446695267E-5</v>
      </c>
      <c r="F372" s="10">
        <f t="shared" si="18"/>
        <v>973.68605841535941</v>
      </c>
    </row>
    <row r="373" spans="3:6" ht="22" thickBot="1" x14ac:dyDescent="0.3">
      <c r="C373">
        <v>625</v>
      </c>
      <c r="D373" s="14">
        <v>4.7</v>
      </c>
      <c r="E373">
        <f t="shared" si="17"/>
        <v>1.9952623149688769E-5</v>
      </c>
      <c r="F373" s="10">
        <f t="shared" si="18"/>
        <v>951.5359154766694</v>
      </c>
    </row>
    <row r="374" spans="3:6" ht="22" thickBot="1" x14ac:dyDescent="0.3">
      <c r="C374">
        <v>625</v>
      </c>
      <c r="D374" s="14">
        <v>4.71</v>
      </c>
      <c r="E374">
        <f t="shared" si="17"/>
        <v>1.9498445997580432E-5</v>
      </c>
      <c r="F374" s="10">
        <f t="shared" si="18"/>
        <v>929.88997134749025</v>
      </c>
    </row>
    <row r="375" spans="3:6" ht="22" thickBot="1" x14ac:dyDescent="0.3">
      <c r="C375">
        <v>625</v>
      </c>
      <c r="D375" s="14">
        <v>4.72</v>
      </c>
      <c r="E375">
        <f t="shared" si="17"/>
        <v>1.9054607179632454E-5</v>
      </c>
      <c r="F375" s="10">
        <f t="shared" si="18"/>
        <v>908.73674906172653</v>
      </c>
    </row>
    <row r="376" spans="3:6" ht="22" thickBot="1" x14ac:dyDescent="0.3">
      <c r="C376">
        <v>625</v>
      </c>
      <c r="D376" s="14">
        <v>4.7300000000000004</v>
      </c>
      <c r="E376">
        <f t="shared" si="17"/>
        <v>1.8620871366628623E-5</v>
      </c>
      <c r="F376" s="10">
        <f t="shared" si="18"/>
        <v>888.06503290092439</v>
      </c>
    </row>
    <row r="377" spans="3:6" ht="22" thickBot="1" x14ac:dyDescent="0.3">
      <c r="C377">
        <v>625</v>
      </c>
      <c r="D377" s="14">
        <v>4.74</v>
      </c>
      <c r="E377">
        <f t="shared" si="17"/>
        <v>1.8197008586099817E-5</v>
      </c>
      <c r="F377" s="10">
        <f t="shared" si="18"/>
        <v>867.86386244755795</v>
      </c>
    </row>
    <row r="378" spans="3:6" ht="22" thickBot="1" x14ac:dyDescent="0.3">
      <c r="C378">
        <v>625</v>
      </c>
      <c r="D378" s="14">
        <v>4.75</v>
      </c>
      <c r="E378">
        <f t="shared" si="17"/>
        <v>1.7782794100389215E-5</v>
      </c>
      <c r="F378" s="10">
        <f t="shared" si="18"/>
        <v>848.12252677365427</v>
      </c>
    </row>
    <row r="379" spans="3:6" ht="22" thickBot="1" x14ac:dyDescent="0.3">
      <c r="C379">
        <v>625</v>
      </c>
      <c r="D379" s="14">
        <v>4.76</v>
      </c>
      <c r="E379">
        <f t="shared" si="17"/>
        <v>1.7378008287493744E-5</v>
      </c>
      <c r="F379" s="10">
        <f t="shared" si="18"/>
        <v>828.83055876173262</v>
      </c>
    </row>
    <row r="380" spans="3:6" ht="22" thickBot="1" x14ac:dyDescent="0.3">
      <c r="C380">
        <v>625</v>
      </c>
      <c r="D380" s="14">
        <v>4.7699999999999996</v>
      </c>
      <c r="E380">
        <f t="shared" si="17"/>
        <v>1.6982436524617432E-5</v>
      </c>
      <c r="F380" s="10">
        <f t="shared" si="18"/>
        <v>809.97772955499386</v>
      </c>
    </row>
    <row r="381" spans="3:6" ht="22" thickBot="1" x14ac:dyDescent="0.3">
      <c r="C381">
        <v>625</v>
      </c>
      <c r="D381" s="14">
        <v>4.78</v>
      </c>
      <c r="E381">
        <f t="shared" si="17"/>
        <v>1.6595869074375568E-5</v>
      </c>
      <c r="F381" s="10">
        <f t="shared" si="18"/>
        <v>791.55404313384452</v>
      </c>
    </row>
    <row r="382" spans="3:6" ht="22" thickBot="1" x14ac:dyDescent="0.3">
      <c r="C382">
        <v>625</v>
      </c>
      <c r="D382" s="14">
        <v>4.79</v>
      </c>
      <c r="E382">
        <f t="shared" si="17"/>
        <v>1.6218100973589292E-5</v>
      </c>
      <c r="F382" s="10">
        <f t="shared" si="18"/>
        <v>773.54973101588212</v>
      </c>
    </row>
    <row r="383" spans="3:6" ht="22" thickBot="1" x14ac:dyDescent="0.3">
      <c r="C383">
        <v>625</v>
      </c>
      <c r="D383" s="14">
        <v>4.8</v>
      </c>
      <c r="E383">
        <f t="shared" si="17"/>
        <v>1.5848931924611131E-5</v>
      </c>
      <c r="F383" s="10">
        <f t="shared" si="18"/>
        <v>755.95524707650213</v>
      </c>
    </row>
    <row r="384" spans="3:6" ht="22" thickBot="1" x14ac:dyDescent="0.3">
      <c r="C384">
        <v>625</v>
      </c>
      <c r="D384" s="14">
        <v>4.8099999999999996</v>
      </c>
      <c r="E384">
        <f t="shared" si="17"/>
        <v>1.5488166189124811E-5</v>
      </c>
      <c r="F384" s="10">
        <f t="shared" si="18"/>
        <v>738.76126248743083</v>
      </c>
    </row>
    <row r="385" spans="3:6" ht="22" thickBot="1" x14ac:dyDescent="0.3">
      <c r="C385">
        <v>625</v>
      </c>
      <c r="D385" s="14">
        <v>4.82</v>
      </c>
      <c r="E385">
        <f t="shared" si="17"/>
        <v>1.5135612484362051E-5</v>
      </c>
      <c r="F385" s="10">
        <f t="shared" si="18"/>
        <v>721.95866077044832</v>
      </c>
    </row>
    <row r="386" spans="3:6" ht="22" thickBot="1" x14ac:dyDescent="0.3">
      <c r="C386">
        <v>625</v>
      </c>
      <c r="D386" s="14">
        <v>4.83</v>
      </c>
      <c r="E386">
        <f t="shared" si="17"/>
        <v>1.4791083881682046E-5</v>
      </c>
      <c r="F386" s="10">
        <f t="shared" si="18"/>
        <v>705.53853296371824</v>
      </c>
    </row>
    <row r="387" spans="3:6" ht="22" thickBot="1" x14ac:dyDescent="0.3">
      <c r="C387">
        <v>625</v>
      </c>
      <c r="D387" s="14">
        <v>4.84</v>
      </c>
      <c r="E387">
        <f t="shared" ref="E387:E450" si="19">10^-D387</f>
        <v>1.4454397707459275E-5</v>
      </c>
      <c r="F387" s="10">
        <f t="shared" ref="F387:F450" si="20">$B$7+($B$7*(E387/$B$2))</f>
        <v>689.49217289813157</v>
      </c>
    </row>
    <row r="388" spans="3:6" ht="22" thickBot="1" x14ac:dyDescent="0.3">
      <c r="C388">
        <v>625</v>
      </c>
      <c r="D388" s="14">
        <v>4.8499999999999996</v>
      </c>
      <c r="E388">
        <f t="shared" si="19"/>
        <v>1.4125375446227545E-5</v>
      </c>
      <c r="F388" s="10">
        <f t="shared" si="20"/>
        <v>673.81107258117993</v>
      </c>
    </row>
    <row r="389" spans="3:6" ht="22" thickBot="1" x14ac:dyDescent="0.3">
      <c r="C389">
        <v>625</v>
      </c>
      <c r="D389" s="14">
        <v>4.8600000000000003</v>
      </c>
      <c r="E389">
        <f t="shared" si="19"/>
        <v>1.3803842646028827E-5</v>
      </c>
      <c r="F389" s="10">
        <f t="shared" si="20"/>
        <v>658.48691768591175</v>
      </c>
    </row>
    <row r="390" spans="3:6" ht="22" thickBot="1" x14ac:dyDescent="0.3">
      <c r="C390">
        <v>625</v>
      </c>
      <c r="D390" s="14">
        <v>4.87</v>
      </c>
      <c r="E390">
        <f t="shared" si="19"/>
        <v>1.3489628825916516E-5</v>
      </c>
      <c r="F390" s="10">
        <f t="shared" si="20"/>
        <v>643.51158314256463</v>
      </c>
    </row>
    <row r="391" spans="3:6" ht="22" thickBot="1" x14ac:dyDescent="0.3">
      <c r="C391">
        <v>625</v>
      </c>
      <c r="D391" s="14">
        <v>4.88</v>
      </c>
      <c r="E391">
        <f t="shared" si="19"/>
        <v>1.3182567385564052E-5</v>
      </c>
      <c r="F391" s="10">
        <f t="shared" si="20"/>
        <v>628.87712883054053</v>
      </c>
    </row>
    <row r="392" spans="3:6" ht="22" thickBot="1" x14ac:dyDescent="0.3">
      <c r="C392">
        <v>625</v>
      </c>
      <c r="D392" s="14">
        <v>4.8899999999999997</v>
      </c>
      <c r="E392">
        <f t="shared" si="19"/>
        <v>1.2882495516931347E-5</v>
      </c>
      <c r="F392" s="10">
        <f t="shared" si="20"/>
        <v>614.57579536845446</v>
      </c>
    </row>
    <row r="393" spans="3:6" ht="22" thickBot="1" x14ac:dyDescent="0.3">
      <c r="C393">
        <v>625</v>
      </c>
      <c r="D393" s="14">
        <v>4.9000000000000004</v>
      </c>
      <c r="E393">
        <f t="shared" si="19"/>
        <v>1.2589254117941658E-5</v>
      </c>
      <c r="F393" s="10">
        <f t="shared" si="20"/>
        <v>600.60000000000093</v>
      </c>
    </row>
    <row r="394" spans="3:6" ht="22" thickBot="1" x14ac:dyDescent="0.3">
      <c r="C394">
        <v>625</v>
      </c>
      <c r="D394" s="14">
        <v>4.91</v>
      </c>
      <c r="E394">
        <f t="shared" si="19"/>
        <v>1.2302687708123802E-5</v>
      </c>
      <c r="F394" s="10">
        <f t="shared" si="20"/>
        <v>586.94233257348742</v>
      </c>
    </row>
    <row r="395" spans="3:6" ht="22" thickBot="1" x14ac:dyDescent="0.3">
      <c r="C395">
        <v>625</v>
      </c>
      <c r="D395" s="14">
        <v>4.92</v>
      </c>
      <c r="E395">
        <f t="shared" si="19"/>
        <v>1.2022644346174118E-5</v>
      </c>
      <c r="F395" s="10">
        <f t="shared" si="20"/>
        <v>573.59555161286255</v>
      </c>
    </row>
    <row r="396" spans="3:6" ht="22" thickBot="1" x14ac:dyDescent="0.3">
      <c r="C396">
        <v>625</v>
      </c>
      <c r="D396" s="14">
        <v>4.93</v>
      </c>
      <c r="E396">
        <f t="shared" si="19"/>
        <v>1.1748975549395286E-5</v>
      </c>
      <c r="F396" s="10">
        <f t="shared" si="20"/>
        <v>560.55258047819564</v>
      </c>
    </row>
    <row r="397" spans="3:6" ht="22" thickBot="1" x14ac:dyDescent="0.3">
      <c r="C397">
        <v>625</v>
      </c>
      <c r="D397" s="14">
        <v>4.9400000000000004</v>
      </c>
      <c r="E397">
        <f t="shared" si="19"/>
        <v>1.1481536214968799E-5</v>
      </c>
      <c r="F397" s="10">
        <f t="shared" si="20"/>
        <v>547.80650361354594</v>
      </c>
    </row>
    <row r="398" spans="3:6" ht="22" thickBot="1" x14ac:dyDescent="0.3">
      <c r="C398">
        <v>625</v>
      </c>
      <c r="D398" s="14">
        <v>4.95</v>
      </c>
      <c r="E398">
        <f t="shared" si="19"/>
        <v>1.1220184543019627E-5</v>
      </c>
      <c r="F398" s="10">
        <f t="shared" si="20"/>
        <v>535.35056288024839</v>
      </c>
    </row>
    <row r="399" spans="3:6" ht="22" thickBot="1" x14ac:dyDescent="0.3">
      <c r="C399">
        <v>625</v>
      </c>
      <c r="D399" s="14">
        <v>4.96</v>
      </c>
      <c r="E399">
        <f t="shared" si="19"/>
        <v>1.0964781961431843E-5</v>
      </c>
      <c r="F399" s="10">
        <f t="shared" si="20"/>
        <v>523.1781539736495</v>
      </c>
    </row>
    <row r="400" spans="3:6" ht="22" thickBot="1" x14ac:dyDescent="0.3">
      <c r="C400">
        <v>625</v>
      </c>
      <c r="D400" s="14">
        <v>4.97</v>
      </c>
      <c r="E400">
        <f t="shared" si="19"/>
        <v>1.071519305237606E-5</v>
      </c>
      <c r="F400" s="10">
        <f t="shared" si="20"/>
        <v>511.28282292142706</v>
      </c>
    </row>
    <row r="401" spans="3:6" ht="22" thickBot="1" x14ac:dyDescent="0.3">
      <c r="C401">
        <v>625</v>
      </c>
      <c r="D401" s="14">
        <v>4.9800000000000004</v>
      </c>
      <c r="E401">
        <f t="shared" si="19"/>
        <v>1.0471285480508972E-5</v>
      </c>
      <c r="F401" s="10">
        <f t="shared" si="20"/>
        <v>499.65826266160286</v>
      </c>
    </row>
    <row r="402" spans="3:6" ht="22" thickBot="1" x14ac:dyDescent="0.3">
      <c r="C402">
        <v>625</v>
      </c>
      <c r="D402" s="14">
        <v>4.99</v>
      </c>
      <c r="E402">
        <f t="shared" si="19"/>
        <v>1.0232929922807521E-5</v>
      </c>
      <c r="F402" s="10">
        <f t="shared" si="20"/>
        <v>488.29830969845995</v>
      </c>
    </row>
    <row r="403" spans="3:6" ht="22" thickBot="1" x14ac:dyDescent="0.3">
      <c r="C403">
        <v>625</v>
      </c>
      <c r="D403" s="15">
        <v>5</v>
      </c>
      <c r="E403">
        <f t="shared" si="19"/>
        <v>1.0000000000000001E-5</v>
      </c>
      <c r="F403" s="10">
        <f t="shared" si="20"/>
        <v>477.19694083457023</v>
      </c>
    </row>
    <row r="404" spans="3:6" ht="22" thickBot="1" x14ac:dyDescent="0.3">
      <c r="C404">
        <v>625</v>
      </c>
      <c r="D404" s="14">
        <v>5.01</v>
      </c>
      <c r="E404">
        <f t="shared" si="19"/>
        <v>9.7723722095581059E-6</v>
      </c>
      <c r="F404" s="10">
        <f t="shared" si="20"/>
        <v>466.34826997721626</v>
      </c>
    </row>
    <row r="405" spans="3:6" ht="22" thickBot="1" x14ac:dyDescent="0.3">
      <c r="C405">
        <v>625</v>
      </c>
      <c r="D405" s="14">
        <v>5.0199999999999996</v>
      </c>
      <c r="E405">
        <f t="shared" si="19"/>
        <v>9.5499258602143587E-6</v>
      </c>
      <c r="F405" s="10">
        <f t="shared" si="20"/>
        <v>455.74654501751149</v>
      </c>
    </row>
    <row r="406" spans="3:6" ht="22" thickBot="1" x14ac:dyDescent="0.3">
      <c r="C406">
        <v>625</v>
      </c>
      <c r="D406" s="14">
        <v>5.03</v>
      </c>
      <c r="E406">
        <f t="shared" si="19"/>
        <v>9.3325430079698941E-6</v>
      </c>
      <c r="F406" s="10">
        <f t="shared" si="20"/>
        <v>445.38614478055098</v>
      </c>
    </row>
    <row r="407" spans="3:6" ht="22" thickBot="1" x14ac:dyDescent="0.3">
      <c r="C407">
        <v>625</v>
      </c>
      <c r="D407" s="14">
        <v>5.04</v>
      </c>
      <c r="E407">
        <f t="shared" si="19"/>
        <v>9.1201083935590828E-6</v>
      </c>
      <c r="F407" s="10">
        <f t="shared" si="20"/>
        <v>435.26157604499457</v>
      </c>
    </row>
    <row r="408" spans="3:6" ht="22" thickBot="1" x14ac:dyDescent="0.3">
      <c r="C408">
        <v>625</v>
      </c>
      <c r="D408" s="14">
        <v>5.05</v>
      </c>
      <c r="E408">
        <f t="shared" si="19"/>
        <v>8.9125093813374425E-6</v>
      </c>
      <c r="F408" s="10">
        <f t="shared" si="20"/>
        <v>425.3674706304833</v>
      </c>
    </row>
    <row r="409" spans="3:6" ht="22" thickBot="1" x14ac:dyDescent="0.3">
      <c r="C409">
        <v>625</v>
      </c>
      <c r="D409" s="14">
        <v>5.0599999999999996</v>
      </c>
      <c r="E409">
        <f t="shared" si="19"/>
        <v>8.7096358995608107E-6</v>
      </c>
      <c r="F409" s="10">
        <f t="shared" si="20"/>
        <v>415.69858255136324</v>
      </c>
    </row>
    <row r="410" spans="3:6" ht="22" thickBot="1" x14ac:dyDescent="0.3">
      <c r="C410">
        <v>625</v>
      </c>
      <c r="D410" s="14">
        <v>5.07</v>
      </c>
      <c r="E410">
        <f t="shared" si="19"/>
        <v>8.5113803820237531E-6</v>
      </c>
      <c r="F410" s="10">
        <f t="shared" si="20"/>
        <v>406.24978523518962</v>
      </c>
    </row>
    <row r="411" spans="3:6" ht="22" thickBot="1" x14ac:dyDescent="0.3">
      <c r="C411">
        <v>625</v>
      </c>
      <c r="D411" s="14">
        <v>5.08</v>
      </c>
      <c r="E411">
        <f t="shared" si="19"/>
        <v>8.3176377110266992E-6</v>
      </c>
      <c r="F411" s="10">
        <f t="shared" si="20"/>
        <v>397.01606880455819</v>
      </c>
    </row>
    <row r="412" spans="3:6" ht="22" thickBot="1" x14ac:dyDescent="0.3">
      <c r="C412">
        <v>625</v>
      </c>
      <c r="D412" s="14">
        <v>5.09</v>
      </c>
      <c r="E412">
        <f t="shared" si="19"/>
        <v>8.128305161640983E-6</v>
      </c>
      <c r="F412" s="10">
        <f t="shared" si="20"/>
        <v>387.99253742079389</v>
      </c>
    </row>
    <row r="413" spans="3:6" ht="22" thickBot="1" x14ac:dyDescent="0.3">
      <c r="C413">
        <v>625</v>
      </c>
      <c r="D413" s="14">
        <v>5.0999999999999996</v>
      </c>
      <c r="E413">
        <f t="shared" si="19"/>
        <v>7.9432823472428065E-6</v>
      </c>
      <c r="F413" s="10">
        <f t="shared" si="20"/>
        <v>379.17440668811656</v>
      </c>
    </row>
    <row r="414" spans="3:6" ht="22" thickBot="1" x14ac:dyDescent="0.3">
      <c r="C414">
        <v>625</v>
      </c>
      <c r="D414" s="14">
        <v>5.1100000000000003</v>
      </c>
      <c r="E414">
        <f t="shared" si="19"/>
        <v>7.7624711662868956E-6</v>
      </c>
      <c r="F414" s="10">
        <f t="shared" si="20"/>
        <v>370.5570011168893</v>
      </c>
    </row>
    <row r="415" spans="3:6" ht="22" thickBot="1" x14ac:dyDescent="0.3">
      <c r="C415">
        <v>625</v>
      </c>
      <c r="D415" s="14">
        <v>5.12</v>
      </c>
      <c r="E415">
        <f t="shared" si="19"/>
        <v>7.5857757502918323E-6</v>
      </c>
      <c r="F415" s="10">
        <f t="shared" si="20"/>
        <v>362.13575164461542</v>
      </c>
    </row>
    <row r="416" spans="3:6" ht="22" thickBot="1" x14ac:dyDescent="0.3">
      <c r="C416">
        <v>625</v>
      </c>
      <c r="D416" s="14">
        <v>5.13</v>
      </c>
      <c r="E416">
        <f t="shared" si="19"/>
        <v>7.4131024130091704E-6</v>
      </c>
      <c r="F416" s="10">
        <f t="shared" si="20"/>
        <v>353.90619321335413</v>
      </c>
    </row>
    <row r="417" spans="3:6" ht="22" thickBot="1" x14ac:dyDescent="0.3">
      <c r="C417">
        <v>625</v>
      </c>
      <c r="D417" s="14">
        <v>5.14</v>
      </c>
      <c r="E417">
        <f t="shared" si="19"/>
        <v>7.2443596007498957E-6</v>
      </c>
      <c r="F417" s="10">
        <f t="shared" si="20"/>
        <v>345.86396240229487</v>
      </c>
    </row>
    <row r="418" spans="3:6" ht="22" thickBot="1" x14ac:dyDescent="0.3">
      <c r="C418">
        <v>625</v>
      </c>
      <c r="D418" s="14">
        <v>5.15</v>
      </c>
      <c r="E418">
        <f t="shared" si="19"/>
        <v>7.0794578438413623E-6</v>
      </c>
      <c r="F418" s="10">
        <f t="shared" si="20"/>
        <v>338.00479511420957</v>
      </c>
    </row>
    <row r="419" spans="3:6" ht="22" thickBot="1" x14ac:dyDescent="0.3">
      <c r="C419">
        <v>625</v>
      </c>
      <c r="D419" s="14">
        <v>5.16</v>
      </c>
      <c r="E419">
        <f t="shared" si="19"/>
        <v>6.9183097091893498E-6</v>
      </c>
      <c r="F419" s="10">
        <f t="shared" si="20"/>
        <v>330.32452431457494</v>
      </c>
    </row>
    <row r="420" spans="3:6" ht="22" thickBot="1" x14ac:dyDescent="0.3">
      <c r="C420">
        <v>625</v>
      </c>
      <c r="D420" s="14">
        <v>5.17</v>
      </c>
      <c r="E420">
        <f t="shared" si="19"/>
        <v>6.7608297539198155E-6</v>
      </c>
      <c r="F420" s="10">
        <f t="shared" si="20"/>
        <v>322.81907782215245</v>
      </c>
    </row>
    <row r="421" spans="3:6" ht="22" thickBot="1" x14ac:dyDescent="0.3">
      <c r="C421">
        <v>625</v>
      </c>
      <c r="D421" s="14">
        <v>5.18</v>
      </c>
      <c r="E421">
        <f t="shared" si="19"/>
        <v>6.6069344800759593E-6</v>
      </c>
      <c r="F421" s="10">
        <f t="shared" si="20"/>
        <v>315.48447614986441</v>
      </c>
    </row>
    <row r="422" spans="3:6" ht="22" thickBot="1" x14ac:dyDescent="0.3">
      <c r="C422">
        <v>625</v>
      </c>
      <c r="D422" s="14">
        <v>5.19</v>
      </c>
      <c r="E422">
        <f t="shared" si="19"/>
        <v>6.456542290346543E-6</v>
      </c>
      <c r="F422" s="10">
        <f t="shared" si="20"/>
        <v>308.31683039481919</v>
      </c>
    </row>
    <row r="423" spans="3:6" ht="22" thickBot="1" x14ac:dyDescent="0.3">
      <c r="C423">
        <v>625</v>
      </c>
      <c r="D423" s="14">
        <v>5.2</v>
      </c>
      <c r="E423">
        <f t="shared" si="19"/>
        <v>6.3095734448019212E-6</v>
      </c>
      <c r="F423" s="10">
        <f t="shared" si="20"/>
        <v>301.31234017636365</v>
      </c>
    </row>
    <row r="424" spans="3:6" ht="22" thickBot="1" x14ac:dyDescent="0.3">
      <c r="C424">
        <v>625</v>
      </c>
      <c r="D424" s="14">
        <v>5.21</v>
      </c>
      <c r="E424">
        <f t="shared" si="19"/>
        <v>6.1659500186148109E-6</v>
      </c>
      <c r="F424" s="10">
        <f t="shared" si="20"/>
        <v>294.467291621068</v>
      </c>
    </row>
    <row r="425" spans="3:6" ht="22" thickBot="1" x14ac:dyDescent="0.3">
      <c r="C425">
        <v>625</v>
      </c>
      <c r="D425" s="14">
        <v>5.22</v>
      </c>
      <c r="E425">
        <f t="shared" si="19"/>
        <v>6.0255958607435782E-6</v>
      </c>
      <c r="F425" s="10">
        <f t="shared" si="20"/>
        <v>287.77805539358383</v>
      </c>
    </row>
    <row r="426" spans="3:6" ht="22" thickBot="1" x14ac:dyDescent="0.3">
      <c r="C426">
        <v>625</v>
      </c>
      <c r="D426" s="14">
        <v>5.23</v>
      </c>
      <c r="E426">
        <f t="shared" si="19"/>
        <v>5.8884365535558799E-6</v>
      </c>
      <c r="F426" s="10">
        <f t="shared" si="20"/>
        <v>281.24108477231925</v>
      </c>
    </row>
    <row r="427" spans="3:6" ht="22" thickBot="1" x14ac:dyDescent="0.3">
      <c r="C427">
        <v>625</v>
      </c>
      <c r="D427" s="14">
        <v>5.24</v>
      </c>
      <c r="E427">
        <f t="shared" si="19"/>
        <v>5.7543993733715608E-6</v>
      </c>
      <c r="F427" s="10">
        <f t="shared" si="20"/>
        <v>274.85291376892536</v>
      </c>
    </row>
    <row r="428" spans="3:6" ht="22" thickBot="1" x14ac:dyDescent="0.3">
      <c r="C428">
        <v>625</v>
      </c>
      <c r="D428" s="14">
        <v>5.25</v>
      </c>
      <c r="E428">
        <f t="shared" si="19"/>
        <v>5.6234132519034836E-6</v>
      </c>
      <c r="F428" s="10">
        <f t="shared" si="20"/>
        <v>268.61015529057829</v>
      </c>
    </row>
    <row r="429" spans="3:6" ht="22" thickBot="1" x14ac:dyDescent="0.3">
      <c r="C429">
        <v>625</v>
      </c>
      <c r="D429" s="14">
        <v>5.26</v>
      </c>
      <c r="E429">
        <f t="shared" si="19"/>
        <v>5.4954087385762383E-6</v>
      </c>
      <c r="F429" s="10">
        <f t="shared" si="20"/>
        <v>262.50949934409994</v>
      </c>
    </row>
    <row r="430" spans="3:6" ht="22" thickBot="1" x14ac:dyDescent="0.3">
      <c r="C430">
        <v>625</v>
      </c>
      <c r="D430" s="14">
        <v>5.27</v>
      </c>
      <c r="E430">
        <f t="shared" si="19"/>
        <v>5.3703179637025301E-6</v>
      </c>
      <c r="F430" s="10">
        <f t="shared" si="20"/>
        <v>256.54771128095643</v>
      </c>
    </row>
    <row r="431" spans="3:6" ht="22" thickBot="1" x14ac:dyDescent="0.3">
      <c r="C431">
        <v>625</v>
      </c>
      <c r="D431" s="14">
        <v>5.28</v>
      </c>
      <c r="E431">
        <f t="shared" si="19"/>
        <v>5.2480746024977206E-6</v>
      </c>
      <c r="F431" s="10">
        <f t="shared" si="20"/>
        <v>250.72163008220164</v>
      </c>
    </row>
    <row r="432" spans="3:6" ht="22" thickBot="1" x14ac:dyDescent="0.3">
      <c r="C432">
        <v>625</v>
      </c>
      <c r="D432" s="14">
        <v>5.29</v>
      </c>
      <c r="E432">
        <f t="shared" si="19"/>
        <v>5.1286138399136439E-6</v>
      </c>
      <c r="F432" s="10">
        <f t="shared" si="20"/>
        <v>245.02816668246805</v>
      </c>
    </row>
    <row r="433" spans="3:6" ht="22" thickBot="1" x14ac:dyDescent="0.3">
      <c r="C433">
        <v>625</v>
      </c>
      <c r="D433" s="14">
        <v>5.3</v>
      </c>
      <c r="E433">
        <f t="shared" si="19"/>
        <v>5.011872336272719E-6</v>
      </c>
      <c r="F433" s="10">
        <f t="shared" si="20"/>
        <v>239.46430233209878</v>
      </c>
    </row>
    <row r="434" spans="3:6" ht="22" thickBot="1" x14ac:dyDescent="0.3">
      <c r="C434">
        <v>625</v>
      </c>
      <c r="D434" s="14">
        <v>5.31</v>
      </c>
      <c r="E434">
        <f t="shared" si="19"/>
        <v>4.8977881936844583E-6</v>
      </c>
      <c r="F434" s="10">
        <f t="shared" si="20"/>
        <v>234.02708699656881</v>
      </c>
    </row>
    <row r="435" spans="3:6" ht="22" thickBot="1" x14ac:dyDescent="0.3">
      <c r="C435">
        <v>625</v>
      </c>
      <c r="D435" s="14">
        <v>5.32</v>
      </c>
      <c r="E435">
        <f t="shared" si="19"/>
        <v>4.7863009232263716E-6</v>
      </c>
      <c r="F435" s="10">
        <f t="shared" si="20"/>
        <v>228.71363779233675</v>
      </c>
    </row>
    <row r="436" spans="3:6" ht="22" thickBot="1" x14ac:dyDescent="0.3">
      <c r="C436">
        <v>625</v>
      </c>
      <c r="D436" s="14">
        <v>5.33</v>
      </c>
      <c r="E436">
        <f t="shared" si="19"/>
        <v>4.6773514128719787E-6</v>
      </c>
      <c r="F436" s="10">
        <f t="shared" si="20"/>
        <v>223.52113745830394</v>
      </c>
    </row>
    <row r="437" spans="3:6" ht="22" thickBot="1" x14ac:dyDescent="0.3">
      <c r="C437">
        <v>625</v>
      </c>
      <c r="D437" s="14">
        <v>5.34</v>
      </c>
      <c r="E437">
        <f t="shared" si="19"/>
        <v>4.5708818961487476E-6</v>
      </c>
      <c r="F437" s="10">
        <f t="shared" si="20"/>
        <v>218.44683286206129</v>
      </c>
    </row>
    <row r="438" spans="3:6" ht="22" thickBot="1" x14ac:dyDescent="0.3">
      <c r="C438">
        <v>625</v>
      </c>
      <c r="D438" s="14">
        <v>5.35</v>
      </c>
      <c r="E438">
        <f t="shared" si="19"/>
        <v>4.4668359215096296E-6</v>
      </c>
      <c r="F438" s="10">
        <f t="shared" si="20"/>
        <v>213.48803354014575</v>
      </c>
    </row>
    <row r="439" spans="3:6" ht="22" thickBot="1" x14ac:dyDescent="0.3">
      <c r="C439">
        <v>625</v>
      </c>
      <c r="D439" s="14">
        <v>5.36</v>
      </c>
      <c r="E439">
        <f t="shared" si="19"/>
        <v>4.3651583224016507E-6</v>
      </c>
      <c r="F439" s="10">
        <f t="shared" si="20"/>
        <v>208.64211027151913</v>
      </c>
    </row>
    <row r="440" spans="3:6" ht="22" thickBot="1" x14ac:dyDescent="0.3">
      <c r="C440">
        <v>625</v>
      </c>
      <c r="D440" s="14">
        <v>5.37</v>
      </c>
      <c r="E440">
        <f t="shared" si="19"/>
        <v>4.2657951880159181E-6</v>
      </c>
      <c r="F440" s="10">
        <f t="shared" si="20"/>
        <v>203.90649368352166</v>
      </c>
    </row>
    <row r="441" spans="3:6" ht="22" thickBot="1" x14ac:dyDescent="0.3">
      <c r="C441">
        <v>625</v>
      </c>
      <c r="D441" s="14">
        <v>5.38</v>
      </c>
      <c r="E441">
        <f t="shared" si="19"/>
        <v>4.168693834703354E-6</v>
      </c>
      <c r="F441" s="10">
        <f t="shared" si="20"/>
        <v>199.2786728895552</v>
      </c>
    </row>
    <row r="442" spans="3:6" ht="22" thickBot="1" x14ac:dyDescent="0.3">
      <c r="C442">
        <v>625</v>
      </c>
      <c r="D442" s="14">
        <v>5.39</v>
      </c>
      <c r="E442">
        <f t="shared" si="19"/>
        <v>4.0738027780411272E-6</v>
      </c>
      <c r="F442" s="10">
        <f t="shared" si="20"/>
        <v>194.75619415777749</v>
      </c>
    </row>
    <row r="443" spans="3:6" ht="22" thickBot="1" x14ac:dyDescent="0.3">
      <c r="C443">
        <v>625</v>
      </c>
      <c r="D443" s="14">
        <v>5.4</v>
      </c>
      <c r="E443">
        <f t="shared" si="19"/>
        <v>3.9810717055349657E-6</v>
      </c>
      <c r="F443" s="10">
        <f t="shared" si="20"/>
        <v>190.33665961010294</v>
      </c>
    </row>
    <row r="444" spans="3:6" ht="22" thickBot="1" x14ac:dyDescent="0.3">
      <c r="C444">
        <v>625</v>
      </c>
      <c r="D444" s="14">
        <v>5.41</v>
      </c>
      <c r="E444">
        <f t="shared" si="19"/>
        <v>3.8904514499428E-6</v>
      </c>
      <c r="F444" s="10">
        <f t="shared" si="20"/>
        <v>186.01772595081565</v>
      </c>
    </row>
    <row r="445" spans="3:6" ht="22" thickBot="1" x14ac:dyDescent="0.3">
      <c r="C445">
        <v>625</v>
      </c>
      <c r="D445" s="14">
        <v>5.42</v>
      </c>
      <c r="E445">
        <f t="shared" si="19"/>
        <v>3.8018939632056064E-6</v>
      </c>
      <c r="F445" s="10">
        <f t="shared" si="20"/>
        <v>181.7971032241212</v>
      </c>
    </row>
    <row r="446" spans="3:6" ht="22" thickBot="1" x14ac:dyDescent="0.3">
      <c r="C446">
        <v>625</v>
      </c>
      <c r="D446" s="14">
        <v>5.43</v>
      </c>
      <c r="E446">
        <f t="shared" si="19"/>
        <v>3.7153522909717272E-6</v>
      </c>
      <c r="F446" s="10">
        <f t="shared" si="20"/>
        <v>177.6725535999837</v>
      </c>
    </row>
    <row r="447" spans="3:6" ht="22" thickBot="1" x14ac:dyDescent="0.3">
      <c r="C447">
        <v>625</v>
      </c>
      <c r="D447" s="14">
        <v>5.44</v>
      </c>
      <c r="E447">
        <f t="shared" si="19"/>
        <v>3.6307805477010082E-6</v>
      </c>
      <c r="F447" s="10">
        <f t="shared" si="20"/>
        <v>173.64189018759657</v>
      </c>
    </row>
    <row r="448" spans="3:6" ht="22" thickBot="1" x14ac:dyDescent="0.3">
      <c r="C448">
        <v>625</v>
      </c>
      <c r="D448" s="14">
        <v>5.45</v>
      </c>
      <c r="E448">
        <f t="shared" si="19"/>
        <v>3.5481338923357504E-6</v>
      </c>
      <c r="F448" s="10">
        <f t="shared" si="20"/>
        <v>169.70297587586748</v>
      </c>
    </row>
    <row r="449" spans="3:6" ht="22" thickBot="1" x14ac:dyDescent="0.3">
      <c r="C449">
        <v>625</v>
      </c>
      <c r="D449" s="14">
        <v>5.46</v>
      </c>
      <c r="E449">
        <f t="shared" si="19"/>
        <v>3.4673685045253126E-6</v>
      </c>
      <c r="F449" s="10">
        <f t="shared" si="20"/>
        <v>165.85372220029026</v>
      </c>
    </row>
    <row r="450" spans="3:6" ht="22" thickBot="1" x14ac:dyDescent="0.3">
      <c r="C450">
        <v>625</v>
      </c>
      <c r="D450" s="14">
        <v>5.47</v>
      </c>
      <c r="E450">
        <f t="shared" si="19"/>
        <v>3.388441561392022E-6</v>
      </c>
      <c r="F450" s="10">
        <f t="shared" si="20"/>
        <v>162.09208823561519</v>
      </c>
    </row>
    <row r="451" spans="3:6" ht="22" thickBot="1" x14ac:dyDescent="0.3">
      <c r="C451">
        <v>625</v>
      </c>
      <c r="D451" s="14">
        <v>5.48</v>
      </c>
      <c r="E451">
        <f t="shared" ref="E451:E514" si="21">10^-D451</f>
        <v>3.3113112148259022E-6</v>
      </c>
      <c r="F451" s="10">
        <f t="shared" ref="F451:F514" si="22">$B$7+($B$7*(E451/$B$2))</f>
        <v>158.41607951372293</v>
      </c>
    </row>
    <row r="452" spans="3:6" ht="22" thickBot="1" x14ac:dyDescent="0.3">
      <c r="C452">
        <v>625</v>
      </c>
      <c r="D452" s="14">
        <v>5.49</v>
      </c>
      <c r="E452">
        <f t="shared" si="21"/>
        <v>3.2359365692962801E-6</v>
      </c>
      <c r="F452" s="10">
        <f t="shared" si="22"/>
        <v>154.82374696613209</v>
      </c>
    </row>
    <row r="453" spans="3:6" ht="22" thickBot="1" x14ac:dyDescent="0.3">
      <c r="C453">
        <v>625</v>
      </c>
      <c r="D453" s="14">
        <v>5.5</v>
      </c>
      <c r="E453">
        <f t="shared" si="21"/>
        <v>3.1622776601683767E-6</v>
      </c>
      <c r="F453" s="10">
        <f t="shared" si="22"/>
        <v>151.31318589057508</v>
      </c>
    </row>
    <row r="454" spans="3:6" ht="22" thickBot="1" x14ac:dyDescent="0.3">
      <c r="C454">
        <v>625</v>
      </c>
      <c r="D454" s="14">
        <v>5.51</v>
      </c>
      <c r="E454">
        <f t="shared" si="21"/>
        <v>3.0902954325135885E-6</v>
      </c>
      <c r="F454" s="10">
        <f t="shared" si="22"/>
        <v>147.88253494110211</v>
      </c>
    </row>
    <row r="455" spans="3:6" ht="22" thickBot="1" x14ac:dyDescent="0.3">
      <c r="C455">
        <v>625</v>
      </c>
      <c r="D455" s="14">
        <v>5.52</v>
      </c>
      <c r="E455">
        <f t="shared" si="21"/>
        <v>3.0199517204020146E-6</v>
      </c>
      <c r="F455" s="10">
        <f t="shared" si="22"/>
        <v>144.52997514116973</v>
      </c>
    </row>
    <row r="456" spans="3:6" ht="22" thickBot="1" x14ac:dyDescent="0.3">
      <c r="C456">
        <v>625</v>
      </c>
      <c r="D456" s="14">
        <v>5.53</v>
      </c>
      <c r="E456">
        <f t="shared" si="21"/>
        <v>2.951209226666379E-6</v>
      </c>
      <c r="F456" s="10">
        <f t="shared" si="22"/>
        <v>141.25372891919537</v>
      </c>
    </row>
    <row r="457" spans="3:6" ht="22" thickBot="1" x14ac:dyDescent="0.3">
      <c r="C457">
        <v>625</v>
      </c>
      <c r="D457" s="14">
        <v>5.54</v>
      </c>
      <c r="E457">
        <f t="shared" si="21"/>
        <v>2.8840315031265995E-6</v>
      </c>
      <c r="F457" s="10">
        <f t="shared" si="22"/>
        <v>138.05205916606644</v>
      </c>
    </row>
    <row r="458" spans="3:6" ht="22" thickBot="1" x14ac:dyDescent="0.3">
      <c r="C458">
        <v>625</v>
      </c>
      <c r="D458" s="14">
        <v>5.55</v>
      </c>
      <c r="E458">
        <f t="shared" si="21"/>
        <v>2.818382931264453E-6</v>
      </c>
      <c r="F458" s="10">
        <f t="shared" si="22"/>
        <v>134.92326831410071</v>
      </c>
    </row>
    <row r="459" spans="3:6" ht="22" thickBot="1" x14ac:dyDescent="0.3">
      <c r="C459">
        <v>625</v>
      </c>
      <c r="D459" s="14">
        <v>5.56</v>
      </c>
      <c r="E459">
        <f t="shared" si="21"/>
        <v>2.7542287033381663E-6</v>
      </c>
      <c r="F459" s="10">
        <f t="shared" si="22"/>
        <v>131.86569743697348</v>
      </c>
    </row>
    <row r="460" spans="3:6" ht="22" thickBot="1" x14ac:dyDescent="0.3">
      <c r="C460">
        <v>625</v>
      </c>
      <c r="D460" s="14">
        <v>5.57</v>
      </c>
      <c r="E460">
        <f t="shared" si="21"/>
        <v>2.6915348039269108E-6</v>
      </c>
      <c r="F460" s="10">
        <f t="shared" si="22"/>
        <v>128.87772537013404</v>
      </c>
    </row>
    <row r="461" spans="3:6" ht="22" thickBot="1" x14ac:dyDescent="0.3">
      <c r="C461">
        <v>625</v>
      </c>
      <c r="D461" s="14">
        <v>5.58</v>
      </c>
      <c r="E461">
        <f t="shared" si="21"/>
        <v>2.630267991895377E-6</v>
      </c>
      <c r="F461" s="10">
        <f t="shared" si="22"/>
        <v>125.95776785124247</v>
      </c>
    </row>
    <row r="462" spans="3:6" ht="22" thickBot="1" x14ac:dyDescent="0.3">
      <c r="C462">
        <v>625</v>
      </c>
      <c r="D462" s="14">
        <v>5.59</v>
      </c>
      <c r="E462">
        <f t="shared" si="21"/>
        <v>2.5703957827688596E-6</v>
      </c>
      <c r="F462" s="10">
        <f t="shared" si="22"/>
        <v>123.10427668017188</v>
      </c>
    </row>
    <row r="463" spans="3:6" ht="22" thickBot="1" x14ac:dyDescent="0.3">
      <c r="C463">
        <v>625</v>
      </c>
      <c r="D463" s="14">
        <v>5.6</v>
      </c>
      <c r="E463">
        <f t="shared" si="21"/>
        <v>2.5118864315095806E-6</v>
      </c>
      <c r="F463" s="10">
        <f t="shared" si="22"/>
        <v>120.31573889813311</v>
      </c>
    </row>
    <row r="464" spans="3:6" ht="22" thickBot="1" x14ac:dyDescent="0.3">
      <c r="C464">
        <v>625</v>
      </c>
      <c r="D464" s="14">
        <v>5.61</v>
      </c>
      <c r="E464">
        <f t="shared" si="21"/>
        <v>2.4547089156850267E-6</v>
      </c>
      <c r="F464" s="10">
        <f t="shared" si="22"/>
        <v>117.59067598548286</v>
      </c>
    </row>
    <row r="465" spans="3:6" ht="22" thickBot="1" x14ac:dyDescent="0.3">
      <c r="C465">
        <v>625</v>
      </c>
      <c r="D465" s="14">
        <v>5.62</v>
      </c>
      <c r="E465">
        <f t="shared" si="21"/>
        <v>2.3988329190194872E-6</v>
      </c>
      <c r="F465" s="10">
        <f t="shared" si="22"/>
        <v>114.92764307779498</v>
      </c>
    </row>
    <row r="466" spans="3:6" ht="22" thickBot="1" x14ac:dyDescent="0.3">
      <c r="C466">
        <v>625</v>
      </c>
      <c r="D466" s="14">
        <v>5.63</v>
      </c>
      <c r="E466">
        <f t="shared" si="21"/>
        <v>2.3442288153199192E-6</v>
      </c>
      <c r="F466" s="10">
        <f t="shared" si="22"/>
        <v>112.32522819977221</v>
      </c>
    </row>
    <row r="467" spans="3:6" ht="22" thickBot="1" x14ac:dyDescent="0.3">
      <c r="C467">
        <v>625</v>
      </c>
      <c r="D467" s="14">
        <v>5.64</v>
      </c>
      <c r="E467">
        <f t="shared" si="21"/>
        <v>2.2908676527677705E-6</v>
      </c>
      <c r="F467" s="10">
        <f t="shared" si="22"/>
        <v>109.78205151659917</v>
      </c>
    </row>
    <row r="468" spans="3:6" ht="22" thickBot="1" x14ac:dyDescent="0.3">
      <c r="C468">
        <v>625</v>
      </c>
      <c r="D468" s="14">
        <v>5.65</v>
      </c>
      <c r="E468">
        <f t="shared" si="21"/>
        <v>2.2387211385683329E-6</v>
      </c>
      <c r="F468" s="10">
        <f t="shared" si="22"/>
        <v>107.29676460233533</v>
      </c>
    </row>
    <row r="469" spans="3:6" ht="22" thickBot="1" x14ac:dyDescent="0.3">
      <c r="C469">
        <v>625</v>
      </c>
      <c r="D469" s="14">
        <v>5.66</v>
      </c>
      <c r="E469">
        <f t="shared" si="21"/>
        <v>2.1877616239495505E-6</v>
      </c>
      <c r="F469" s="10">
        <f t="shared" si="22"/>
        <v>104.8680497249627</v>
      </c>
    </row>
    <row r="470" spans="3:6" ht="22" thickBot="1" x14ac:dyDescent="0.3">
      <c r="C470">
        <v>625</v>
      </c>
      <c r="D470" s="14">
        <v>5.67</v>
      </c>
      <c r="E470">
        <f t="shared" si="21"/>
        <v>2.1379620895022301E-6</v>
      </c>
      <c r="F470" s="10">
        <f t="shared" si="22"/>
        <v>102.49461914770484</v>
      </c>
    </row>
    <row r="471" spans="3:6" ht="22" thickBot="1" x14ac:dyDescent="0.3">
      <c r="C471">
        <v>625</v>
      </c>
      <c r="D471" s="14">
        <v>5.68</v>
      </c>
      <c r="E471">
        <f t="shared" si="21"/>
        <v>2.0892961308540377E-6</v>
      </c>
      <c r="F471" s="10">
        <f t="shared" si="22"/>
        <v>100.1752144462538</v>
      </c>
    </row>
    <row r="472" spans="3:6" ht="22" thickBot="1" x14ac:dyDescent="0.3">
      <c r="C472">
        <v>625</v>
      </c>
      <c r="D472" s="14">
        <v>5.69</v>
      </c>
      <c r="E472">
        <f t="shared" si="21"/>
        <v>2.0417379446695244E-6</v>
      </c>
      <c r="F472" s="10">
        <f t="shared" si="22"/>
        <v>97.908605841535817</v>
      </c>
    </row>
    <row r="473" spans="3:6" ht="22" thickBot="1" x14ac:dyDescent="0.3">
      <c r="C473">
        <v>625</v>
      </c>
      <c r="D473" s="14">
        <v>5.7</v>
      </c>
      <c r="E473">
        <f t="shared" si="21"/>
        <v>1.9952623149688749E-6</v>
      </c>
      <c r="F473" s="10">
        <f t="shared" si="22"/>
        <v>95.693591547666827</v>
      </c>
    </row>
    <row r="474" spans="3:6" ht="22" thickBot="1" x14ac:dyDescent="0.3">
      <c r="C474">
        <v>625</v>
      </c>
      <c r="D474" s="14">
        <v>5.71</v>
      </c>
      <c r="E474">
        <f t="shared" si="21"/>
        <v>1.9498445997580441E-6</v>
      </c>
      <c r="F474" s="10">
        <f t="shared" si="22"/>
        <v>93.528997134749062</v>
      </c>
    </row>
    <row r="475" spans="3:6" ht="22" thickBot="1" x14ac:dyDescent="0.3">
      <c r="C475">
        <v>625</v>
      </c>
      <c r="D475" s="14">
        <v>5.72</v>
      </c>
      <c r="E475">
        <f t="shared" si="21"/>
        <v>1.9054607179632462E-6</v>
      </c>
      <c r="F475" s="10">
        <f t="shared" si="22"/>
        <v>91.413674906172687</v>
      </c>
    </row>
    <row r="476" spans="3:6" ht="22" thickBot="1" x14ac:dyDescent="0.3">
      <c r="C476">
        <v>625</v>
      </c>
      <c r="D476" s="14">
        <v>5.73</v>
      </c>
      <c r="E476">
        <f t="shared" si="21"/>
        <v>1.8620871366628635E-6</v>
      </c>
      <c r="F476" s="10">
        <f t="shared" si="22"/>
        <v>89.3465032900925</v>
      </c>
    </row>
    <row r="477" spans="3:6" ht="22" thickBot="1" x14ac:dyDescent="0.3">
      <c r="C477">
        <v>625</v>
      </c>
      <c r="D477" s="14">
        <v>5.74</v>
      </c>
      <c r="E477">
        <f t="shared" si="21"/>
        <v>1.8197008586099798E-6</v>
      </c>
      <c r="F477" s="10">
        <f t="shared" si="22"/>
        <v>87.326386244755696</v>
      </c>
    </row>
    <row r="478" spans="3:6" ht="22" thickBot="1" x14ac:dyDescent="0.3">
      <c r="C478">
        <v>625</v>
      </c>
      <c r="D478" s="14">
        <v>5.75</v>
      </c>
      <c r="E478">
        <f t="shared" si="21"/>
        <v>1.7782794100389193E-6</v>
      </c>
      <c r="F478" s="10">
        <f t="shared" si="22"/>
        <v>85.352252677365314</v>
      </c>
    </row>
    <row r="479" spans="3:6" ht="22" thickBot="1" x14ac:dyDescent="0.3">
      <c r="C479">
        <v>625</v>
      </c>
      <c r="D479" s="14">
        <v>5.76</v>
      </c>
      <c r="E479">
        <f t="shared" si="21"/>
        <v>1.7378008287493753E-6</v>
      </c>
      <c r="F479" s="10">
        <f t="shared" si="22"/>
        <v>83.423055876173294</v>
      </c>
    </row>
    <row r="480" spans="3:6" ht="22" thickBot="1" x14ac:dyDescent="0.3">
      <c r="C480">
        <v>625</v>
      </c>
      <c r="D480" s="14">
        <v>5.77</v>
      </c>
      <c r="E480">
        <f t="shared" si="21"/>
        <v>1.6982436524617446E-6</v>
      </c>
      <c r="F480" s="10">
        <f t="shared" si="22"/>
        <v>81.537772955499435</v>
      </c>
    </row>
    <row r="481" spans="3:6" ht="22" thickBot="1" x14ac:dyDescent="0.3">
      <c r="C481">
        <v>625</v>
      </c>
      <c r="D481" s="14">
        <v>5.78</v>
      </c>
      <c r="E481">
        <f t="shared" si="21"/>
        <v>1.6595869074375577E-6</v>
      </c>
      <c r="F481" s="10">
        <f t="shared" si="22"/>
        <v>79.6954043133845</v>
      </c>
    </row>
    <row r="482" spans="3:6" ht="22" thickBot="1" x14ac:dyDescent="0.3">
      <c r="C482">
        <v>625</v>
      </c>
      <c r="D482" s="14">
        <v>5.79</v>
      </c>
      <c r="E482">
        <f t="shared" si="21"/>
        <v>1.6218100973589276E-6</v>
      </c>
      <c r="F482" s="10">
        <f t="shared" si="22"/>
        <v>77.894973101588135</v>
      </c>
    </row>
    <row r="483" spans="3:6" ht="22" thickBot="1" x14ac:dyDescent="0.3">
      <c r="C483">
        <v>625</v>
      </c>
      <c r="D483" s="14">
        <v>5.8</v>
      </c>
      <c r="E483">
        <f t="shared" si="21"/>
        <v>1.5848931924611111E-6</v>
      </c>
      <c r="F483" s="10">
        <f t="shared" si="22"/>
        <v>76.13552470765012</v>
      </c>
    </row>
    <row r="484" spans="3:6" ht="22" thickBot="1" x14ac:dyDescent="0.3">
      <c r="C484">
        <v>625</v>
      </c>
      <c r="D484" s="14">
        <v>5.81</v>
      </c>
      <c r="E484">
        <f t="shared" si="21"/>
        <v>1.5488166189124819E-6</v>
      </c>
      <c r="F484" s="10">
        <f t="shared" si="22"/>
        <v>74.416126248743112</v>
      </c>
    </row>
    <row r="485" spans="3:6" ht="22" thickBot="1" x14ac:dyDescent="0.3">
      <c r="C485">
        <v>625</v>
      </c>
      <c r="D485" s="14">
        <v>5.82</v>
      </c>
      <c r="E485">
        <f t="shared" si="21"/>
        <v>1.5135612484362063E-6</v>
      </c>
      <c r="F485" s="10">
        <f t="shared" si="22"/>
        <v>72.735866077044875</v>
      </c>
    </row>
    <row r="486" spans="3:6" ht="22" thickBot="1" x14ac:dyDescent="0.3">
      <c r="C486">
        <v>625</v>
      </c>
      <c r="D486" s="14">
        <v>5.83</v>
      </c>
      <c r="E486">
        <f t="shared" si="21"/>
        <v>1.4791083881682056E-6</v>
      </c>
      <c r="F486" s="10">
        <f t="shared" si="22"/>
        <v>71.093853296371861</v>
      </c>
    </row>
    <row r="487" spans="3:6" ht="22" thickBot="1" x14ac:dyDescent="0.3">
      <c r="C487">
        <v>625</v>
      </c>
      <c r="D487" s="14">
        <v>5.84</v>
      </c>
      <c r="E487">
        <f t="shared" si="21"/>
        <v>1.445439770745926E-6</v>
      </c>
      <c r="F487" s="10">
        <f t="shared" si="22"/>
        <v>69.48921728981307</v>
      </c>
    </row>
    <row r="488" spans="3:6" ht="22" thickBot="1" x14ac:dyDescent="0.3">
      <c r="C488">
        <v>625</v>
      </c>
      <c r="D488" s="14">
        <v>5.85</v>
      </c>
      <c r="E488">
        <f t="shared" si="21"/>
        <v>1.4125375446227531E-6</v>
      </c>
      <c r="F488" s="10">
        <f t="shared" si="22"/>
        <v>67.921107258117928</v>
      </c>
    </row>
    <row r="489" spans="3:6" ht="22" thickBot="1" x14ac:dyDescent="0.3">
      <c r="C489">
        <v>625</v>
      </c>
      <c r="D489" s="14">
        <v>5.86</v>
      </c>
      <c r="E489">
        <f t="shared" si="21"/>
        <v>1.3803842646028812E-6</v>
      </c>
      <c r="F489" s="10">
        <f t="shared" si="22"/>
        <v>66.388691768591102</v>
      </c>
    </row>
    <row r="490" spans="3:6" ht="22" thickBot="1" x14ac:dyDescent="0.3">
      <c r="C490">
        <v>625</v>
      </c>
      <c r="D490" s="14">
        <v>5.87</v>
      </c>
      <c r="E490">
        <f t="shared" si="21"/>
        <v>1.3489628825916527E-6</v>
      </c>
      <c r="F490" s="10">
        <f t="shared" si="22"/>
        <v>64.891158314256501</v>
      </c>
    </row>
    <row r="491" spans="3:6" ht="22" thickBot="1" x14ac:dyDescent="0.3">
      <c r="C491">
        <v>625</v>
      </c>
      <c r="D491" s="14">
        <v>5.88</v>
      </c>
      <c r="E491">
        <f t="shared" si="21"/>
        <v>1.3182567385564063E-6</v>
      </c>
      <c r="F491" s="10">
        <f t="shared" si="22"/>
        <v>63.427712883054106</v>
      </c>
    </row>
    <row r="492" spans="3:6" ht="22" thickBot="1" x14ac:dyDescent="0.3">
      <c r="C492">
        <v>625</v>
      </c>
      <c r="D492" s="14">
        <v>5.89</v>
      </c>
      <c r="E492">
        <f t="shared" si="21"/>
        <v>1.2882495516931333E-6</v>
      </c>
      <c r="F492" s="10">
        <f t="shared" si="22"/>
        <v>61.997579536845386</v>
      </c>
    </row>
    <row r="493" spans="3:6" ht="22" thickBot="1" x14ac:dyDescent="0.3">
      <c r="C493">
        <v>625</v>
      </c>
      <c r="D493" s="14">
        <v>5.9</v>
      </c>
      <c r="E493">
        <f t="shared" si="21"/>
        <v>1.2589254117941642E-6</v>
      </c>
      <c r="F493" s="10">
        <f t="shared" si="22"/>
        <v>60.600000000000016</v>
      </c>
    </row>
    <row r="494" spans="3:6" ht="22" thickBot="1" x14ac:dyDescent="0.3">
      <c r="C494">
        <v>625</v>
      </c>
      <c r="D494" s="14">
        <v>5.91</v>
      </c>
      <c r="E494">
        <f t="shared" si="21"/>
        <v>1.230268770812379E-6</v>
      </c>
      <c r="F494" s="10">
        <f t="shared" si="22"/>
        <v>59.234233257348684</v>
      </c>
    </row>
    <row r="495" spans="3:6" ht="22" thickBot="1" x14ac:dyDescent="0.3">
      <c r="C495">
        <v>625</v>
      </c>
      <c r="D495" s="14">
        <v>5.92</v>
      </c>
      <c r="E495">
        <f t="shared" si="21"/>
        <v>1.2022644346174125E-6</v>
      </c>
      <c r="F495" s="10">
        <f t="shared" si="22"/>
        <v>57.899555161286294</v>
      </c>
    </row>
    <row r="496" spans="3:6" ht="22" thickBot="1" x14ac:dyDescent="0.3">
      <c r="C496">
        <v>625</v>
      </c>
      <c r="D496" s="14">
        <v>5.93</v>
      </c>
      <c r="E496">
        <f t="shared" si="21"/>
        <v>1.1748975549395291E-6</v>
      </c>
      <c r="F496" s="10">
        <f t="shared" si="22"/>
        <v>56.595258047819598</v>
      </c>
    </row>
    <row r="497" spans="3:6" ht="22" thickBot="1" x14ac:dyDescent="0.3">
      <c r="C497">
        <v>625</v>
      </c>
      <c r="D497" s="14">
        <v>5.94</v>
      </c>
      <c r="E497">
        <f t="shared" si="21"/>
        <v>1.1481536214968806E-6</v>
      </c>
      <c r="F497" s="10">
        <f t="shared" si="22"/>
        <v>55.320650361354637</v>
      </c>
    </row>
    <row r="498" spans="3:6" ht="22" thickBot="1" x14ac:dyDescent="0.3">
      <c r="C498">
        <v>625</v>
      </c>
      <c r="D498" s="14">
        <v>5.95</v>
      </c>
      <c r="E498">
        <f t="shared" si="21"/>
        <v>1.1220184543019616E-6</v>
      </c>
      <c r="F498" s="10">
        <f t="shared" si="22"/>
        <v>54.07505628802479</v>
      </c>
    </row>
    <row r="499" spans="3:6" ht="22" thickBot="1" x14ac:dyDescent="0.3">
      <c r="C499">
        <v>625</v>
      </c>
      <c r="D499" s="14">
        <v>5.96</v>
      </c>
      <c r="E499">
        <f t="shared" si="21"/>
        <v>1.0964781961431832E-6</v>
      </c>
      <c r="F499" s="10">
        <f t="shared" si="22"/>
        <v>52.857815397364895</v>
      </c>
    </row>
    <row r="500" spans="3:6" ht="22" thickBot="1" x14ac:dyDescent="0.3">
      <c r="C500">
        <v>625</v>
      </c>
      <c r="D500" s="14">
        <v>5.97</v>
      </c>
      <c r="E500">
        <f t="shared" si="21"/>
        <v>1.0715193052376047E-6</v>
      </c>
      <c r="F500" s="10">
        <f t="shared" si="22"/>
        <v>51.668282292142642</v>
      </c>
    </row>
    <row r="501" spans="3:6" ht="22" thickBot="1" x14ac:dyDescent="0.3">
      <c r="C501">
        <v>625</v>
      </c>
      <c r="D501" s="14">
        <v>5.98</v>
      </c>
      <c r="E501">
        <f t="shared" si="21"/>
        <v>1.0471285480508979E-6</v>
      </c>
      <c r="F501" s="10">
        <f t="shared" si="22"/>
        <v>50.505826266160319</v>
      </c>
    </row>
    <row r="502" spans="3:6" ht="22" thickBot="1" x14ac:dyDescent="0.3">
      <c r="C502">
        <v>625</v>
      </c>
      <c r="D502" s="14">
        <v>5.99</v>
      </c>
      <c r="E502">
        <f t="shared" si="21"/>
        <v>1.0232929922807527E-6</v>
      </c>
      <c r="F502" s="10">
        <f t="shared" si="22"/>
        <v>49.369830969846021</v>
      </c>
    </row>
    <row r="503" spans="3:6" ht="22" thickBot="1" x14ac:dyDescent="0.3">
      <c r="C503">
        <v>625</v>
      </c>
      <c r="D503" s="14">
        <v>6</v>
      </c>
      <c r="E503">
        <f t="shared" si="21"/>
        <v>9.9999999999999995E-7</v>
      </c>
      <c r="F503" s="10">
        <f t="shared" si="22"/>
        <v>48.25969408345702</v>
      </c>
    </row>
    <row r="504" spans="3:6" ht="22" thickBot="1" x14ac:dyDescent="0.3">
      <c r="C504">
        <v>625</v>
      </c>
      <c r="D504" s="14">
        <v>6.01</v>
      </c>
      <c r="E504">
        <f t="shared" si="21"/>
        <v>9.7723722095580961E-7</v>
      </c>
      <c r="F504" s="10">
        <f t="shared" si="22"/>
        <v>47.174826997721581</v>
      </c>
    </row>
    <row r="505" spans="3:6" ht="22" thickBot="1" x14ac:dyDescent="0.3">
      <c r="C505">
        <v>625</v>
      </c>
      <c r="D505" s="14">
        <v>6.02</v>
      </c>
      <c r="E505">
        <f t="shared" si="21"/>
        <v>9.5499258602143498E-7</v>
      </c>
      <c r="F505" s="10">
        <f t="shared" si="22"/>
        <v>46.114654501751104</v>
      </c>
    </row>
    <row r="506" spans="3:6" ht="22" thickBot="1" x14ac:dyDescent="0.3">
      <c r="C506">
        <v>625</v>
      </c>
      <c r="D506" s="14">
        <v>6.03</v>
      </c>
      <c r="E506">
        <f t="shared" si="21"/>
        <v>9.3325430079699009E-7</v>
      </c>
      <c r="F506" s="10">
        <f t="shared" si="22"/>
        <v>45.078614478055123</v>
      </c>
    </row>
    <row r="507" spans="3:6" ht="22" thickBot="1" x14ac:dyDescent="0.3">
      <c r="C507">
        <v>625</v>
      </c>
      <c r="D507" s="14">
        <v>6.04</v>
      </c>
      <c r="E507">
        <f t="shared" si="21"/>
        <v>9.12010839355909E-7</v>
      </c>
      <c r="F507" s="10">
        <f t="shared" si="22"/>
        <v>44.06615760449948</v>
      </c>
    </row>
    <row r="508" spans="3:6" ht="22" thickBot="1" x14ac:dyDescent="0.3">
      <c r="C508">
        <v>625</v>
      </c>
      <c r="D508" s="14">
        <v>6.05</v>
      </c>
      <c r="E508">
        <f t="shared" si="21"/>
        <v>8.9125093813374487E-7</v>
      </c>
      <c r="F508" s="10">
        <f t="shared" si="22"/>
        <v>43.076747063048359</v>
      </c>
    </row>
    <row r="509" spans="3:6" ht="22" thickBot="1" x14ac:dyDescent="0.3">
      <c r="C509">
        <v>625</v>
      </c>
      <c r="D509" s="14">
        <v>6.06</v>
      </c>
      <c r="E509">
        <f t="shared" si="21"/>
        <v>8.7096358995607992E-7</v>
      </c>
      <c r="F509" s="10">
        <f t="shared" si="22"/>
        <v>42.109858255136274</v>
      </c>
    </row>
    <row r="510" spans="3:6" ht="22" thickBot="1" x14ac:dyDescent="0.3">
      <c r="C510">
        <v>625</v>
      </c>
      <c r="D510" s="14">
        <v>6.07</v>
      </c>
      <c r="E510">
        <f t="shared" si="21"/>
        <v>8.511380382023744E-7</v>
      </c>
      <c r="F510" s="10">
        <f t="shared" si="22"/>
        <v>41.164978523518911</v>
      </c>
    </row>
    <row r="511" spans="3:6" ht="22" thickBot="1" x14ac:dyDescent="0.3">
      <c r="C511">
        <v>625</v>
      </c>
      <c r="D511" s="14">
        <v>6.08</v>
      </c>
      <c r="E511">
        <f t="shared" si="21"/>
        <v>8.3176377110266907E-7</v>
      </c>
      <c r="F511" s="10">
        <f t="shared" si="22"/>
        <v>40.241606880455777</v>
      </c>
    </row>
    <row r="512" spans="3:6" ht="22" thickBot="1" x14ac:dyDescent="0.3">
      <c r="C512">
        <v>625</v>
      </c>
      <c r="D512" s="14">
        <v>6.09</v>
      </c>
      <c r="E512">
        <f t="shared" si="21"/>
        <v>8.1283051616409889E-7</v>
      </c>
      <c r="F512" s="10">
        <f t="shared" si="22"/>
        <v>39.339253742079421</v>
      </c>
    </row>
    <row r="513" spans="3:6" ht="22" thickBot="1" x14ac:dyDescent="0.3">
      <c r="C513">
        <v>625</v>
      </c>
      <c r="D513" s="14">
        <v>6.1</v>
      </c>
      <c r="E513">
        <f t="shared" si="21"/>
        <v>7.9432823472428114E-7</v>
      </c>
      <c r="F513" s="10">
        <f t="shared" si="22"/>
        <v>38.457440668811685</v>
      </c>
    </row>
    <row r="514" spans="3:6" ht="22" thickBot="1" x14ac:dyDescent="0.3">
      <c r="C514">
        <v>625</v>
      </c>
      <c r="D514" s="14">
        <v>6.11</v>
      </c>
      <c r="E514">
        <f t="shared" si="21"/>
        <v>7.7624711662869019E-7</v>
      </c>
      <c r="F514" s="10">
        <f t="shared" si="22"/>
        <v>37.595700111688956</v>
      </c>
    </row>
    <row r="515" spans="3:6" ht="22" thickBot="1" x14ac:dyDescent="0.3">
      <c r="C515">
        <v>625</v>
      </c>
      <c r="D515" s="14">
        <v>6.12</v>
      </c>
      <c r="E515">
        <f t="shared" ref="E515:E578" si="23">10^-D515</f>
        <v>7.585775750291823E-7</v>
      </c>
      <c r="F515" s="10">
        <f t="shared" ref="F515:F578" si="24">$B$7+($B$7*(E515/$B$2))</f>
        <v>36.753575164461495</v>
      </c>
    </row>
    <row r="516" spans="3:6" ht="22" thickBot="1" x14ac:dyDescent="0.3">
      <c r="C516">
        <v>625</v>
      </c>
      <c r="D516" s="14">
        <v>6.13</v>
      </c>
      <c r="E516">
        <f t="shared" si="23"/>
        <v>7.4131024130091606E-7</v>
      </c>
      <c r="F516" s="10">
        <f t="shared" si="24"/>
        <v>35.930619321335364</v>
      </c>
    </row>
    <row r="517" spans="3:6" ht="22" thickBot="1" x14ac:dyDescent="0.3">
      <c r="C517">
        <v>625</v>
      </c>
      <c r="D517" s="14">
        <v>6.14</v>
      </c>
      <c r="E517">
        <f t="shared" si="23"/>
        <v>7.2443596007499005E-7</v>
      </c>
      <c r="F517" s="10">
        <f t="shared" si="24"/>
        <v>35.126396240229511</v>
      </c>
    </row>
    <row r="518" spans="3:6" ht="22" thickBot="1" x14ac:dyDescent="0.3">
      <c r="C518">
        <v>625</v>
      </c>
      <c r="D518" s="14">
        <v>6.15</v>
      </c>
      <c r="E518">
        <f t="shared" si="23"/>
        <v>7.0794578438413674E-7</v>
      </c>
      <c r="F518" s="10">
        <f t="shared" si="24"/>
        <v>34.34047951142098</v>
      </c>
    </row>
    <row r="519" spans="3:6" ht="22" thickBot="1" x14ac:dyDescent="0.3">
      <c r="C519">
        <v>625</v>
      </c>
      <c r="D519" s="14">
        <v>6.16</v>
      </c>
      <c r="E519">
        <f t="shared" si="23"/>
        <v>6.9183097091893534E-7</v>
      </c>
      <c r="F519" s="10">
        <f t="shared" si="24"/>
        <v>33.572452431457506</v>
      </c>
    </row>
    <row r="520" spans="3:6" ht="22" thickBot="1" x14ac:dyDescent="0.3">
      <c r="C520">
        <v>625</v>
      </c>
      <c r="D520" s="14">
        <v>6.17</v>
      </c>
      <c r="E520">
        <f t="shared" si="23"/>
        <v>6.7608297539198085E-7</v>
      </c>
      <c r="F520" s="10">
        <f t="shared" si="24"/>
        <v>32.821907782215206</v>
      </c>
    </row>
    <row r="521" spans="3:6" ht="22" thickBot="1" x14ac:dyDescent="0.3">
      <c r="C521">
        <v>625</v>
      </c>
      <c r="D521" s="14">
        <v>6.18</v>
      </c>
      <c r="E521">
        <f t="shared" si="23"/>
        <v>6.6069344800759506E-7</v>
      </c>
      <c r="F521" s="10">
        <f t="shared" si="24"/>
        <v>32.088447614986393</v>
      </c>
    </row>
    <row r="522" spans="3:6" ht="22" thickBot="1" x14ac:dyDescent="0.3">
      <c r="C522">
        <v>625</v>
      </c>
      <c r="D522" s="14">
        <v>6.19</v>
      </c>
      <c r="E522">
        <f t="shared" si="23"/>
        <v>6.456542290346535E-7</v>
      </c>
      <c r="F522" s="10">
        <f t="shared" si="24"/>
        <v>31.371683039481876</v>
      </c>
    </row>
    <row r="523" spans="3:6" ht="22" thickBot="1" x14ac:dyDescent="0.3">
      <c r="C523">
        <v>625</v>
      </c>
      <c r="D523" s="14">
        <v>6.2</v>
      </c>
      <c r="E523">
        <f t="shared" si="23"/>
        <v>6.3095734448019254E-7</v>
      </c>
      <c r="F523" s="10">
        <f t="shared" si="24"/>
        <v>30.671234017636387</v>
      </c>
    </row>
    <row r="524" spans="3:6" ht="22" thickBot="1" x14ac:dyDescent="0.3">
      <c r="C524">
        <v>625</v>
      </c>
      <c r="D524" s="14">
        <v>6.21</v>
      </c>
      <c r="E524">
        <f t="shared" si="23"/>
        <v>6.1659500186148145E-7</v>
      </c>
      <c r="F524" s="10">
        <f t="shared" si="24"/>
        <v>29.986729162106819</v>
      </c>
    </row>
    <row r="525" spans="3:6" ht="22" thickBot="1" x14ac:dyDescent="0.3">
      <c r="C525">
        <v>625</v>
      </c>
      <c r="D525" s="14">
        <v>6.22</v>
      </c>
      <c r="E525">
        <f t="shared" si="23"/>
        <v>6.0255958607435721E-7</v>
      </c>
      <c r="F525" s="10">
        <f t="shared" si="24"/>
        <v>29.317805539358353</v>
      </c>
    </row>
    <row r="526" spans="3:6" ht="22" thickBot="1" x14ac:dyDescent="0.3">
      <c r="C526">
        <v>625</v>
      </c>
      <c r="D526" s="14">
        <v>6.23</v>
      </c>
      <c r="E526">
        <f t="shared" si="23"/>
        <v>5.8884365535558744E-7</v>
      </c>
      <c r="F526" s="10">
        <f t="shared" si="24"/>
        <v>28.664108477231895</v>
      </c>
    </row>
    <row r="527" spans="3:6" ht="22" thickBot="1" x14ac:dyDescent="0.3">
      <c r="C527">
        <v>625</v>
      </c>
      <c r="D527" s="14">
        <v>6.24</v>
      </c>
      <c r="E527">
        <f t="shared" si="23"/>
        <v>5.7543993733715549E-7</v>
      </c>
      <c r="F527" s="10">
        <f t="shared" si="24"/>
        <v>28.025291376892511</v>
      </c>
    </row>
    <row r="528" spans="3:6" ht="22" thickBot="1" x14ac:dyDescent="0.3">
      <c r="C528">
        <v>625</v>
      </c>
      <c r="D528" s="14">
        <v>6.25</v>
      </c>
      <c r="E528">
        <f t="shared" si="23"/>
        <v>5.6234132519034872E-7</v>
      </c>
      <c r="F528" s="10">
        <f t="shared" si="24"/>
        <v>27.40101552905784</v>
      </c>
    </row>
    <row r="529" spans="3:6" ht="22" thickBot="1" x14ac:dyDescent="0.3">
      <c r="C529">
        <v>625</v>
      </c>
      <c r="D529" s="14">
        <v>6.26</v>
      </c>
      <c r="E529">
        <f t="shared" si="23"/>
        <v>5.4954087385762417E-7</v>
      </c>
      <c r="F529" s="10">
        <f t="shared" si="24"/>
        <v>26.790949934410012</v>
      </c>
    </row>
    <row r="530" spans="3:6" ht="22" thickBot="1" x14ac:dyDescent="0.3">
      <c r="C530">
        <v>625</v>
      </c>
      <c r="D530" s="14">
        <v>6.27</v>
      </c>
      <c r="E530">
        <f t="shared" si="23"/>
        <v>5.3703179637025244E-7</v>
      </c>
      <c r="F530" s="10">
        <f t="shared" si="24"/>
        <v>26.194771128095617</v>
      </c>
    </row>
    <row r="531" spans="3:6" ht="22" thickBot="1" x14ac:dyDescent="0.3">
      <c r="C531">
        <v>625</v>
      </c>
      <c r="D531" s="14">
        <v>6.28</v>
      </c>
      <c r="E531">
        <f t="shared" si="23"/>
        <v>5.2480746024977148E-7</v>
      </c>
      <c r="F531" s="10">
        <f t="shared" si="24"/>
        <v>25.61216300822014</v>
      </c>
    </row>
    <row r="532" spans="3:6" ht="22" thickBot="1" x14ac:dyDescent="0.3">
      <c r="C532">
        <v>625</v>
      </c>
      <c r="D532" s="14">
        <v>6.29</v>
      </c>
      <c r="E532">
        <f t="shared" si="23"/>
        <v>5.1286138399136375E-7</v>
      </c>
      <c r="F532" s="10">
        <f t="shared" si="24"/>
        <v>25.042816668246775</v>
      </c>
    </row>
    <row r="533" spans="3:6" ht="22" thickBot="1" x14ac:dyDescent="0.3">
      <c r="C533">
        <v>625</v>
      </c>
      <c r="D533" s="14">
        <v>6.3</v>
      </c>
      <c r="E533">
        <f t="shared" si="23"/>
        <v>5.0118723362727218E-7</v>
      </c>
      <c r="F533" s="10">
        <f t="shared" si="24"/>
        <v>24.486430233209898</v>
      </c>
    </row>
    <row r="534" spans="3:6" ht="22" thickBot="1" x14ac:dyDescent="0.3">
      <c r="C534">
        <v>625</v>
      </c>
      <c r="D534" s="14">
        <v>6.31</v>
      </c>
      <c r="E534">
        <f t="shared" si="23"/>
        <v>4.8977881936844619E-7</v>
      </c>
      <c r="F534" s="10">
        <f t="shared" si="24"/>
        <v>23.942708699656901</v>
      </c>
    </row>
    <row r="535" spans="3:6" ht="22" thickBot="1" x14ac:dyDescent="0.3">
      <c r="C535">
        <v>625</v>
      </c>
      <c r="D535" s="14">
        <v>6.32</v>
      </c>
      <c r="E535">
        <f t="shared" si="23"/>
        <v>4.7863009232263745E-7</v>
      </c>
      <c r="F535" s="10">
        <f t="shared" si="24"/>
        <v>23.411363779233692</v>
      </c>
    </row>
    <row r="536" spans="3:6" ht="22" thickBot="1" x14ac:dyDescent="0.3">
      <c r="C536">
        <v>625</v>
      </c>
      <c r="D536" s="14">
        <v>6.33</v>
      </c>
      <c r="E536">
        <f t="shared" si="23"/>
        <v>4.6773514128719735E-7</v>
      </c>
      <c r="F536" s="10">
        <f t="shared" si="24"/>
        <v>22.892113745830375</v>
      </c>
    </row>
    <row r="537" spans="3:6" ht="22" thickBot="1" x14ac:dyDescent="0.3">
      <c r="C537">
        <v>625</v>
      </c>
      <c r="D537" s="14">
        <v>6.34</v>
      </c>
      <c r="E537">
        <f t="shared" si="23"/>
        <v>4.5708818961487426E-7</v>
      </c>
      <c r="F537" s="10">
        <f t="shared" si="24"/>
        <v>22.384683286206101</v>
      </c>
    </row>
    <row r="538" spans="3:6" ht="22" thickBot="1" x14ac:dyDescent="0.3">
      <c r="C538">
        <v>625</v>
      </c>
      <c r="D538" s="14">
        <v>6.35</v>
      </c>
      <c r="E538">
        <f t="shared" si="23"/>
        <v>4.4668359215096327E-7</v>
      </c>
      <c r="F538" s="10">
        <f t="shared" si="24"/>
        <v>21.888803354014595</v>
      </c>
    </row>
    <row r="539" spans="3:6" ht="22" thickBot="1" x14ac:dyDescent="0.3">
      <c r="C539">
        <v>625</v>
      </c>
      <c r="D539" s="14">
        <v>6.36</v>
      </c>
      <c r="E539">
        <f t="shared" si="23"/>
        <v>4.365158322401653E-7</v>
      </c>
      <c r="F539" s="10">
        <f t="shared" si="24"/>
        <v>21.404211027151927</v>
      </c>
    </row>
    <row r="540" spans="3:6" ht="22" thickBot="1" x14ac:dyDescent="0.3">
      <c r="C540">
        <v>625</v>
      </c>
      <c r="D540" s="14">
        <v>6.37</v>
      </c>
      <c r="E540">
        <f t="shared" si="23"/>
        <v>4.2657951880159212E-7</v>
      </c>
      <c r="F540" s="10">
        <f t="shared" si="24"/>
        <v>20.930649368352181</v>
      </c>
    </row>
    <row r="541" spans="3:6" ht="22" thickBot="1" x14ac:dyDescent="0.3">
      <c r="C541">
        <v>625</v>
      </c>
      <c r="D541" s="14">
        <v>6.38</v>
      </c>
      <c r="E541">
        <f t="shared" si="23"/>
        <v>4.1686938347033493E-7</v>
      </c>
      <c r="F541" s="10">
        <f t="shared" si="24"/>
        <v>20.4678672889555</v>
      </c>
    </row>
    <row r="542" spans="3:6" ht="22" thickBot="1" x14ac:dyDescent="0.3">
      <c r="C542">
        <v>625</v>
      </c>
      <c r="D542" s="14">
        <v>6.39</v>
      </c>
      <c r="E542">
        <f t="shared" si="23"/>
        <v>4.0738027780411229E-7</v>
      </c>
      <c r="F542" s="10">
        <f t="shared" si="24"/>
        <v>20.015619415777731</v>
      </c>
    </row>
    <row r="543" spans="3:6" ht="22" thickBot="1" x14ac:dyDescent="0.3">
      <c r="C543">
        <v>625</v>
      </c>
      <c r="D543" s="14">
        <v>6.4</v>
      </c>
      <c r="E543">
        <f t="shared" si="23"/>
        <v>3.9810717055349618E-7</v>
      </c>
      <c r="F543" s="10">
        <f t="shared" si="24"/>
        <v>19.573665961010278</v>
      </c>
    </row>
    <row r="544" spans="3:6" ht="22" thickBot="1" x14ac:dyDescent="0.3">
      <c r="C544">
        <v>625</v>
      </c>
      <c r="D544" s="14">
        <v>6.41</v>
      </c>
      <c r="E544">
        <f t="shared" si="23"/>
        <v>3.8904514499428027E-7</v>
      </c>
      <c r="F544" s="10">
        <f t="shared" si="24"/>
        <v>19.141772595081576</v>
      </c>
    </row>
    <row r="545" spans="3:6" ht="22" thickBot="1" x14ac:dyDescent="0.3">
      <c r="C545">
        <v>625</v>
      </c>
      <c r="D545" s="14">
        <v>6.42</v>
      </c>
      <c r="E545">
        <f t="shared" si="23"/>
        <v>3.8018939632056089E-7</v>
      </c>
      <c r="F545" s="10">
        <f t="shared" si="24"/>
        <v>18.719710322412134</v>
      </c>
    </row>
    <row r="546" spans="3:6" ht="22" thickBot="1" x14ac:dyDescent="0.3">
      <c r="C546">
        <v>625</v>
      </c>
      <c r="D546" s="14">
        <v>6.43</v>
      </c>
      <c r="E546">
        <f t="shared" si="23"/>
        <v>3.7153522909717226E-7</v>
      </c>
      <c r="F546" s="10">
        <f t="shared" si="24"/>
        <v>18.307255359998351</v>
      </c>
    </row>
    <row r="547" spans="3:6" ht="22" thickBot="1" x14ac:dyDescent="0.3">
      <c r="C547">
        <v>625</v>
      </c>
      <c r="D547" s="14">
        <v>6.44</v>
      </c>
      <c r="E547">
        <f t="shared" si="23"/>
        <v>3.6307805477010047E-7</v>
      </c>
      <c r="F547" s="10">
        <f t="shared" si="24"/>
        <v>17.904189018759642</v>
      </c>
    </row>
    <row r="548" spans="3:6" ht="22" thickBot="1" x14ac:dyDescent="0.3">
      <c r="C548">
        <v>625</v>
      </c>
      <c r="D548" s="14">
        <v>6.45</v>
      </c>
      <c r="E548">
        <f t="shared" si="23"/>
        <v>3.5481338923357463E-7</v>
      </c>
      <c r="F548" s="10">
        <f t="shared" si="24"/>
        <v>17.510297587586731</v>
      </c>
    </row>
    <row r="549" spans="3:6" ht="22" thickBot="1" x14ac:dyDescent="0.3">
      <c r="C549">
        <v>625</v>
      </c>
      <c r="D549" s="14">
        <v>6.46</v>
      </c>
      <c r="E549">
        <f t="shared" si="23"/>
        <v>3.4673685045253148E-7</v>
      </c>
      <c r="F549" s="10">
        <f t="shared" si="24"/>
        <v>17.125372220029035</v>
      </c>
    </row>
    <row r="550" spans="3:6" ht="22" thickBot="1" x14ac:dyDescent="0.3">
      <c r="C550">
        <v>625</v>
      </c>
      <c r="D550" s="14">
        <v>6.47</v>
      </c>
      <c r="E550">
        <f t="shared" si="23"/>
        <v>3.3884415613920242E-7</v>
      </c>
      <c r="F550" s="10">
        <f t="shared" si="24"/>
        <v>16.749208823561535</v>
      </c>
    </row>
    <row r="551" spans="3:6" ht="22" thickBot="1" x14ac:dyDescent="0.3">
      <c r="C551">
        <v>625</v>
      </c>
      <c r="D551" s="14">
        <v>6.48</v>
      </c>
      <c r="E551">
        <f t="shared" si="23"/>
        <v>3.3113112148259042E-7</v>
      </c>
      <c r="F551" s="10">
        <f t="shared" si="24"/>
        <v>16.381607951372303</v>
      </c>
    </row>
    <row r="552" spans="3:6" ht="22" thickBot="1" x14ac:dyDescent="0.3">
      <c r="C552">
        <v>625</v>
      </c>
      <c r="D552" s="14">
        <v>6.49</v>
      </c>
      <c r="E552">
        <f t="shared" si="23"/>
        <v>3.2359365692962763E-7</v>
      </c>
      <c r="F552" s="10">
        <f t="shared" si="24"/>
        <v>16.022374696613195</v>
      </c>
    </row>
    <row r="553" spans="3:6" ht="22" thickBot="1" x14ac:dyDescent="0.3">
      <c r="C553">
        <v>625</v>
      </c>
      <c r="D553" s="15">
        <v>6.5</v>
      </c>
      <c r="E553">
        <f t="shared" si="23"/>
        <v>3.1622776601683734E-7</v>
      </c>
      <c r="F553" s="10">
        <f t="shared" si="24"/>
        <v>15.671318589057494</v>
      </c>
    </row>
    <row r="554" spans="3:6" ht="22" thickBot="1" x14ac:dyDescent="0.3">
      <c r="C554">
        <v>625</v>
      </c>
      <c r="D554" s="14">
        <v>6.51</v>
      </c>
      <c r="E554">
        <f t="shared" si="23"/>
        <v>3.090295432513585E-7</v>
      </c>
      <c r="F554" s="10">
        <f t="shared" si="24"/>
        <v>15.328253494110195</v>
      </c>
    </row>
    <row r="555" spans="3:6" ht="22" thickBot="1" x14ac:dyDescent="0.3">
      <c r="C555">
        <v>625</v>
      </c>
      <c r="D555" s="14">
        <v>6.52</v>
      </c>
      <c r="E555">
        <f t="shared" si="23"/>
        <v>3.0199517204020165E-7</v>
      </c>
      <c r="F555" s="10">
        <f t="shared" si="24"/>
        <v>14.992997514116981</v>
      </c>
    </row>
    <row r="556" spans="3:6" ht="22" thickBot="1" x14ac:dyDescent="0.3">
      <c r="C556">
        <v>625</v>
      </c>
      <c r="D556" s="14">
        <v>6.53</v>
      </c>
      <c r="E556">
        <f t="shared" si="23"/>
        <v>2.9512092266663814E-7</v>
      </c>
      <c r="F556" s="10">
        <f t="shared" si="24"/>
        <v>14.665372891919549</v>
      </c>
    </row>
    <row r="557" spans="3:6" ht="22" thickBot="1" x14ac:dyDescent="0.3">
      <c r="C557">
        <v>625</v>
      </c>
      <c r="D557" s="14">
        <v>6.54</v>
      </c>
      <c r="E557">
        <f t="shared" si="23"/>
        <v>2.8840315031266014E-7</v>
      </c>
      <c r="F557" s="10">
        <f t="shared" si="24"/>
        <v>14.345205916606652</v>
      </c>
    </row>
    <row r="558" spans="3:6" ht="22" thickBot="1" x14ac:dyDescent="0.3">
      <c r="C558">
        <v>625</v>
      </c>
      <c r="D558" s="14">
        <v>6.55</v>
      </c>
      <c r="E558">
        <f t="shared" si="23"/>
        <v>2.8183829312644502E-7</v>
      </c>
      <c r="F558" s="10">
        <f t="shared" si="24"/>
        <v>14.032326831410057</v>
      </c>
    </row>
    <row r="559" spans="3:6" ht="22" thickBot="1" x14ac:dyDescent="0.3">
      <c r="C559">
        <v>625</v>
      </c>
      <c r="D559" s="14">
        <v>6.56</v>
      </c>
      <c r="E559">
        <f t="shared" si="23"/>
        <v>2.7542287033381632E-7</v>
      </c>
      <c r="F559" s="10">
        <f t="shared" si="24"/>
        <v>13.726569743697334</v>
      </c>
    </row>
    <row r="560" spans="3:6" ht="22" thickBot="1" x14ac:dyDescent="0.3">
      <c r="C560">
        <v>625</v>
      </c>
      <c r="D560" s="14">
        <v>6.57</v>
      </c>
      <c r="E560">
        <f t="shared" si="23"/>
        <v>2.691534803926908E-7</v>
      </c>
      <c r="F560" s="10">
        <f t="shared" si="24"/>
        <v>13.427772537013389</v>
      </c>
    </row>
    <row r="561" spans="3:6" ht="22" thickBot="1" x14ac:dyDescent="0.3">
      <c r="C561">
        <v>625</v>
      </c>
      <c r="D561" s="14">
        <v>6.58</v>
      </c>
      <c r="E561">
        <f t="shared" si="23"/>
        <v>2.6302679918953789E-7</v>
      </c>
      <c r="F561" s="10">
        <f t="shared" si="24"/>
        <v>13.135776785124257</v>
      </c>
    </row>
    <row r="562" spans="3:6" ht="22" thickBot="1" x14ac:dyDescent="0.3">
      <c r="C562">
        <v>625</v>
      </c>
      <c r="D562" s="14">
        <v>6.59</v>
      </c>
      <c r="E562">
        <f t="shared" si="23"/>
        <v>2.5703957827688611E-7</v>
      </c>
      <c r="F562" s="10">
        <f t="shared" si="24"/>
        <v>12.850427668017197</v>
      </c>
    </row>
    <row r="563" spans="3:6" ht="22" thickBot="1" x14ac:dyDescent="0.3">
      <c r="C563">
        <v>625</v>
      </c>
      <c r="D563" s="14">
        <v>6.6</v>
      </c>
      <c r="E563">
        <f t="shared" si="23"/>
        <v>2.511886431509578E-7</v>
      </c>
      <c r="F563" s="10">
        <f t="shared" si="24"/>
        <v>12.571573889813299</v>
      </c>
    </row>
    <row r="564" spans="3:6" ht="22" thickBot="1" x14ac:dyDescent="0.3">
      <c r="C564">
        <v>625</v>
      </c>
      <c r="D564" s="14">
        <v>6.61</v>
      </c>
      <c r="E564">
        <f t="shared" si="23"/>
        <v>2.454708915685024E-7</v>
      </c>
      <c r="F564" s="10">
        <f t="shared" si="24"/>
        <v>12.299067598548273</v>
      </c>
    </row>
    <row r="565" spans="3:6" ht="22" thickBot="1" x14ac:dyDescent="0.3">
      <c r="C565">
        <v>625</v>
      </c>
      <c r="D565" s="14">
        <v>6.62</v>
      </c>
      <c r="E565">
        <f t="shared" si="23"/>
        <v>2.3988329190194845E-7</v>
      </c>
      <c r="F565" s="10">
        <f t="shared" si="24"/>
        <v>12.032764307779486</v>
      </c>
    </row>
    <row r="566" spans="3:6" ht="22" thickBot="1" x14ac:dyDescent="0.3">
      <c r="C566">
        <v>625</v>
      </c>
      <c r="D566" s="14">
        <v>6.63</v>
      </c>
      <c r="E566">
        <f t="shared" si="23"/>
        <v>2.3442288153199206E-7</v>
      </c>
      <c r="F566" s="10">
        <f t="shared" si="24"/>
        <v>11.772522819977226</v>
      </c>
    </row>
    <row r="567" spans="3:6" ht="22" thickBot="1" x14ac:dyDescent="0.3">
      <c r="C567">
        <v>625</v>
      </c>
      <c r="D567" s="14">
        <v>6.64</v>
      </c>
      <c r="E567">
        <f t="shared" si="23"/>
        <v>2.2908676527677716E-7</v>
      </c>
      <c r="F567" s="10">
        <f t="shared" si="24"/>
        <v>11.518205151659924</v>
      </c>
    </row>
    <row r="568" spans="3:6" ht="22" thickBot="1" x14ac:dyDescent="0.3">
      <c r="C568">
        <v>625</v>
      </c>
      <c r="D568" s="14">
        <v>6.65</v>
      </c>
      <c r="E568">
        <f t="shared" si="23"/>
        <v>2.2387211385683346E-7</v>
      </c>
      <c r="F568" s="10">
        <f t="shared" si="24"/>
        <v>11.269676460233541</v>
      </c>
    </row>
    <row r="569" spans="3:6" ht="22" thickBot="1" x14ac:dyDescent="0.3">
      <c r="C569">
        <v>625</v>
      </c>
      <c r="D569" s="14">
        <v>6.66</v>
      </c>
      <c r="E569">
        <f t="shared" si="23"/>
        <v>2.1877616239495479E-7</v>
      </c>
      <c r="F569" s="10">
        <f t="shared" si="24"/>
        <v>11.026804972496258</v>
      </c>
    </row>
    <row r="570" spans="3:6" ht="22" thickBot="1" x14ac:dyDescent="0.3">
      <c r="C570">
        <v>625</v>
      </c>
      <c r="D570" s="14">
        <v>6.67</v>
      </c>
      <c r="E570">
        <f t="shared" si="23"/>
        <v>2.1379620895022279E-7</v>
      </c>
      <c r="F570" s="10">
        <f t="shared" si="24"/>
        <v>10.789461914770472</v>
      </c>
    </row>
    <row r="571" spans="3:6" ht="22" thickBot="1" x14ac:dyDescent="0.3">
      <c r="C571">
        <v>625</v>
      </c>
      <c r="D571" s="14">
        <v>6.68</v>
      </c>
      <c r="E571">
        <f t="shared" si="23"/>
        <v>2.089296130854039E-7</v>
      </c>
      <c r="F571" s="10">
        <f t="shared" si="24"/>
        <v>10.557521444625388</v>
      </c>
    </row>
    <row r="572" spans="3:6" ht="22" thickBot="1" x14ac:dyDescent="0.3">
      <c r="C572">
        <v>625</v>
      </c>
      <c r="D572" s="14">
        <v>6.69</v>
      </c>
      <c r="E572">
        <f t="shared" si="23"/>
        <v>2.0417379446695257E-7</v>
      </c>
      <c r="F572" s="10">
        <f t="shared" si="24"/>
        <v>10.330860584153589</v>
      </c>
    </row>
    <row r="573" spans="3:6" ht="22" thickBot="1" x14ac:dyDescent="0.3">
      <c r="C573">
        <v>625</v>
      </c>
      <c r="D573" s="14">
        <v>6.7</v>
      </c>
      <c r="E573">
        <f t="shared" si="23"/>
        <v>1.9952623149688761E-7</v>
      </c>
      <c r="F573" s="10">
        <f t="shared" si="24"/>
        <v>10.10935915476669</v>
      </c>
    </row>
    <row r="574" spans="3:6" ht="22" thickBot="1" x14ac:dyDescent="0.3">
      <c r="C574">
        <v>625</v>
      </c>
      <c r="D574" s="14">
        <v>6.71</v>
      </c>
      <c r="E574">
        <f t="shared" si="23"/>
        <v>1.9498445997580421E-7</v>
      </c>
      <c r="F574" s="10">
        <f t="shared" si="24"/>
        <v>9.8928997134748968</v>
      </c>
    </row>
    <row r="575" spans="3:6" ht="22" thickBot="1" x14ac:dyDescent="0.3">
      <c r="C575">
        <v>625</v>
      </c>
      <c r="D575" s="14">
        <v>6.72</v>
      </c>
      <c r="E575">
        <f t="shared" si="23"/>
        <v>1.9054607179632443E-7</v>
      </c>
      <c r="F575" s="10">
        <f t="shared" si="24"/>
        <v>9.6813674906172604</v>
      </c>
    </row>
    <row r="576" spans="3:6" ht="22" thickBot="1" x14ac:dyDescent="0.3">
      <c r="C576">
        <v>625</v>
      </c>
      <c r="D576" s="14">
        <v>6.73</v>
      </c>
      <c r="E576">
        <f t="shared" si="23"/>
        <v>1.8620871366628614E-7</v>
      </c>
      <c r="F576" s="10">
        <f t="shared" si="24"/>
        <v>9.4746503290092399</v>
      </c>
    </row>
    <row r="577" spans="3:6" ht="22" thickBot="1" x14ac:dyDescent="0.3">
      <c r="C577">
        <v>625</v>
      </c>
      <c r="D577" s="14">
        <v>6.74</v>
      </c>
      <c r="E577">
        <f t="shared" si="23"/>
        <v>1.8197008586099811E-7</v>
      </c>
      <c r="F577" s="10">
        <f t="shared" si="24"/>
        <v>9.2726386244755776</v>
      </c>
    </row>
    <row r="578" spans="3:6" ht="22" thickBot="1" x14ac:dyDescent="0.3">
      <c r="C578">
        <v>625</v>
      </c>
      <c r="D578" s="14">
        <v>6.75</v>
      </c>
      <c r="E578">
        <f t="shared" si="23"/>
        <v>1.7782794100389206E-7</v>
      </c>
      <c r="F578" s="10">
        <f t="shared" si="24"/>
        <v>9.0752252677365366</v>
      </c>
    </row>
    <row r="579" spans="3:6" ht="22" thickBot="1" x14ac:dyDescent="0.3">
      <c r="C579">
        <v>625</v>
      </c>
      <c r="D579" s="14">
        <v>6.76</v>
      </c>
      <c r="E579">
        <f t="shared" ref="E579:E642" si="25">10^-D579</f>
        <v>1.7378008287493735E-7</v>
      </c>
      <c r="F579" s="10">
        <f t="shared" ref="F579:F642" si="26">$B$7+($B$7*(E579/$B$2))</f>
        <v>8.8823055876173225</v>
      </c>
    </row>
    <row r="580" spans="3:6" ht="22" thickBot="1" x14ac:dyDescent="0.3">
      <c r="C580">
        <v>625</v>
      </c>
      <c r="D580" s="14">
        <v>6.77</v>
      </c>
      <c r="E580">
        <f t="shared" si="25"/>
        <v>1.6982436524617427E-7</v>
      </c>
      <c r="F580" s="10">
        <f t="shared" si="26"/>
        <v>8.6937772955499355</v>
      </c>
    </row>
    <row r="581" spans="3:6" ht="22" thickBot="1" x14ac:dyDescent="0.3">
      <c r="C581">
        <v>625</v>
      </c>
      <c r="D581" s="14">
        <v>6.78</v>
      </c>
      <c r="E581">
        <f t="shared" si="25"/>
        <v>1.6595869074375559E-7</v>
      </c>
      <c r="F581" s="10">
        <f t="shared" si="26"/>
        <v>8.5095404313384417</v>
      </c>
    </row>
    <row r="582" spans="3:6" ht="22" thickBot="1" x14ac:dyDescent="0.3">
      <c r="C582">
        <v>625</v>
      </c>
      <c r="D582" s="14">
        <v>6.79</v>
      </c>
      <c r="E582">
        <f t="shared" si="25"/>
        <v>1.6218100973589288E-7</v>
      </c>
      <c r="F582" s="10">
        <f t="shared" si="26"/>
        <v>8.3294973101588194</v>
      </c>
    </row>
    <row r="583" spans="3:6" ht="22" thickBot="1" x14ac:dyDescent="0.3">
      <c r="C583">
        <v>625</v>
      </c>
      <c r="D583" s="14">
        <v>6.8</v>
      </c>
      <c r="E583">
        <f t="shared" si="25"/>
        <v>1.5848931924611122E-7</v>
      </c>
      <c r="F583" s="10">
        <f t="shared" si="26"/>
        <v>8.1535524707650175</v>
      </c>
    </row>
    <row r="584" spans="3:6" ht="22" thickBot="1" x14ac:dyDescent="0.3">
      <c r="C584">
        <v>625</v>
      </c>
      <c r="D584" s="14">
        <v>6.81</v>
      </c>
      <c r="E584">
        <f t="shared" si="25"/>
        <v>1.5488166189124805E-7</v>
      </c>
      <c r="F584" s="10">
        <f t="shared" si="26"/>
        <v>7.9816126248743053</v>
      </c>
    </row>
    <row r="585" spans="3:6" ht="22" thickBot="1" x14ac:dyDescent="0.3">
      <c r="C585">
        <v>625</v>
      </c>
      <c r="D585" s="14">
        <v>6.82</v>
      </c>
      <c r="E585">
        <f t="shared" si="25"/>
        <v>1.5135612484362046E-7</v>
      </c>
      <c r="F585" s="10">
        <f t="shared" si="26"/>
        <v>7.8135866077044787</v>
      </c>
    </row>
    <row r="586" spans="3:6" ht="22" thickBot="1" x14ac:dyDescent="0.3">
      <c r="C586">
        <v>625</v>
      </c>
      <c r="D586" s="14">
        <v>6.83</v>
      </c>
      <c r="E586">
        <f t="shared" si="25"/>
        <v>1.479108388168204E-7</v>
      </c>
      <c r="F586" s="10">
        <f t="shared" si="26"/>
        <v>7.6493853296371794</v>
      </c>
    </row>
    <row r="587" spans="3:6" ht="22" thickBot="1" x14ac:dyDescent="0.3">
      <c r="C587">
        <v>625</v>
      </c>
      <c r="D587" s="14">
        <v>6.84</v>
      </c>
      <c r="E587">
        <f t="shared" si="25"/>
        <v>1.4454397707459271E-7</v>
      </c>
      <c r="F587" s="10">
        <f t="shared" si="26"/>
        <v>7.488921728981313</v>
      </c>
    </row>
    <row r="588" spans="3:6" ht="22" thickBot="1" x14ac:dyDescent="0.3">
      <c r="C588">
        <v>625</v>
      </c>
      <c r="D588" s="14">
        <v>6.85</v>
      </c>
      <c r="E588">
        <f t="shared" si="25"/>
        <v>1.4125375446227539E-7</v>
      </c>
      <c r="F588" s="10">
        <f t="shared" si="26"/>
        <v>7.3321107258117957</v>
      </c>
    </row>
    <row r="589" spans="3:6" ht="22" thickBot="1" x14ac:dyDescent="0.3">
      <c r="C589">
        <v>625</v>
      </c>
      <c r="D589" s="14">
        <v>6.86</v>
      </c>
      <c r="E589">
        <f t="shared" si="25"/>
        <v>1.3803842646028823E-7</v>
      </c>
      <c r="F589" s="10">
        <f t="shared" si="26"/>
        <v>7.1788691768591155</v>
      </c>
    </row>
    <row r="590" spans="3:6" ht="22" thickBot="1" x14ac:dyDescent="0.3">
      <c r="C590">
        <v>625</v>
      </c>
      <c r="D590" s="14">
        <v>6.87</v>
      </c>
      <c r="E590">
        <f t="shared" si="25"/>
        <v>1.3489628825916511E-7</v>
      </c>
      <c r="F590" s="10">
        <f t="shared" si="26"/>
        <v>7.0291158314256439</v>
      </c>
    </row>
    <row r="591" spans="3:6" ht="22" thickBot="1" x14ac:dyDescent="0.3">
      <c r="C591">
        <v>625</v>
      </c>
      <c r="D591" s="14">
        <v>6.88</v>
      </c>
      <c r="E591">
        <f t="shared" si="25"/>
        <v>1.3182567385564048E-7</v>
      </c>
      <c r="F591" s="10">
        <f t="shared" si="26"/>
        <v>6.8827712883054026</v>
      </c>
    </row>
    <row r="592" spans="3:6" ht="22" thickBot="1" x14ac:dyDescent="0.3">
      <c r="C592">
        <v>625</v>
      </c>
      <c r="D592" s="14">
        <v>6.89</v>
      </c>
      <c r="E592">
        <f t="shared" si="25"/>
        <v>1.288249551693134E-7</v>
      </c>
      <c r="F592" s="10">
        <f t="shared" si="26"/>
        <v>6.7397579536845411</v>
      </c>
    </row>
    <row r="593" spans="3:6" ht="22" thickBot="1" x14ac:dyDescent="0.3">
      <c r="C593">
        <v>625</v>
      </c>
      <c r="D593" s="14">
        <v>6.9</v>
      </c>
      <c r="E593">
        <f t="shared" si="25"/>
        <v>1.2589254117941651E-7</v>
      </c>
      <c r="F593" s="10">
        <f t="shared" si="26"/>
        <v>6.6000000000000059</v>
      </c>
    </row>
    <row r="594" spans="3:6" ht="22" thickBot="1" x14ac:dyDescent="0.3">
      <c r="C594">
        <v>625</v>
      </c>
      <c r="D594" s="14">
        <v>6.91</v>
      </c>
      <c r="E594">
        <f t="shared" si="25"/>
        <v>1.2302687708123796E-7</v>
      </c>
      <c r="F594" s="10">
        <f t="shared" si="26"/>
        <v>6.4634233257348699</v>
      </c>
    </row>
    <row r="595" spans="3:6" ht="22" thickBot="1" x14ac:dyDescent="0.3">
      <c r="C595">
        <v>625</v>
      </c>
      <c r="D595" s="14">
        <v>6.92</v>
      </c>
      <c r="E595">
        <f t="shared" si="25"/>
        <v>1.2022644346174111E-7</v>
      </c>
      <c r="F595" s="10">
        <f t="shared" si="26"/>
        <v>6.3299555161286216</v>
      </c>
    </row>
    <row r="596" spans="3:6" ht="22" thickBot="1" x14ac:dyDescent="0.3">
      <c r="C596">
        <v>625</v>
      </c>
      <c r="D596" s="14">
        <v>6.93</v>
      </c>
      <c r="E596">
        <f t="shared" si="25"/>
        <v>1.174897554939528E-7</v>
      </c>
      <c r="F596" s="10">
        <f t="shared" si="26"/>
        <v>6.1995258047819535</v>
      </c>
    </row>
    <row r="597" spans="3:6" ht="22" thickBot="1" x14ac:dyDescent="0.3">
      <c r="C597">
        <v>625</v>
      </c>
      <c r="D597" s="14">
        <v>6.94</v>
      </c>
      <c r="E597">
        <f t="shared" si="25"/>
        <v>1.1481536214968794E-7</v>
      </c>
      <c r="F597" s="10">
        <f t="shared" si="26"/>
        <v>6.0720650361354576</v>
      </c>
    </row>
    <row r="598" spans="3:6" ht="22" thickBot="1" x14ac:dyDescent="0.3">
      <c r="C598">
        <v>625</v>
      </c>
      <c r="D598" s="14">
        <v>6.95</v>
      </c>
      <c r="E598">
        <f t="shared" si="25"/>
        <v>1.1220184543019621E-7</v>
      </c>
      <c r="F598" s="10">
        <f t="shared" si="26"/>
        <v>5.9475056288024808</v>
      </c>
    </row>
    <row r="599" spans="3:6" ht="22" thickBot="1" x14ac:dyDescent="0.3">
      <c r="C599">
        <v>625</v>
      </c>
      <c r="D599" s="14">
        <v>6.96</v>
      </c>
      <c r="E599">
        <f t="shared" si="25"/>
        <v>1.0964781961431838E-7</v>
      </c>
      <c r="F599" s="10">
        <f t="shared" si="26"/>
        <v>5.825781539736492</v>
      </c>
    </row>
    <row r="600" spans="3:6" ht="22" thickBot="1" x14ac:dyDescent="0.3">
      <c r="C600">
        <v>625</v>
      </c>
      <c r="D600" s="14">
        <v>6.97</v>
      </c>
      <c r="E600">
        <f t="shared" si="25"/>
        <v>1.0715193052376054E-7</v>
      </c>
      <c r="F600" s="10">
        <f t="shared" si="26"/>
        <v>5.7068282292142669</v>
      </c>
    </row>
    <row r="601" spans="3:6" ht="22" thickBot="1" x14ac:dyDescent="0.3">
      <c r="C601">
        <v>625</v>
      </c>
      <c r="D601" s="14">
        <v>6.98</v>
      </c>
      <c r="E601">
        <f t="shared" si="25"/>
        <v>1.0471285480508987E-7</v>
      </c>
      <c r="F601" s="10">
        <f t="shared" si="26"/>
        <v>5.5905826266160341</v>
      </c>
    </row>
    <row r="602" spans="3:6" ht="22" thickBot="1" x14ac:dyDescent="0.3">
      <c r="C602">
        <v>625</v>
      </c>
      <c r="D602" s="14">
        <v>6.99</v>
      </c>
      <c r="E602">
        <f t="shared" si="25"/>
        <v>1.0232929922807534E-7</v>
      </c>
      <c r="F602" s="10">
        <f t="shared" si="26"/>
        <v>5.4769830969846049</v>
      </c>
    </row>
    <row r="603" spans="3:6" ht="22" thickBot="1" x14ac:dyDescent="0.3">
      <c r="C603">
        <v>625</v>
      </c>
      <c r="D603" s="14">
        <v>7</v>
      </c>
      <c r="E603">
        <f t="shared" si="25"/>
        <v>9.9999999999999995E-8</v>
      </c>
      <c r="F603" s="10">
        <f t="shared" si="26"/>
        <v>5.365969408345701</v>
      </c>
    </row>
    <row r="604" spans="3:6" ht="22" thickBot="1" x14ac:dyDescent="0.3">
      <c r="C604">
        <v>625</v>
      </c>
      <c r="D604" s="14">
        <v>7.01</v>
      </c>
      <c r="E604">
        <f t="shared" si="25"/>
        <v>9.7723722095581017E-8</v>
      </c>
      <c r="F604" s="10">
        <f t="shared" si="26"/>
        <v>5.2574826997721598</v>
      </c>
    </row>
    <row r="605" spans="3:6" ht="22" thickBot="1" x14ac:dyDescent="0.3">
      <c r="C605">
        <v>625</v>
      </c>
      <c r="D605" s="14">
        <v>7.02</v>
      </c>
      <c r="E605">
        <f t="shared" si="25"/>
        <v>9.5499258602143556E-8</v>
      </c>
      <c r="F605" s="10">
        <f t="shared" si="26"/>
        <v>5.1514654501751123</v>
      </c>
    </row>
    <row r="606" spans="3:6" ht="22" thickBot="1" x14ac:dyDescent="0.3">
      <c r="C606">
        <v>625</v>
      </c>
      <c r="D606" s="14">
        <v>7.03</v>
      </c>
      <c r="E606">
        <f t="shared" si="25"/>
        <v>9.3325430079699072E-8</v>
      </c>
      <c r="F606" s="10">
        <f t="shared" si="26"/>
        <v>5.0478614478055146</v>
      </c>
    </row>
    <row r="607" spans="3:6" ht="22" thickBot="1" x14ac:dyDescent="0.3">
      <c r="C607">
        <v>625</v>
      </c>
      <c r="D607" s="14">
        <v>7.04</v>
      </c>
      <c r="E607">
        <f t="shared" si="25"/>
        <v>9.120108393559095E-8</v>
      </c>
      <c r="F607" s="10">
        <f t="shared" si="26"/>
        <v>4.9466157604499505</v>
      </c>
    </row>
    <row r="608" spans="3:6" ht="22" thickBot="1" x14ac:dyDescent="0.3">
      <c r="C608">
        <v>625</v>
      </c>
      <c r="D608" s="14">
        <v>7.05</v>
      </c>
      <c r="E608">
        <f t="shared" si="25"/>
        <v>8.9125093813374537E-8</v>
      </c>
      <c r="F608" s="10">
        <f t="shared" si="26"/>
        <v>4.8476747063048382</v>
      </c>
    </row>
    <row r="609" spans="3:6" ht="22" thickBot="1" x14ac:dyDescent="0.3">
      <c r="C609">
        <v>625</v>
      </c>
      <c r="D609" s="14">
        <v>7.06</v>
      </c>
      <c r="E609">
        <f t="shared" si="25"/>
        <v>8.7096358995608061E-8</v>
      </c>
      <c r="F609" s="10">
        <f t="shared" si="26"/>
        <v>4.7509858255136299</v>
      </c>
    </row>
    <row r="610" spans="3:6" ht="22" thickBot="1" x14ac:dyDescent="0.3">
      <c r="C610">
        <v>625</v>
      </c>
      <c r="D610" s="14">
        <v>7.07</v>
      </c>
      <c r="E610">
        <f t="shared" si="25"/>
        <v>8.5113803820237355E-8</v>
      </c>
      <c r="F610" s="10">
        <f t="shared" si="26"/>
        <v>4.6564978523518876</v>
      </c>
    </row>
    <row r="611" spans="3:6" ht="22" thickBot="1" x14ac:dyDescent="0.3">
      <c r="C611">
        <v>625</v>
      </c>
      <c r="D611" s="14">
        <v>7.08</v>
      </c>
      <c r="E611">
        <f t="shared" si="25"/>
        <v>8.3176377110266823E-8</v>
      </c>
      <c r="F611" s="10">
        <f t="shared" si="26"/>
        <v>4.5641606880455727</v>
      </c>
    </row>
    <row r="612" spans="3:6" ht="22" thickBot="1" x14ac:dyDescent="0.3">
      <c r="C612">
        <v>625</v>
      </c>
      <c r="D612" s="14">
        <v>7.09</v>
      </c>
      <c r="E612">
        <f t="shared" si="25"/>
        <v>8.128305161640995E-8</v>
      </c>
      <c r="F612" s="10">
        <f t="shared" si="26"/>
        <v>4.473925374207945</v>
      </c>
    </row>
    <row r="613" spans="3:6" ht="22" thickBot="1" x14ac:dyDescent="0.3">
      <c r="C613">
        <v>625</v>
      </c>
      <c r="D613" s="14">
        <v>7.1</v>
      </c>
      <c r="E613">
        <f t="shared" si="25"/>
        <v>7.943282347242818E-8</v>
      </c>
      <c r="F613" s="10">
        <f t="shared" si="26"/>
        <v>4.3857440668811707</v>
      </c>
    </row>
    <row r="614" spans="3:6" ht="22" thickBot="1" x14ac:dyDescent="0.3">
      <c r="C614">
        <v>625</v>
      </c>
      <c r="D614" s="14">
        <v>7.11</v>
      </c>
      <c r="E614">
        <f t="shared" si="25"/>
        <v>7.7624711662868932E-8</v>
      </c>
      <c r="F614" s="10">
        <f t="shared" si="26"/>
        <v>4.2995700111688917</v>
      </c>
    </row>
    <row r="615" spans="3:6" ht="22" thickBot="1" x14ac:dyDescent="0.3">
      <c r="C615">
        <v>625</v>
      </c>
      <c r="D615" s="14">
        <v>7.12</v>
      </c>
      <c r="E615">
        <f t="shared" si="25"/>
        <v>7.5857757502918145E-8</v>
      </c>
      <c r="F615" s="10">
        <f t="shared" si="26"/>
        <v>4.2153575164461445</v>
      </c>
    </row>
    <row r="616" spans="3:6" ht="22" thickBot="1" x14ac:dyDescent="0.3">
      <c r="C616">
        <v>625</v>
      </c>
      <c r="D616" s="14">
        <v>7.13</v>
      </c>
      <c r="E616">
        <f t="shared" si="25"/>
        <v>7.413102413009154E-8</v>
      </c>
      <c r="F616" s="10">
        <f t="shared" si="26"/>
        <v>4.1330619321335327</v>
      </c>
    </row>
    <row r="617" spans="3:6" ht="22" thickBot="1" x14ac:dyDescent="0.3">
      <c r="C617">
        <v>625</v>
      </c>
      <c r="D617" s="14">
        <v>7.14</v>
      </c>
      <c r="E617">
        <f t="shared" si="25"/>
        <v>7.2443596007499061E-8</v>
      </c>
      <c r="F617" s="10">
        <f t="shared" si="26"/>
        <v>4.0526396240229534</v>
      </c>
    </row>
    <row r="618" spans="3:6" ht="22" thickBot="1" x14ac:dyDescent="0.3">
      <c r="C618">
        <v>625</v>
      </c>
      <c r="D618" s="14">
        <v>7.15</v>
      </c>
      <c r="E618">
        <f t="shared" si="25"/>
        <v>7.0794578438413597E-8</v>
      </c>
      <c r="F618" s="10">
        <f t="shared" si="26"/>
        <v>3.9740479511420941</v>
      </c>
    </row>
    <row r="619" spans="3:6" ht="22" thickBot="1" x14ac:dyDescent="0.3">
      <c r="C619">
        <v>625</v>
      </c>
      <c r="D619" s="14">
        <v>7.16</v>
      </c>
      <c r="E619">
        <f t="shared" si="25"/>
        <v>6.9183097091893466E-8</v>
      </c>
      <c r="F619" s="10">
        <f t="shared" si="26"/>
        <v>3.8972452431457474</v>
      </c>
    </row>
    <row r="620" spans="3:6" ht="22" thickBot="1" x14ac:dyDescent="0.3">
      <c r="C620">
        <v>625</v>
      </c>
      <c r="D620" s="14">
        <v>7.17</v>
      </c>
      <c r="E620">
        <f t="shared" si="25"/>
        <v>6.7608297539197998E-8</v>
      </c>
      <c r="F620" s="10">
        <f t="shared" si="26"/>
        <v>3.8221907782215165</v>
      </c>
    </row>
    <row r="621" spans="3:6" ht="22" thickBot="1" x14ac:dyDescent="0.3">
      <c r="C621">
        <v>625</v>
      </c>
      <c r="D621" s="14">
        <v>7.18</v>
      </c>
      <c r="E621">
        <f t="shared" si="25"/>
        <v>6.606934480075943E-8</v>
      </c>
      <c r="F621" s="10">
        <f t="shared" si="26"/>
        <v>3.7488447614986358</v>
      </c>
    </row>
    <row r="622" spans="3:6" ht="22" thickBot="1" x14ac:dyDescent="0.3">
      <c r="C622">
        <v>625</v>
      </c>
      <c r="D622" s="14">
        <v>7.19</v>
      </c>
      <c r="E622">
        <f t="shared" si="25"/>
        <v>6.4565422903465397E-8</v>
      </c>
      <c r="F622" s="10">
        <f t="shared" si="26"/>
        <v>3.6771683039481902</v>
      </c>
    </row>
    <row r="623" spans="3:6" ht="22" thickBot="1" x14ac:dyDescent="0.3">
      <c r="C623">
        <v>625</v>
      </c>
      <c r="D623" s="14">
        <v>7.2</v>
      </c>
      <c r="E623">
        <f t="shared" si="25"/>
        <v>6.3095734448019177E-8</v>
      </c>
      <c r="F623" s="10">
        <f t="shared" si="26"/>
        <v>3.6071234017636349</v>
      </c>
    </row>
    <row r="624" spans="3:6" ht="22" thickBot="1" x14ac:dyDescent="0.3">
      <c r="C624">
        <v>625</v>
      </c>
      <c r="D624" s="14">
        <v>7.21</v>
      </c>
      <c r="E624">
        <f t="shared" si="25"/>
        <v>6.1659500186148087E-8</v>
      </c>
      <c r="F624" s="10">
        <f t="shared" si="26"/>
        <v>3.5386729162106789</v>
      </c>
    </row>
    <row r="625" spans="3:6" ht="22" thickBot="1" x14ac:dyDescent="0.3">
      <c r="C625">
        <v>625</v>
      </c>
      <c r="D625" s="14">
        <v>7.22</v>
      </c>
      <c r="E625">
        <f t="shared" si="25"/>
        <v>6.0255958607435649E-8</v>
      </c>
      <c r="F625" s="10">
        <f t="shared" si="26"/>
        <v>3.4717805539358322</v>
      </c>
    </row>
    <row r="626" spans="3:6" ht="22" thickBot="1" x14ac:dyDescent="0.3">
      <c r="C626">
        <v>625</v>
      </c>
      <c r="D626" s="14">
        <v>7.23</v>
      </c>
      <c r="E626">
        <f t="shared" si="25"/>
        <v>5.8884365535558776E-8</v>
      </c>
      <c r="F626" s="10">
        <f t="shared" si="26"/>
        <v>3.4064108477231914</v>
      </c>
    </row>
    <row r="627" spans="3:6" ht="22" thickBot="1" x14ac:dyDescent="0.3">
      <c r="C627">
        <v>625</v>
      </c>
      <c r="D627" s="14">
        <v>7.24</v>
      </c>
      <c r="E627">
        <f t="shared" si="25"/>
        <v>5.7543993733715586E-8</v>
      </c>
      <c r="F627" s="10">
        <f t="shared" si="26"/>
        <v>3.3425291376892527</v>
      </c>
    </row>
    <row r="628" spans="3:6" ht="22" thickBot="1" x14ac:dyDescent="0.3">
      <c r="C628">
        <v>625</v>
      </c>
      <c r="D628" s="14">
        <v>7.25</v>
      </c>
      <c r="E628">
        <f t="shared" si="25"/>
        <v>5.6234132519034806E-8</v>
      </c>
      <c r="F628" s="10">
        <f t="shared" si="26"/>
        <v>3.2801015529057813</v>
      </c>
    </row>
    <row r="629" spans="3:6" ht="22" thickBot="1" x14ac:dyDescent="0.3">
      <c r="C629">
        <v>625</v>
      </c>
      <c r="D629" s="14">
        <v>7.26</v>
      </c>
      <c r="E629">
        <f t="shared" si="25"/>
        <v>5.4954087385762357E-8</v>
      </c>
      <c r="F629" s="10">
        <f t="shared" si="26"/>
        <v>3.219094993440998</v>
      </c>
    </row>
    <row r="630" spans="3:6" ht="22" thickBot="1" x14ac:dyDescent="0.3">
      <c r="C630">
        <v>625</v>
      </c>
      <c r="D630" s="14">
        <v>7.27</v>
      </c>
      <c r="E630">
        <f t="shared" si="25"/>
        <v>5.3703179637025192E-8</v>
      </c>
      <c r="F630" s="10">
        <f t="shared" si="26"/>
        <v>3.1594771128095589</v>
      </c>
    </row>
    <row r="631" spans="3:6" ht="22" thickBot="1" x14ac:dyDescent="0.3">
      <c r="C631">
        <v>625</v>
      </c>
      <c r="D631" s="14">
        <v>7.28</v>
      </c>
      <c r="E631">
        <f t="shared" si="25"/>
        <v>5.2480746024977185E-8</v>
      </c>
      <c r="F631" s="10">
        <f t="shared" si="26"/>
        <v>3.1012163008220153</v>
      </c>
    </row>
    <row r="632" spans="3:6" ht="22" thickBot="1" x14ac:dyDescent="0.3">
      <c r="C632">
        <v>625</v>
      </c>
      <c r="D632" s="14">
        <v>7.29</v>
      </c>
      <c r="E632">
        <f t="shared" si="25"/>
        <v>5.1286138399136415E-8</v>
      </c>
      <c r="F632" s="10">
        <f t="shared" si="26"/>
        <v>3.0442816668246797</v>
      </c>
    </row>
    <row r="633" spans="3:6" ht="22" thickBot="1" x14ac:dyDescent="0.3">
      <c r="C633">
        <v>625</v>
      </c>
      <c r="D633" s="14">
        <v>7.3</v>
      </c>
      <c r="E633">
        <f t="shared" si="25"/>
        <v>5.0118723362727164E-8</v>
      </c>
      <c r="F633" s="10">
        <f t="shared" si="26"/>
        <v>2.9886430233209866</v>
      </c>
    </row>
    <row r="634" spans="3:6" ht="22" thickBot="1" x14ac:dyDescent="0.3">
      <c r="C634">
        <v>625</v>
      </c>
      <c r="D634" s="14">
        <v>7.31</v>
      </c>
      <c r="E634">
        <f t="shared" si="25"/>
        <v>4.8977881936844561E-8</v>
      </c>
      <c r="F634" s="10">
        <f t="shared" si="26"/>
        <v>2.9342708699656872</v>
      </c>
    </row>
    <row r="635" spans="3:6" ht="22" thickBot="1" x14ac:dyDescent="0.3">
      <c r="C635">
        <v>625</v>
      </c>
      <c r="D635" s="14">
        <v>7.32</v>
      </c>
      <c r="E635">
        <f t="shared" si="25"/>
        <v>4.7863009232263782E-8</v>
      </c>
      <c r="F635" s="10">
        <f t="shared" si="26"/>
        <v>2.881136377923371</v>
      </c>
    </row>
    <row r="636" spans="3:6" ht="22" thickBot="1" x14ac:dyDescent="0.3">
      <c r="C636">
        <v>625</v>
      </c>
      <c r="D636" s="14">
        <v>7.33</v>
      </c>
      <c r="E636">
        <f t="shared" si="25"/>
        <v>4.6773514128719769E-8</v>
      </c>
      <c r="F636" s="10">
        <f t="shared" si="26"/>
        <v>2.8292113745830387</v>
      </c>
    </row>
    <row r="637" spans="3:6" ht="22" thickBot="1" x14ac:dyDescent="0.3">
      <c r="C637">
        <v>625</v>
      </c>
      <c r="D637" s="14">
        <v>7.34</v>
      </c>
      <c r="E637">
        <f t="shared" si="25"/>
        <v>4.5708818961487464E-8</v>
      </c>
      <c r="F637" s="10">
        <f t="shared" si="26"/>
        <v>2.7784683286206122</v>
      </c>
    </row>
    <row r="638" spans="3:6" ht="22" thickBot="1" x14ac:dyDescent="0.3">
      <c r="C638">
        <v>625</v>
      </c>
      <c r="D638" s="14">
        <v>7.35</v>
      </c>
      <c r="E638">
        <f t="shared" si="25"/>
        <v>4.466835921509628E-8</v>
      </c>
      <c r="F638" s="10">
        <f t="shared" si="26"/>
        <v>2.728880335401457</v>
      </c>
    </row>
    <row r="639" spans="3:6" ht="22" thickBot="1" x14ac:dyDescent="0.3">
      <c r="C639">
        <v>625</v>
      </c>
      <c r="D639" s="14">
        <v>7.36</v>
      </c>
      <c r="E639">
        <f t="shared" si="25"/>
        <v>4.3651583224016566E-8</v>
      </c>
      <c r="F639" s="10">
        <f t="shared" si="26"/>
        <v>2.6804211027151941</v>
      </c>
    </row>
    <row r="640" spans="3:6" ht="22" thickBot="1" x14ac:dyDescent="0.3">
      <c r="C640">
        <v>625</v>
      </c>
      <c r="D640" s="14">
        <v>7.37</v>
      </c>
      <c r="E640">
        <f t="shared" si="25"/>
        <v>4.2657951880159239E-8</v>
      </c>
      <c r="F640" s="10">
        <f t="shared" si="26"/>
        <v>2.6330649368352197</v>
      </c>
    </row>
    <row r="641" spans="3:6" ht="22" thickBot="1" x14ac:dyDescent="0.3">
      <c r="C641">
        <v>625</v>
      </c>
      <c r="D641" s="14">
        <v>7.38</v>
      </c>
      <c r="E641">
        <f t="shared" si="25"/>
        <v>4.1686938347033516E-8</v>
      </c>
      <c r="F641" s="10">
        <f t="shared" si="26"/>
        <v>2.5867867288955506</v>
      </c>
    </row>
    <row r="642" spans="3:6" ht="22" thickBot="1" x14ac:dyDescent="0.3">
      <c r="C642">
        <v>625</v>
      </c>
      <c r="D642" s="14">
        <v>7.39</v>
      </c>
      <c r="E642">
        <f t="shared" si="25"/>
        <v>4.0738027780411254E-8</v>
      </c>
      <c r="F642" s="10">
        <f t="shared" si="26"/>
        <v>2.5415619415777737</v>
      </c>
    </row>
    <row r="643" spans="3:6" ht="22" thickBot="1" x14ac:dyDescent="0.3">
      <c r="C643">
        <v>625</v>
      </c>
      <c r="D643" s="14">
        <v>7.4</v>
      </c>
      <c r="E643">
        <f t="shared" ref="E643:E706" si="27">10^-D643</f>
        <v>3.981071705534957E-8</v>
      </c>
      <c r="F643" s="10">
        <f t="shared" ref="F643:F706" si="28">$B$7+($B$7*(E643/$B$2))</f>
        <v>2.4973665961010254</v>
      </c>
    </row>
    <row r="644" spans="3:6" ht="22" thickBot="1" x14ac:dyDescent="0.3">
      <c r="C644">
        <v>625</v>
      </c>
      <c r="D644" s="14">
        <v>7.41</v>
      </c>
      <c r="E644">
        <f t="shared" si="27"/>
        <v>3.890451449942805E-8</v>
      </c>
      <c r="F644" s="10">
        <f t="shared" si="28"/>
        <v>2.4541772595081586</v>
      </c>
    </row>
    <row r="645" spans="3:6" ht="22" thickBot="1" x14ac:dyDescent="0.3">
      <c r="C645">
        <v>625</v>
      </c>
      <c r="D645" s="14">
        <v>7.42</v>
      </c>
      <c r="E645">
        <f t="shared" si="27"/>
        <v>3.8018939632056113E-8</v>
      </c>
      <c r="F645" s="10">
        <f t="shared" si="28"/>
        <v>2.411971032241214</v>
      </c>
    </row>
    <row r="646" spans="3:6" ht="22" thickBot="1" x14ac:dyDescent="0.3">
      <c r="C646">
        <v>625</v>
      </c>
      <c r="D646" s="14">
        <v>7.43</v>
      </c>
      <c r="E646">
        <f t="shared" si="27"/>
        <v>3.7153522909717246E-8</v>
      </c>
      <c r="F646" s="10">
        <f t="shared" si="28"/>
        <v>2.3707255359998358</v>
      </c>
    </row>
    <row r="647" spans="3:6" ht="22" thickBot="1" x14ac:dyDescent="0.3">
      <c r="C647">
        <v>625</v>
      </c>
      <c r="D647" s="14">
        <v>7.44</v>
      </c>
      <c r="E647">
        <f t="shared" si="27"/>
        <v>3.630780547701001E-8</v>
      </c>
      <c r="F647" s="10">
        <f t="shared" si="28"/>
        <v>2.3304189018759622</v>
      </c>
    </row>
    <row r="648" spans="3:6" ht="22" thickBot="1" x14ac:dyDescent="0.3">
      <c r="C648">
        <v>625</v>
      </c>
      <c r="D648" s="14">
        <v>7.45</v>
      </c>
      <c r="E648">
        <f t="shared" si="27"/>
        <v>3.5481338923357426E-8</v>
      </c>
      <c r="F648" s="10">
        <f t="shared" si="28"/>
        <v>2.291029758758671</v>
      </c>
    </row>
    <row r="649" spans="3:6" ht="22" thickBot="1" x14ac:dyDescent="0.3">
      <c r="C649">
        <v>625</v>
      </c>
      <c r="D649" s="14">
        <v>7.46</v>
      </c>
      <c r="E649">
        <f t="shared" si="27"/>
        <v>3.4673685045253171E-8</v>
      </c>
      <c r="F649" s="10">
        <f t="shared" si="28"/>
        <v>2.2525372220029043</v>
      </c>
    </row>
    <row r="650" spans="3:6" ht="22" thickBot="1" x14ac:dyDescent="0.3">
      <c r="C650">
        <v>625</v>
      </c>
      <c r="D650" s="14">
        <v>7.47</v>
      </c>
      <c r="E650">
        <f t="shared" si="27"/>
        <v>3.3884415613920266E-8</v>
      </c>
      <c r="F650" s="10">
        <f t="shared" si="28"/>
        <v>2.2149208823561541</v>
      </c>
    </row>
    <row r="651" spans="3:6" ht="22" thickBot="1" x14ac:dyDescent="0.3">
      <c r="C651">
        <v>625</v>
      </c>
      <c r="D651" s="14">
        <v>7.48</v>
      </c>
      <c r="E651">
        <f t="shared" si="27"/>
        <v>3.3113112148259005E-8</v>
      </c>
      <c r="F651" s="10">
        <f t="shared" si="28"/>
        <v>2.1781607951372286</v>
      </c>
    </row>
    <row r="652" spans="3:6" ht="22" thickBot="1" x14ac:dyDescent="0.3">
      <c r="C652">
        <v>625</v>
      </c>
      <c r="D652" s="14">
        <v>7.49</v>
      </c>
      <c r="E652">
        <f t="shared" si="27"/>
        <v>3.2359365692962729E-8</v>
      </c>
      <c r="F652" s="10">
        <f t="shared" si="28"/>
        <v>2.1422374696613176</v>
      </c>
    </row>
    <row r="653" spans="3:6" ht="22" thickBot="1" x14ac:dyDescent="0.3">
      <c r="C653">
        <v>625</v>
      </c>
      <c r="D653" s="14">
        <v>7.5</v>
      </c>
      <c r="E653">
        <f t="shared" si="27"/>
        <v>3.1622776601683699E-8</v>
      </c>
      <c r="F653" s="10">
        <f t="shared" si="28"/>
        <v>2.1071318589057477</v>
      </c>
    </row>
    <row r="654" spans="3:6" ht="22" thickBot="1" x14ac:dyDescent="0.3">
      <c r="C654">
        <v>625</v>
      </c>
      <c r="D654" s="14">
        <v>7.51</v>
      </c>
      <c r="E654">
        <f t="shared" si="27"/>
        <v>3.0902954325135814E-8</v>
      </c>
      <c r="F654" s="10">
        <f t="shared" si="28"/>
        <v>2.0728253494110178</v>
      </c>
    </row>
    <row r="655" spans="3:6" ht="22" thickBot="1" x14ac:dyDescent="0.3">
      <c r="C655">
        <v>625</v>
      </c>
      <c r="D655" s="14">
        <v>7.52</v>
      </c>
      <c r="E655">
        <f t="shared" si="27"/>
        <v>3.0199517204020188E-8</v>
      </c>
      <c r="F655" s="10">
        <f t="shared" si="28"/>
        <v>2.0392997514116993</v>
      </c>
    </row>
    <row r="656" spans="3:6" ht="22" thickBot="1" x14ac:dyDescent="0.3">
      <c r="C656">
        <v>625</v>
      </c>
      <c r="D656" s="14">
        <v>7.53</v>
      </c>
      <c r="E656">
        <f t="shared" si="27"/>
        <v>2.9512092266663779E-8</v>
      </c>
      <c r="F656" s="10">
        <f t="shared" si="28"/>
        <v>2.0065372891919533</v>
      </c>
    </row>
    <row r="657" spans="3:6" ht="22" thickBot="1" x14ac:dyDescent="0.3">
      <c r="C657">
        <v>625</v>
      </c>
      <c r="D657" s="14">
        <v>7.54</v>
      </c>
      <c r="E657">
        <f t="shared" si="27"/>
        <v>2.8840315031265985E-8</v>
      </c>
      <c r="F657" s="10">
        <f t="shared" si="28"/>
        <v>1.9745205916606636</v>
      </c>
    </row>
    <row r="658" spans="3:6" ht="22" thickBot="1" x14ac:dyDescent="0.3">
      <c r="C658">
        <v>625</v>
      </c>
      <c r="D658" s="14">
        <v>7.55</v>
      </c>
      <c r="E658">
        <f t="shared" si="27"/>
        <v>2.8183829312644468E-8</v>
      </c>
      <c r="F658" s="10">
        <f t="shared" si="28"/>
        <v>1.9432326831410043</v>
      </c>
    </row>
    <row r="659" spans="3:6" ht="22" thickBot="1" x14ac:dyDescent="0.3">
      <c r="C659">
        <v>625</v>
      </c>
      <c r="D659" s="14">
        <v>7.56</v>
      </c>
      <c r="E659">
        <f t="shared" si="27"/>
        <v>2.75422870333816E-8</v>
      </c>
      <c r="F659" s="10">
        <f t="shared" si="28"/>
        <v>1.9126569743697321</v>
      </c>
    </row>
    <row r="660" spans="3:6" ht="22" thickBot="1" x14ac:dyDescent="0.3">
      <c r="C660">
        <v>625</v>
      </c>
      <c r="D660" s="14">
        <v>7.57</v>
      </c>
      <c r="E660">
        <f t="shared" si="27"/>
        <v>2.6915348039269097E-8</v>
      </c>
      <c r="F660" s="10">
        <f t="shared" si="28"/>
        <v>1.8827772537013399</v>
      </c>
    </row>
    <row r="661" spans="3:6" ht="22" thickBot="1" x14ac:dyDescent="0.3">
      <c r="C661">
        <v>625</v>
      </c>
      <c r="D661" s="14">
        <v>7.58</v>
      </c>
      <c r="E661">
        <f t="shared" si="27"/>
        <v>2.6302679918953758E-8</v>
      </c>
      <c r="F661" s="10">
        <f t="shared" si="28"/>
        <v>1.8535776785124241</v>
      </c>
    </row>
    <row r="662" spans="3:6" ht="22" thickBot="1" x14ac:dyDescent="0.3">
      <c r="C662">
        <v>625</v>
      </c>
      <c r="D662" s="14">
        <v>7.59</v>
      </c>
      <c r="E662">
        <f t="shared" si="27"/>
        <v>2.5703957827688587E-8</v>
      </c>
      <c r="F662" s="10">
        <f t="shared" si="28"/>
        <v>1.8250427668017184</v>
      </c>
    </row>
    <row r="663" spans="3:6" ht="22" thickBot="1" x14ac:dyDescent="0.3">
      <c r="C663">
        <v>625</v>
      </c>
      <c r="D663" s="14">
        <v>7.6</v>
      </c>
      <c r="E663">
        <f t="shared" si="27"/>
        <v>2.5118864315095751E-8</v>
      </c>
      <c r="F663" s="10">
        <f t="shared" si="28"/>
        <v>1.7971573889813284</v>
      </c>
    </row>
    <row r="664" spans="3:6" ht="22" thickBot="1" x14ac:dyDescent="0.3">
      <c r="C664">
        <v>625</v>
      </c>
      <c r="D664" s="14">
        <v>7.61</v>
      </c>
      <c r="E664">
        <f t="shared" si="27"/>
        <v>2.4547089156850259E-8</v>
      </c>
      <c r="F664" s="10">
        <f t="shared" si="28"/>
        <v>1.7699067598548281</v>
      </c>
    </row>
    <row r="665" spans="3:6" ht="22" thickBot="1" x14ac:dyDescent="0.3">
      <c r="C665">
        <v>625</v>
      </c>
      <c r="D665" s="14">
        <v>7.62</v>
      </c>
      <c r="E665">
        <f t="shared" si="27"/>
        <v>2.3988329190194864E-8</v>
      </c>
      <c r="F665" s="10">
        <f t="shared" si="28"/>
        <v>1.7432764307779496</v>
      </c>
    </row>
    <row r="666" spans="3:6" ht="22" thickBot="1" x14ac:dyDescent="0.3">
      <c r="C666">
        <v>625</v>
      </c>
      <c r="D666" s="14">
        <v>7.63</v>
      </c>
      <c r="E666">
        <f t="shared" si="27"/>
        <v>2.3442288153199181E-8</v>
      </c>
      <c r="F666" s="10">
        <f t="shared" si="28"/>
        <v>1.7172522819977214</v>
      </c>
    </row>
    <row r="667" spans="3:6" ht="22" thickBot="1" x14ac:dyDescent="0.3">
      <c r="C667">
        <v>625</v>
      </c>
      <c r="D667" s="14">
        <v>7.64</v>
      </c>
      <c r="E667">
        <f t="shared" si="27"/>
        <v>2.2908676527677693E-8</v>
      </c>
      <c r="F667" s="10">
        <f t="shared" si="28"/>
        <v>1.6918205151659911</v>
      </c>
    </row>
    <row r="668" spans="3:6" ht="22" thickBot="1" x14ac:dyDescent="0.3">
      <c r="C668">
        <v>625</v>
      </c>
      <c r="D668" s="14">
        <v>7.65</v>
      </c>
      <c r="E668">
        <f t="shared" si="27"/>
        <v>2.2387211385683365E-8</v>
      </c>
      <c r="F668" s="10">
        <f t="shared" si="28"/>
        <v>1.6669676460233549</v>
      </c>
    </row>
    <row r="669" spans="3:6" ht="22" thickBot="1" x14ac:dyDescent="0.3">
      <c r="C669">
        <v>625</v>
      </c>
      <c r="D669" s="14">
        <v>7.66</v>
      </c>
      <c r="E669">
        <f t="shared" si="27"/>
        <v>2.1877616239495494E-8</v>
      </c>
      <c r="F669" s="10">
        <f t="shared" si="28"/>
        <v>1.6426804972496267</v>
      </c>
    </row>
    <row r="670" spans="3:6" ht="22" thickBot="1" x14ac:dyDescent="0.3">
      <c r="C670">
        <v>625</v>
      </c>
      <c r="D670" s="14">
        <v>7.67</v>
      </c>
      <c r="E670">
        <f t="shared" si="27"/>
        <v>2.1379620895022292E-8</v>
      </c>
      <c r="F670" s="10">
        <f t="shared" si="28"/>
        <v>1.6189461914770478</v>
      </c>
    </row>
    <row r="671" spans="3:6" ht="22" thickBot="1" x14ac:dyDescent="0.3">
      <c r="C671">
        <v>625</v>
      </c>
      <c r="D671" s="14">
        <v>7.68</v>
      </c>
      <c r="E671">
        <f t="shared" si="27"/>
        <v>2.0892961308540368E-8</v>
      </c>
      <c r="F671" s="10">
        <f t="shared" si="28"/>
        <v>1.5957521444625378</v>
      </c>
    </row>
    <row r="672" spans="3:6" ht="22" thickBot="1" x14ac:dyDescent="0.3">
      <c r="C672">
        <v>625</v>
      </c>
      <c r="D672" s="14">
        <v>7.69</v>
      </c>
      <c r="E672">
        <f t="shared" si="27"/>
        <v>2.0417379446695271E-8</v>
      </c>
      <c r="F672" s="10">
        <f t="shared" si="28"/>
        <v>1.5730860584153596</v>
      </c>
    </row>
    <row r="673" spans="3:6" ht="22" thickBot="1" x14ac:dyDescent="0.3">
      <c r="C673">
        <v>625</v>
      </c>
      <c r="D673" s="14">
        <v>7.7</v>
      </c>
      <c r="E673">
        <f t="shared" si="27"/>
        <v>1.9952623149688773E-8</v>
      </c>
      <c r="F673" s="10">
        <f t="shared" si="28"/>
        <v>1.5509359154766695</v>
      </c>
    </row>
    <row r="674" spans="3:6" ht="22" thickBot="1" x14ac:dyDescent="0.3">
      <c r="C674">
        <v>625</v>
      </c>
      <c r="D674" s="14">
        <v>7.71</v>
      </c>
      <c r="E674">
        <f t="shared" si="27"/>
        <v>1.9498445997580434E-8</v>
      </c>
      <c r="F674" s="10">
        <f t="shared" si="28"/>
        <v>1.5292899713474903</v>
      </c>
    </row>
    <row r="675" spans="3:6" ht="22" thickBot="1" x14ac:dyDescent="0.3">
      <c r="C675">
        <v>625</v>
      </c>
      <c r="D675" s="14">
        <v>7.72</v>
      </c>
      <c r="E675">
        <f t="shared" si="27"/>
        <v>1.9054607179632456E-8</v>
      </c>
      <c r="F675" s="10">
        <f t="shared" si="28"/>
        <v>1.5081367490617266</v>
      </c>
    </row>
    <row r="676" spans="3:6" ht="22" thickBot="1" x14ac:dyDescent="0.3">
      <c r="C676">
        <v>625</v>
      </c>
      <c r="D676" s="14">
        <v>7.73</v>
      </c>
      <c r="E676">
        <f t="shared" si="27"/>
        <v>1.8620871366628593E-8</v>
      </c>
      <c r="F676" s="10">
        <f t="shared" si="28"/>
        <v>1.4874650329009229</v>
      </c>
    </row>
    <row r="677" spans="3:6" ht="22" thickBot="1" x14ac:dyDescent="0.3">
      <c r="C677">
        <v>625</v>
      </c>
      <c r="D677" s="14">
        <v>7.74</v>
      </c>
      <c r="E677">
        <f t="shared" si="27"/>
        <v>1.8197008586099822E-8</v>
      </c>
      <c r="F677" s="10">
        <f t="shared" si="28"/>
        <v>1.4672638624475582</v>
      </c>
    </row>
    <row r="678" spans="3:6" ht="22" thickBot="1" x14ac:dyDescent="0.3">
      <c r="C678">
        <v>625</v>
      </c>
      <c r="D678" s="14">
        <v>7.75</v>
      </c>
      <c r="E678">
        <f t="shared" si="27"/>
        <v>1.7782794100389218E-8</v>
      </c>
      <c r="F678" s="10">
        <f t="shared" si="28"/>
        <v>1.4475225267736542</v>
      </c>
    </row>
    <row r="679" spans="3:6" ht="22" thickBot="1" x14ac:dyDescent="0.3">
      <c r="C679">
        <v>625</v>
      </c>
      <c r="D679" s="14">
        <v>7.76</v>
      </c>
      <c r="E679">
        <f t="shared" si="27"/>
        <v>1.7378008287493747E-8</v>
      </c>
      <c r="F679" s="10">
        <f t="shared" si="28"/>
        <v>1.4282305587617325</v>
      </c>
    </row>
    <row r="680" spans="3:6" ht="22" thickBot="1" x14ac:dyDescent="0.3">
      <c r="C680">
        <v>625</v>
      </c>
      <c r="D680" s="14">
        <v>7.77</v>
      </c>
      <c r="E680">
        <f t="shared" si="27"/>
        <v>1.6982436524617439E-8</v>
      </c>
      <c r="F680" s="10">
        <f t="shared" si="28"/>
        <v>1.4093777295549941</v>
      </c>
    </row>
    <row r="681" spans="3:6" ht="22" thickBot="1" x14ac:dyDescent="0.3">
      <c r="C681">
        <v>625</v>
      </c>
      <c r="D681" s="14">
        <v>7.78</v>
      </c>
      <c r="E681">
        <f t="shared" si="27"/>
        <v>1.6595869074375541E-8</v>
      </c>
      <c r="F681" s="10">
        <f t="shared" si="28"/>
        <v>1.3909540431338432</v>
      </c>
    </row>
    <row r="682" spans="3:6" ht="22" thickBot="1" x14ac:dyDescent="0.3">
      <c r="C682">
        <v>625</v>
      </c>
      <c r="D682" s="14">
        <v>7.79</v>
      </c>
      <c r="E682">
        <f t="shared" si="27"/>
        <v>1.6218100973589297E-8</v>
      </c>
      <c r="F682" s="10">
        <f t="shared" si="28"/>
        <v>1.3729497310158822</v>
      </c>
    </row>
    <row r="683" spans="3:6" ht="22" thickBot="1" x14ac:dyDescent="0.3">
      <c r="C683">
        <v>625</v>
      </c>
      <c r="D683" s="14">
        <v>7.8</v>
      </c>
      <c r="E683">
        <f t="shared" si="27"/>
        <v>1.5848931924611133E-8</v>
      </c>
      <c r="F683" s="10">
        <f t="shared" si="28"/>
        <v>1.3553552470765022</v>
      </c>
    </row>
    <row r="684" spans="3:6" ht="22" thickBot="1" x14ac:dyDescent="0.3">
      <c r="C684">
        <v>625</v>
      </c>
      <c r="D684" s="14">
        <v>7.81</v>
      </c>
      <c r="E684">
        <f t="shared" si="27"/>
        <v>1.5488166189124814E-8</v>
      </c>
      <c r="F684" s="10">
        <f t="shared" si="28"/>
        <v>1.3381612624874308</v>
      </c>
    </row>
    <row r="685" spans="3:6" ht="22" thickBot="1" x14ac:dyDescent="0.3">
      <c r="C685">
        <v>625</v>
      </c>
      <c r="D685" s="14">
        <v>7.82</v>
      </c>
      <c r="E685">
        <f t="shared" si="27"/>
        <v>1.5135612484362029E-8</v>
      </c>
      <c r="F685" s="10">
        <f t="shared" si="28"/>
        <v>1.3213586607704473</v>
      </c>
    </row>
    <row r="686" spans="3:6" ht="22" thickBot="1" x14ac:dyDescent="0.3">
      <c r="C686">
        <v>625</v>
      </c>
      <c r="D686" s="14">
        <v>7.83</v>
      </c>
      <c r="E686">
        <f t="shared" si="27"/>
        <v>1.4791083881682026E-8</v>
      </c>
      <c r="F686" s="10">
        <f t="shared" si="28"/>
        <v>1.3049385329637173</v>
      </c>
    </row>
    <row r="687" spans="3:6" ht="22" thickBot="1" x14ac:dyDescent="0.3">
      <c r="C687">
        <v>625</v>
      </c>
      <c r="D687" s="14">
        <v>7.84</v>
      </c>
      <c r="E687">
        <f t="shared" si="27"/>
        <v>1.4454397707459279E-8</v>
      </c>
      <c r="F687" s="10">
        <f t="shared" si="28"/>
        <v>1.2888921728981315</v>
      </c>
    </row>
    <row r="688" spans="3:6" ht="22" thickBot="1" x14ac:dyDescent="0.3">
      <c r="C688">
        <v>625</v>
      </c>
      <c r="D688" s="14">
        <v>7.85</v>
      </c>
      <c r="E688">
        <f t="shared" si="27"/>
        <v>1.4125375446227547E-8</v>
      </c>
      <c r="F688" s="10">
        <f t="shared" si="28"/>
        <v>1.27321107258118</v>
      </c>
    </row>
    <row r="689" spans="3:6" ht="22" thickBot="1" x14ac:dyDescent="0.3">
      <c r="C689">
        <v>625</v>
      </c>
      <c r="D689" s="14">
        <v>7.86</v>
      </c>
      <c r="E689">
        <f t="shared" si="27"/>
        <v>1.3803842646028805E-8</v>
      </c>
      <c r="F689" s="10">
        <f t="shared" si="28"/>
        <v>1.2578869176859107</v>
      </c>
    </row>
    <row r="690" spans="3:6" ht="22" thickBot="1" x14ac:dyDescent="0.3">
      <c r="C690">
        <v>625</v>
      </c>
      <c r="D690" s="14">
        <v>7.87</v>
      </c>
      <c r="E690">
        <f t="shared" si="27"/>
        <v>1.3489628825916498E-8</v>
      </c>
      <c r="F690" s="10">
        <f t="shared" si="28"/>
        <v>1.2429115831425637</v>
      </c>
    </row>
    <row r="691" spans="3:6" ht="22" thickBot="1" x14ac:dyDescent="0.3">
      <c r="C691">
        <v>625</v>
      </c>
      <c r="D691" s="14">
        <v>7.88</v>
      </c>
      <c r="E691">
        <f t="shared" si="27"/>
        <v>1.3182567385564031E-8</v>
      </c>
      <c r="F691" s="10">
        <f t="shared" si="28"/>
        <v>1.2282771288305394</v>
      </c>
    </row>
    <row r="692" spans="3:6" ht="22" thickBot="1" x14ac:dyDescent="0.3">
      <c r="C692">
        <v>625</v>
      </c>
      <c r="D692" s="14">
        <v>7.89</v>
      </c>
      <c r="E692">
        <f t="shared" si="27"/>
        <v>1.288249551693135E-8</v>
      </c>
      <c r="F692" s="10">
        <f t="shared" si="28"/>
        <v>1.2139757953684547</v>
      </c>
    </row>
    <row r="693" spans="3:6" ht="22" thickBot="1" x14ac:dyDescent="0.3">
      <c r="C693">
        <v>625</v>
      </c>
      <c r="D693" s="14">
        <v>7.9</v>
      </c>
      <c r="E693">
        <f t="shared" si="27"/>
        <v>1.2589254117941638E-8</v>
      </c>
      <c r="F693" s="10">
        <f t="shared" si="28"/>
        <v>1.2</v>
      </c>
    </row>
    <row r="694" spans="3:6" ht="22" thickBot="1" x14ac:dyDescent="0.3">
      <c r="C694">
        <v>625</v>
      </c>
      <c r="D694" s="14">
        <v>7.91</v>
      </c>
      <c r="E694">
        <f t="shared" si="27"/>
        <v>1.2302687708123783E-8</v>
      </c>
      <c r="F694" s="10">
        <f t="shared" si="28"/>
        <v>1.1863423325734863</v>
      </c>
    </row>
    <row r="695" spans="3:6" ht="22" thickBot="1" x14ac:dyDescent="0.3">
      <c r="C695">
        <v>625</v>
      </c>
      <c r="D695" s="14">
        <v>7.92</v>
      </c>
      <c r="E695">
        <f t="shared" si="27"/>
        <v>1.2022644346174099E-8</v>
      </c>
      <c r="F695" s="10">
        <f t="shared" si="28"/>
        <v>1.1729955516128616</v>
      </c>
    </row>
    <row r="696" spans="3:6" ht="22" thickBot="1" x14ac:dyDescent="0.3">
      <c r="C696">
        <v>625</v>
      </c>
      <c r="D696" s="14">
        <v>7.93</v>
      </c>
      <c r="E696">
        <f t="shared" si="27"/>
        <v>1.1748975549395268E-8</v>
      </c>
      <c r="F696" s="10">
        <f t="shared" si="28"/>
        <v>1.1599525804781947</v>
      </c>
    </row>
    <row r="697" spans="3:6" ht="22" thickBot="1" x14ac:dyDescent="0.3">
      <c r="C697">
        <v>625</v>
      </c>
      <c r="D697" s="14">
        <v>7.94</v>
      </c>
      <c r="E697">
        <f t="shared" si="27"/>
        <v>1.14815362149688E-8</v>
      </c>
      <c r="F697" s="10">
        <f t="shared" si="28"/>
        <v>1.1472065036135461</v>
      </c>
    </row>
    <row r="698" spans="3:6" ht="22" thickBot="1" x14ac:dyDescent="0.3">
      <c r="C698">
        <v>625</v>
      </c>
      <c r="D698" s="14">
        <v>7.95</v>
      </c>
      <c r="E698">
        <f t="shared" si="27"/>
        <v>1.1220184543019609E-8</v>
      </c>
      <c r="F698" s="10">
        <f t="shared" si="28"/>
        <v>1.1347505628802474</v>
      </c>
    </row>
    <row r="699" spans="3:6" ht="22" thickBot="1" x14ac:dyDescent="0.3">
      <c r="C699">
        <v>625</v>
      </c>
      <c r="D699" s="14">
        <v>7.96</v>
      </c>
      <c r="E699">
        <f t="shared" si="27"/>
        <v>1.0964781961431828E-8</v>
      </c>
      <c r="F699" s="10">
        <f t="shared" si="28"/>
        <v>1.1225781539736488</v>
      </c>
    </row>
    <row r="700" spans="3:6" ht="22" thickBot="1" x14ac:dyDescent="0.3">
      <c r="C700">
        <v>625</v>
      </c>
      <c r="D700" s="14">
        <v>7.97</v>
      </c>
      <c r="E700">
        <f t="shared" si="27"/>
        <v>1.0715193052376043E-8</v>
      </c>
      <c r="F700" s="10">
        <f t="shared" si="28"/>
        <v>1.1106828229214263</v>
      </c>
    </row>
    <row r="701" spans="3:6" ht="22" thickBot="1" x14ac:dyDescent="0.3">
      <c r="C701">
        <v>625</v>
      </c>
      <c r="D701" s="14">
        <v>7.98</v>
      </c>
      <c r="E701">
        <f t="shared" si="27"/>
        <v>1.0471285480508974E-8</v>
      </c>
      <c r="F701" s="10">
        <f t="shared" si="28"/>
        <v>1.099058262661603</v>
      </c>
    </row>
    <row r="702" spans="3:6" ht="22" thickBot="1" x14ac:dyDescent="0.3">
      <c r="C702">
        <v>625</v>
      </c>
      <c r="D702" s="14">
        <v>7.99</v>
      </c>
      <c r="E702">
        <f t="shared" si="27"/>
        <v>1.0232929922807522E-8</v>
      </c>
      <c r="F702" s="10">
        <f t="shared" si="28"/>
        <v>1.0876983096984598</v>
      </c>
    </row>
    <row r="703" spans="3:6" ht="22" thickBot="1" x14ac:dyDescent="0.3">
      <c r="C703">
        <v>625</v>
      </c>
      <c r="D703" s="16">
        <v>8</v>
      </c>
      <c r="E703">
        <f t="shared" si="27"/>
        <v>1E-8</v>
      </c>
      <c r="F703" s="10">
        <f t="shared" si="28"/>
        <v>1.0765969408345701</v>
      </c>
    </row>
    <row r="704" spans="3:6" ht="22" thickTop="1" x14ac:dyDescent="0.25">
      <c r="C704">
        <v>625</v>
      </c>
      <c r="D704" s="17">
        <v>8.11</v>
      </c>
      <c r="E704">
        <f t="shared" si="27"/>
        <v>7.7624711662869124E-9</v>
      </c>
      <c r="F704" s="10">
        <f t="shared" si="28"/>
        <v>0.96995700111689009</v>
      </c>
    </row>
    <row r="705" spans="3:6" ht="21" x14ac:dyDescent="0.25">
      <c r="C705">
        <v>625</v>
      </c>
      <c r="D705" s="17">
        <v>8.1199999999999992</v>
      </c>
      <c r="E705">
        <f t="shared" si="27"/>
        <v>7.585775750291834E-9</v>
      </c>
      <c r="F705" s="10">
        <f t="shared" si="28"/>
        <v>0.96153575164461547</v>
      </c>
    </row>
    <row r="706" spans="3:6" ht="21" x14ac:dyDescent="0.25">
      <c r="C706">
        <v>625</v>
      </c>
      <c r="D706" s="17">
        <v>8.14</v>
      </c>
      <c r="E706">
        <f t="shared" si="27"/>
        <v>7.2443596007498722E-9</v>
      </c>
      <c r="F706" s="10">
        <f t="shared" si="28"/>
        <v>0.94526396240229371</v>
      </c>
    </row>
    <row r="707" spans="3:6" ht="21" x14ac:dyDescent="0.25">
      <c r="C707">
        <v>625</v>
      </c>
      <c r="D707" s="17">
        <v>8.16</v>
      </c>
      <c r="E707">
        <f t="shared" ref="E707:E770" si="29">10^-D707</f>
        <v>6.9183097091893386E-9</v>
      </c>
      <c r="F707" s="10">
        <f t="shared" ref="F707:F770" si="30">$B$7+($B$7*(E707/$B$2))</f>
        <v>0.92972452431457442</v>
      </c>
    </row>
    <row r="708" spans="3:6" ht="21" x14ac:dyDescent="0.25">
      <c r="C708">
        <v>625</v>
      </c>
      <c r="D708" s="17">
        <v>8.18</v>
      </c>
      <c r="E708">
        <f t="shared" si="29"/>
        <v>6.6069344800759602E-9</v>
      </c>
      <c r="F708" s="10">
        <f t="shared" si="30"/>
        <v>0.91488447614986435</v>
      </c>
    </row>
    <row r="709" spans="3:6" ht="21" x14ac:dyDescent="0.25">
      <c r="C709">
        <v>625</v>
      </c>
      <c r="D709" s="17">
        <v>8.1999999999999993</v>
      </c>
      <c r="E709">
        <f t="shared" si="29"/>
        <v>6.3095734448019329E-9</v>
      </c>
      <c r="F709" s="10">
        <f t="shared" si="30"/>
        <v>0.90071234017636415</v>
      </c>
    </row>
    <row r="710" spans="3:6" ht="21" x14ac:dyDescent="0.25">
      <c r="C710">
        <v>625</v>
      </c>
      <c r="D710" s="17">
        <v>8.2200000000000006</v>
      </c>
      <c r="E710">
        <f t="shared" si="29"/>
        <v>6.0255958607435582E-9</v>
      </c>
      <c r="F710" s="10">
        <f t="shared" si="30"/>
        <v>0.88717805539358285</v>
      </c>
    </row>
    <row r="711" spans="3:6" ht="21" x14ac:dyDescent="0.25">
      <c r="C711">
        <v>625</v>
      </c>
      <c r="D711" s="17">
        <v>8.24</v>
      </c>
      <c r="E711">
        <f t="shared" si="29"/>
        <v>5.754399373371552E-9</v>
      </c>
      <c r="F711" s="10">
        <f t="shared" si="30"/>
        <v>0.87425291376892489</v>
      </c>
    </row>
    <row r="712" spans="3:6" ht="21" x14ac:dyDescent="0.25">
      <c r="C712">
        <v>625</v>
      </c>
      <c r="D712" s="17">
        <v>8.26</v>
      </c>
      <c r="E712">
        <f t="shared" si="29"/>
        <v>5.4954087385762298E-9</v>
      </c>
      <c r="F712" s="10">
        <f t="shared" si="30"/>
        <v>0.86190949934409944</v>
      </c>
    </row>
    <row r="713" spans="3:6" ht="21" x14ac:dyDescent="0.25">
      <c r="C713">
        <v>625</v>
      </c>
      <c r="D713" s="17">
        <v>8.2799999999999994</v>
      </c>
      <c r="E713">
        <f t="shared" si="29"/>
        <v>5.2480746024977305E-9</v>
      </c>
      <c r="F713" s="10">
        <f t="shared" si="30"/>
        <v>0.8501216300822021</v>
      </c>
    </row>
    <row r="714" spans="3:6" ht="21" x14ac:dyDescent="0.25">
      <c r="C714">
        <v>625</v>
      </c>
      <c r="D714" s="17">
        <v>8.3000000000000007</v>
      </c>
      <c r="E714">
        <f t="shared" si="29"/>
        <v>5.0118723362727114E-9</v>
      </c>
      <c r="F714" s="10">
        <f t="shared" si="30"/>
        <v>0.83886430233209841</v>
      </c>
    </row>
    <row r="715" spans="3:6" ht="21" x14ac:dyDescent="0.25">
      <c r="C715">
        <v>625</v>
      </c>
      <c r="D715" s="17">
        <v>8.32</v>
      </c>
      <c r="E715">
        <f t="shared" si="29"/>
        <v>4.7863009232263728E-9</v>
      </c>
      <c r="F715" s="10">
        <f t="shared" si="30"/>
        <v>0.82811363779233682</v>
      </c>
    </row>
    <row r="716" spans="3:6" ht="21" x14ac:dyDescent="0.25">
      <c r="C716">
        <v>625</v>
      </c>
      <c r="D716" s="17">
        <v>8.34</v>
      </c>
      <c r="E716">
        <f t="shared" si="29"/>
        <v>4.570881896148741E-9</v>
      </c>
      <c r="F716" s="10">
        <f t="shared" si="30"/>
        <v>0.81784683286206095</v>
      </c>
    </row>
    <row r="717" spans="3:6" ht="21" x14ac:dyDescent="0.25">
      <c r="C717">
        <v>625</v>
      </c>
      <c r="D717" s="17">
        <v>8.36</v>
      </c>
      <c r="E717">
        <f t="shared" si="29"/>
        <v>4.3651583224016521E-9</v>
      </c>
      <c r="F717" s="10">
        <f t="shared" si="30"/>
        <v>0.80804211027151918</v>
      </c>
    </row>
    <row r="718" spans="3:6" ht="21" x14ac:dyDescent="0.25">
      <c r="C718">
        <v>625</v>
      </c>
      <c r="D718" s="17">
        <v>8.3800000000000008</v>
      </c>
      <c r="E718">
        <f t="shared" si="29"/>
        <v>4.1686938347033319E-9</v>
      </c>
      <c r="F718" s="10">
        <f t="shared" si="30"/>
        <v>0.79867867288955408</v>
      </c>
    </row>
    <row r="719" spans="3:6" ht="21" x14ac:dyDescent="0.25">
      <c r="C719">
        <v>625</v>
      </c>
      <c r="D719" s="17">
        <v>8.4</v>
      </c>
      <c r="E719">
        <f t="shared" si="29"/>
        <v>3.9810717055349665E-9</v>
      </c>
      <c r="F719" s="10">
        <f t="shared" si="30"/>
        <v>0.78973665961010298</v>
      </c>
    </row>
    <row r="720" spans="3:6" ht="21" x14ac:dyDescent="0.25">
      <c r="C720">
        <v>625</v>
      </c>
      <c r="D720" s="17">
        <v>8.42</v>
      </c>
      <c r="E720">
        <f t="shared" si="29"/>
        <v>3.8018939632056068E-9</v>
      </c>
      <c r="F720" s="10">
        <f t="shared" si="30"/>
        <v>0.78119710322412117</v>
      </c>
    </row>
    <row r="721" spans="3:6" ht="21" x14ac:dyDescent="0.25">
      <c r="C721">
        <v>625</v>
      </c>
      <c r="D721" s="17">
        <v>8.44</v>
      </c>
      <c r="E721">
        <f t="shared" si="29"/>
        <v>3.6307805477010094E-9</v>
      </c>
      <c r="F721" s="10">
        <f t="shared" si="30"/>
        <v>0.77304189018759661</v>
      </c>
    </row>
    <row r="722" spans="3:6" ht="21" x14ac:dyDescent="0.25">
      <c r="C722">
        <v>625</v>
      </c>
      <c r="D722" s="17">
        <v>8.4600000000000009</v>
      </c>
      <c r="E722">
        <f t="shared" si="29"/>
        <v>3.467368504525301E-9</v>
      </c>
      <c r="F722" s="10">
        <f t="shared" si="30"/>
        <v>0.76525372220028964</v>
      </c>
    </row>
    <row r="723" spans="3:6" ht="21" x14ac:dyDescent="0.25">
      <c r="C723">
        <v>625</v>
      </c>
      <c r="D723" s="17">
        <v>8.48</v>
      </c>
      <c r="E723">
        <f t="shared" si="29"/>
        <v>3.3113112148258966E-9</v>
      </c>
      <c r="F723" s="10">
        <f t="shared" si="30"/>
        <v>0.75781607951372265</v>
      </c>
    </row>
    <row r="724" spans="3:6" ht="21" x14ac:dyDescent="0.25">
      <c r="C724">
        <v>625</v>
      </c>
      <c r="D724" s="17">
        <v>8.5</v>
      </c>
      <c r="E724">
        <f t="shared" si="29"/>
        <v>3.1622776601683779E-9</v>
      </c>
      <c r="F724" s="10">
        <f t="shared" si="30"/>
        <v>0.75071318589057512</v>
      </c>
    </row>
    <row r="725" spans="3:6" ht="21" x14ac:dyDescent="0.25">
      <c r="C725">
        <v>625</v>
      </c>
      <c r="D725" s="17">
        <v>8.52</v>
      </c>
      <c r="E725">
        <f t="shared" si="29"/>
        <v>3.0199517204020151E-9</v>
      </c>
      <c r="F725" s="10">
        <f t="shared" si="30"/>
        <v>0.74392997514116976</v>
      </c>
    </row>
    <row r="726" spans="3:6" ht="21" x14ac:dyDescent="0.25">
      <c r="C726">
        <v>625</v>
      </c>
      <c r="D726" s="17">
        <v>8.5399999999999991</v>
      </c>
      <c r="E726">
        <f t="shared" si="29"/>
        <v>2.8840315031266055E-9</v>
      </c>
      <c r="F726" s="10">
        <f t="shared" si="30"/>
        <v>0.73745205916606671</v>
      </c>
    </row>
    <row r="727" spans="3:6" ht="21" x14ac:dyDescent="0.25">
      <c r="C727">
        <v>625</v>
      </c>
      <c r="D727" s="17">
        <v>8.56</v>
      </c>
      <c r="E727">
        <f t="shared" si="29"/>
        <v>2.7542287033381568E-9</v>
      </c>
      <c r="F727" s="10">
        <f t="shared" si="30"/>
        <v>0.73126569743697301</v>
      </c>
    </row>
    <row r="728" spans="3:6" ht="21" x14ac:dyDescent="0.25">
      <c r="C728">
        <v>625</v>
      </c>
      <c r="D728" s="17">
        <v>8.58</v>
      </c>
      <c r="E728">
        <f t="shared" si="29"/>
        <v>2.6302679918953733E-9</v>
      </c>
      <c r="F728" s="10">
        <f t="shared" si="30"/>
        <v>0.72535776785124229</v>
      </c>
    </row>
    <row r="729" spans="3:6" ht="21" x14ac:dyDescent="0.25">
      <c r="C729">
        <v>625</v>
      </c>
      <c r="D729" s="17">
        <v>8.6</v>
      </c>
      <c r="E729">
        <f t="shared" si="29"/>
        <v>2.5118864315095812E-9</v>
      </c>
      <c r="F729" s="10">
        <f t="shared" si="30"/>
        <v>0.71971573889813312</v>
      </c>
    </row>
    <row r="730" spans="3:6" ht="21" x14ac:dyDescent="0.25">
      <c r="C730">
        <v>625</v>
      </c>
      <c r="D730" s="17">
        <v>8.6199999999999992</v>
      </c>
      <c r="E730">
        <f t="shared" si="29"/>
        <v>2.3988329190194922E-9</v>
      </c>
      <c r="F730" s="10">
        <f t="shared" si="30"/>
        <v>0.71432764307779517</v>
      </c>
    </row>
    <row r="731" spans="3:6" ht="21" x14ac:dyDescent="0.25">
      <c r="C731">
        <v>625</v>
      </c>
      <c r="D731" s="17">
        <v>8.64</v>
      </c>
      <c r="E731">
        <f t="shared" si="29"/>
        <v>2.2908676527677671E-9</v>
      </c>
      <c r="F731" s="10">
        <f t="shared" si="30"/>
        <v>0.70918205151659897</v>
      </c>
    </row>
    <row r="732" spans="3:6" ht="21" x14ac:dyDescent="0.25">
      <c r="C732">
        <v>625</v>
      </c>
      <c r="D732" s="17">
        <v>8.66</v>
      </c>
      <c r="E732">
        <f t="shared" si="29"/>
        <v>2.1877616239495468E-9</v>
      </c>
      <c r="F732" s="10">
        <f t="shared" si="30"/>
        <v>0.70426804972496249</v>
      </c>
    </row>
    <row r="733" spans="3:6" ht="21" x14ac:dyDescent="0.25">
      <c r="C733">
        <v>625</v>
      </c>
      <c r="D733" s="17">
        <v>8.68</v>
      </c>
      <c r="E733">
        <f t="shared" si="29"/>
        <v>2.0892961308540348E-9</v>
      </c>
      <c r="F733" s="10">
        <f t="shared" si="30"/>
        <v>0.6995752144462537</v>
      </c>
    </row>
    <row r="734" spans="3:6" ht="21" x14ac:dyDescent="0.25">
      <c r="C734">
        <v>625</v>
      </c>
      <c r="D734" s="17">
        <v>8.6999999999999993</v>
      </c>
      <c r="E734">
        <f t="shared" si="29"/>
        <v>1.9952623149688824E-9</v>
      </c>
      <c r="F734" s="10">
        <f t="shared" si="30"/>
        <v>0.69509359154766714</v>
      </c>
    </row>
    <row r="735" spans="3:6" ht="21" x14ac:dyDescent="0.25">
      <c r="C735">
        <v>625</v>
      </c>
      <c r="D735" s="17">
        <v>8.7200000000000006</v>
      </c>
      <c r="E735">
        <f t="shared" si="29"/>
        <v>1.9054607179632436E-9</v>
      </c>
      <c r="F735" s="10">
        <f t="shared" si="30"/>
        <v>0.69081367490617251</v>
      </c>
    </row>
    <row r="736" spans="3:6" ht="21" x14ac:dyDescent="0.25">
      <c r="C736">
        <v>625</v>
      </c>
      <c r="D736" s="17">
        <v>8.74</v>
      </c>
      <c r="E736">
        <f t="shared" si="29"/>
        <v>1.8197008586099804E-9</v>
      </c>
      <c r="F736" s="10">
        <f t="shared" si="30"/>
        <v>0.68672638624475568</v>
      </c>
    </row>
    <row r="737" spans="3:6" ht="21" x14ac:dyDescent="0.25">
      <c r="C737">
        <v>625</v>
      </c>
      <c r="D737" s="17">
        <v>8.76</v>
      </c>
      <c r="E737">
        <f t="shared" si="29"/>
        <v>1.7378008287493727E-9</v>
      </c>
      <c r="F737" s="10">
        <f t="shared" si="30"/>
        <v>0.6828230558761732</v>
      </c>
    </row>
    <row r="738" spans="3:6" ht="21" x14ac:dyDescent="0.25">
      <c r="C738">
        <v>625</v>
      </c>
      <c r="D738" s="17">
        <v>8.7799999999999994</v>
      </c>
      <c r="E738">
        <f t="shared" si="29"/>
        <v>1.6595869074375584E-9</v>
      </c>
      <c r="F738" s="10">
        <f t="shared" si="30"/>
        <v>0.67909540431338455</v>
      </c>
    </row>
    <row r="739" spans="3:6" ht="21" x14ac:dyDescent="0.25">
      <c r="C739">
        <v>625</v>
      </c>
      <c r="D739" s="17">
        <v>8.8000000000000007</v>
      </c>
      <c r="E739">
        <f t="shared" si="29"/>
        <v>1.584893192461106E-9</v>
      </c>
      <c r="F739" s="10">
        <f t="shared" si="30"/>
        <v>0.67553552470764988</v>
      </c>
    </row>
    <row r="740" spans="3:6" ht="21" x14ac:dyDescent="0.25">
      <c r="C740">
        <v>625</v>
      </c>
      <c r="D740" s="17">
        <v>8.82</v>
      </c>
      <c r="E740">
        <f t="shared" si="29"/>
        <v>1.5135612484362064E-9</v>
      </c>
      <c r="F740" s="10">
        <f t="shared" si="30"/>
        <v>0.6721358660770449</v>
      </c>
    </row>
    <row r="741" spans="3:6" ht="21" x14ac:dyDescent="0.25">
      <c r="C741">
        <v>625</v>
      </c>
      <c r="D741" s="17">
        <v>8.84</v>
      </c>
      <c r="E741">
        <f t="shared" si="29"/>
        <v>1.4454397707459262E-9</v>
      </c>
      <c r="F741" s="10">
        <f t="shared" si="30"/>
        <v>0.6688892172898131</v>
      </c>
    </row>
    <row r="742" spans="3:6" ht="21" x14ac:dyDescent="0.25">
      <c r="C742">
        <v>625</v>
      </c>
      <c r="D742" s="17">
        <v>8.86</v>
      </c>
      <c r="E742">
        <f t="shared" si="29"/>
        <v>1.380384264602884E-9</v>
      </c>
      <c r="F742" s="10">
        <f t="shared" si="30"/>
        <v>0.66578869176859123</v>
      </c>
    </row>
    <row r="743" spans="3:6" ht="21" x14ac:dyDescent="0.25">
      <c r="C743">
        <v>625</v>
      </c>
      <c r="D743" s="17">
        <v>8.8800000000000008</v>
      </c>
      <c r="E743">
        <f t="shared" si="29"/>
        <v>1.3182567385564018E-9</v>
      </c>
      <c r="F743" s="10">
        <f t="shared" si="30"/>
        <v>0.66282771288305387</v>
      </c>
    </row>
    <row r="744" spans="3:6" ht="21" x14ac:dyDescent="0.25">
      <c r="C744">
        <v>625</v>
      </c>
      <c r="D744" s="17">
        <v>8.9</v>
      </c>
      <c r="E744">
        <f t="shared" si="29"/>
        <v>1.2589254117941623E-9</v>
      </c>
      <c r="F744" s="10">
        <f t="shared" si="30"/>
        <v>0.65999999999999992</v>
      </c>
    </row>
    <row r="745" spans="3:6" ht="21" x14ac:dyDescent="0.25">
      <c r="C745">
        <v>625</v>
      </c>
      <c r="D745" s="17">
        <v>8.92</v>
      </c>
      <c r="E745">
        <f t="shared" si="29"/>
        <v>1.2022644346174128E-9</v>
      </c>
      <c r="F745" s="10">
        <f t="shared" si="30"/>
        <v>0.65729955516128624</v>
      </c>
    </row>
    <row r="746" spans="3:6" ht="21" x14ac:dyDescent="0.25">
      <c r="C746">
        <v>625</v>
      </c>
      <c r="D746" s="17">
        <v>8.94</v>
      </c>
      <c r="E746">
        <f t="shared" si="29"/>
        <v>1.1481536214968828E-9</v>
      </c>
      <c r="F746" s="10">
        <f t="shared" si="30"/>
        <v>0.65472065036135474</v>
      </c>
    </row>
    <row r="747" spans="3:6" ht="21" x14ac:dyDescent="0.25">
      <c r="C747">
        <v>625</v>
      </c>
      <c r="D747" s="17">
        <v>8.9600000000000009</v>
      </c>
      <c r="E747">
        <f t="shared" si="29"/>
        <v>1.0964781961431814E-9</v>
      </c>
      <c r="F747" s="10">
        <f t="shared" si="30"/>
        <v>0.65225781539736483</v>
      </c>
    </row>
    <row r="748" spans="3:6" ht="21" x14ac:dyDescent="0.25">
      <c r="C748">
        <v>625</v>
      </c>
      <c r="D748" s="17">
        <v>8.98</v>
      </c>
      <c r="E748">
        <f t="shared" si="29"/>
        <v>1.0471285480508964E-9</v>
      </c>
      <c r="F748" s="10">
        <f t="shared" si="30"/>
        <v>0.64990582626616022</v>
      </c>
    </row>
    <row r="749" spans="3:6" ht="21" x14ac:dyDescent="0.25">
      <c r="C749">
        <v>625</v>
      </c>
      <c r="D749" s="17">
        <v>9</v>
      </c>
      <c r="E749">
        <f t="shared" si="29"/>
        <v>1.0000000000000001E-9</v>
      </c>
      <c r="F749" s="10">
        <f t="shared" si="30"/>
        <v>0.64765969408345703</v>
      </c>
    </row>
    <row r="750" spans="3:6" ht="21" x14ac:dyDescent="0.25">
      <c r="C750">
        <v>625</v>
      </c>
      <c r="D750" s="17">
        <v>9.1199999999999992</v>
      </c>
      <c r="E750">
        <f t="shared" si="29"/>
        <v>7.5857757502918245E-10</v>
      </c>
      <c r="F750" s="10">
        <f t="shared" si="30"/>
        <v>0.63615357516446147</v>
      </c>
    </row>
    <row r="751" spans="3:6" ht="21" x14ac:dyDescent="0.25">
      <c r="C751">
        <v>625</v>
      </c>
      <c r="D751" s="17">
        <v>9.14</v>
      </c>
      <c r="E751">
        <f t="shared" si="29"/>
        <v>7.2443596007498633E-10</v>
      </c>
      <c r="F751" s="10">
        <f t="shared" si="30"/>
        <v>0.63452639624022933</v>
      </c>
    </row>
    <row r="752" spans="3:6" ht="21" x14ac:dyDescent="0.25">
      <c r="C752">
        <v>625</v>
      </c>
      <c r="D752" s="17">
        <v>9.16</v>
      </c>
      <c r="E752">
        <f t="shared" si="29"/>
        <v>6.9183097091893558E-10</v>
      </c>
      <c r="F752" s="10">
        <f t="shared" si="30"/>
        <v>0.6329724524314575</v>
      </c>
    </row>
    <row r="753" spans="3:6" ht="21" x14ac:dyDescent="0.25">
      <c r="C753">
        <v>625</v>
      </c>
      <c r="D753" s="17">
        <v>9.18</v>
      </c>
      <c r="E753">
        <f t="shared" si="29"/>
        <v>6.6069344800759527E-10</v>
      </c>
      <c r="F753" s="10">
        <f t="shared" si="30"/>
        <v>0.63148844761498635</v>
      </c>
    </row>
    <row r="754" spans="3:6" ht="21" x14ac:dyDescent="0.25">
      <c r="C754">
        <v>625</v>
      </c>
      <c r="D754" s="17">
        <v>9.1999999999999993</v>
      </c>
      <c r="E754">
        <f t="shared" si="29"/>
        <v>6.309573444801927E-10</v>
      </c>
      <c r="F754" s="10">
        <f t="shared" si="30"/>
        <v>0.63007123401763632</v>
      </c>
    </row>
    <row r="755" spans="3:6" ht="21" x14ac:dyDescent="0.25">
      <c r="C755">
        <v>625</v>
      </c>
      <c r="D755" s="17">
        <v>9.2200000000000006</v>
      </c>
      <c r="E755">
        <f t="shared" si="29"/>
        <v>6.0255958607435515E-10</v>
      </c>
      <c r="F755" s="10">
        <f t="shared" si="30"/>
        <v>0.62871780553935819</v>
      </c>
    </row>
    <row r="756" spans="3:6" ht="21" x14ac:dyDescent="0.25">
      <c r="C756">
        <v>625</v>
      </c>
      <c r="D756" s="17">
        <v>9.24</v>
      </c>
      <c r="E756">
        <f t="shared" si="29"/>
        <v>5.7543993733715462E-10</v>
      </c>
      <c r="F756" s="10">
        <f t="shared" si="30"/>
        <v>0.6274252913768924</v>
      </c>
    </row>
    <row r="757" spans="3:6" ht="21" x14ac:dyDescent="0.25">
      <c r="C757">
        <v>625</v>
      </c>
      <c r="D757" s="17">
        <v>9.26</v>
      </c>
      <c r="E757">
        <f t="shared" si="29"/>
        <v>5.495408738576243E-10</v>
      </c>
      <c r="F757" s="10">
        <f t="shared" si="30"/>
        <v>0.62619094993441005</v>
      </c>
    </row>
    <row r="758" spans="3:6" ht="21" x14ac:dyDescent="0.25">
      <c r="C758">
        <v>625</v>
      </c>
      <c r="D758" s="17">
        <v>9.2799999999999994</v>
      </c>
      <c r="E758">
        <f t="shared" si="29"/>
        <v>5.2480746024977249E-10</v>
      </c>
      <c r="F758" s="10">
        <f t="shared" si="30"/>
        <v>0.62501216300822016</v>
      </c>
    </row>
    <row r="759" spans="3:6" ht="21" x14ac:dyDescent="0.25">
      <c r="C759">
        <v>625</v>
      </c>
      <c r="D759" s="17">
        <v>9.3000000000000007</v>
      </c>
      <c r="E759">
        <f t="shared" si="29"/>
        <v>5.011872336272705E-10</v>
      </c>
      <c r="F759" s="10">
        <f t="shared" si="30"/>
        <v>0.62388643023320978</v>
      </c>
    </row>
    <row r="760" spans="3:6" ht="21" x14ac:dyDescent="0.25">
      <c r="C760">
        <v>625</v>
      </c>
      <c r="D760" s="17">
        <v>9.32</v>
      </c>
      <c r="E760">
        <f t="shared" si="29"/>
        <v>4.7863009232263674E-10</v>
      </c>
      <c r="F760" s="10">
        <f t="shared" si="30"/>
        <v>0.62281136377923363</v>
      </c>
    </row>
    <row r="761" spans="3:6" ht="21" x14ac:dyDescent="0.25">
      <c r="C761">
        <v>625</v>
      </c>
      <c r="D761" s="17">
        <v>9.34</v>
      </c>
      <c r="E761">
        <f t="shared" si="29"/>
        <v>4.5708818961487362E-10</v>
      </c>
      <c r="F761" s="10">
        <f t="shared" si="30"/>
        <v>0.62178468328620606</v>
      </c>
    </row>
    <row r="762" spans="3:6" ht="21" x14ac:dyDescent="0.25">
      <c r="C762">
        <v>625</v>
      </c>
      <c r="D762" s="17">
        <v>9.36</v>
      </c>
      <c r="E762">
        <f t="shared" si="29"/>
        <v>4.3651583224016624E-10</v>
      </c>
      <c r="F762" s="10">
        <f t="shared" si="30"/>
        <v>0.620804211027152</v>
      </c>
    </row>
    <row r="763" spans="3:6" ht="21" x14ac:dyDescent="0.25">
      <c r="C763">
        <v>625</v>
      </c>
      <c r="D763" s="17">
        <v>9.3800000000000008</v>
      </c>
      <c r="E763">
        <f t="shared" si="29"/>
        <v>4.1686938347033427E-10</v>
      </c>
      <c r="F763" s="10">
        <f t="shared" si="30"/>
        <v>0.61986786728895549</v>
      </c>
    </row>
    <row r="764" spans="3:6" ht="21" x14ac:dyDescent="0.25">
      <c r="C764">
        <v>625</v>
      </c>
      <c r="D764" s="17">
        <v>9.4</v>
      </c>
      <c r="E764">
        <f t="shared" si="29"/>
        <v>3.9810717055349621E-10</v>
      </c>
      <c r="F764" s="10">
        <f t="shared" si="30"/>
        <v>0.61897366596101022</v>
      </c>
    </row>
    <row r="765" spans="3:6" ht="21" x14ac:dyDescent="0.25">
      <c r="C765">
        <v>625</v>
      </c>
      <c r="D765" s="17">
        <v>9.42</v>
      </c>
      <c r="E765">
        <f t="shared" si="29"/>
        <v>3.801893963205603E-10</v>
      </c>
      <c r="F765" s="10">
        <f t="shared" si="30"/>
        <v>0.61811971032241209</v>
      </c>
    </row>
    <row r="766" spans="3:6" ht="21" x14ac:dyDescent="0.25">
      <c r="C766">
        <v>625</v>
      </c>
      <c r="D766" s="17">
        <v>9.4600000000000009</v>
      </c>
      <c r="E766">
        <f t="shared" si="29"/>
        <v>3.4673685045252974E-10</v>
      </c>
      <c r="F766" s="10">
        <f t="shared" si="30"/>
        <v>0.6165253722200289</v>
      </c>
    </row>
    <row r="767" spans="3:6" ht="21" x14ac:dyDescent="0.25">
      <c r="C767">
        <v>625</v>
      </c>
      <c r="D767" s="17">
        <v>9.48</v>
      </c>
      <c r="E767">
        <f t="shared" si="29"/>
        <v>3.3113112148259045E-10</v>
      </c>
      <c r="F767" s="10">
        <f t="shared" si="30"/>
        <v>0.61578160795137227</v>
      </c>
    </row>
    <row r="768" spans="3:6" ht="21" x14ac:dyDescent="0.25">
      <c r="C768">
        <v>625</v>
      </c>
      <c r="D768" s="17">
        <v>9.5</v>
      </c>
      <c r="E768">
        <f t="shared" si="29"/>
        <v>3.1622776601683744E-10</v>
      </c>
      <c r="F768" s="10">
        <f t="shared" si="30"/>
        <v>0.6150713185890575</v>
      </c>
    </row>
    <row r="769" spans="3:6" ht="21" x14ac:dyDescent="0.25">
      <c r="C769">
        <v>625</v>
      </c>
      <c r="D769" s="17">
        <v>9.52</v>
      </c>
      <c r="E769">
        <f t="shared" si="29"/>
        <v>3.0199517204020115E-10</v>
      </c>
      <c r="F769" s="10">
        <f t="shared" si="30"/>
        <v>0.61439299751411691</v>
      </c>
    </row>
    <row r="770" spans="3:6" ht="21" x14ac:dyDescent="0.25">
      <c r="C770">
        <v>625</v>
      </c>
      <c r="D770" s="17">
        <v>9.5399999999999991</v>
      </c>
      <c r="E770">
        <f t="shared" si="29"/>
        <v>2.8840315031266024E-10</v>
      </c>
      <c r="F770" s="10">
        <f t="shared" si="30"/>
        <v>0.61374520591660664</v>
      </c>
    </row>
    <row r="771" spans="3:6" ht="21" x14ac:dyDescent="0.25">
      <c r="C771">
        <v>625</v>
      </c>
      <c r="D771" s="17">
        <v>9.5500000000000007</v>
      </c>
      <c r="E771">
        <f t="shared" ref="E771:E795" si="31">10^-D771</f>
        <v>2.8183829312644407E-10</v>
      </c>
      <c r="F771" s="10">
        <f t="shared" ref="F771:F795" si="32">$B$7+($B$7*(E771/$B$2))</f>
        <v>0.61343232683141002</v>
      </c>
    </row>
    <row r="772" spans="3:6" ht="21" x14ac:dyDescent="0.25">
      <c r="C772">
        <v>625</v>
      </c>
      <c r="D772" s="17">
        <v>9.56</v>
      </c>
      <c r="E772">
        <f t="shared" si="31"/>
        <v>2.7542287033381539E-10</v>
      </c>
      <c r="F772" s="10">
        <f t="shared" si="32"/>
        <v>0.61312656974369728</v>
      </c>
    </row>
    <row r="773" spans="3:6" ht="21" x14ac:dyDescent="0.25">
      <c r="C773">
        <v>625</v>
      </c>
      <c r="D773" s="17">
        <v>9.58</v>
      </c>
      <c r="E773">
        <f t="shared" si="31"/>
        <v>2.6302679918953798E-10</v>
      </c>
      <c r="F773" s="10">
        <f t="shared" si="32"/>
        <v>0.61253577678512428</v>
      </c>
    </row>
    <row r="774" spans="3:6" ht="21" x14ac:dyDescent="0.25">
      <c r="D774" s="17">
        <v>9.6</v>
      </c>
      <c r="E774">
        <f t="shared" si="31"/>
        <v>2.5118864315095784E-10</v>
      </c>
      <c r="F774" s="10">
        <f t="shared" si="32"/>
        <v>0.61197157388981327</v>
      </c>
    </row>
    <row r="775" spans="3:6" ht="21" x14ac:dyDescent="0.25">
      <c r="D775" s="17">
        <v>9.6199999999999992</v>
      </c>
      <c r="E775">
        <f t="shared" si="31"/>
        <v>2.3988329190194892E-10</v>
      </c>
      <c r="F775" s="10">
        <f t="shared" si="32"/>
        <v>0.61143276430777949</v>
      </c>
    </row>
    <row r="776" spans="3:6" ht="21" x14ac:dyDescent="0.25">
      <c r="D776" s="17">
        <v>9.64</v>
      </c>
      <c r="E776">
        <f t="shared" si="31"/>
        <v>2.2908676527677644E-10</v>
      </c>
      <c r="F776" s="10">
        <f t="shared" si="32"/>
        <v>0.61091820515165984</v>
      </c>
    </row>
    <row r="777" spans="3:6" ht="21" x14ac:dyDescent="0.25">
      <c r="D777" s="17">
        <v>9.66</v>
      </c>
      <c r="E777">
        <f t="shared" si="31"/>
        <v>2.1877616239495448E-10</v>
      </c>
      <c r="F777" s="10">
        <f t="shared" si="32"/>
        <v>0.61042680497249624</v>
      </c>
    </row>
    <row r="778" spans="3:6" ht="21" x14ac:dyDescent="0.25">
      <c r="D778" s="17">
        <v>9.68</v>
      </c>
      <c r="E778">
        <f t="shared" si="31"/>
        <v>2.0892961308540397E-10</v>
      </c>
      <c r="F778" s="10">
        <f t="shared" si="32"/>
        <v>0.60995752144462534</v>
      </c>
    </row>
    <row r="779" spans="3:6" ht="21" x14ac:dyDescent="0.25">
      <c r="D779" s="17">
        <v>9.6999999999999993</v>
      </c>
      <c r="E779">
        <f t="shared" si="31"/>
        <v>1.9952623149688802E-10</v>
      </c>
      <c r="F779" s="10">
        <f t="shared" si="32"/>
        <v>0.60950935915476667</v>
      </c>
    </row>
    <row r="780" spans="3:6" ht="21" x14ac:dyDescent="0.25">
      <c r="D780" s="17">
        <v>9.7200000000000006</v>
      </c>
      <c r="E780">
        <f t="shared" si="31"/>
        <v>1.9054607179632416E-10</v>
      </c>
      <c r="F780" s="10">
        <f t="shared" si="32"/>
        <v>0.60908136749061725</v>
      </c>
    </row>
    <row r="781" spans="3:6" ht="21" x14ac:dyDescent="0.25">
      <c r="D781" s="17">
        <v>9.74</v>
      </c>
      <c r="E781">
        <f t="shared" si="31"/>
        <v>1.8197008586099781E-10</v>
      </c>
      <c r="F781" s="10">
        <f t="shared" si="32"/>
        <v>0.60867263862447551</v>
      </c>
    </row>
    <row r="782" spans="3:6" ht="21" x14ac:dyDescent="0.25">
      <c r="D782" s="17">
        <v>9.76</v>
      </c>
      <c r="E782">
        <f t="shared" si="31"/>
        <v>1.7378008287493709E-10</v>
      </c>
      <c r="F782" s="10">
        <f t="shared" si="32"/>
        <v>0.60828230558761731</v>
      </c>
    </row>
    <row r="783" spans="3:6" ht="21" x14ac:dyDescent="0.25">
      <c r="D783" s="17">
        <v>9.7799999999999994</v>
      </c>
      <c r="E783">
        <f t="shared" si="31"/>
        <v>1.6595869074375624E-10</v>
      </c>
      <c r="F783" s="10">
        <f t="shared" si="32"/>
        <v>0.60790954043133849</v>
      </c>
    </row>
    <row r="784" spans="3:6" ht="21" x14ac:dyDescent="0.25">
      <c r="D784" s="17">
        <v>9.8000000000000007</v>
      </c>
      <c r="E784">
        <f t="shared" si="31"/>
        <v>1.5848931924611098E-10</v>
      </c>
      <c r="F784" s="10">
        <f t="shared" si="32"/>
        <v>0.60755355247076503</v>
      </c>
    </row>
    <row r="785" spans="4:6" ht="21" x14ac:dyDescent="0.25">
      <c r="D785" s="17">
        <v>9.82</v>
      </c>
      <c r="E785">
        <f t="shared" si="31"/>
        <v>1.5135612484362048E-10</v>
      </c>
      <c r="F785" s="10">
        <f t="shared" si="32"/>
        <v>0.60721358660770441</v>
      </c>
    </row>
    <row r="786" spans="4:6" ht="21" x14ac:dyDescent="0.25">
      <c r="D786" s="17">
        <v>9.84</v>
      </c>
      <c r="E786">
        <f t="shared" si="31"/>
        <v>1.4454397707459247E-10</v>
      </c>
      <c r="F786" s="10">
        <f t="shared" si="32"/>
        <v>0.60688892172898123</v>
      </c>
    </row>
    <row r="787" spans="4:6" ht="21" x14ac:dyDescent="0.25">
      <c r="D787" s="17">
        <v>9.86</v>
      </c>
      <c r="E787">
        <f t="shared" si="31"/>
        <v>1.3803842646028825E-10</v>
      </c>
      <c r="F787" s="10">
        <f t="shared" si="32"/>
        <v>0.6065788691768591</v>
      </c>
    </row>
    <row r="788" spans="4:6" ht="21" x14ac:dyDescent="0.25">
      <c r="D788" s="17">
        <v>9.8800000000000008</v>
      </c>
      <c r="E788">
        <f t="shared" si="31"/>
        <v>1.3182567385564002E-10</v>
      </c>
      <c r="F788" s="10">
        <f t="shared" si="32"/>
        <v>0.60628277128830532</v>
      </c>
    </row>
    <row r="789" spans="4:6" ht="21" x14ac:dyDescent="0.25">
      <c r="D789" s="17">
        <v>9.89</v>
      </c>
      <c r="E789">
        <f t="shared" si="31"/>
        <v>1.2882495516931275E-10</v>
      </c>
      <c r="F789" s="10">
        <f t="shared" si="32"/>
        <v>0.60613975795368447</v>
      </c>
    </row>
    <row r="790" spans="4:6" ht="21" x14ac:dyDescent="0.25">
      <c r="D790" s="17">
        <v>9.9</v>
      </c>
      <c r="E790">
        <f t="shared" si="31"/>
        <v>1.2589254117941656E-10</v>
      </c>
      <c r="F790" s="10">
        <f t="shared" si="32"/>
        <v>0.60599999999999998</v>
      </c>
    </row>
    <row r="791" spans="4:6" ht="21" x14ac:dyDescent="0.25">
      <c r="D791" s="17">
        <v>9.94</v>
      </c>
      <c r="E791">
        <f t="shared" si="31"/>
        <v>1.1481536214968818E-10</v>
      </c>
      <c r="F791" s="10">
        <f t="shared" si="32"/>
        <v>0.60547206503613549</v>
      </c>
    </row>
    <row r="792" spans="4:6" ht="21" x14ac:dyDescent="0.25">
      <c r="D792" s="17">
        <v>9.9600000000000009</v>
      </c>
      <c r="E792">
        <f t="shared" si="31"/>
        <v>1.0964781961431802E-10</v>
      </c>
      <c r="F792" s="10">
        <f t="shared" si="32"/>
        <v>0.6052257815397365</v>
      </c>
    </row>
    <row r="793" spans="4:6" ht="21" x14ac:dyDescent="0.25">
      <c r="D793" s="17">
        <v>9.98</v>
      </c>
      <c r="E793">
        <f t="shared" si="31"/>
        <v>1.0471285480508951E-10</v>
      </c>
      <c r="F793" s="10">
        <f t="shared" si="32"/>
        <v>0.60499058262661598</v>
      </c>
    </row>
    <row r="794" spans="4:6" ht="21" x14ac:dyDescent="0.25">
      <c r="D794" s="17">
        <v>10</v>
      </c>
      <c r="E794">
        <f t="shared" si="31"/>
        <v>1E-10</v>
      </c>
      <c r="F794" s="10">
        <f t="shared" si="32"/>
        <v>0.6047659694083457</v>
      </c>
    </row>
    <row r="795" spans="4:6" ht="21" x14ac:dyDescent="0.25">
      <c r="D795" s="17">
        <v>11</v>
      </c>
      <c r="E795">
        <f t="shared" si="31"/>
        <v>9.9999999999999994E-12</v>
      </c>
      <c r="F795" s="10">
        <f t="shared" si="32"/>
        <v>0.60047659694083455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Cal. H ascorbic</vt:lpstr>
      <vt:lpstr>Buffer capacity</vt:lpstr>
      <vt:lpstr>Volume administered</vt:lpstr>
      <vt:lpstr>Heroin solubility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Oisín Kavanagh</dc:creator>
  <cp:lastModifiedBy>Oisín Kavanagh</cp:lastModifiedBy>
  <dcterms:created xsi:type="dcterms:W3CDTF">2022-08-16T17:02:32Z</dcterms:created>
  <dcterms:modified xsi:type="dcterms:W3CDTF">2023-02-14T15:52:33Z</dcterms:modified>
</cp:coreProperties>
</file>