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GS_ThinkPad\Zwischensicherung Server\Oral Health_NGPs_Review\Review_NGPs_Oral Health_Role of Nicotine\Harm Reduction Journal\Revision_3\"/>
    </mc:Choice>
  </mc:AlternateContent>
  <xr:revisionPtr revIDLastSave="0" documentId="13_ncr:1_{CE93A0FC-1A11-4011-BB50-166FFB4649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5" i="1" l="1"/>
  <c r="N95" i="1"/>
  <c r="K253" i="1" l="1"/>
  <c r="K223" i="1"/>
  <c r="K243" i="1" l="1"/>
  <c r="K116" i="1"/>
  <c r="K30" i="1"/>
  <c r="B253" i="1"/>
  <c r="B243" i="1" l="1"/>
  <c r="B223" i="1"/>
  <c r="B116" i="1"/>
  <c r="B30" i="1"/>
  <c r="G255" i="1" l="1"/>
  <c r="G254" i="1"/>
  <c r="G253" i="1"/>
  <c r="E255" i="1"/>
  <c r="E254" i="1"/>
  <c r="E253" i="1"/>
  <c r="P198" i="1"/>
  <c r="P197" i="1"/>
  <c r="P196" i="1"/>
  <c r="N198" i="1"/>
  <c r="N197" i="1"/>
  <c r="N196" i="1"/>
  <c r="P182" i="1"/>
  <c r="P181" i="1"/>
  <c r="P180" i="1"/>
  <c r="N182" i="1"/>
  <c r="N181" i="1"/>
  <c r="N180" i="1"/>
  <c r="P169" i="1"/>
  <c r="P168" i="1"/>
  <c r="P167" i="1"/>
  <c r="N169" i="1"/>
  <c r="N168" i="1"/>
  <c r="N167" i="1"/>
  <c r="P138" i="1"/>
  <c r="P137" i="1"/>
  <c r="P136" i="1"/>
  <c r="N138" i="1"/>
  <c r="N137" i="1"/>
  <c r="N136" i="1"/>
  <c r="P97" i="1"/>
  <c r="N97" i="1"/>
  <c r="P96" i="1"/>
  <c r="N96" i="1"/>
  <c r="P67" i="1"/>
  <c r="P66" i="1"/>
  <c r="P65" i="1"/>
  <c r="N67" i="1"/>
  <c r="N66" i="1"/>
  <c r="N65" i="1"/>
  <c r="P49" i="1"/>
  <c r="P48" i="1"/>
  <c r="P47" i="1"/>
  <c r="N49" i="1"/>
  <c r="N48" i="1"/>
  <c r="N47" i="1"/>
  <c r="G245" i="1"/>
  <c r="G244" i="1"/>
  <c r="G243" i="1"/>
  <c r="E245" i="1"/>
  <c r="E244" i="1"/>
  <c r="E243" i="1"/>
  <c r="G225" i="1"/>
  <c r="G224" i="1"/>
  <c r="G223" i="1"/>
  <c r="E225" i="1"/>
  <c r="E224" i="1"/>
  <c r="E223" i="1"/>
  <c r="G118" i="1"/>
  <c r="G117" i="1"/>
  <c r="G116" i="1"/>
  <c r="E118" i="1"/>
  <c r="E117" i="1"/>
  <c r="E116" i="1"/>
  <c r="G32" i="1"/>
  <c r="G31" i="1"/>
  <c r="G30" i="1"/>
  <c r="E32" i="1"/>
  <c r="E30" i="1"/>
  <c r="E31" i="1"/>
  <c r="N99" i="1" l="1"/>
  <c r="N98" i="1"/>
  <c r="P99" i="1"/>
  <c r="P98" i="1"/>
  <c r="P200" i="1"/>
  <c r="P184" i="1"/>
  <c r="P50" i="1"/>
  <c r="P170" i="1"/>
  <c r="P183" i="1"/>
  <c r="P139" i="1"/>
  <c r="P140" i="1"/>
  <c r="P69" i="1"/>
  <c r="P199" i="1"/>
  <c r="G256" i="1"/>
  <c r="G257" i="1"/>
  <c r="E257" i="1"/>
  <c r="E256" i="1"/>
  <c r="N200" i="1"/>
  <c r="N199" i="1"/>
  <c r="N183" i="1"/>
  <c r="N184" i="1"/>
  <c r="P171" i="1"/>
  <c r="N171" i="1"/>
  <c r="N170" i="1"/>
  <c r="N140" i="1"/>
  <c r="N139" i="1"/>
  <c r="P68" i="1"/>
  <c r="N69" i="1"/>
  <c r="N68" i="1"/>
  <c r="P51" i="1"/>
  <c r="N51" i="1"/>
  <c r="N50" i="1"/>
  <c r="E34" i="1"/>
  <c r="G119" i="1"/>
  <c r="G247" i="1"/>
  <c r="E247" i="1"/>
  <c r="E246" i="1"/>
  <c r="G246" i="1"/>
  <c r="E33" i="1"/>
  <c r="G226" i="1"/>
  <c r="G120" i="1"/>
  <c r="G227" i="1"/>
  <c r="E227" i="1"/>
  <c r="E226" i="1"/>
  <c r="E119" i="1"/>
  <c r="E120" i="1"/>
  <c r="G34" i="1"/>
  <c r="G33" i="1"/>
</calcChain>
</file>

<file path=xl/sharedStrings.xml><?xml version="1.0" encoding="utf-8"?>
<sst xmlns="http://schemas.openxmlformats.org/spreadsheetml/2006/main" count="841" uniqueCount="225">
  <si>
    <t>Endpoint</t>
  </si>
  <si>
    <t>Comment</t>
  </si>
  <si>
    <t>Mutations in POLP</t>
  </si>
  <si>
    <t>Mutations in HPRT</t>
  </si>
  <si>
    <t>Histological changes in oral cells</t>
  </si>
  <si>
    <t>mRNA or miRNA levels</t>
  </si>
  <si>
    <t>I. Precancerous lesions and oxidative stress in the oral cells, tissues or fluids</t>
  </si>
  <si>
    <t>Micronuclei (MN)</t>
  </si>
  <si>
    <t>Product comparison</t>
  </si>
  <si>
    <t>Outcome</t>
  </si>
  <si>
    <t>EC vs NU (or NS)</t>
  </si>
  <si>
    <t>EC vs CC</t>
  </si>
  <si>
    <t>EC vs dual</t>
  </si>
  <si>
    <t>LDH (saliva)</t>
  </si>
  <si>
    <t>8-OHdG</t>
  </si>
  <si>
    <t>Reference *</t>
  </si>
  <si>
    <t>NNN (in saliva)</t>
  </si>
  <si>
    <t>HTP vs NU (or NS)</t>
  </si>
  <si>
    <t>°1</t>
  </si>
  <si>
    <t>°0</t>
  </si>
  <si>
    <t>HTP vs CC</t>
  </si>
  <si>
    <t>Acrolein-DNA adducts</t>
  </si>
  <si>
    <t>GSH-Px</t>
  </si>
  <si>
    <t>MPO</t>
  </si>
  <si>
    <t>CTX</t>
  </si>
  <si>
    <t>N</t>
  </si>
  <si>
    <t>Mean</t>
  </si>
  <si>
    <t>SD</t>
  </si>
  <si>
    <t>95 % CI low</t>
  </si>
  <si>
    <t>95 % CI high</t>
  </si>
  <si>
    <r>
      <t xml:space="preserve">User </t>
    </r>
    <r>
      <rPr>
        <b/>
        <i/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 xml:space="preserve"> non-user (NU)</t>
    </r>
  </si>
  <si>
    <r>
      <t> </t>
    </r>
    <r>
      <rPr>
        <sz val="10"/>
        <color theme="1"/>
        <rFont val="Times New Roman"/>
        <family val="1"/>
      </rPr>
      <t>Akram et al., 2021 (3)</t>
    </r>
  </si>
  <si>
    <t>II. Inflammatory processes and changes in BOBEs (BOPHs)</t>
  </si>
  <si>
    <t>Gene dysregulation (towards cancer)</t>
  </si>
  <si>
    <t>Gingivitis</t>
  </si>
  <si>
    <t>Pariodontitis</t>
  </si>
  <si>
    <t>TIMP-1</t>
  </si>
  <si>
    <t>PGE-2</t>
  </si>
  <si>
    <t>RAGE</t>
  </si>
  <si>
    <t>EN-RAGE</t>
  </si>
  <si>
    <t>IL-1ß</t>
  </si>
  <si>
    <t>IL-2</t>
  </si>
  <si>
    <t>IL-4 (anti-inflamm., direction reversed)</t>
  </si>
  <si>
    <t>IL-6</t>
  </si>
  <si>
    <r>
      <t> </t>
    </r>
    <r>
      <rPr>
        <sz val="10"/>
        <color theme="1"/>
        <rFont val="Times New Roman"/>
        <family val="1"/>
      </rPr>
      <t>Alharthi et al., 2019 (7)</t>
    </r>
  </si>
  <si>
    <r>
      <t> </t>
    </r>
    <r>
      <rPr>
        <sz val="10"/>
        <color theme="1"/>
        <rFont val="Times New Roman"/>
        <family val="1"/>
      </rPr>
      <t>Al-Aali et al., 2018 (4)</t>
    </r>
  </si>
  <si>
    <r>
      <t> </t>
    </r>
    <r>
      <rPr>
        <sz val="10"/>
        <color theme="1"/>
        <rFont val="Times New Roman"/>
        <family val="1"/>
      </rPr>
      <t>Al-Hamoudi et al., 2020 (5)</t>
    </r>
  </si>
  <si>
    <t xml:space="preserve">IL-8 
(smoking inhibits stimulation of IL-8: increase/decrease inversed) </t>
  </si>
  <si>
    <t>EC vs CC (FS)</t>
  </si>
  <si>
    <t>IL-9 (anti-inflammatory: inversed)</t>
  </si>
  <si>
    <t>IL-12p70</t>
  </si>
  <si>
    <t>IL-13 (anti-inflammatory: inversed)</t>
  </si>
  <si>
    <t>IL-15</t>
  </si>
  <si>
    <t>IL-18</t>
  </si>
  <si>
    <t>TNF-alpha</t>
  </si>
  <si>
    <t>INF-gamma</t>
  </si>
  <si>
    <t>GM-CSF</t>
  </si>
  <si>
    <t>MMP-8</t>
  </si>
  <si>
    <t>MMP-9</t>
  </si>
  <si>
    <r>
      <t> </t>
    </r>
    <r>
      <rPr>
        <sz val="10"/>
        <color theme="1"/>
        <rFont val="Times New Roman"/>
        <family val="1"/>
      </rPr>
      <t>Ali et al., 2022 (7)</t>
    </r>
  </si>
  <si>
    <t>III. Changes in oral clinical parameters including dental issues</t>
  </si>
  <si>
    <t>Risk of caries and other dental problems</t>
  </si>
  <si>
    <t>pH of saliva</t>
  </si>
  <si>
    <t>Total proteins in saliva</t>
  </si>
  <si>
    <t>Calicium in saliva</t>
  </si>
  <si>
    <t>Phosphate in saliva</t>
  </si>
  <si>
    <t>PI or PS</t>
  </si>
  <si>
    <t>IgA (saliva), inversed</t>
  </si>
  <si>
    <t>Lysozyme (saliva, anti-bact.), inversed</t>
  </si>
  <si>
    <t>Lactoferrin (saliva anti-bact.), inversed</t>
  </si>
  <si>
    <t xml:space="preserve">Poor oral health (incl. gum and periodontal dis.) </t>
  </si>
  <si>
    <t>Tongue or cheek pain</t>
  </si>
  <si>
    <t>GI, gingival pain and/or bleeding</t>
  </si>
  <si>
    <t>OML (total)</t>
  </si>
  <si>
    <t>EC vs FS</t>
  </si>
  <si>
    <t>Nicotine stomatitits</t>
  </si>
  <si>
    <t>Hyperplastic candidiasis</t>
  </si>
  <si>
    <t>Hairy tongue</t>
  </si>
  <si>
    <t>BOP, inversed</t>
  </si>
  <si>
    <t>PD</t>
  </si>
  <si>
    <t>MBL (including PIBL, BLT, RBL, CBL)</t>
  </si>
  <si>
    <t>CAL</t>
  </si>
  <si>
    <t>OPG</t>
  </si>
  <si>
    <t>RANKL</t>
  </si>
  <si>
    <t>Bad breath</t>
  </si>
  <si>
    <t>MT</t>
  </si>
  <si>
    <t>Alharthi et al., 2019 {Alharthi, 2019 #183329}</t>
  </si>
  <si>
    <t>alpha-Diversity</t>
  </si>
  <si>
    <t>beta-Diversity</t>
  </si>
  <si>
    <t>Faith's phylogenitic diversity</t>
  </si>
  <si>
    <t>Pathogen over-representation and higher virulence</t>
  </si>
  <si>
    <t>BOP (inverted)</t>
  </si>
  <si>
    <t>MBL</t>
  </si>
  <si>
    <t>Tommasi, S., H. Blumenfeld, and A. Besaratinia: Vaping Dose, Device Type, and E-Liquid Flavor Are Determinants of DNA Damage in Electronic Cigarette Users; Nicotine &amp; tobacco research : official journal of the Society for Research on Nicotine and Tobacco 25 (2023) 1145-1154. DOI: 10.1093/ntr/ntad003</t>
  </si>
  <si>
    <t>Reeve, G.S., M.R. Rostami, R.F. Reich, D.A. Behrman, P.L. Leopold, R.G. Crystal, and Y. Strulovici-Barel: Oral Epithelium Response of Electronic Cigarette Users to Electronic Cigarette; Journal of oral pathology &amp; medicine : official publication of the International Association of Oral Pathologists and the American Academy of Oral Pathology 52 (2023) 431-439. DOI: 10.1111/jop.13380</t>
  </si>
  <si>
    <t xml:space="preserve">Pop, A.M., R. Coroș, A.M. Stoica, and M. Monea: Early Diagnosis of Oral Mucosal Alterations in Smokers and E-Cigarette Users Based on Micronuclei Count: A Cross-Sectional Study among Dental Students; International journal of environmental research and public health 18 (2021) 13246. </t>
  </si>
  <si>
    <t>Schwarzmeier LÂ, T., B.S. da Cruz, C.C.P. Ferreira, B. Carvalho, M.G.O. Alves, C.F. Lima Carta, J.R. Scholz, and J.D. Almeida: E-Cig Might Cause Cell Damage of Oral Mucosa; Oral surgery, oral medicine, oral pathology and oral radiology 131 (2021) 435-443. DOI: 10.1016/j.oooo.2020.11.009</t>
  </si>
  <si>
    <t>Franco, T., S. Trapasso, L. Puzzo, and E. Allegra: Electronic Cigarette: Role in the Primary Prevention of Oral Cavity Cancer; Clinical medicine insights. Ear, nose and throat 9 (2016) 7-12. DOI: 10.4137/cment.s40364</t>
  </si>
  <si>
    <t>Pandarathodiyil, A.K., A. Ramanathan, R. Garg, J.G. Doss, F.B. Abd Rahman, W.M.N. Ghani, and S. Warnakulasuriya: Lactate Dehydrogenase Levels in the Saliva of Cigarette and E-Cigarette Smokers (Vapers): A Comparative Analysis; Asian Pacific journal of cancer prevention : APJCP 22 (2021) 3227-3235. DOI: 10.31557/apjcp.2021.22.10.3227</t>
  </si>
  <si>
    <t xml:space="preserve">Karaaslan, F., A. Dikilita, and U. Yi_it: The Effects of Vaping Electronic Cigarettes on Periodontitis; Australian dental journal 65 (2020) 143-149. </t>
  </si>
  <si>
    <t>Tommasi, S., A.W. Caliri, A. Caceres, D.E. Moreno, M. Li, Y. Chen, K.D. Siegmund, and A. Besaratinia: Deregulation of Biologically Significant Genes and Associated Molecular Pathways in the Oral Epithelium of Electronic Cigarette Users; International journal of molecular sciences 20 (2019). DOI: 10.3390/ijms20030738</t>
  </si>
  <si>
    <r>
      <t xml:space="preserve">Bustamante, G., B. Ma, G. Yakovlev, K. Yershova, C. Le, J. Jensen, D.K. Hatsukami, and I. Stepanov: Presence of the Carcinogen 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'-Nitrosonornicotine in Saliva of E-Cigarette Users; Chem. Res. Toxicol. 31 (2018) 731-738. DOI: 10.1021/acs.chemrestox.8b00089</t>
    </r>
  </si>
  <si>
    <t>Scherer, G., M. Scherer, J. Mutze, T. Hauke, and N. Pluym: Assessment of the Exposure to Tobacco-Specific Nitrosamines and Minor Tobacco Alkaloids in Users of Various Tobacco/Nicotine Products; Chem Res Toxicol 35 (2022) 684-693. DOI: 10.1021/acs.chemrestox.2c00020</t>
  </si>
  <si>
    <t>Cheng, G., J. Guo, S.G. Carmella, B. Lindgren, J. Ikuemonisan, J. Jensen, D.K. Hatsukami, S. Balbo, and S.S. Hecht: Increased Acrolein-DNA Adducts in Buccal Brushings of E-Cigarette Users; Carcinogenesis 43 (2022) 437-444. DOI: 10.1093/carcin/bgac026</t>
  </si>
  <si>
    <t>Ye, D., S. Gajendra, G. Lawyer, N. Jadeja, D. Pishey, S. Pathagunti, J. Lyons, P. Veazie, G. Watson, S. McIntosh, and I. Rahman: Inflammatory Biomarkers and Growth Factors in Saliva and Gingival Crevicular Fluid of E-Cigarette Users, Cigarette Smokers, and Dual Smokers: A Pilot Study; Journal of periodontology 91 (2020) 1274-1283. DOI: 10.1002/jper.19-0457</t>
  </si>
  <si>
    <t>Akram, Z., S. Aati, A. Alrahlah, F. Vohra, and A. Fawzy: Longitudinal Evaluation of Clinical, Spectral and Tissue Degradation Biomarkers in Progression of Periodontitis among Cigarette and Electronic Cigarette Smokers; J Dent (2021) 103678. DOI: https://doi.org/10.1016/j.jdent.2021.103678</t>
  </si>
  <si>
    <t>Park, B., H. Koh, M. Patatanian, H. Reyes-Caballero, N. Zhao, J. Meinert, J.T. Holbrook, L.I. Leinbach, and S. Biswal: The Mediating Roles of the Oral Microbiome in Saliva and Subgingival Sites between E-Cigarette Smoking and Gingival Inflammation; BMC microbiology 23 (2023). DOI: 10.1186/s12866-023-02779-z</t>
  </si>
  <si>
    <t>ALHarthi, S.S., M. BinShabaib, Z. Akram, I. Rahman, G.E. Romanos, and F. Javed: Impact of Cigarette Smoking and Vaping on the Outcome of Full-Mouth Ultrasonic Scaling among Patients with Gingival Inflammation: A Prospective Study; Clinical oral investigations 23 (2019) 2751-2758. DOI: https://doi.org/10.1007/s00784-018-2725-2</t>
  </si>
  <si>
    <t>Xu, F., S. Pushalkar, Z. Lin, S.C. Thomas, J.K. Persaud, M.A. Sierra, M. Vardhan, R. Vasconcelos, A. Akapo, Y. Guo, T. Gordon, P.M. Corby, A.R. Kamer, X. Li, and D. Saxena: Electronic Cigarette Use Enriches Periodontal Pathogens; Mol Oral Microbiol (2022). DOI: 10.1111/omi.12361</t>
  </si>
  <si>
    <t>AlJasser, R., M. Zahid, M. AlSarhan, D. AlOtaibi, and S. AlOraini: The Effect of Conventional Versus Electronic Cigarette Use on Treatment Outcomes of Peri-Implant Disease; BMC oral health 21 (2021) 480. DOI: 10.1186/s12903-021-01784-w</t>
  </si>
  <si>
    <t>Miluna, S., R. Melderis, L. Briuka, I. Skadins, R. Broks, J. Kroica, and D. Rostoka: The Correlation of Swedish Snus, Nicotine Pouches and Other Tobacco Products with Oral Mucosal Health and Salivary Biomarkers; Dentistry journal 10 (2022). DOI: 10.3390/dj10080154</t>
  </si>
  <si>
    <t>Faridoun, A., A.S. Sultan, M. Ann Jabra-Rizk, and T.F. Meiller: Salivary Biomarker Profiles in E-Cigarette Users and Conventional Smokers: A Cross-Sectional Study; Oral Dis 27 (2021) 277-279. DOI: 10.1111/odi.13533</t>
  </si>
  <si>
    <t>Verma, A., K. Anand, M. Bhargava, A. Kolluri, M. Kumar, and D.H. Palve: Comparative Evaluation of Salivary Biomarker Levels in E-Cigarette Smokers and Conventional Smokers; Journal of pharmacy &amp; bioallied sciences 13 (2021) S1642-s1645. DOI: 10.4103/jpbs.jpbs_393_21</t>
  </si>
  <si>
    <t>AlQahtani, M.A., A.S. Alayad, A. Alshihri, F.O.B. Correa, and Z. Akram: Clinical Peri-Implant Parameters and Inflammatory Cytokine Profile among Smokers of Cigarette, E-Cigarette, and Waterpipe; Clin Implant Dent Relat Res 13 (2018) 55-58. DOI: 10.1111/cid.12664</t>
  </si>
  <si>
    <t>ArRejaie, A.S., K.A. Al-Aali, M. Alrabiah, F. Vohra, S.A. Mokeem, G.B. Rcdc, A. Alrahla, and T. Abduljabbar: Proinflammatory Cytokine Levels and Peri-Implant Parameters among Cigarette Smokers, Individuals Vaping Electronic Cigarettes and Non-Smokers; Journal of periodontology 90 (2019) 367-374. DOI: 10.1002/jper.18-0045</t>
  </si>
  <si>
    <t>BinShabaib, M., S.S. ALHarthi, Z. Akram, J. Khan, I. Rahman, G.E. Romanos, and F. Javed: Clinical Periodontal Status and Gingival Crevicular Fluid Cytokine Profile among Cigarette-Smokers, Electronic-Cigarette Users and Never-Smokers; Archives of oral biology 102 (2019) 212-217. DOI: https://doi.org/10.1016/j.archoralbio.2019.05.001</t>
  </si>
  <si>
    <t>Al-Aali, K.A., M. Alrabiah, A.S. ArRejaie, T. Abduljabbar, F. Vohra, and Z. Akram: Peri-Implant Parameters, Tumor Necrosis Factor-Alpha, and Interleukin-1 Beta Levels in Vaping Individuals; Clin Implant Dent Relat Res 20 (2018) 410-415. DOI: https://doi.org/10.1111/cid.12597</t>
  </si>
  <si>
    <t>Mokeem, S.A., M.N. Alasqah, D. Michelogiannakis, A.A. Al-Kheraif, G.E. Romanos, and F. Javed: Clinical and Radiographic Periodontal Status and Whole Salivary Cotinine, Il-1beta and Il-6 Levels in Cigarette- and Waterpipe-Smokers and E-Cig Users; Environmental toxicology and pharmacology 61 (2018) 38-43. DOI: 10.1016/j.etap.2018.05.016</t>
  </si>
  <si>
    <r>
      <t>Pushalkar, S., B. Paul, Q. Li, J. Yang, R. Vasconcelos, S. Makwana, J.M. Gonzalez, S. Shah, C. Xie, M.N. Janal, E. Queiroz, M. Bederoff, J. Leinwand, J. Solarewicz, F. Xu, E. Aboseria, Y. Guo, D. Aguallo, C. Gomez, A. Kamer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>: Electronic Cigarette Aerosol Modulates the Oral Microbiome and Increases Risk of Infection; iScience 23 (2020). DOI: 10.1016/j.isci.2020.100884</t>
    </r>
  </si>
  <si>
    <t>Thomas, S.C., F. Xu, S. Pushalkar, Z. Lin, N. Thakor, M. Vardhan, Z. Flaminio, A. Khodadadi-Jamayran, R. Vasconcelos, A. Akapo, E. Queiroz, M. Bederoff, M.N. Janal, Y. Guo, D. Aguallo, T. Gordon, P.M. Corby, A.R. Kamer, X. Li, and D. Saxena: Electronic Cigarette Use Promotes a Unique Periodontal Microbiome; mBio 13 (2022). DOI: 10.1128/mbio.00075-22</t>
  </si>
  <si>
    <t>Ganesan, S.M., S.M. Dabdoub, H.N. Nagaraja, M.L. Scott, S. Pamulapati, M.L. Berman, P.G. Shields, M.E. Wewers, and P.S. Kumar: Adverse Effects of Electronic Cigarettes on the Disease-Naive Oral Microbiome; Sci Adv 6 (2020) eaaz0108. DOI: 10.1126/sciadv.aaz0108</t>
  </si>
  <si>
    <t>Al-Hamoudi, N., A. Alsahhaf, M. Al Deeb, M. Alrabiah, F. Vohra, and T. Abduljabbar: Effect of Scaling and Root Planing on the Expression of Anti-Inflammatory Cytokines (Il-4, Il-9, Il-10, and Il-13) in the Gingival Crevicular Fluid of Electronic Cigarette Users and Non-Smokers with Moderate Chronic Periodontitis; Journal of periodontal &amp; implant science 50 (2020) 74-82. DOI: 10.5051/jpis.2020.50.2.74</t>
  </si>
  <si>
    <t>Ali, D., I. Kuyunov, J.K. Baskaradoss, and T. Mikami: Comparison of Periodontal Status and Salivary Il-15 and -18 Levels in Cigarette-Smokers and Individuals Using Electronic Nicotine Delivery Systems; BMC oral health 22 (2022) 655. DOI: 10.1186/s12903-022-02700-6</t>
  </si>
  <si>
    <t>Irusa, K.F., M. Finkelman, B. Magnuson, T. Donovan, and S.E. Eisen: A Comparison of the Caries Risk between Patients Who Use Vapes or Electronic Cigarettes and Those Who Do Not: A Cross-Sectional Study; Journal of the American Dental Association (1939) 153 (2022) 1179-1183. DOI: 10.1016/j.adaj.2022.09.013</t>
  </si>
  <si>
    <t>Vemulapalli, A., S.R. Mandapati, A. Kotha, and S. Aryal: Association between Vaping and Untreated Caries: A Cross-Sectional Study of National Health and Nutrition Examination Survey 2017-2018 Data; Journal of the American Dental Association (1939) 152 (2021) 720-729. DOI: 10.1016/j.adaj.2021.04.014</t>
  </si>
  <si>
    <t>Akinkugbe, A.A.: Cigarettes, E-Cigarettes, and Adolescents' Oral Health: Findings from the Population Assessment of Tobacco and Health (Path) Study; JDR clinical and translational research (2018) 2380084418806870. DOI: 10.1177/2380084418806870</t>
  </si>
  <si>
    <t>Cho, J.H.: The Association between Electronic-Cigarette Use and Self-Reported Oral Symptoms Including Cracked or Broken Teeth and Tongue and/or inside-Cheek Pain among Adolescents: A Cross-Sectional Study; PLoS One 12 (2017) e0180506. DOI: 10.1371/journal.pone.0180506</t>
  </si>
  <si>
    <t xml:space="preserve">Ghazali, A.F., A.F. Ismail, and A. Daud: Caries Experience among Cigarette and E-Cigarette Users: A 6-Month Prospective Study; Journal of Pharmaceutical Sciences and Research 11 (2019) 2566-2569. </t>
  </si>
  <si>
    <t>Cichońska, D., A. Kusiak, B. Kochańska, J. Ochocińska, and D. Świetlik: Influence of Electronic Cigarettes on Selected Physicochemical Properties of Saliva; International journal of environmental research and public health 19 (2022). DOI: 10.3390/ijerph19063314</t>
  </si>
  <si>
    <t>Alazmi, S.O., F.J. Almutairi, and B.A. Alresheedi: Comparison of Peri-Implant Clinicoradiographic Parameters among Non-Smokers and Individuals Using Electronic Nicotine Delivery Systems at 8 Years of Follow-Up; Oral health &amp; preventive dentistry 19 (2021) 511-516. DOI: 10.3290/j.ohpd.b2082123</t>
  </si>
  <si>
    <t>Ibraheem, W.I., H.I. Fageeh, R.S. Preethanath, F.A. Alzahrani, A.S. Al-Zawawi, D.D. Divakar, and A.A. Al-Kheraif: Comparison of Rankl and Osteoprotegerin Levels in the Gingival Crevicular Fluid of Young Cigarette- and Waterpipe-Smokers and Individuals Using Electronic Nicotine Delivery Systems; Archives of oral biology 115 (2020). DOI: 10.1016/j.archoralbio.2020.104714</t>
  </si>
  <si>
    <t>Vohra, F., I.A. Bukhari, S.A. Sheikh, R. Albaijan, and M. Naseem: Comparison of Self-Rated Oral Symptoms and Periodontal Status among Cigarette Smokers and Individuals Using Electronic Nicotine Delivery Systems; Journal of American college health : J of ACH 68 (2020) 788-793. DOI: 10.1080/07448481.2019.1709476</t>
  </si>
  <si>
    <t>Alqahtani, F., M. Alqahtani, A.H. Albaqawi, A.A. Al-Kheraif, and F. Javed: Comparison of Cotinine Levels in the Peri-Implant Sulcular Fluid among Cigarette and Waterpipe Smokers, Electronic-Cigarette Users, and Nonsmokers; Clin Implant Dent Relat Res 21 (2019) 702-707. DOI: 10.1111/cid.12813</t>
  </si>
  <si>
    <t>Javed, F., T. Abduljabbar, F. Vohra, H. Malmstrom, I. Rahman, and G.E. Romanos: Comparison of Periodontal Parameters and Self-Perceived Oral Symptoms among Cigarette Smokers, Individuals Vaping Electronic Cigarettes, and Never-Smokers; Journal of periodontology 88 (2017) 1059-1065. DOI: 10.1902/jop.2017.170197</t>
  </si>
  <si>
    <t>Cichonska, D., A. Kusiak, B. Kochanska, J. Ochocinska, and D. Swietlik: Influence of Electronic Cigarettes on Selected Antibacterial Properties of Saliva; International journal of environmental research and public health 16 (2019). DOI: 10.3390/ijerph16224433</t>
  </si>
  <si>
    <t>Huilgol, P., S.P. Bhatt, N. Biligowda, N.C. Wright, and J.M. Wells: Association of E-Cigarette Use with Oral Health: A Population-Based Cross-Sectional Questionnaire Study; Journal of public health (Oxford, England) 41 (2019) 354-361. DOI: 10.1093/pubmed/fdy082</t>
  </si>
  <si>
    <t>Atuegwu, N.C., M.F. Perez, C. Oncken, S. Thacker, E.L. Mead, and E.M. Mortensen: Association between Regular Electronic Nicotine Product Use and Self-Reported Periodontal Disease Status: Population Assessment of Tobacco and Health Survey; International journal of environmental research and public health 16 (2019). DOI: 10.3390/ijerph16071263</t>
  </si>
  <si>
    <t>Jeong, W., D.W. Choi, Y.K. Kim, H.J. Lee, S.A. Lee, E.C. Park, and S.I. Jang: Associations of Electronic and Conventional Cigarette Use with Periodontal Disease in South Korean Adults; Journal of periodontology 91 (2020) 55-64. DOI: 10.1002/jper.19-0060</t>
  </si>
  <si>
    <t>Bardellini, E., F. Amadori, G. Conti, and A. Majorana: Oral Mucosal Lesions in Electronic Cigarettes Consumers Versus Former Smokers; Acta odontologica Scandinavica (2018) 226-228. DOI: 10.1080/00016357.2017.1406613</t>
  </si>
  <si>
    <t xml:space="preserve">Stewart, C.J., T.A. Auchtung, N.J. Ajami, K. Velasquez, D.P. Smith, G.I. De La, R., R. Salas, and J.F. Petrosino: Effects of Tobacco Smoke and Electronic Cigarette Vapor Exposure on the Oral and Gut Microbiota in Humans a Pilot Study; PeerJ, Vol 6, p e 4693 (2018). </t>
  </si>
  <si>
    <t>Chopyk, J., C.M. Bojanowski, J. Shin, A. Moshensky, A.L. Fuentes, S.S. Bonde, D. Chuki, D.T. Pride, and L.E. Crotty Alexander: Compositional Differences in the Oral Microbiome of E-Cigarette Users; Frontiers in microbiology 12 (2021) 599664. DOI: 10.3389/fmicb.2021.599664</t>
  </si>
  <si>
    <t>Total detrimental oral health effects</t>
  </si>
  <si>
    <t>Number of observations (N)</t>
  </si>
  <si>
    <t>Assumed that dual is mostly CC</t>
  </si>
  <si>
    <t>Number of differnt endpoints (i)</t>
  </si>
  <si>
    <t>Number of differnt endpoints (ii)</t>
  </si>
  <si>
    <t>Number of differnt endpoints (iii)</t>
  </si>
  <si>
    <t>Number of differnt endpoints (iv)</t>
  </si>
  <si>
    <t>Total number of endpoints (i - iv)</t>
  </si>
  <si>
    <t xml:space="preserve"> Tommasi et al., 2023 </t>
  </si>
  <si>
    <t xml:space="preserve">Reeve et al., 2023 </t>
  </si>
  <si>
    <t xml:space="preserve"> Pop et al., 2021 </t>
  </si>
  <si>
    <t xml:space="preserve"> Schwarzmeier et al., 2021 </t>
  </si>
  <si>
    <t xml:space="preserve"> Franco et al., 2016 </t>
  </si>
  <si>
    <t xml:space="preserve"> Karaaslan et al., 2020 </t>
  </si>
  <si>
    <t xml:space="preserve"> Tommasi et al., 2019 </t>
  </si>
  <si>
    <t xml:space="preserve"> Bustamante et al., 2018 </t>
  </si>
  <si>
    <t xml:space="preserve"> Scherer et al. , 2022 </t>
  </si>
  <si>
    <t xml:space="preserve"> Cheng et al., 2022 </t>
  </si>
  <si>
    <t xml:space="preserve"> Ye et al., 2020 </t>
  </si>
  <si>
    <t xml:space="preserve"> Park et al., 2023 </t>
  </si>
  <si>
    <t xml:space="preserve"> Xu et al., 2022 </t>
  </si>
  <si>
    <t xml:space="preserve"> AlJasser et al., 2021 </t>
  </si>
  <si>
    <t xml:space="preserve"> Miluna et al., 2022 </t>
  </si>
  <si>
    <t xml:space="preserve"> Faridoun et al., 2021 </t>
  </si>
  <si>
    <t xml:space="preserve"> Verma et al., 2021 </t>
  </si>
  <si>
    <t xml:space="preserve"> Alqahtani et al., 2018 </t>
  </si>
  <si>
    <t xml:space="preserve"> ArRejaie et al., 2019 </t>
  </si>
  <si>
    <t xml:space="preserve"> BinShabaib et al, 2019 </t>
  </si>
  <si>
    <t xml:space="preserve"> Mokeem et al., 2018 </t>
  </si>
  <si>
    <t xml:space="preserve"> Pushalkar et al., 2020 </t>
  </si>
  <si>
    <t xml:space="preserve"> Thomas et al., 2022 </t>
  </si>
  <si>
    <t xml:space="preserve"> Ganesan et al., 2020 </t>
  </si>
  <si>
    <t xml:space="preserve">  Verma et al., 2021 </t>
  </si>
  <si>
    <t xml:space="preserve">  Ganesan et al., 2020 </t>
  </si>
  <si>
    <t xml:space="preserve">  Karaaslan et al., 2020 </t>
  </si>
  <si>
    <t xml:space="preserve">  Pushalkar et al., 2020 </t>
  </si>
  <si>
    <t xml:space="preserve">  Thomas et al., 2022 </t>
  </si>
  <si>
    <t> Pushalkar et al., 2020  </t>
  </si>
  <si>
    <t xml:space="preserve">Irusa et al., 2022 </t>
  </si>
  <si>
    <t xml:space="preserve">Vemulapalli et al., 2021 </t>
  </si>
  <si>
    <t xml:space="preserve">Cho, 2017 </t>
  </si>
  <si>
    <t xml:space="preserve">Ghazali et al., 2019 </t>
  </si>
  <si>
    <t xml:space="preserve">Chionska et al., 2022 </t>
  </si>
  <si>
    <t xml:space="preserve">Ibraheem et al., 2020 </t>
  </si>
  <si>
    <t xml:space="preserve">Vohra et al., 2020 </t>
  </si>
  <si>
    <t xml:space="preserve">Alyahtani et al., 2019 </t>
  </si>
  <si>
    <t xml:space="preserve">ArRejaie et al., 2019 </t>
  </si>
  <si>
    <t xml:space="preserve">BinShabaib et al, 2019 </t>
  </si>
  <si>
    <t xml:space="preserve">Mokeem et al., 2018 </t>
  </si>
  <si>
    <t xml:space="preserve">Javed et al., 2017 </t>
  </si>
  <si>
    <t xml:space="preserve">Karaaslan et al., 2020 </t>
  </si>
  <si>
    <t xml:space="preserve">Alqahtani et al., 2018 </t>
  </si>
  <si>
    <t xml:space="preserve">Cichonska et al., 2019 </t>
  </si>
  <si>
    <t xml:space="preserve">Huilgol et al., 2019 </t>
  </si>
  <si>
    <t xml:space="preserve">Pushalkar et al., 2020 </t>
  </si>
  <si>
    <t xml:space="preserve">Atuegwu et al., 2019 </t>
  </si>
  <si>
    <t xml:space="preserve">Jeong et al., 2020 </t>
  </si>
  <si>
    <t xml:space="preserve">Bardellini et al. 2018 </t>
  </si>
  <si>
    <t xml:space="preserve"> Pandarathodiyil et al., 2021 </t>
  </si>
  <si>
    <t xml:space="preserve">   Thomas et al., 2022 </t>
  </si>
  <si>
    <t xml:space="preserve"> Stewart et al., 2018 </t>
  </si>
  <si>
    <t xml:space="preserve"> Chopyk et al., 2021 </t>
  </si>
  <si>
    <t xml:space="preserve">Akinkugbe et al., 2018 </t>
  </si>
  <si>
    <t xml:space="preserve">Alazmi et al., 2021 </t>
  </si>
  <si>
    <t xml:space="preserve">Al-Aali et al., 2018 </t>
  </si>
  <si>
    <t xml:space="preserve">Ali et al., 2022 </t>
  </si>
  <si>
    <t xml:space="preserve">AlJasser et al., 2021 </t>
  </si>
  <si>
    <t xml:space="preserve">Akram et al., 2021 </t>
  </si>
  <si>
    <t xml:space="preserve">Supplemental File to: </t>
  </si>
  <si>
    <t>Gerhard Scherer, Nikola Pluym and Max Scherer</t>
  </si>
  <si>
    <r>
      <t xml:space="preserve">References </t>
    </r>
    <r>
      <rPr>
        <sz val="12"/>
        <color theme="1"/>
        <rFont val="Calibri"/>
        <family val="2"/>
        <scheme val="minor"/>
      </rPr>
      <t>(alphabetic order)</t>
    </r>
  </si>
  <si>
    <t>Study ID*</t>
  </si>
  <si>
    <t>* Publications from Table S1, ID numbers are internal numbers assigned during the review process</t>
  </si>
  <si>
    <t>Synthesis (qualitative synthesis)</t>
  </si>
  <si>
    <t>Synthesis (qualitative analysis)</t>
  </si>
  <si>
    <t>° Not included in the synthesis (qualitative analysis)</t>
  </si>
  <si>
    <t>“Oral health risks in adults who use electronic nicotine delivery systems and oral nicotine pouches: A critical review of the literature and qualitative synthesis of the available evidence”</t>
  </si>
  <si>
    <t>ABF Analytisch-Biologisches Forschungslabor GmbH, Semmelweisstr. 5, 82152 Planegg, Germany</t>
  </si>
  <si>
    <t>Harm Reduction Journal</t>
  </si>
  <si>
    <t>Table S2: Comparisons between NCP users and non-users (NU) and cigarette smokers (CC) by endpoints (EPs): Single observations and qualitative synthesis</t>
  </si>
  <si>
    <t>NCP vs NU</t>
  </si>
  <si>
    <t>NCP vs CC</t>
  </si>
  <si>
    <t>IV. Shifts in the oral microbiome (the significant difference of NCP to either NU or CC is evaluated (only 0 or 1 possible)</t>
  </si>
  <si>
    <t>Abbreviations: see abbreviation list in main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</si>
</sst>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u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2" borderId="1" xfId="0" applyFont="1" applyFill="1" applyBorder="1"/>
    <xf numFmtId="0" fontId="0" fillId="2" borderId="1" xfId="0" applyFill="1" applyBorder="1"/>
    <xf numFmtId="0" fontId="4" fillId="2" borderId="1" xfId="0" applyFont="1" applyFill="1" applyBorder="1"/>
    <xf numFmtId="0" fontId="8" fillId="0" borderId="5" xfId="0" applyFont="1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4" xfId="0" applyFont="1" applyBorder="1"/>
    <xf numFmtId="0" fontId="0" fillId="0" borderId="7" xfId="0" applyBorder="1" applyAlignment="1">
      <alignment horizontal="center"/>
    </xf>
    <xf numFmtId="0" fontId="8" fillId="0" borderId="8" xfId="0" applyFont="1" applyBorder="1" applyAlignment="1">
      <alignment vertical="center"/>
    </xf>
    <xf numFmtId="0" fontId="1" fillId="0" borderId="7" xfId="0" applyFont="1" applyBorder="1"/>
    <xf numFmtId="0" fontId="0" fillId="0" borderId="7" xfId="0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12" xfId="0" applyFont="1" applyBorder="1"/>
    <xf numFmtId="0" fontId="5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7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1" fillId="3" borderId="4" xfId="0" applyFont="1" applyFill="1" applyBorder="1"/>
    <xf numFmtId="0" fontId="1" fillId="3" borderId="4" xfId="0" applyFont="1" applyFill="1" applyBorder="1" applyAlignment="1">
      <alignment horizontal="center"/>
    </xf>
    <xf numFmtId="0" fontId="4" fillId="3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1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2" fillId="0" borderId="13" xfId="0" applyFont="1" applyBorder="1" applyAlignment="1">
      <alignment vertical="center"/>
    </xf>
    <xf numFmtId="0" fontId="1" fillId="0" borderId="17" xfId="0" applyFont="1" applyBorder="1"/>
    <xf numFmtId="0" fontId="9" fillId="3" borderId="1" xfId="0" applyFont="1" applyFill="1" applyBorder="1"/>
    <xf numFmtId="0" fontId="0" fillId="0" borderId="9" xfId="0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right"/>
    </xf>
    <xf numFmtId="1" fontId="1" fillId="3" borderId="4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right"/>
    </xf>
    <xf numFmtId="2" fontId="1" fillId="3" borderId="7" xfId="0" applyNumberFormat="1" applyFont="1" applyFill="1" applyBorder="1" applyAlignment="1">
      <alignment horizontal="center"/>
    </xf>
    <xf numFmtId="0" fontId="0" fillId="0" borderId="19" xfId="0" applyBorder="1"/>
    <xf numFmtId="0" fontId="0" fillId="0" borderId="18" xfId="0" applyBorder="1"/>
    <xf numFmtId="0" fontId="0" fillId="0" borderId="0" xfId="0" applyAlignment="1">
      <alignment horizontal="left" vertical="center" indent="5"/>
    </xf>
    <xf numFmtId="0" fontId="6" fillId="0" borderId="0" xfId="1" applyAlignment="1">
      <alignment horizontal="left" vertical="center" indent="5"/>
    </xf>
    <xf numFmtId="0" fontId="11" fillId="0" borderId="0" xfId="0" applyFont="1" applyAlignment="1">
      <alignment vertical="center"/>
    </xf>
    <xf numFmtId="0" fontId="3" fillId="3" borderId="4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/>
    <xf numFmtId="0" fontId="0" fillId="3" borderId="21" xfId="0" applyFill="1" applyBorder="1"/>
    <xf numFmtId="1" fontId="1" fillId="3" borderId="22" xfId="0" applyNumberFormat="1" applyFont="1" applyFill="1" applyBorder="1" applyAlignment="1">
      <alignment horizontal="center"/>
    </xf>
    <xf numFmtId="0" fontId="1" fillId="0" borderId="6" xfId="0" applyFont="1" applyBorder="1" applyAlignment="1">
      <alignment shrinkToFit="1"/>
    </xf>
    <xf numFmtId="0" fontId="0" fillId="3" borderId="0" xfId="0" applyFill="1"/>
    <xf numFmtId="1" fontId="1" fillId="3" borderId="22" xfId="0" applyNumberFormat="1" applyFont="1" applyFill="1" applyBorder="1" applyAlignment="1">
      <alignment horizontal="right"/>
    </xf>
    <xf numFmtId="0" fontId="2" fillId="3" borderId="4" xfId="0" applyFont="1" applyFill="1" applyBorder="1"/>
    <xf numFmtId="0" fontId="2" fillId="3" borderId="1" xfId="0" applyFont="1" applyFill="1" applyBorder="1"/>
    <xf numFmtId="0" fontId="2" fillId="3" borderId="7" xfId="0" applyFont="1" applyFill="1" applyBorder="1"/>
    <xf numFmtId="0" fontId="2" fillId="2" borderId="7" xfId="0" applyFont="1" applyFill="1" applyBorder="1"/>
    <xf numFmtId="0" fontId="12" fillId="0" borderId="8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2" fillId="0" borderId="1" xfId="0" applyFont="1" applyBorder="1"/>
    <xf numFmtId="0" fontId="12" fillId="0" borderId="1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0" xfId="0" applyFont="1" applyAlignment="1">
      <alignment vertical="center"/>
    </xf>
    <xf numFmtId="0" fontId="15" fillId="0" borderId="0" xfId="0" applyFont="1"/>
    <xf numFmtId="0" fontId="0" fillId="0" borderId="0" xfId="0" applyFont="1"/>
    <xf numFmtId="0" fontId="16" fillId="0" borderId="0" xfId="0" applyFont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16/j.archoralbio.2019.05.001" TargetMode="External"/><Relationship Id="rId2" Type="http://schemas.openxmlformats.org/officeDocument/2006/relationships/hyperlink" Target="https://doi.org/10.1007/s00784-018-2725-2" TargetMode="External"/><Relationship Id="rId1" Type="http://schemas.openxmlformats.org/officeDocument/2006/relationships/hyperlink" Target="https://doi.org/10.1016/j.jdent.2021.103678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i.org/10.1111/cid.12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4"/>
  <sheetViews>
    <sheetView tabSelected="1" zoomScale="106" zoomScaleNormal="106" workbookViewId="0">
      <selection activeCell="A265" sqref="A265"/>
    </sheetView>
  </sheetViews>
  <sheetFormatPr baseColWidth="10" defaultRowHeight="14.4" x14ac:dyDescent="0.3"/>
  <cols>
    <col min="1" max="1" width="32.88671875" customWidth="1"/>
    <col min="2" max="2" width="9.77734375" customWidth="1"/>
    <col min="3" max="3" width="26.6640625" customWidth="1"/>
    <col min="4" max="4" width="20.21875" customWidth="1"/>
    <col min="5" max="5" width="8.44140625" customWidth="1"/>
    <col min="6" max="6" width="18.5546875" customWidth="1"/>
    <col min="7" max="7" width="8.44140625" customWidth="1"/>
    <col min="8" max="8" width="20.6640625" customWidth="1"/>
  </cols>
  <sheetData>
    <row r="1" spans="1:21" ht="17.399999999999999" x14ac:dyDescent="0.3">
      <c r="A1" s="98" t="s">
        <v>209</v>
      </c>
    </row>
    <row r="3" spans="1:21" ht="15.6" x14ac:dyDescent="0.3">
      <c r="A3" s="95" t="s">
        <v>217</v>
      </c>
      <c r="B3" s="96"/>
      <c r="C3" s="96"/>
      <c r="D3" s="96"/>
      <c r="E3" s="96"/>
      <c r="F3" s="96"/>
      <c r="G3" s="96"/>
      <c r="H3" s="96"/>
      <c r="I3" s="96"/>
      <c r="J3" s="96"/>
    </row>
    <row r="4" spans="1:21" ht="15.6" x14ac:dyDescent="0.3">
      <c r="A4" s="84" t="s">
        <v>210</v>
      </c>
      <c r="C4" s="96"/>
      <c r="D4" s="96"/>
      <c r="E4" s="96"/>
      <c r="F4" s="96"/>
      <c r="G4" s="96"/>
      <c r="H4" s="96"/>
      <c r="I4" s="96"/>
      <c r="J4" s="96"/>
    </row>
    <row r="5" spans="1:21" ht="15.6" x14ac:dyDescent="0.3">
      <c r="A5" s="84" t="s">
        <v>218</v>
      </c>
      <c r="B5" s="97"/>
      <c r="C5" s="97"/>
      <c r="D5" s="97"/>
      <c r="E5" s="97"/>
      <c r="F5" s="97"/>
      <c r="G5" s="96"/>
      <c r="H5" s="96"/>
      <c r="I5" s="96"/>
      <c r="J5" s="96"/>
    </row>
    <row r="6" spans="1:21" ht="15.6" x14ac:dyDescent="0.3">
      <c r="A6" s="84" t="s">
        <v>219</v>
      </c>
      <c r="B6" s="97"/>
      <c r="C6" s="97"/>
      <c r="D6" s="97"/>
      <c r="E6" s="97"/>
      <c r="F6" s="97"/>
      <c r="G6" s="96"/>
      <c r="H6" s="96"/>
      <c r="I6" s="96"/>
      <c r="J6" s="96"/>
    </row>
    <row r="7" spans="1:21" ht="15.6" x14ac:dyDescent="0.3">
      <c r="A7" s="84"/>
    </row>
    <row r="8" spans="1:21" ht="15.6" x14ac:dyDescent="0.3">
      <c r="A8" s="8" t="s">
        <v>220</v>
      </c>
      <c r="B8" s="9"/>
      <c r="C8" s="9"/>
      <c r="D8" s="9"/>
      <c r="E8" s="9"/>
      <c r="F8" s="9"/>
      <c r="G8" s="9"/>
      <c r="H8" s="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6" x14ac:dyDescent="0.3">
      <c r="A9" s="8"/>
      <c r="B9" s="9"/>
      <c r="C9" s="9"/>
      <c r="D9" s="9"/>
      <c r="E9" s="9"/>
      <c r="F9" s="9"/>
      <c r="G9" s="9"/>
      <c r="H9" s="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3">
      <c r="A10" s="10" t="s">
        <v>0</v>
      </c>
      <c r="B10" s="10" t="s">
        <v>212</v>
      </c>
      <c r="C10" s="10" t="s">
        <v>15</v>
      </c>
      <c r="D10" s="10" t="s">
        <v>30</v>
      </c>
      <c r="E10" s="10" t="s">
        <v>9</v>
      </c>
      <c r="F10" s="10" t="s">
        <v>8</v>
      </c>
      <c r="G10" s="10" t="s">
        <v>9</v>
      </c>
      <c r="H10" s="10" t="s">
        <v>1</v>
      </c>
      <c r="I10" s="2"/>
      <c r="J10" s="2"/>
      <c r="K10" s="2"/>
      <c r="L10" s="2"/>
      <c r="M10" s="2"/>
      <c r="N10" s="2"/>
      <c r="O10" s="2"/>
      <c r="P10" s="2"/>
      <c r="Q10" s="2"/>
      <c r="R10" s="1"/>
      <c r="S10" s="1"/>
      <c r="T10" s="1"/>
      <c r="U10" s="1"/>
    </row>
    <row r="11" spans="1:21" x14ac:dyDescent="0.3">
      <c r="A11" s="3"/>
      <c r="B11" s="3"/>
      <c r="C11" s="3"/>
      <c r="D11" s="3"/>
      <c r="E11" s="3"/>
      <c r="F11" s="3"/>
      <c r="G11" s="3"/>
      <c r="H11" s="3"/>
      <c r="I11" s="2"/>
      <c r="J11" s="2"/>
      <c r="K11" s="2"/>
      <c r="L11" s="2"/>
      <c r="M11" s="2"/>
      <c r="N11" s="2"/>
      <c r="O11" s="2"/>
      <c r="P11" s="2"/>
      <c r="Q11" s="2"/>
      <c r="R11" s="1"/>
      <c r="S11" s="1"/>
      <c r="T11" s="1"/>
      <c r="U11" s="1"/>
    </row>
    <row r="12" spans="1:21" ht="15" thickBot="1" x14ac:dyDescent="0.35">
      <c r="A12" s="26" t="s">
        <v>6</v>
      </c>
      <c r="B12" s="28"/>
      <c r="C12" s="28"/>
      <c r="D12" s="28"/>
      <c r="E12" s="28"/>
      <c r="F12" s="28"/>
      <c r="G12" s="28"/>
      <c r="H12" s="28"/>
      <c r="I12" s="2"/>
      <c r="J12" s="2"/>
      <c r="K12" s="2"/>
      <c r="L12" s="2"/>
      <c r="M12" s="2"/>
      <c r="N12" s="2"/>
      <c r="O12" s="2"/>
      <c r="P12" s="2"/>
      <c r="Q12" s="2"/>
      <c r="R12" s="1"/>
      <c r="S12" s="1"/>
      <c r="T12" s="1"/>
      <c r="U12" s="1"/>
    </row>
    <row r="13" spans="1:21" ht="15.6" thickTop="1" thickBot="1" x14ac:dyDescent="0.35">
      <c r="A13" s="23" t="s">
        <v>2</v>
      </c>
      <c r="B13" s="24">
        <v>50</v>
      </c>
      <c r="C13" s="29" t="s">
        <v>149</v>
      </c>
      <c r="D13" s="23" t="s">
        <v>10</v>
      </c>
      <c r="E13" s="24">
        <v>1</v>
      </c>
      <c r="F13" s="23" t="s">
        <v>11</v>
      </c>
      <c r="G13" s="24">
        <v>0</v>
      </c>
      <c r="H13" s="23"/>
      <c r="I13" s="2"/>
      <c r="J13" s="2"/>
      <c r="K13" s="2"/>
      <c r="L13" s="2"/>
      <c r="M13" s="2"/>
      <c r="N13" s="2"/>
      <c r="O13" s="2"/>
      <c r="P13" s="2"/>
      <c r="Q13" s="2"/>
      <c r="R13" s="1"/>
      <c r="S13" s="1"/>
      <c r="T13" s="1"/>
      <c r="U13" s="1"/>
    </row>
    <row r="14" spans="1:21" ht="15.6" thickTop="1" thickBot="1" x14ac:dyDescent="0.35">
      <c r="A14" s="23" t="s">
        <v>3</v>
      </c>
      <c r="B14" s="24">
        <v>50</v>
      </c>
      <c r="C14" s="29" t="s">
        <v>149</v>
      </c>
      <c r="D14" s="23" t="s">
        <v>10</v>
      </c>
      <c r="E14" s="24">
        <v>1</v>
      </c>
      <c r="F14" s="23" t="s">
        <v>11</v>
      </c>
      <c r="G14" s="24">
        <v>0</v>
      </c>
      <c r="H14" s="23"/>
      <c r="I14" s="2"/>
      <c r="J14" s="2"/>
      <c r="K14" s="2"/>
      <c r="L14" s="2"/>
      <c r="M14" s="2"/>
      <c r="N14" s="2"/>
      <c r="O14" s="2"/>
      <c r="P14" s="2"/>
      <c r="Q14" s="2"/>
      <c r="R14" s="1"/>
      <c r="S14" s="1"/>
      <c r="T14" s="1"/>
      <c r="U14" s="1"/>
    </row>
    <row r="15" spans="1:21" ht="15.6" thickTop="1" thickBot="1" x14ac:dyDescent="0.35">
      <c r="A15" s="23" t="s">
        <v>4</v>
      </c>
      <c r="B15" s="24">
        <v>45</v>
      </c>
      <c r="C15" s="30" t="s">
        <v>150</v>
      </c>
      <c r="D15" s="23" t="s">
        <v>10</v>
      </c>
      <c r="E15" s="24">
        <v>0</v>
      </c>
      <c r="F15" s="23" t="s">
        <v>12</v>
      </c>
      <c r="G15" s="24">
        <v>0</v>
      </c>
      <c r="H15" s="71" t="s">
        <v>143</v>
      </c>
      <c r="I15" s="2"/>
      <c r="J15" s="2"/>
      <c r="K15" s="2"/>
      <c r="L15" s="2"/>
      <c r="M15" s="2"/>
      <c r="N15" s="2"/>
      <c r="O15" s="2"/>
      <c r="P15" s="2"/>
      <c r="Q15" s="2"/>
      <c r="R15" s="1"/>
      <c r="S15" s="1"/>
      <c r="T15" s="1"/>
      <c r="U15" s="1"/>
    </row>
    <row r="16" spans="1:21" ht="15.6" thickTop="1" thickBot="1" x14ac:dyDescent="0.35">
      <c r="A16" s="23" t="s">
        <v>5</v>
      </c>
      <c r="B16" s="24">
        <v>45</v>
      </c>
      <c r="C16" s="30" t="s">
        <v>150</v>
      </c>
      <c r="D16" s="23" t="s">
        <v>10</v>
      </c>
      <c r="E16" s="24">
        <v>0</v>
      </c>
      <c r="F16" s="23" t="s">
        <v>12</v>
      </c>
      <c r="G16" s="24">
        <v>0</v>
      </c>
      <c r="H16" s="71" t="s">
        <v>143</v>
      </c>
      <c r="I16" s="2"/>
      <c r="J16" s="2"/>
      <c r="K16" s="2"/>
      <c r="L16" s="2"/>
      <c r="M16" s="2"/>
      <c r="N16" s="2"/>
      <c r="O16" s="2"/>
      <c r="P16" s="2"/>
      <c r="Q16" s="2"/>
      <c r="R16" s="1"/>
      <c r="S16" s="1"/>
      <c r="T16" s="1"/>
      <c r="U16" s="1"/>
    </row>
    <row r="17" spans="1:21" ht="15.6" thickTop="1" thickBot="1" x14ac:dyDescent="0.35">
      <c r="A17" s="91" t="s">
        <v>7</v>
      </c>
      <c r="B17" s="14">
        <v>60</v>
      </c>
      <c r="C17" s="6" t="s">
        <v>151</v>
      </c>
      <c r="D17" s="17" t="s">
        <v>10</v>
      </c>
      <c r="E17" s="14">
        <v>1</v>
      </c>
      <c r="F17" s="17" t="s">
        <v>11</v>
      </c>
      <c r="G17" s="14">
        <v>0</v>
      </c>
      <c r="H17" s="17"/>
      <c r="I17" s="2"/>
      <c r="J17" s="2"/>
      <c r="K17" s="2"/>
      <c r="L17" s="2"/>
      <c r="M17" s="2"/>
      <c r="N17" s="2"/>
      <c r="O17" s="2"/>
      <c r="P17" s="2"/>
      <c r="Q17" s="2"/>
      <c r="R17" s="1"/>
      <c r="S17" s="1"/>
      <c r="T17" s="1"/>
      <c r="U17" s="1"/>
    </row>
    <row r="18" spans="1:21" ht="15" thickBot="1" x14ac:dyDescent="0.35">
      <c r="A18" s="91"/>
      <c r="B18" s="4">
        <v>46</v>
      </c>
      <c r="C18" s="6" t="s">
        <v>152</v>
      </c>
      <c r="D18" s="2" t="s">
        <v>10</v>
      </c>
      <c r="E18" s="4">
        <v>0</v>
      </c>
      <c r="F18" s="2" t="s">
        <v>11</v>
      </c>
      <c r="G18" s="4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1"/>
      <c r="T18" s="1"/>
      <c r="U18" s="1"/>
    </row>
    <row r="19" spans="1:21" ht="15" thickBot="1" x14ac:dyDescent="0.35">
      <c r="A19" s="92"/>
      <c r="B19" s="22">
        <v>29</v>
      </c>
      <c r="C19" s="29" t="s">
        <v>153</v>
      </c>
      <c r="D19" s="20" t="s">
        <v>10</v>
      </c>
      <c r="E19" s="22">
        <v>0</v>
      </c>
      <c r="F19" s="20" t="s">
        <v>11</v>
      </c>
      <c r="G19" s="22">
        <v>0</v>
      </c>
      <c r="H19" s="20"/>
      <c r="I19" s="2"/>
      <c r="J19" s="2"/>
      <c r="K19" s="2"/>
      <c r="L19" s="2"/>
      <c r="M19" s="2"/>
      <c r="N19" s="2"/>
      <c r="O19" s="2"/>
      <c r="P19" s="2"/>
      <c r="Q19" s="2"/>
      <c r="R19" s="1"/>
      <c r="S19" s="1"/>
      <c r="T19" s="1"/>
      <c r="U19" s="1"/>
    </row>
    <row r="20" spans="1:21" ht="15.6" thickTop="1" thickBot="1" x14ac:dyDescent="0.35">
      <c r="A20" s="23" t="s">
        <v>14</v>
      </c>
      <c r="B20" s="24">
        <v>38</v>
      </c>
      <c r="C20" s="29" t="s">
        <v>154</v>
      </c>
      <c r="D20" s="23" t="s">
        <v>10</v>
      </c>
      <c r="E20" s="24">
        <v>0</v>
      </c>
      <c r="F20" s="23" t="s">
        <v>11</v>
      </c>
      <c r="G20" s="24">
        <v>0</v>
      </c>
      <c r="H20" s="23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</row>
    <row r="21" spans="1:21" ht="15.6" thickTop="1" thickBot="1" x14ac:dyDescent="0.35">
      <c r="A21" s="23" t="s">
        <v>33</v>
      </c>
      <c r="B21" s="24">
        <v>51</v>
      </c>
      <c r="C21" s="19" t="s">
        <v>155</v>
      </c>
      <c r="D21" s="23" t="s">
        <v>10</v>
      </c>
      <c r="E21" s="24">
        <v>1</v>
      </c>
      <c r="F21" s="23" t="s">
        <v>11</v>
      </c>
      <c r="G21" s="24">
        <v>-1</v>
      </c>
      <c r="H21" s="23"/>
      <c r="I21" s="2"/>
      <c r="J21" s="2"/>
      <c r="K21" s="2"/>
      <c r="L21" s="2"/>
      <c r="M21" s="2"/>
      <c r="N21" s="2"/>
      <c r="O21" s="2"/>
      <c r="P21" s="2"/>
      <c r="Q21" s="2"/>
      <c r="R21" s="1"/>
      <c r="S21" s="1"/>
      <c r="T21" s="1"/>
      <c r="U21" s="1"/>
    </row>
    <row r="22" spans="1:21" ht="15.6" thickTop="1" thickBot="1" x14ac:dyDescent="0.35">
      <c r="A22" s="91" t="s">
        <v>16</v>
      </c>
      <c r="B22" s="14">
        <v>59</v>
      </c>
      <c r="C22" s="11" t="s">
        <v>156</v>
      </c>
      <c r="D22" s="17" t="s">
        <v>10</v>
      </c>
      <c r="E22" s="14">
        <v>1</v>
      </c>
      <c r="F22" s="17" t="s">
        <v>11</v>
      </c>
      <c r="G22" s="14">
        <v>-1</v>
      </c>
      <c r="H22" s="17"/>
      <c r="I22" s="2"/>
      <c r="J22" s="2"/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</row>
    <row r="23" spans="1:21" ht="15" thickBot="1" x14ac:dyDescent="0.35">
      <c r="A23" s="91"/>
      <c r="B23" s="4">
        <v>63</v>
      </c>
      <c r="C23" s="11" t="s">
        <v>157</v>
      </c>
      <c r="D23" s="2" t="s">
        <v>10</v>
      </c>
      <c r="E23" s="4">
        <v>0</v>
      </c>
      <c r="F23" s="2" t="s">
        <v>11</v>
      </c>
      <c r="G23" s="4">
        <v>-1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1"/>
      <c r="S23" s="1"/>
      <c r="T23" s="1"/>
      <c r="U23" s="1"/>
    </row>
    <row r="24" spans="1:21" ht="15" thickBot="1" x14ac:dyDescent="0.35">
      <c r="A24" s="92"/>
      <c r="B24" s="22">
        <v>63</v>
      </c>
      <c r="C24" s="19" t="s">
        <v>157</v>
      </c>
      <c r="D24" s="20" t="s">
        <v>17</v>
      </c>
      <c r="E24" s="22" t="s">
        <v>18</v>
      </c>
      <c r="F24" s="20" t="s">
        <v>20</v>
      </c>
      <c r="G24" s="22" t="s">
        <v>19</v>
      </c>
      <c r="H24" s="20"/>
      <c r="I24" s="2"/>
      <c r="J24" s="2"/>
      <c r="K24" s="2"/>
      <c r="L24" s="2"/>
      <c r="M24" s="2"/>
      <c r="N24" s="2"/>
      <c r="O24" s="2"/>
      <c r="P24" s="2"/>
      <c r="Q24" s="2"/>
      <c r="R24" s="1"/>
      <c r="S24" s="1"/>
      <c r="T24" s="1"/>
      <c r="U24" s="1"/>
    </row>
    <row r="25" spans="1:21" ht="15.6" thickTop="1" thickBot="1" x14ac:dyDescent="0.35">
      <c r="A25" s="23" t="s">
        <v>21</v>
      </c>
      <c r="B25" s="24">
        <v>21</v>
      </c>
      <c r="C25" s="19" t="s">
        <v>158</v>
      </c>
      <c r="D25" s="23" t="s">
        <v>10</v>
      </c>
      <c r="E25" s="24">
        <v>1</v>
      </c>
      <c r="F25" s="23" t="s">
        <v>11</v>
      </c>
      <c r="G25" s="24">
        <v>-1</v>
      </c>
      <c r="H25" s="23"/>
      <c r="I25" s="2"/>
      <c r="J25" s="2"/>
      <c r="K25" s="2"/>
      <c r="L25" s="2"/>
      <c r="M25" s="2"/>
      <c r="N25" s="2"/>
      <c r="O25" s="2"/>
      <c r="P25" s="2"/>
      <c r="Q25" s="2"/>
      <c r="R25" s="1"/>
      <c r="S25" s="1"/>
      <c r="T25" s="1"/>
      <c r="U25" s="1"/>
    </row>
    <row r="26" spans="1:21" ht="15.6" thickTop="1" thickBot="1" x14ac:dyDescent="0.35">
      <c r="A26" s="23" t="s">
        <v>22</v>
      </c>
      <c r="B26" s="24">
        <v>38</v>
      </c>
      <c r="C26" s="19" t="s">
        <v>154</v>
      </c>
      <c r="D26" s="23" t="s">
        <v>10</v>
      </c>
      <c r="E26" s="24">
        <v>-1</v>
      </c>
      <c r="F26" s="23" t="s">
        <v>11</v>
      </c>
      <c r="G26" s="24">
        <v>0</v>
      </c>
      <c r="H26" s="23"/>
      <c r="I26" s="2"/>
      <c r="J26" s="2"/>
      <c r="K26" s="2"/>
      <c r="L26" s="2"/>
      <c r="M26" s="2"/>
      <c r="N26" s="2"/>
      <c r="O26" s="2"/>
      <c r="P26" s="2"/>
      <c r="Q26" s="2"/>
      <c r="R26" s="1"/>
      <c r="S26" s="1"/>
      <c r="T26" s="1"/>
      <c r="U26" s="1"/>
    </row>
    <row r="27" spans="1:21" ht="15.6" thickTop="1" thickBot="1" x14ac:dyDescent="0.35">
      <c r="A27" s="23" t="s">
        <v>23</v>
      </c>
      <c r="B27" s="24">
        <v>57</v>
      </c>
      <c r="C27" s="19" t="s">
        <v>159</v>
      </c>
      <c r="D27" s="23" t="s">
        <v>10</v>
      </c>
      <c r="E27" s="24">
        <v>-1</v>
      </c>
      <c r="F27" s="23" t="s">
        <v>11</v>
      </c>
      <c r="G27" s="24">
        <v>0</v>
      </c>
      <c r="H27" s="23"/>
      <c r="I27" s="2"/>
      <c r="J27" s="2"/>
      <c r="K27" s="2"/>
      <c r="L27" s="2"/>
      <c r="M27" s="2"/>
      <c r="N27" s="2"/>
      <c r="O27" s="2"/>
      <c r="P27" s="2"/>
      <c r="Q27" s="2"/>
      <c r="R27" s="1"/>
      <c r="S27" s="1"/>
      <c r="T27" s="1"/>
      <c r="U27" s="1"/>
    </row>
    <row r="28" spans="1:21" ht="15.6" thickTop="1" thickBot="1" x14ac:dyDescent="0.35">
      <c r="A28" s="23" t="s">
        <v>24</v>
      </c>
      <c r="B28" s="24">
        <v>5</v>
      </c>
      <c r="C28" s="19" t="s">
        <v>31</v>
      </c>
      <c r="D28" s="23" t="s">
        <v>10</v>
      </c>
      <c r="E28" s="24"/>
      <c r="F28" s="23" t="s">
        <v>11</v>
      </c>
      <c r="G28" s="24">
        <v>-1</v>
      </c>
      <c r="H28" s="23"/>
      <c r="I28" s="2"/>
      <c r="J28" s="2"/>
      <c r="K28" s="2"/>
      <c r="L28" s="2"/>
      <c r="M28" s="2"/>
      <c r="N28" s="2"/>
      <c r="O28" s="2"/>
      <c r="P28" s="2"/>
      <c r="Q28" s="2"/>
      <c r="R28" s="1"/>
      <c r="S28" s="1"/>
      <c r="T28" s="1"/>
      <c r="U28" s="1"/>
    </row>
    <row r="29" spans="1:21" ht="15" thickTop="1" x14ac:dyDescent="0.3">
      <c r="A29" s="37" t="s">
        <v>214</v>
      </c>
      <c r="B29" s="36"/>
      <c r="C29" s="35"/>
      <c r="D29" s="35"/>
      <c r="E29" s="36"/>
      <c r="F29" s="35"/>
      <c r="G29" s="36"/>
      <c r="H29" s="35"/>
      <c r="I29" s="2"/>
      <c r="J29" s="38" t="s">
        <v>144</v>
      </c>
      <c r="K29" s="38"/>
      <c r="L29" s="38"/>
      <c r="M29" s="2"/>
      <c r="N29" s="2"/>
      <c r="O29" s="2"/>
      <c r="P29" s="2"/>
      <c r="Q29" s="2"/>
      <c r="R29" s="1"/>
      <c r="S29" s="1"/>
      <c r="T29" s="1"/>
      <c r="U29" s="1"/>
    </row>
    <row r="30" spans="1:21" x14ac:dyDescent="0.3">
      <c r="A30" s="39" t="s">
        <v>142</v>
      </c>
      <c r="B30" s="40">
        <f>COUNT(B13:B28)</f>
        <v>16</v>
      </c>
      <c r="C30" s="38"/>
      <c r="D30" s="39" t="s">
        <v>25</v>
      </c>
      <c r="E30" s="40">
        <f>COUNT(E13:E28)</f>
        <v>14</v>
      </c>
      <c r="F30" s="38"/>
      <c r="G30" s="40">
        <f>COUNT(G13:G28)</f>
        <v>15</v>
      </c>
      <c r="H30" s="38"/>
      <c r="I30" s="2"/>
      <c r="J30" s="39" t="s">
        <v>25</v>
      </c>
      <c r="K30" s="41">
        <f>COUNTA(A13:A28)</f>
        <v>12</v>
      </c>
      <c r="L30" s="2"/>
      <c r="M30" s="2"/>
      <c r="N30" s="2"/>
      <c r="O30" s="2"/>
      <c r="P30" s="2"/>
      <c r="Q30" s="2"/>
      <c r="R30" s="1"/>
      <c r="S30" s="1"/>
      <c r="T30" s="1"/>
      <c r="U30" s="1"/>
    </row>
    <row r="31" spans="1:21" x14ac:dyDescent="0.3">
      <c r="A31" s="38"/>
      <c r="B31" s="41"/>
      <c r="C31" s="38"/>
      <c r="D31" s="42" t="s">
        <v>26</v>
      </c>
      <c r="E31" s="43">
        <f>AVERAGE(E13:E28)</f>
        <v>0.2857142857142857</v>
      </c>
      <c r="F31" s="37"/>
      <c r="G31" s="43">
        <f>AVERAGE(G13:G28)</f>
        <v>-0.33333333333333331</v>
      </c>
      <c r="H31" s="38"/>
      <c r="I31" s="2"/>
      <c r="J31" s="2"/>
      <c r="K31" s="2"/>
      <c r="L31" s="2"/>
      <c r="M31" s="2"/>
      <c r="N31" s="2"/>
      <c r="O31" s="2"/>
      <c r="P31" s="2"/>
      <c r="Q31" s="2"/>
      <c r="R31" s="1"/>
      <c r="S31" s="1"/>
      <c r="T31" s="1"/>
      <c r="U31" s="1"/>
    </row>
    <row r="32" spans="1:21" x14ac:dyDescent="0.3">
      <c r="A32" s="38"/>
      <c r="B32" s="41"/>
      <c r="C32" s="38"/>
      <c r="D32" s="39" t="s">
        <v>27</v>
      </c>
      <c r="E32" s="44">
        <f>STDEV(E13:E28)</f>
        <v>0.72627303920256292</v>
      </c>
      <c r="F32" s="38"/>
      <c r="G32" s="44">
        <f>STDEV(G13:G28)</f>
        <v>0.4879500364742666</v>
      </c>
      <c r="H32" s="38"/>
      <c r="I32" s="2"/>
      <c r="J32" s="2"/>
      <c r="K32" s="2"/>
      <c r="L32" s="2"/>
      <c r="M32" s="2"/>
      <c r="N32" s="2"/>
      <c r="O32" s="2"/>
      <c r="P32" s="2"/>
      <c r="Q32" s="2"/>
      <c r="R32" s="1"/>
      <c r="S32" s="1"/>
      <c r="T32" s="1"/>
      <c r="U32" s="1"/>
    </row>
    <row r="33" spans="1:21" x14ac:dyDescent="0.3">
      <c r="A33" s="38"/>
      <c r="B33" s="41"/>
      <c r="C33" s="38"/>
      <c r="D33" s="39" t="s">
        <v>28</v>
      </c>
      <c r="E33" s="44">
        <f>E31-1.96*E32/SQRT(E30)</f>
        <v>-9.4730797758298513E-2</v>
      </c>
      <c r="F33" s="38"/>
      <c r="G33" s="44">
        <f>G31-1.96*G32/SQRT(G30)</f>
        <v>-0.58027012236602848</v>
      </c>
      <c r="H33" s="38"/>
      <c r="I33" s="2"/>
      <c r="J33" s="2"/>
      <c r="K33" s="2"/>
      <c r="L33" s="2"/>
      <c r="M33" s="2"/>
      <c r="N33" s="2"/>
      <c r="O33" s="2"/>
      <c r="P33" s="2"/>
      <c r="Q33" s="2"/>
      <c r="R33" s="1"/>
      <c r="S33" s="1"/>
      <c r="T33" s="1"/>
      <c r="U33" s="1"/>
    </row>
    <row r="34" spans="1:21" x14ac:dyDescent="0.3">
      <c r="A34" s="38"/>
      <c r="B34" s="41"/>
      <c r="C34" s="38"/>
      <c r="D34" s="39" t="s">
        <v>29</v>
      </c>
      <c r="E34" s="44">
        <f>E31+1.96*E32/SQRT(E30)</f>
        <v>0.66615936918686991</v>
      </c>
      <c r="F34" s="38"/>
      <c r="G34" s="44">
        <f>G31+1.96*G32/SQRT(G30)</f>
        <v>-8.6396544300638201E-2</v>
      </c>
      <c r="H34" s="38"/>
      <c r="I34" s="2"/>
      <c r="J34" s="2"/>
      <c r="K34" s="2"/>
      <c r="L34" s="2"/>
      <c r="M34" s="2"/>
      <c r="N34" s="2"/>
      <c r="O34" s="2"/>
      <c r="P34" s="2"/>
      <c r="Q34" s="2"/>
      <c r="R34" s="1"/>
      <c r="S34" s="1"/>
      <c r="T34" s="1"/>
      <c r="U34" s="1"/>
    </row>
    <row r="35" spans="1:21" ht="15" thickBot="1" x14ac:dyDescent="0.35">
      <c r="A35" s="45"/>
      <c r="B35" s="46"/>
      <c r="C35" s="45"/>
      <c r="D35" s="45"/>
      <c r="E35" s="46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1"/>
      <c r="S35" s="1"/>
      <c r="T35" s="1"/>
      <c r="U35" s="1"/>
    </row>
    <row r="36" spans="1:21" ht="15" thickTop="1" x14ac:dyDescent="0.3">
      <c r="A36" s="17"/>
      <c r="B36" s="14"/>
      <c r="C36" s="17"/>
      <c r="D36" s="17"/>
      <c r="E36" s="14"/>
      <c r="F36" s="17"/>
      <c r="G36" s="14"/>
      <c r="H36" s="17"/>
      <c r="I36" s="2"/>
      <c r="J36" s="2"/>
      <c r="K36" s="2"/>
      <c r="L36" s="2"/>
      <c r="M36" s="2"/>
      <c r="N36" s="2"/>
      <c r="O36" s="2"/>
      <c r="P36" s="2"/>
      <c r="Q36" s="2"/>
      <c r="R36" s="1"/>
      <c r="S36" s="1"/>
      <c r="T36" s="1"/>
      <c r="U36" s="1"/>
    </row>
    <row r="37" spans="1:21" x14ac:dyDescent="0.3">
      <c r="A37" s="2"/>
      <c r="B37" s="4"/>
      <c r="C37" s="2"/>
      <c r="D37" s="2"/>
      <c r="E37" s="4"/>
      <c r="F37" s="2"/>
      <c r="G37" s="4"/>
      <c r="H37" s="2"/>
      <c r="I37" s="2"/>
      <c r="J37" s="2"/>
      <c r="K37" s="2"/>
      <c r="L37" s="2"/>
      <c r="M37" s="2"/>
      <c r="N37" s="2"/>
      <c r="O37" s="2"/>
      <c r="P37" s="2"/>
      <c r="Q37" s="2"/>
      <c r="R37" s="1"/>
      <c r="S37" s="1"/>
      <c r="T37" s="1"/>
      <c r="U37" s="1"/>
    </row>
    <row r="38" spans="1:21" ht="15" thickBot="1" x14ac:dyDescent="0.35">
      <c r="A38" s="26" t="s">
        <v>32</v>
      </c>
      <c r="B38" s="27"/>
      <c r="C38" s="28"/>
      <c r="D38" s="28"/>
      <c r="E38" s="27"/>
      <c r="F38" s="28"/>
      <c r="G38" s="27"/>
      <c r="H38" s="28"/>
      <c r="I38" s="2"/>
      <c r="J38" s="2"/>
      <c r="K38" s="2"/>
      <c r="L38" s="2"/>
      <c r="M38" s="2"/>
      <c r="N38" s="2"/>
      <c r="O38" s="2"/>
      <c r="P38" s="2"/>
      <c r="Q38" s="2"/>
      <c r="R38" s="1"/>
      <c r="S38" s="1"/>
      <c r="T38" s="1"/>
      <c r="U38" s="1"/>
    </row>
    <row r="39" spans="1:21" ht="15.6" thickTop="1" thickBot="1" x14ac:dyDescent="0.35">
      <c r="A39" s="91" t="s">
        <v>34</v>
      </c>
      <c r="B39" s="14">
        <v>43</v>
      </c>
      <c r="C39" s="79" t="s">
        <v>160</v>
      </c>
      <c r="D39" s="17" t="s">
        <v>10</v>
      </c>
      <c r="E39" s="14">
        <v>1</v>
      </c>
      <c r="F39" s="17" t="s">
        <v>11</v>
      </c>
      <c r="G39" s="14"/>
      <c r="H39" s="17"/>
      <c r="I39" s="2"/>
      <c r="J39" s="2"/>
      <c r="K39" s="2"/>
      <c r="L39" s="2"/>
      <c r="M39" s="2"/>
      <c r="N39" s="2"/>
      <c r="O39" s="2"/>
      <c r="P39" s="2"/>
      <c r="Q39" s="2"/>
      <c r="R39" s="1"/>
      <c r="S39" s="1"/>
      <c r="T39" s="1"/>
      <c r="U39" s="1"/>
    </row>
    <row r="40" spans="1:21" ht="15" thickBot="1" x14ac:dyDescent="0.35">
      <c r="A40" s="92"/>
      <c r="B40" s="22">
        <v>11</v>
      </c>
      <c r="C40" s="78" t="s">
        <v>44</v>
      </c>
      <c r="D40" s="20" t="s">
        <v>10</v>
      </c>
      <c r="E40" s="22">
        <v>0</v>
      </c>
      <c r="F40" s="20" t="s">
        <v>11</v>
      </c>
      <c r="G40" s="22">
        <v>-1</v>
      </c>
      <c r="H40" s="20"/>
      <c r="I40" s="2"/>
      <c r="J40" s="2"/>
      <c r="K40" s="2"/>
      <c r="L40" s="2"/>
      <c r="M40" s="2"/>
      <c r="N40" s="2"/>
      <c r="O40" s="2"/>
      <c r="P40" s="2"/>
      <c r="Q40" s="2"/>
      <c r="R40" s="1"/>
      <c r="S40" s="1"/>
      <c r="T40" s="1"/>
      <c r="U40" s="1"/>
    </row>
    <row r="41" spans="1:21" ht="15.6" thickTop="1" thickBot="1" x14ac:dyDescent="0.35">
      <c r="A41" s="23" t="s">
        <v>35</v>
      </c>
      <c r="B41" s="24">
        <v>56</v>
      </c>
      <c r="C41" s="78" t="s">
        <v>161</v>
      </c>
      <c r="D41" s="23" t="s">
        <v>10</v>
      </c>
      <c r="E41" s="24">
        <v>1</v>
      </c>
      <c r="F41" s="23" t="s">
        <v>11</v>
      </c>
      <c r="G41" s="24">
        <v>-1</v>
      </c>
      <c r="H41" s="23"/>
      <c r="I41" s="2"/>
      <c r="J41" s="2"/>
      <c r="K41" s="2"/>
      <c r="L41" s="2"/>
      <c r="M41" s="2"/>
      <c r="N41" s="2"/>
      <c r="O41" s="2"/>
      <c r="P41" s="2"/>
      <c r="Q41" s="2"/>
      <c r="R41" s="1"/>
      <c r="S41" s="1"/>
      <c r="T41" s="1"/>
      <c r="U41" s="1"/>
    </row>
    <row r="42" spans="1:21" ht="15.6" thickTop="1" thickBot="1" x14ac:dyDescent="0.35">
      <c r="A42" s="23" t="s">
        <v>36</v>
      </c>
      <c r="B42" s="24">
        <v>14</v>
      </c>
      <c r="C42" s="78" t="s">
        <v>162</v>
      </c>
      <c r="D42" s="23" t="s">
        <v>10</v>
      </c>
      <c r="E42" s="24">
        <v>-1</v>
      </c>
      <c r="F42" s="23" t="s">
        <v>11</v>
      </c>
      <c r="G42" s="24"/>
      <c r="H42" s="23"/>
      <c r="I42" s="2"/>
      <c r="J42" s="2"/>
      <c r="K42" s="2"/>
      <c r="L42" s="2"/>
      <c r="M42" s="2"/>
      <c r="N42" s="2"/>
      <c r="O42" s="2"/>
      <c r="P42" s="2"/>
      <c r="Q42" s="2"/>
      <c r="R42" s="1"/>
      <c r="S42" s="1"/>
      <c r="T42" s="1"/>
      <c r="U42" s="1"/>
    </row>
    <row r="43" spans="1:21" ht="15.6" thickTop="1" thickBot="1" x14ac:dyDescent="0.35">
      <c r="A43" s="23" t="s">
        <v>37</v>
      </c>
      <c r="B43" s="24">
        <v>57</v>
      </c>
      <c r="C43" s="78" t="s">
        <v>159</v>
      </c>
      <c r="D43" s="23" t="s">
        <v>10</v>
      </c>
      <c r="E43" s="24">
        <v>0</v>
      </c>
      <c r="F43" s="23" t="s">
        <v>11</v>
      </c>
      <c r="G43" s="24">
        <v>-1</v>
      </c>
      <c r="H43" s="23"/>
      <c r="I43" s="2"/>
      <c r="J43" s="2"/>
      <c r="K43" s="2"/>
      <c r="L43" s="2"/>
      <c r="M43" s="2"/>
      <c r="N43" s="2"/>
      <c r="O43" s="2"/>
      <c r="P43" s="2"/>
      <c r="Q43" s="2"/>
      <c r="R43" s="1"/>
      <c r="S43" s="1"/>
      <c r="T43" s="1"/>
      <c r="U43" s="1"/>
    </row>
    <row r="44" spans="1:21" ht="15.6" thickTop="1" thickBot="1" x14ac:dyDescent="0.35">
      <c r="A44" s="23" t="s">
        <v>38</v>
      </c>
      <c r="B44" s="24">
        <v>57</v>
      </c>
      <c r="C44" s="78" t="s">
        <v>159</v>
      </c>
      <c r="D44" s="23" t="s">
        <v>10</v>
      </c>
      <c r="E44" s="24">
        <v>0</v>
      </c>
      <c r="F44" s="23" t="s">
        <v>11</v>
      </c>
      <c r="G44" s="24">
        <v>0</v>
      </c>
      <c r="H44" s="23"/>
      <c r="I44" s="2"/>
      <c r="J44" s="2"/>
      <c r="K44" s="2"/>
      <c r="L44" s="2"/>
      <c r="M44" s="2"/>
      <c r="N44" s="2"/>
      <c r="O44" s="2"/>
      <c r="P44" s="2"/>
      <c r="Q44" s="2"/>
      <c r="R44" s="1"/>
      <c r="S44" s="1"/>
      <c r="T44" s="1"/>
      <c r="U44" s="1"/>
    </row>
    <row r="45" spans="1:21" ht="15.6" thickTop="1" thickBot="1" x14ac:dyDescent="0.35">
      <c r="A45" s="23" t="s">
        <v>39</v>
      </c>
      <c r="B45" s="24">
        <v>57</v>
      </c>
      <c r="C45" s="78" t="s">
        <v>159</v>
      </c>
      <c r="D45" s="23" t="s">
        <v>10</v>
      </c>
      <c r="E45" s="24">
        <v>0</v>
      </c>
      <c r="F45" s="23" t="s">
        <v>11</v>
      </c>
      <c r="G45" s="24">
        <v>0</v>
      </c>
      <c r="H45" s="23"/>
      <c r="I45" s="20"/>
      <c r="J45" s="20"/>
      <c r="K45" s="20"/>
      <c r="L45" s="20"/>
      <c r="M45" s="20"/>
      <c r="N45" s="20"/>
      <c r="O45" s="20"/>
      <c r="P45" s="20"/>
      <c r="Q45" s="2"/>
      <c r="R45" s="1"/>
      <c r="S45" s="1"/>
      <c r="T45" s="1"/>
      <c r="U45" s="1"/>
    </row>
    <row r="46" spans="1:21" ht="15.6" thickTop="1" thickBot="1" x14ac:dyDescent="0.35">
      <c r="A46" s="91" t="s">
        <v>40</v>
      </c>
      <c r="B46" s="14">
        <v>41</v>
      </c>
      <c r="C46" s="79" t="s">
        <v>163</v>
      </c>
      <c r="D46" s="17" t="s">
        <v>10</v>
      </c>
      <c r="E46" s="14">
        <v>0</v>
      </c>
      <c r="F46" s="17" t="s">
        <v>11</v>
      </c>
      <c r="G46" s="14">
        <v>0</v>
      </c>
      <c r="H46" s="17"/>
      <c r="I46" s="17"/>
      <c r="J46" s="54" t="s">
        <v>215</v>
      </c>
      <c r="K46" s="55"/>
      <c r="L46" s="35"/>
      <c r="M46" s="56"/>
      <c r="N46" s="57" t="s">
        <v>221</v>
      </c>
      <c r="O46" s="35"/>
      <c r="P46" s="57" t="s">
        <v>222</v>
      </c>
      <c r="Q46" s="2"/>
      <c r="R46" s="1"/>
      <c r="S46" s="1"/>
      <c r="T46" s="1"/>
      <c r="U46" s="1"/>
    </row>
    <row r="47" spans="1:21" ht="15" thickBot="1" x14ac:dyDescent="0.35">
      <c r="A47" s="91"/>
      <c r="B47" s="4">
        <v>14</v>
      </c>
      <c r="C47" s="79" t="s">
        <v>162</v>
      </c>
      <c r="D47" s="2" t="s">
        <v>10</v>
      </c>
      <c r="E47" s="4">
        <v>1</v>
      </c>
      <c r="F47" s="2" t="s">
        <v>11</v>
      </c>
      <c r="G47" s="4">
        <v>0</v>
      </c>
      <c r="H47" s="2"/>
      <c r="I47" s="2"/>
      <c r="J47" s="37" t="s">
        <v>40</v>
      </c>
      <c r="K47" s="41"/>
      <c r="L47" s="38"/>
      <c r="M47" s="39" t="s">
        <v>25</v>
      </c>
      <c r="N47" s="40">
        <f>COUNT(E46:E57)</f>
        <v>12</v>
      </c>
      <c r="O47" s="38"/>
      <c r="P47" s="40">
        <f>COUNT(G46:G57)</f>
        <v>11</v>
      </c>
      <c r="Q47" s="2"/>
      <c r="R47" s="1"/>
      <c r="S47" s="1"/>
      <c r="T47" s="1"/>
      <c r="U47" s="1"/>
    </row>
    <row r="48" spans="1:21" ht="15" thickBot="1" x14ac:dyDescent="0.35">
      <c r="A48" s="91"/>
      <c r="B48" s="4">
        <v>28</v>
      </c>
      <c r="C48" s="79" t="s">
        <v>164</v>
      </c>
      <c r="D48" s="2" t="s">
        <v>10</v>
      </c>
      <c r="E48" s="4">
        <v>0</v>
      </c>
      <c r="F48" s="2" t="s">
        <v>11</v>
      </c>
      <c r="G48" s="4">
        <v>0</v>
      </c>
      <c r="H48" s="2"/>
      <c r="I48" s="2"/>
      <c r="J48" s="38"/>
      <c r="K48" s="41"/>
      <c r="L48" s="38"/>
      <c r="M48" s="42" t="s">
        <v>26</v>
      </c>
      <c r="N48" s="43">
        <f>AVERAGE(E46:E57)</f>
        <v>0.41666666666666669</v>
      </c>
      <c r="O48" s="37"/>
      <c r="P48" s="43">
        <f>AVERAGE(G46:G57)</f>
        <v>-0.18181818181818182</v>
      </c>
      <c r="Q48" s="2"/>
      <c r="R48" s="1"/>
      <c r="S48" s="1"/>
      <c r="T48" s="1"/>
      <c r="U48" s="1"/>
    </row>
    <row r="49" spans="1:21" ht="15" thickBot="1" x14ac:dyDescent="0.35">
      <c r="A49" s="91"/>
      <c r="B49" s="4">
        <v>53</v>
      </c>
      <c r="C49" s="79" t="s">
        <v>165</v>
      </c>
      <c r="D49" s="2" t="s">
        <v>10</v>
      </c>
      <c r="E49" s="4">
        <v>1</v>
      </c>
      <c r="F49" s="2" t="s">
        <v>11</v>
      </c>
      <c r="G49" s="4">
        <v>1</v>
      </c>
      <c r="H49" s="2"/>
      <c r="I49" s="2"/>
      <c r="J49" s="38"/>
      <c r="K49" s="41"/>
      <c r="L49" s="38"/>
      <c r="M49" s="39" t="s">
        <v>27</v>
      </c>
      <c r="N49" s="44">
        <f>STDEV(E46:E57)</f>
        <v>0.51492865054443726</v>
      </c>
      <c r="O49" s="38"/>
      <c r="P49" s="44">
        <f>STDEV(G46:G57)</f>
        <v>0.60302268915552726</v>
      </c>
      <c r="Q49" s="2"/>
      <c r="R49" s="1"/>
      <c r="S49" s="1"/>
      <c r="T49" s="1"/>
      <c r="U49" s="1"/>
    </row>
    <row r="50" spans="1:21" ht="15" thickBot="1" x14ac:dyDescent="0.35">
      <c r="A50" s="91"/>
      <c r="B50" s="4">
        <v>57</v>
      </c>
      <c r="C50" s="79" t="s">
        <v>159</v>
      </c>
      <c r="D50" s="2" t="s">
        <v>10</v>
      </c>
      <c r="E50" s="4">
        <v>0</v>
      </c>
      <c r="F50" s="2" t="s">
        <v>11</v>
      </c>
      <c r="G50" s="4">
        <v>0</v>
      </c>
      <c r="H50" s="2"/>
      <c r="I50" s="2"/>
      <c r="J50" s="2"/>
      <c r="K50" s="2"/>
      <c r="L50" s="2"/>
      <c r="M50" s="39" t="s">
        <v>28</v>
      </c>
      <c r="N50" s="44">
        <f>N48-1.96*N49/SQRT(N47)</f>
        <v>0.12531835556149074</v>
      </c>
      <c r="O50" s="38"/>
      <c r="P50" s="44">
        <f>P48-1.96*P49/SQRT(P47)</f>
        <v>-0.53818181818181809</v>
      </c>
      <c r="Q50" s="2"/>
      <c r="R50" s="1"/>
      <c r="S50" s="1"/>
      <c r="T50" s="1"/>
      <c r="U50" s="1"/>
    </row>
    <row r="51" spans="1:21" ht="15" thickBot="1" x14ac:dyDescent="0.35">
      <c r="A51" s="91"/>
      <c r="B51" s="5">
        <v>16</v>
      </c>
      <c r="C51" s="79" t="s">
        <v>166</v>
      </c>
      <c r="D51" s="2" t="s">
        <v>10</v>
      </c>
      <c r="E51" s="5">
        <v>1</v>
      </c>
      <c r="F51" s="2" t="s">
        <v>11</v>
      </c>
      <c r="G51" s="5">
        <v>0</v>
      </c>
      <c r="H51" s="1"/>
      <c r="I51" s="1"/>
      <c r="J51" s="21"/>
      <c r="K51" s="21"/>
      <c r="L51" s="21"/>
      <c r="M51" s="58" t="s">
        <v>29</v>
      </c>
      <c r="N51" s="59">
        <f>N48+1.96*N49/SQRT(N47)</f>
        <v>0.70801497777184264</v>
      </c>
      <c r="O51" s="45"/>
      <c r="P51" s="59">
        <f>P48+1.96*P49/SQRT(P47)</f>
        <v>0.1745454545454545</v>
      </c>
      <c r="Q51" s="1"/>
      <c r="R51" s="1"/>
      <c r="S51" s="1"/>
      <c r="T51" s="1"/>
      <c r="U51" s="1"/>
    </row>
    <row r="52" spans="1:21" ht="15" thickBot="1" x14ac:dyDescent="0.35">
      <c r="A52" s="91"/>
      <c r="B52" s="5">
        <v>17</v>
      </c>
      <c r="C52" s="79" t="s">
        <v>167</v>
      </c>
      <c r="D52" s="2" t="s">
        <v>10</v>
      </c>
      <c r="E52" s="5">
        <v>1</v>
      </c>
      <c r="F52" s="2" t="s">
        <v>11</v>
      </c>
      <c r="G52" s="5">
        <v>0</v>
      </c>
      <c r="H52" s="1"/>
      <c r="I52" s="1"/>
      <c r="Q52" s="53"/>
      <c r="R52" s="1"/>
      <c r="S52" s="1"/>
      <c r="T52" s="1"/>
      <c r="U52" s="1"/>
    </row>
    <row r="53" spans="1:21" ht="15" thickBot="1" x14ac:dyDescent="0.35">
      <c r="A53" s="91"/>
      <c r="B53" s="5">
        <v>20</v>
      </c>
      <c r="C53" s="79" t="s">
        <v>168</v>
      </c>
      <c r="D53" s="2" t="s">
        <v>10</v>
      </c>
      <c r="E53" s="5">
        <v>0</v>
      </c>
      <c r="F53" s="2" t="s">
        <v>11</v>
      </c>
      <c r="G53" s="5">
        <v>-1</v>
      </c>
      <c r="H53" s="1"/>
      <c r="I53" s="1"/>
      <c r="Q53" s="53"/>
      <c r="R53" s="1"/>
      <c r="S53" s="1"/>
      <c r="T53" s="1"/>
      <c r="U53" s="1"/>
    </row>
    <row r="54" spans="1:21" ht="15" thickBot="1" x14ac:dyDescent="0.35">
      <c r="A54" s="91"/>
      <c r="B54" s="5">
        <v>7</v>
      </c>
      <c r="C54" s="79" t="s">
        <v>45</v>
      </c>
      <c r="D54" s="2" t="s">
        <v>10</v>
      </c>
      <c r="E54" s="5">
        <v>1</v>
      </c>
      <c r="F54" s="2" t="s">
        <v>11</v>
      </c>
      <c r="G54" s="5"/>
      <c r="H54" s="1"/>
      <c r="I54" s="1"/>
      <c r="Q54" s="53"/>
      <c r="R54" s="1"/>
      <c r="S54" s="1"/>
      <c r="T54" s="1"/>
      <c r="U54" s="1"/>
    </row>
    <row r="55" spans="1:21" ht="15" thickBot="1" x14ac:dyDescent="0.35">
      <c r="A55" s="91"/>
      <c r="B55" s="5">
        <v>42</v>
      </c>
      <c r="C55" s="79" t="s">
        <v>169</v>
      </c>
      <c r="D55" s="2" t="s">
        <v>10</v>
      </c>
      <c r="E55" s="5">
        <v>0</v>
      </c>
      <c r="F55" s="2" t="s">
        <v>11</v>
      </c>
      <c r="G55" s="5">
        <v>-1</v>
      </c>
      <c r="H55" s="1"/>
      <c r="I55" s="32"/>
    </row>
    <row r="56" spans="1:21" ht="15" thickBot="1" x14ac:dyDescent="0.35">
      <c r="A56" s="91"/>
      <c r="B56" s="5">
        <v>44</v>
      </c>
      <c r="C56" s="79" t="s">
        <v>170</v>
      </c>
      <c r="D56" s="2" t="s">
        <v>10</v>
      </c>
      <c r="E56" s="5">
        <v>0</v>
      </c>
      <c r="F56" s="2" t="s">
        <v>11</v>
      </c>
      <c r="G56" s="5">
        <v>0</v>
      </c>
      <c r="H56" s="1"/>
      <c r="I56" s="1"/>
    </row>
    <row r="57" spans="1:21" ht="15" thickBot="1" x14ac:dyDescent="0.35">
      <c r="A57" s="92"/>
      <c r="B57" s="18">
        <v>48</v>
      </c>
      <c r="C57" s="78" t="s">
        <v>171</v>
      </c>
      <c r="D57" s="20" t="s">
        <v>10</v>
      </c>
      <c r="E57" s="18">
        <v>0</v>
      </c>
      <c r="F57" s="20" t="s">
        <v>11</v>
      </c>
      <c r="G57" s="18">
        <v>-1</v>
      </c>
      <c r="H57" s="21"/>
      <c r="I57" s="21"/>
      <c r="J57" s="60"/>
      <c r="K57" s="60"/>
      <c r="L57" s="60"/>
      <c r="M57" s="60"/>
      <c r="N57" s="60"/>
      <c r="O57" s="60"/>
      <c r="P57" s="60"/>
    </row>
    <row r="58" spans="1:21" ht="15.6" thickTop="1" thickBot="1" x14ac:dyDescent="0.35">
      <c r="A58" s="86" t="s">
        <v>41</v>
      </c>
      <c r="B58" s="15">
        <v>30</v>
      </c>
      <c r="C58" s="79" t="s">
        <v>172</v>
      </c>
      <c r="D58" s="17" t="s">
        <v>10</v>
      </c>
      <c r="E58" s="15">
        <v>1</v>
      </c>
      <c r="F58" s="17" t="s">
        <v>11</v>
      </c>
      <c r="G58" s="15">
        <v>0</v>
      </c>
      <c r="H58" s="16"/>
      <c r="I58" s="32"/>
    </row>
    <row r="59" spans="1:21" ht="15" thickBot="1" x14ac:dyDescent="0.35">
      <c r="A59" s="86"/>
      <c r="B59" s="5">
        <v>44</v>
      </c>
      <c r="C59" s="79" t="s">
        <v>170</v>
      </c>
      <c r="D59" s="2" t="s">
        <v>10</v>
      </c>
      <c r="E59" s="5">
        <v>0</v>
      </c>
      <c r="F59" s="2" t="s">
        <v>11</v>
      </c>
      <c r="G59" s="5">
        <v>0</v>
      </c>
      <c r="H59" s="1"/>
    </row>
    <row r="60" spans="1:21" ht="15" thickBot="1" x14ac:dyDescent="0.35">
      <c r="A60" s="87"/>
      <c r="B60" s="18">
        <v>48</v>
      </c>
      <c r="C60" s="78" t="s">
        <v>171</v>
      </c>
      <c r="D60" s="20" t="s">
        <v>10</v>
      </c>
      <c r="E60" s="18">
        <v>1</v>
      </c>
      <c r="F60" s="20" t="s">
        <v>11</v>
      </c>
      <c r="G60" s="18">
        <v>0</v>
      </c>
      <c r="H60" s="21"/>
    </row>
    <row r="61" spans="1:21" ht="15.6" thickTop="1" thickBot="1" x14ac:dyDescent="0.35">
      <c r="A61" s="86" t="s">
        <v>42</v>
      </c>
      <c r="B61" s="15">
        <v>44</v>
      </c>
      <c r="C61" s="79" t="s">
        <v>170</v>
      </c>
      <c r="D61" s="17" t="s">
        <v>10</v>
      </c>
      <c r="E61" s="15">
        <v>0</v>
      </c>
      <c r="F61" s="17" t="s">
        <v>11</v>
      </c>
      <c r="G61" s="15">
        <v>0</v>
      </c>
      <c r="H61" s="16"/>
    </row>
    <row r="62" spans="1:21" ht="15" thickBot="1" x14ac:dyDescent="0.35">
      <c r="A62" s="86"/>
      <c r="B62" s="5">
        <v>48</v>
      </c>
      <c r="C62" s="79" t="s">
        <v>171</v>
      </c>
      <c r="D62" s="2" t="s">
        <v>10</v>
      </c>
      <c r="E62" s="5">
        <v>0</v>
      </c>
      <c r="F62" s="2" t="s">
        <v>11</v>
      </c>
      <c r="G62" s="5">
        <v>1</v>
      </c>
      <c r="H62" s="1"/>
    </row>
    <row r="63" spans="1:21" ht="15" thickBot="1" x14ac:dyDescent="0.35">
      <c r="A63" s="87"/>
      <c r="B63" s="18">
        <v>8</v>
      </c>
      <c r="C63" s="78" t="s">
        <v>46</v>
      </c>
      <c r="D63" s="20" t="s">
        <v>10</v>
      </c>
      <c r="E63" s="18">
        <v>0</v>
      </c>
      <c r="F63" s="20" t="s">
        <v>11</v>
      </c>
      <c r="G63" s="18"/>
      <c r="H63" s="21"/>
      <c r="I63" s="61"/>
      <c r="J63" s="60"/>
      <c r="K63" s="60"/>
      <c r="L63" s="60"/>
      <c r="M63" s="60"/>
      <c r="N63" s="60"/>
      <c r="O63" s="60"/>
      <c r="P63" s="60"/>
    </row>
    <row r="64" spans="1:21" ht="15.6" thickTop="1" thickBot="1" x14ac:dyDescent="0.35">
      <c r="A64" s="85" t="s">
        <v>43</v>
      </c>
      <c r="B64" s="15">
        <v>41</v>
      </c>
      <c r="C64" s="79" t="s">
        <v>168</v>
      </c>
      <c r="D64" s="17" t="s">
        <v>10</v>
      </c>
      <c r="E64" s="15">
        <v>0</v>
      </c>
      <c r="F64" s="17" t="s">
        <v>11</v>
      </c>
      <c r="G64" s="15">
        <v>0</v>
      </c>
      <c r="H64" s="16"/>
      <c r="I64" s="17"/>
      <c r="J64" s="54" t="s">
        <v>215</v>
      </c>
      <c r="K64" s="55"/>
      <c r="L64" s="35"/>
      <c r="M64" s="56"/>
      <c r="N64" s="57" t="s">
        <v>221</v>
      </c>
      <c r="O64" s="35"/>
      <c r="P64" s="57" t="s">
        <v>222</v>
      </c>
    </row>
    <row r="65" spans="1:16" ht="15" thickBot="1" x14ac:dyDescent="0.35">
      <c r="A65" s="86"/>
      <c r="B65" s="5">
        <v>14</v>
      </c>
      <c r="C65" s="79" t="s">
        <v>162</v>
      </c>
      <c r="D65" s="2" t="s">
        <v>10</v>
      </c>
      <c r="E65" s="5">
        <v>1</v>
      </c>
      <c r="F65" s="2" t="s">
        <v>11</v>
      </c>
      <c r="G65" s="5">
        <v>0</v>
      </c>
      <c r="H65" s="1"/>
      <c r="I65" s="2"/>
      <c r="J65" s="37" t="s">
        <v>43</v>
      </c>
      <c r="K65" s="41"/>
      <c r="L65" s="38"/>
      <c r="M65" s="39" t="s">
        <v>25</v>
      </c>
      <c r="N65" s="40">
        <f>COUNT(E64:E73)</f>
        <v>10</v>
      </c>
      <c r="O65" s="38"/>
      <c r="P65" s="40">
        <f>COUNT(G64:G73)</f>
        <v>10</v>
      </c>
    </row>
    <row r="66" spans="1:16" ht="15" thickBot="1" x14ac:dyDescent="0.35">
      <c r="A66" s="86"/>
      <c r="B66" s="5">
        <v>28</v>
      </c>
      <c r="C66" s="79" t="s">
        <v>164</v>
      </c>
      <c r="D66" s="2" t="s">
        <v>10</v>
      </c>
      <c r="E66" s="5">
        <v>0</v>
      </c>
      <c r="F66" s="2" t="s">
        <v>11</v>
      </c>
      <c r="G66" s="5">
        <v>0</v>
      </c>
      <c r="H66" s="1"/>
      <c r="I66" s="2"/>
      <c r="J66" s="38"/>
      <c r="K66" s="41"/>
      <c r="L66" s="38"/>
      <c r="M66" s="42" t="s">
        <v>26</v>
      </c>
      <c r="N66" s="43">
        <f>AVERAGE(E64:E73)</f>
        <v>0.3</v>
      </c>
      <c r="O66" s="37"/>
      <c r="P66" s="43">
        <f>AVERAGE(G64:G73)</f>
        <v>-0.2</v>
      </c>
    </row>
    <row r="67" spans="1:16" ht="15" thickBot="1" x14ac:dyDescent="0.35">
      <c r="A67" s="86"/>
      <c r="B67" s="5">
        <v>53</v>
      </c>
      <c r="C67" s="79" t="s">
        <v>173</v>
      </c>
      <c r="D67" s="2" t="s">
        <v>10</v>
      </c>
      <c r="E67" s="5">
        <v>0</v>
      </c>
      <c r="F67" s="2" t="s">
        <v>11</v>
      </c>
      <c r="G67" s="5">
        <v>0</v>
      </c>
      <c r="H67" s="1"/>
      <c r="I67" s="2"/>
      <c r="J67" s="38"/>
      <c r="K67" s="41"/>
      <c r="L67" s="38"/>
      <c r="M67" s="39" t="s">
        <v>27</v>
      </c>
      <c r="N67" s="44">
        <f>STDEV(E64:E73)</f>
        <v>0.48304589153964794</v>
      </c>
      <c r="O67" s="38"/>
      <c r="P67" s="44">
        <f>STDEV(G64:G73)</f>
        <v>0.4216370213557839</v>
      </c>
    </row>
    <row r="68" spans="1:16" ht="15" thickBot="1" x14ac:dyDescent="0.35">
      <c r="A68" s="86"/>
      <c r="B68" s="5">
        <v>16</v>
      </c>
      <c r="C68" s="79" t="s">
        <v>166</v>
      </c>
      <c r="D68" s="2" t="s">
        <v>10</v>
      </c>
      <c r="E68" s="5">
        <v>1</v>
      </c>
      <c r="F68" s="2" t="s">
        <v>11</v>
      </c>
      <c r="G68" s="5">
        <v>0</v>
      </c>
      <c r="H68" s="1"/>
      <c r="I68" s="2"/>
      <c r="J68" s="2"/>
      <c r="K68" s="2"/>
      <c r="L68" s="2"/>
      <c r="M68" s="39" t="s">
        <v>28</v>
      </c>
      <c r="N68" s="44">
        <f>N66-1.96*N67/SQRT(N65)</f>
        <v>6.0505459621845725E-4</v>
      </c>
      <c r="O68" s="38"/>
      <c r="P68" s="44">
        <f>P66-1.96*P67/SQRT(P65)</f>
        <v>-0.46133333333333332</v>
      </c>
    </row>
    <row r="69" spans="1:16" ht="15" thickBot="1" x14ac:dyDescent="0.35">
      <c r="A69" s="86"/>
      <c r="B69" s="5">
        <v>20</v>
      </c>
      <c r="C69" s="79" t="s">
        <v>168</v>
      </c>
      <c r="D69" s="2" t="s">
        <v>10</v>
      </c>
      <c r="E69" s="5">
        <v>0</v>
      </c>
      <c r="F69" s="2" t="s">
        <v>11</v>
      </c>
      <c r="G69" s="5">
        <v>-1</v>
      </c>
      <c r="H69" s="1"/>
      <c r="I69" s="1"/>
      <c r="J69" s="21"/>
      <c r="K69" s="21"/>
      <c r="L69" s="21"/>
      <c r="M69" s="58" t="s">
        <v>29</v>
      </c>
      <c r="N69" s="59">
        <f>N66+1.96*N67/SQRT(N65)</f>
        <v>0.59939494540378147</v>
      </c>
      <c r="O69" s="45"/>
      <c r="P69" s="59">
        <f>P66+1.96*P67/SQRT(P65)</f>
        <v>6.1333333333333295E-2</v>
      </c>
    </row>
    <row r="70" spans="1:16" ht="15" thickBot="1" x14ac:dyDescent="0.35">
      <c r="A70" s="86"/>
      <c r="B70" s="5">
        <v>42</v>
      </c>
      <c r="C70" s="79" t="s">
        <v>169</v>
      </c>
      <c r="D70" s="2" t="s">
        <v>10</v>
      </c>
      <c r="E70" s="5">
        <v>0</v>
      </c>
      <c r="F70" s="2" t="s">
        <v>11</v>
      </c>
      <c r="G70" s="5">
        <v>-1</v>
      </c>
      <c r="H70" s="1"/>
      <c r="I70" s="1"/>
    </row>
    <row r="71" spans="1:16" ht="15" thickBot="1" x14ac:dyDescent="0.35">
      <c r="A71" s="86"/>
      <c r="B71" s="5">
        <v>30</v>
      </c>
      <c r="C71" s="79" t="s">
        <v>174</v>
      </c>
      <c r="D71" s="2" t="s">
        <v>10</v>
      </c>
      <c r="E71" s="5">
        <v>1</v>
      </c>
      <c r="F71" s="2" t="s">
        <v>11</v>
      </c>
      <c r="G71" s="5">
        <v>0</v>
      </c>
      <c r="H71" s="1"/>
    </row>
    <row r="72" spans="1:16" ht="15" thickBot="1" x14ac:dyDescent="0.35">
      <c r="A72" s="86"/>
      <c r="B72" s="5">
        <v>44</v>
      </c>
      <c r="C72" s="79" t="s">
        <v>170</v>
      </c>
      <c r="D72" s="2" t="s">
        <v>10</v>
      </c>
      <c r="E72" s="5">
        <v>0</v>
      </c>
      <c r="F72" s="2" t="s">
        <v>11</v>
      </c>
      <c r="G72" s="5">
        <v>0</v>
      </c>
      <c r="H72" s="1"/>
    </row>
    <row r="73" spans="1:16" ht="15" thickBot="1" x14ac:dyDescent="0.35">
      <c r="A73" s="87"/>
      <c r="B73" s="18">
        <v>48</v>
      </c>
      <c r="C73" s="80" t="s">
        <v>171</v>
      </c>
      <c r="D73" s="20" t="s">
        <v>10</v>
      </c>
      <c r="E73" s="18">
        <v>0</v>
      </c>
      <c r="F73" s="20" t="s">
        <v>11</v>
      </c>
      <c r="G73" s="18">
        <v>0</v>
      </c>
      <c r="H73" s="21"/>
      <c r="I73" s="61"/>
      <c r="J73" s="60"/>
      <c r="K73" s="60"/>
      <c r="L73" s="60"/>
      <c r="M73" s="60"/>
      <c r="N73" s="60"/>
      <c r="O73" s="60"/>
      <c r="P73" s="60"/>
    </row>
    <row r="74" spans="1:16" ht="15" customHeight="1" thickTop="1" thickBot="1" x14ac:dyDescent="0.35">
      <c r="A74" s="88" t="s">
        <v>47</v>
      </c>
      <c r="B74" s="15">
        <v>38</v>
      </c>
      <c r="C74" s="79" t="s">
        <v>175</v>
      </c>
      <c r="D74" s="17" t="s">
        <v>10</v>
      </c>
      <c r="E74" s="15">
        <v>1</v>
      </c>
      <c r="F74" s="17" t="s">
        <v>48</v>
      </c>
      <c r="G74" s="15">
        <v>-1</v>
      </c>
      <c r="H74" s="16"/>
    </row>
    <row r="75" spans="1:16" ht="15" thickBot="1" x14ac:dyDescent="0.35">
      <c r="A75" s="89"/>
      <c r="B75" s="5">
        <v>28</v>
      </c>
      <c r="C75" s="79" t="s">
        <v>164</v>
      </c>
      <c r="D75" s="2" t="s">
        <v>10</v>
      </c>
      <c r="E75" s="5">
        <v>0</v>
      </c>
      <c r="F75" s="2" t="s">
        <v>11</v>
      </c>
      <c r="G75" s="5">
        <v>0</v>
      </c>
      <c r="H75" s="1"/>
    </row>
    <row r="76" spans="1:16" ht="15" thickBot="1" x14ac:dyDescent="0.35">
      <c r="A76" s="89"/>
      <c r="B76" s="5">
        <v>53</v>
      </c>
      <c r="C76" s="79" t="s">
        <v>173</v>
      </c>
      <c r="D76" s="2" t="s">
        <v>10</v>
      </c>
      <c r="E76" s="5">
        <v>0</v>
      </c>
      <c r="F76" s="2" t="s">
        <v>11</v>
      </c>
      <c r="G76" s="5">
        <v>0</v>
      </c>
      <c r="H76" s="1"/>
    </row>
    <row r="77" spans="1:16" ht="15" thickBot="1" x14ac:dyDescent="0.35">
      <c r="A77" s="89"/>
      <c r="B77" s="5">
        <v>30</v>
      </c>
      <c r="C77" s="79" t="s">
        <v>174</v>
      </c>
      <c r="D77" s="2" t="s">
        <v>10</v>
      </c>
      <c r="E77" s="5">
        <v>0</v>
      </c>
      <c r="F77" s="2" t="s">
        <v>11</v>
      </c>
      <c r="G77" s="5">
        <v>1</v>
      </c>
      <c r="H77" s="1"/>
    </row>
    <row r="78" spans="1:16" ht="15" thickBot="1" x14ac:dyDescent="0.35">
      <c r="A78" s="89"/>
      <c r="B78" s="5">
        <v>44</v>
      </c>
      <c r="C78" s="79" t="s">
        <v>170</v>
      </c>
      <c r="D78" s="2" t="s">
        <v>10</v>
      </c>
      <c r="E78" s="5">
        <v>0</v>
      </c>
      <c r="F78" s="2" t="s">
        <v>11</v>
      </c>
      <c r="G78" s="5">
        <v>0</v>
      </c>
      <c r="H78" s="1"/>
    </row>
    <row r="79" spans="1:16" ht="15" thickBot="1" x14ac:dyDescent="0.35">
      <c r="A79" s="90"/>
      <c r="B79" s="18">
        <v>48</v>
      </c>
      <c r="C79" s="80" t="s">
        <v>171</v>
      </c>
      <c r="D79" s="20" t="s">
        <v>10</v>
      </c>
      <c r="E79" s="18">
        <v>0</v>
      </c>
      <c r="F79" s="20" t="s">
        <v>11</v>
      </c>
      <c r="G79" s="18">
        <v>0</v>
      </c>
      <c r="H79" s="21"/>
    </row>
    <row r="80" spans="1:16" ht="15.6" thickTop="1" thickBot="1" x14ac:dyDescent="0.35">
      <c r="A80" s="31" t="s">
        <v>49</v>
      </c>
      <c r="B80" s="33">
        <v>8</v>
      </c>
      <c r="C80" s="81" t="s">
        <v>46</v>
      </c>
      <c r="D80" s="20" t="s">
        <v>10</v>
      </c>
      <c r="E80" s="33">
        <v>-1</v>
      </c>
      <c r="F80" s="25"/>
      <c r="G80" s="33"/>
      <c r="H80" s="34"/>
    </row>
    <row r="81" spans="1:16" ht="15.6" thickTop="1" thickBot="1" x14ac:dyDescent="0.35">
      <c r="A81" s="89"/>
      <c r="B81" s="5">
        <v>28</v>
      </c>
      <c r="C81" s="79" t="s">
        <v>164</v>
      </c>
      <c r="D81" s="2" t="s">
        <v>10</v>
      </c>
      <c r="E81" s="5">
        <v>0</v>
      </c>
      <c r="F81" s="2" t="s">
        <v>11</v>
      </c>
      <c r="G81" s="5">
        <v>0</v>
      </c>
      <c r="H81" s="1"/>
    </row>
    <row r="82" spans="1:16" ht="15" thickBot="1" x14ac:dyDescent="0.35">
      <c r="A82" s="89"/>
      <c r="B82" s="5">
        <v>53</v>
      </c>
      <c r="C82" s="79" t="s">
        <v>173</v>
      </c>
      <c r="D82" s="2" t="s">
        <v>10</v>
      </c>
      <c r="E82" s="5">
        <v>0</v>
      </c>
      <c r="F82" s="2" t="s">
        <v>11</v>
      </c>
      <c r="G82" s="5">
        <v>0</v>
      </c>
      <c r="H82" s="1"/>
    </row>
    <row r="83" spans="1:16" ht="15" thickBot="1" x14ac:dyDescent="0.35">
      <c r="A83" s="89"/>
      <c r="B83" s="5">
        <v>30</v>
      </c>
      <c r="C83" s="79" t="s">
        <v>174</v>
      </c>
      <c r="D83" s="2" t="s">
        <v>10</v>
      </c>
      <c r="E83" s="5">
        <v>-1</v>
      </c>
      <c r="F83" s="2" t="s">
        <v>11</v>
      </c>
      <c r="G83" s="5">
        <v>0</v>
      </c>
      <c r="H83" s="1"/>
    </row>
    <row r="84" spans="1:16" ht="15" thickBot="1" x14ac:dyDescent="0.35">
      <c r="A84" s="89"/>
      <c r="B84" s="5">
        <v>44</v>
      </c>
      <c r="C84" s="79" t="s">
        <v>170</v>
      </c>
      <c r="D84" s="2" t="s">
        <v>10</v>
      </c>
      <c r="E84" s="5">
        <v>0</v>
      </c>
      <c r="F84" s="2" t="s">
        <v>11</v>
      </c>
      <c r="G84" s="5">
        <v>0</v>
      </c>
      <c r="H84" s="1"/>
    </row>
    <row r="85" spans="1:16" ht="15" thickBot="1" x14ac:dyDescent="0.35">
      <c r="A85" s="90"/>
      <c r="B85" s="18">
        <v>48</v>
      </c>
      <c r="C85" s="80" t="s">
        <v>171</v>
      </c>
      <c r="D85" s="20" t="s">
        <v>10</v>
      </c>
      <c r="E85" s="18">
        <v>-1</v>
      </c>
      <c r="F85" s="20" t="s">
        <v>11</v>
      </c>
      <c r="G85" s="18">
        <v>0</v>
      </c>
      <c r="H85" s="21"/>
    </row>
    <row r="86" spans="1:16" ht="15.6" thickTop="1" thickBot="1" x14ac:dyDescent="0.35">
      <c r="A86" s="85" t="s">
        <v>50</v>
      </c>
      <c r="B86" s="15">
        <v>44</v>
      </c>
      <c r="C86" s="79" t="s">
        <v>176</v>
      </c>
      <c r="D86" s="17" t="s">
        <v>10</v>
      </c>
      <c r="E86" s="15">
        <v>0</v>
      </c>
      <c r="F86" s="17" t="s">
        <v>11</v>
      </c>
      <c r="G86" s="15">
        <v>0</v>
      </c>
      <c r="H86" s="16"/>
    </row>
    <row r="87" spans="1:16" ht="15" thickBot="1" x14ac:dyDescent="0.35">
      <c r="A87" s="87"/>
      <c r="B87" s="18">
        <v>48</v>
      </c>
      <c r="C87" s="78" t="s">
        <v>177</v>
      </c>
      <c r="D87" s="20" t="s">
        <v>10</v>
      </c>
      <c r="E87" s="18">
        <v>0</v>
      </c>
      <c r="F87" s="20" t="s">
        <v>11</v>
      </c>
      <c r="G87" s="18">
        <v>0</v>
      </c>
      <c r="H87" s="21"/>
    </row>
    <row r="88" spans="1:16" ht="15.6" thickTop="1" thickBot="1" x14ac:dyDescent="0.35">
      <c r="A88" s="86" t="s">
        <v>51</v>
      </c>
      <c r="B88" s="15">
        <v>44</v>
      </c>
      <c r="C88" s="79" t="s">
        <v>176</v>
      </c>
      <c r="D88" s="17" t="s">
        <v>10</v>
      </c>
      <c r="E88" s="15">
        <v>0</v>
      </c>
      <c r="F88" s="17" t="s">
        <v>11</v>
      </c>
      <c r="G88" s="15">
        <v>0</v>
      </c>
      <c r="H88" s="16"/>
    </row>
    <row r="89" spans="1:16" ht="15" thickBot="1" x14ac:dyDescent="0.35">
      <c r="A89" s="87"/>
      <c r="B89" s="18">
        <v>8</v>
      </c>
      <c r="C89" s="78" t="s">
        <v>46</v>
      </c>
      <c r="D89" s="20" t="s">
        <v>10</v>
      </c>
      <c r="E89" s="18">
        <v>-1</v>
      </c>
      <c r="F89" s="20" t="s">
        <v>11</v>
      </c>
      <c r="G89" s="18"/>
      <c r="H89" s="21"/>
    </row>
    <row r="90" spans="1:16" ht="15.6" thickTop="1" thickBot="1" x14ac:dyDescent="0.35">
      <c r="A90" s="48" t="s">
        <v>52</v>
      </c>
      <c r="B90" s="47">
        <v>12</v>
      </c>
      <c r="C90" s="78" t="s">
        <v>59</v>
      </c>
      <c r="D90" s="23" t="s">
        <v>10</v>
      </c>
      <c r="E90" s="47">
        <v>1</v>
      </c>
      <c r="F90" s="23" t="s">
        <v>11</v>
      </c>
      <c r="G90" s="47">
        <v>0</v>
      </c>
      <c r="H90" s="48"/>
    </row>
    <row r="91" spans="1:16" ht="15.6" thickTop="1" thickBot="1" x14ac:dyDescent="0.35">
      <c r="A91" s="48" t="s">
        <v>53</v>
      </c>
      <c r="B91" s="47">
        <v>12</v>
      </c>
      <c r="C91" s="78" t="s">
        <v>59</v>
      </c>
      <c r="D91" s="23" t="s">
        <v>10</v>
      </c>
      <c r="E91" s="47">
        <v>1</v>
      </c>
      <c r="F91" s="23" t="s">
        <v>11</v>
      </c>
      <c r="G91" s="47">
        <v>0</v>
      </c>
      <c r="H91" s="48"/>
    </row>
    <row r="92" spans="1:16" ht="15.6" thickTop="1" thickBot="1" x14ac:dyDescent="0.35">
      <c r="A92" s="86"/>
      <c r="B92" s="5">
        <v>28</v>
      </c>
      <c r="C92" s="79" t="s">
        <v>164</v>
      </c>
      <c r="D92" s="2" t="s">
        <v>10</v>
      </c>
      <c r="E92" s="5">
        <v>0</v>
      </c>
      <c r="F92" s="2" t="s">
        <v>11</v>
      </c>
      <c r="G92" s="5">
        <v>0</v>
      </c>
      <c r="H92" s="1"/>
    </row>
    <row r="93" spans="1:16" ht="15" thickBot="1" x14ac:dyDescent="0.35">
      <c r="A93" s="87"/>
      <c r="B93" s="18">
        <v>53</v>
      </c>
      <c r="C93" s="78" t="s">
        <v>165</v>
      </c>
      <c r="D93" s="20" t="s">
        <v>10</v>
      </c>
      <c r="E93" s="18">
        <v>0</v>
      </c>
      <c r="F93" s="20" t="s">
        <v>11</v>
      </c>
      <c r="G93" s="18">
        <v>0</v>
      </c>
      <c r="H93" s="21"/>
      <c r="I93" s="61"/>
      <c r="J93" s="60"/>
      <c r="K93" s="60"/>
      <c r="L93" s="60"/>
      <c r="M93" s="60"/>
      <c r="N93" s="60"/>
      <c r="O93" s="60"/>
      <c r="P93" s="60"/>
    </row>
    <row r="94" spans="1:16" ht="15.6" thickTop="1" thickBot="1" x14ac:dyDescent="0.35">
      <c r="A94" s="86" t="s">
        <v>54</v>
      </c>
      <c r="B94" s="15">
        <v>38</v>
      </c>
      <c r="C94" s="79" t="s">
        <v>154</v>
      </c>
      <c r="D94" s="17" t="s">
        <v>10</v>
      </c>
      <c r="E94" s="15">
        <v>1</v>
      </c>
      <c r="F94" s="17" t="s">
        <v>11</v>
      </c>
      <c r="G94" s="15">
        <v>-1</v>
      </c>
      <c r="H94" s="16"/>
      <c r="I94" s="17"/>
      <c r="J94" s="54" t="s">
        <v>215</v>
      </c>
      <c r="K94" s="55"/>
      <c r="L94" s="35"/>
      <c r="M94" s="56"/>
      <c r="N94" s="57" t="s">
        <v>221</v>
      </c>
      <c r="O94" s="35"/>
      <c r="P94" s="57" t="s">
        <v>222</v>
      </c>
    </row>
    <row r="95" spans="1:16" ht="15" thickBot="1" x14ac:dyDescent="0.35">
      <c r="A95" s="86"/>
      <c r="B95" s="5">
        <v>41</v>
      </c>
      <c r="C95" s="79" t="s">
        <v>163</v>
      </c>
      <c r="D95" s="2" t="s">
        <v>10</v>
      </c>
      <c r="E95" s="5">
        <v>0</v>
      </c>
      <c r="F95" s="2" t="s">
        <v>11</v>
      </c>
      <c r="G95" s="5">
        <v>0</v>
      </c>
      <c r="H95" s="1"/>
      <c r="I95" s="2"/>
      <c r="J95" s="52" t="s">
        <v>54</v>
      </c>
      <c r="K95" s="41"/>
      <c r="L95" s="38"/>
      <c r="M95" s="42" t="s">
        <v>25</v>
      </c>
      <c r="N95" s="40">
        <f>COUNT(E94:E103)</f>
        <v>10</v>
      </c>
      <c r="O95" s="38"/>
      <c r="P95" s="40">
        <f>COUNT(G94:G103)</f>
        <v>9</v>
      </c>
    </row>
    <row r="96" spans="1:16" ht="15" thickBot="1" x14ac:dyDescent="0.35">
      <c r="A96" s="86"/>
      <c r="B96" s="5">
        <v>28</v>
      </c>
      <c r="C96" s="79" t="s">
        <v>164</v>
      </c>
      <c r="D96" s="2" t="s">
        <v>10</v>
      </c>
      <c r="E96" s="5">
        <v>0</v>
      </c>
      <c r="F96" s="2" t="s">
        <v>11</v>
      </c>
      <c r="G96" s="5">
        <v>0</v>
      </c>
      <c r="H96" s="1"/>
      <c r="I96" s="2"/>
      <c r="J96" s="38"/>
      <c r="K96" s="41"/>
      <c r="L96" s="38"/>
      <c r="M96" s="42" t="s">
        <v>26</v>
      </c>
      <c r="N96" s="43">
        <f>AVERAGE(E94:E103)</f>
        <v>0.5</v>
      </c>
      <c r="O96" s="37"/>
      <c r="P96" s="43">
        <f>AVERAGE(G94:G103)</f>
        <v>-0.22222222222222221</v>
      </c>
    </row>
    <row r="97" spans="1:16" ht="15" thickBot="1" x14ac:dyDescent="0.35">
      <c r="A97" s="86"/>
      <c r="B97" s="5">
        <v>53</v>
      </c>
      <c r="C97" s="79" t="s">
        <v>165</v>
      </c>
      <c r="D97" s="2" t="s">
        <v>10</v>
      </c>
      <c r="E97" s="5">
        <v>1</v>
      </c>
      <c r="F97" s="2" t="s">
        <v>11</v>
      </c>
      <c r="G97" s="5">
        <v>0</v>
      </c>
      <c r="H97" s="1"/>
      <c r="I97" s="2"/>
      <c r="J97" s="38"/>
      <c r="K97" s="41"/>
      <c r="L97" s="38"/>
      <c r="M97" s="39" t="s">
        <v>27</v>
      </c>
      <c r="N97" s="44">
        <f>STDEV(E94:E103)</f>
        <v>0.52704627669472992</v>
      </c>
      <c r="O97" s="38"/>
      <c r="P97" s="44">
        <f>STDEV(G94:G103)</f>
        <v>0.66666666666666663</v>
      </c>
    </row>
    <row r="98" spans="1:16" ht="15" thickBot="1" x14ac:dyDescent="0.35">
      <c r="A98" s="86"/>
      <c r="B98" s="5">
        <v>16</v>
      </c>
      <c r="C98" s="79" t="s">
        <v>166</v>
      </c>
      <c r="D98" s="2" t="s">
        <v>10</v>
      </c>
      <c r="E98" s="5">
        <v>1</v>
      </c>
      <c r="F98" s="2" t="s">
        <v>11</v>
      </c>
      <c r="G98" s="5">
        <v>0</v>
      </c>
      <c r="H98" s="1"/>
      <c r="I98" s="2"/>
      <c r="J98" s="2"/>
      <c r="K98" s="2"/>
      <c r="L98" s="2"/>
      <c r="M98" s="39" t="s">
        <v>28</v>
      </c>
      <c r="N98" s="44">
        <f>N96-1.96*N97/SQRT(N95)</f>
        <v>0.17333333333333334</v>
      </c>
      <c r="O98" s="38"/>
      <c r="P98" s="44">
        <f>P96-1.96*P97/SQRT(P95)</f>
        <v>-0.65777777777777779</v>
      </c>
    </row>
    <row r="99" spans="1:16" ht="15" thickBot="1" x14ac:dyDescent="0.35">
      <c r="A99" s="86"/>
      <c r="B99" s="5">
        <v>20</v>
      </c>
      <c r="C99" s="79" t="s">
        <v>168</v>
      </c>
      <c r="D99" s="2" t="s">
        <v>10</v>
      </c>
      <c r="E99" s="5">
        <v>0</v>
      </c>
      <c r="F99" s="2" t="s">
        <v>11</v>
      </c>
      <c r="G99" s="5">
        <v>-1</v>
      </c>
      <c r="H99" s="1"/>
      <c r="I99" s="1"/>
      <c r="J99" s="21"/>
      <c r="K99" s="21"/>
      <c r="L99" s="21"/>
      <c r="M99" s="58" t="s">
        <v>29</v>
      </c>
      <c r="N99" s="59">
        <f>N96+1.96*N97/SQRT(N95)</f>
        <v>0.82666666666666666</v>
      </c>
      <c r="O99" s="45"/>
      <c r="P99" s="59">
        <f>P96+1.96*P97/SQRT(P95)</f>
        <v>0.21333333333333332</v>
      </c>
    </row>
    <row r="100" spans="1:16" ht="15" thickBot="1" x14ac:dyDescent="0.35">
      <c r="A100" s="86"/>
      <c r="B100" s="5">
        <v>7</v>
      </c>
      <c r="C100" s="79" t="s">
        <v>45</v>
      </c>
      <c r="D100" s="2" t="s">
        <v>10</v>
      </c>
      <c r="E100" s="5">
        <v>1</v>
      </c>
      <c r="F100" s="2" t="s">
        <v>11</v>
      </c>
      <c r="G100" s="5"/>
      <c r="H100" s="1"/>
    </row>
    <row r="101" spans="1:16" ht="15" thickBot="1" x14ac:dyDescent="0.35">
      <c r="A101" s="86"/>
      <c r="B101" s="5">
        <v>30</v>
      </c>
      <c r="C101" s="79" t="s">
        <v>172</v>
      </c>
      <c r="D101" s="2" t="s">
        <v>10</v>
      </c>
      <c r="E101" s="5">
        <v>1</v>
      </c>
      <c r="F101" s="2" t="s">
        <v>11</v>
      </c>
      <c r="G101" s="5">
        <v>0</v>
      </c>
      <c r="H101" s="1"/>
    </row>
    <row r="102" spans="1:16" ht="15" thickBot="1" x14ac:dyDescent="0.35">
      <c r="A102" s="86"/>
      <c r="B102" s="5">
        <v>44</v>
      </c>
      <c r="C102" s="79" t="s">
        <v>176</v>
      </c>
      <c r="D102" s="2" t="s">
        <v>10</v>
      </c>
      <c r="E102" s="5">
        <v>0</v>
      </c>
      <c r="F102" s="2" t="s">
        <v>11</v>
      </c>
      <c r="G102" s="5">
        <v>1</v>
      </c>
      <c r="H102" s="1"/>
    </row>
    <row r="103" spans="1:16" ht="15" thickBot="1" x14ac:dyDescent="0.35">
      <c r="A103" s="87"/>
      <c r="B103" s="18">
        <v>48</v>
      </c>
      <c r="C103" s="78" t="s">
        <v>177</v>
      </c>
      <c r="D103" s="20" t="s">
        <v>10</v>
      </c>
      <c r="E103" s="18">
        <v>0</v>
      </c>
      <c r="F103" s="20" t="s">
        <v>11</v>
      </c>
      <c r="G103" s="18">
        <v>-1</v>
      </c>
      <c r="H103" s="21"/>
      <c r="I103" s="61"/>
      <c r="J103" s="60"/>
      <c r="K103" s="60"/>
      <c r="L103" s="60"/>
      <c r="M103" s="60"/>
      <c r="N103" s="60"/>
      <c r="O103" s="60"/>
      <c r="P103" s="60"/>
    </row>
    <row r="104" spans="1:16" ht="15.6" thickTop="1" thickBot="1" x14ac:dyDescent="0.35">
      <c r="A104" s="86" t="s">
        <v>55</v>
      </c>
      <c r="B104" s="15">
        <v>20</v>
      </c>
      <c r="C104" s="79" t="s">
        <v>168</v>
      </c>
      <c r="D104" s="17" t="s">
        <v>10</v>
      </c>
      <c r="E104" s="15">
        <v>0</v>
      </c>
      <c r="F104" s="17" t="s">
        <v>11</v>
      </c>
      <c r="G104" s="15">
        <v>-1</v>
      </c>
      <c r="H104" s="16"/>
    </row>
    <row r="105" spans="1:16" ht="15" thickBot="1" x14ac:dyDescent="0.35">
      <c r="A105" s="86"/>
      <c r="B105" s="5">
        <v>30</v>
      </c>
      <c r="C105" s="79" t="s">
        <v>172</v>
      </c>
      <c r="D105" s="2" t="s">
        <v>10</v>
      </c>
      <c r="E105" s="5">
        <v>1</v>
      </c>
      <c r="F105" s="2" t="s">
        <v>11</v>
      </c>
      <c r="G105" s="5">
        <v>0</v>
      </c>
      <c r="H105" s="1"/>
    </row>
    <row r="106" spans="1:16" ht="15" thickBot="1" x14ac:dyDescent="0.35">
      <c r="A106" s="86"/>
      <c r="B106" s="5">
        <v>44</v>
      </c>
      <c r="C106" s="79" t="s">
        <v>178</v>
      </c>
      <c r="D106" s="2" t="s">
        <v>10</v>
      </c>
      <c r="E106" s="5">
        <v>0</v>
      </c>
      <c r="F106" s="2" t="s">
        <v>11</v>
      </c>
      <c r="G106" s="5">
        <v>0</v>
      </c>
      <c r="H106" s="1"/>
    </row>
    <row r="107" spans="1:16" ht="15" thickBot="1" x14ac:dyDescent="0.35">
      <c r="A107" s="87"/>
      <c r="B107" s="18">
        <v>48</v>
      </c>
      <c r="C107" s="78" t="s">
        <v>177</v>
      </c>
      <c r="D107" s="20" t="s">
        <v>10</v>
      </c>
      <c r="E107" s="18">
        <v>1</v>
      </c>
      <c r="F107" s="20" t="s">
        <v>11</v>
      </c>
      <c r="G107" s="18">
        <v>0</v>
      </c>
      <c r="H107" s="21"/>
    </row>
    <row r="108" spans="1:16" ht="15.6" thickTop="1" thickBot="1" x14ac:dyDescent="0.35">
      <c r="A108" s="48" t="s">
        <v>56</v>
      </c>
      <c r="B108" s="47">
        <v>30</v>
      </c>
      <c r="C108" s="78" t="s">
        <v>172</v>
      </c>
      <c r="D108" s="23" t="s">
        <v>10</v>
      </c>
      <c r="E108" s="47">
        <v>1</v>
      </c>
      <c r="F108" s="23" t="s">
        <v>11</v>
      </c>
      <c r="G108" s="47">
        <v>0</v>
      </c>
      <c r="H108" s="48"/>
    </row>
    <row r="109" spans="1:16" ht="15.6" thickTop="1" thickBot="1" x14ac:dyDescent="0.35">
      <c r="A109" s="86"/>
      <c r="B109" s="5">
        <v>28</v>
      </c>
      <c r="C109" s="79" t="s">
        <v>164</v>
      </c>
      <c r="D109" s="2" t="s">
        <v>10</v>
      </c>
      <c r="E109" s="5">
        <v>0</v>
      </c>
      <c r="F109" s="2" t="s">
        <v>11</v>
      </c>
      <c r="G109" s="5">
        <v>0</v>
      </c>
      <c r="H109" s="1"/>
    </row>
    <row r="110" spans="1:16" ht="15" thickBot="1" x14ac:dyDescent="0.35">
      <c r="A110" s="87"/>
      <c r="B110" s="18">
        <v>53</v>
      </c>
      <c r="C110" s="78" t="s">
        <v>165</v>
      </c>
      <c r="D110" s="20" t="s">
        <v>10</v>
      </c>
      <c r="E110" s="18">
        <v>0</v>
      </c>
      <c r="F110" s="20" t="s">
        <v>11</v>
      </c>
      <c r="G110" s="18">
        <v>0</v>
      </c>
      <c r="H110" s="21"/>
    </row>
    <row r="111" spans="1:16" ht="15.6" thickTop="1" thickBot="1" x14ac:dyDescent="0.35">
      <c r="A111" s="86" t="s">
        <v>57</v>
      </c>
      <c r="B111" s="15">
        <v>14</v>
      </c>
      <c r="C111" s="79" t="s">
        <v>162</v>
      </c>
      <c r="D111" s="17" t="s">
        <v>10</v>
      </c>
      <c r="E111" s="15">
        <v>1</v>
      </c>
      <c r="F111" s="17" t="s">
        <v>11</v>
      </c>
      <c r="G111" s="15">
        <v>0</v>
      </c>
      <c r="H111" s="16"/>
    </row>
    <row r="112" spans="1:16" ht="15" thickBot="1" x14ac:dyDescent="0.35">
      <c r="A112" s="87"/>
      <c r="B112" s="18">
        <v>20</v>
      </c>
      <c r="C112" s="78" t="s">
        <v>168</v>
      </c>
      <c r="D112" s="20" t="s">
        <v>10</v>
      </c>
      <c r="E112" s="18">
        <v>0</v>
      </c>
      <c r="F112" s="20" t="s">
        <v>11</v>
      </c>
      <c r="G112" s="18">
        <v>-1</v>
      </c>
      <c r="H112" s="21"/>
    </row>
    <row r="113" spans="1:12" ht="15.6" thickTop="1" thickBot="1" x14ac:dyDescent="0.35">
      <c r="A113" s="86" t="s">
        <v>58</v>
      </c>
      <c r="B113" s="15">
        <v>57</v>
      </c>
      <c r="C113" s="79" t="s">
        <v>159</v>
      </c>
      <c r="D113" s="17" t="s">
        <v>10</v>
      </c>
      <c r="E113" s="15">
        <v>1</v>
      </c>
      <c r="F113" s="17" t="s">
        <v>11</v>
      </c>
      <c r="G113" s="15">
        <v>0</v>
      </c>
      <c r="H113" s="16"/>
    </row>
    <row r="114" spans="1:12" ht="15" thickBot="1" x14ac:dyDescent="0.35">
      <c r="A114" s="87"/>
      <c r="B114" s="18">
        <v>17</v>
      </c>
      <c r="C114" s="78" t="s">
        <v>167</v>
      </c>
      <c r="D114" s="20" t="s">
        <v>10</v>
      </c>
      <c r="E114" s="18">
        <v>1</v>
      </c>
      <c r="F114" s="20" t="s">
        <v>11</v>
      </c>
      <c r="G114" s="18">
        <v>-1</v>
      </c>
      <c r="H114" s="21"/>
    </row>
    <row r="115" spans="1:12" ht="15" thickTop="1" x14ac:dyDescent="0.3">
      <c r="A115" s="37" t="s">
        <v>215</v>
      </c>
      <c r="B115" s="36"/>
      <c r="C115" s="74"/>
      <c r="D115" s="35"/>
      <c r="E115" s="36"/>
      <c r="F115" s="35"/>
      <c r="G115" s="36"/>
      <c r="H115" s="35"/>
      <c r="J115" s="38" t="s">
        <v>145</v>
      </c>
      <c r="K115" s="38"/>
      <c r="L115" s="72"/>
    </row>
    <row r="116" spans="1:12" x14ac:dyDescent="0.3">
      <c r="A116" s="39" t="s">
        <v>142</v>
      </c>
      <c r="B116" s="40">
        <f>COUNT(B39:B114)</f>
        <v>76</v>
      </c>
      <c r="C116" s="75"/>
      <c r="D116" s="39" t="s">
        <v>25</v>
      </c>
      <c r="E116" s="40">
        <f>COUNT(E39:E114)</f>
        <v>76</v>
      </c>
      <c r="F116" s="38"/>
      <c r="G116" s="40">
        <f>COUNT(G39:G114)</f>
        <v>69</v>
      </c>
      <c r="H116" s="38"/>
      <c r="J116" s="39" t="s">
        <v>25</v>
      </c>
      <c r="K116" s="41">
        <f>COUNTA(A39:A114)</f>
        <v>21</v>
      </c>
    </row>
    <row r="117" spans="1:12" x14ac:dyDescent="0.3">
      <c r="A117" s="38"/>
      <c r="B117" s="41"/>
      <c r="C117" s="75"/>
      <c r="D117" s="42" t="s">
        <v>26</v>
      </c>
      <c r="E117" s="43">
        <f>AVERAGE(E39:E114)</f>
        <v>0.27631578947368424</v>
      </c>
      <c r="F117" s="37"/>
      <c r="G117" s="43">
        <f>AVERAGE(G39:G114)</f>
        <v>-0.15942028985507245</v>
      </c>
      <c r="H117" s="38"/>
    </row>
    <row r="118" spans="1:12" x14ac:dyDescent="0.3">
      <c r="A118" s="38"/>
      <c r="B118" s="41"/>
      <c r="C118" s="75"/>
      <c r="D118" s="39" t="s">
        <v>27</v>
      </c>
      <c r="E118" s="44">
        <f>STDEV(E39:E114)</f>
        <v>0.57962480302407848</v>
      </c>
      <c r="F118" s="38"/>
      <c r="G118" s="44">
        <f>STDEV(G39:G114)</f>
        <v>0.50361015518533492</v>
      </c>
      <c r="H118" s="38"/>
    </row>
    <row r="119" spans="1:12" x14ac:dyDescent="0.3">
      <c r="A119" s="38"/>
      <c r="B119" s="41"/>
      <c r="C119" s="75"/>
      <c r="D119" s="39" t="s">
        <v>28</v>
      </c>
      <c r="E119" s="44">
        <f>E117-1.96*E118/SQRT(E116)</f>
        <v>0.14600024090944247</v>
      </c>
      <c r="F119" s="38"/>
      <c r="G119" s="44">
        <f>G117-1.96*G118/SQRT(G116)</f>
        <v>-0.27825026463817304</v>
      </c>
      <c r="H119" s="38"/>
    </row>
    <row r="120" spans="1:12" x14ac:dyDescent="0.3">
      <c r="A120" s="38"/>
      <c r="B120" s="41"/>
      <c r="C120" s="75"/>
      <c r="D120" s="39" t="s">
        <v>29</v>
      </c>
      <c r="E120" s="44">
        <f>E117+1.96*E118/SQRT(E116)</f>
        <v>0.406631338037926</v>
      </c>
      <c r="F120" s="38"/>
      <c r="G120" s="44">
        <f>G117+1.96*G118/SQRT(G116)</f>
        <v>-4.0590315071971861E-2</v>
      </c>
      <c r="H120" s="38"/>
    </row>
    <row r="121" spans="1:12" ht="15" thickBot="1" x14ac:dyDescent="0.35">
      <c r="A121" s="45"/>
      <c r="B121" s="46"/>
      <c r="C121" s="76"/>
      <c r="D121" s="45"/>
      <c r="E121" s="46"/>
      <c r="F121" s="45"/>
      <c r="G121" s="46"/>
      <c r="H121" s="45"/>
    </row>
    <row r="122" spans="1:12" ht="15" thickTop="1" x14ac:dyDescent="0.3">
      <c r="A122" s="1"/>
      <c r="B122" s="5"/>
      <c r="C122" s="82"/>
      <c r="D122" s="2"/>
      <c r="E122" s="5"/>
      <c r="F122" s="2"/>
      <c r="G122" s="5"/>
      <c r="H122" s="1"/>
    </row>
    <row r="123" spans="1:12" x14ac:dyDescent="0.3">
      <c r="A123" s="1"/>
      <c r="B123" s="5"/>
      <c r="C123" s="82"/>
      <c r="D123" s="2"/>
      <c r="E123" s="5"/>
      <c r="F123" s="2"/>
      <c r="G123" s="5"/>
      <c r="H123" s="1"/>
    </row>
    <row r="124" spans="1:12" ht="15" thickBot="1" x14ac:dyDescent="0.35">
      <c r="A124" s="26" t="s">
        <v>60</v>
      </c>
      <c r="B124" s="27"/>
      <c r="C124" s="77"/>
      <c r="D124" s="28"/>
      <c r="E124" s="27"/>
      <c r="F124" s="28"/>
      <c r="G124" s="27"/>
      <c r="H124" s="28"/>
    </row>
    <row r="125" spans="1:12" ht="15.6" thickTop="1" thickBot="1" x14ac:dyDescent="0.35">
      <c r="A125" s="85" t="s">
        <v>61</v>
      </c>
      <c r="B125" s="5">
        <v>35</v>
      </c>
      <c r="C125" s="7" t="s">
        <v>179</v>
      </c>
      <c r="D125" s="2" t="s">
        <v>10</v>
      </c>
      <c r="E125" s="5">
        <v>1</v>
      </c>
      <c r="F125" s="2" t="s">
        <v>11</v>
      </c>
      <c r="G125" s="5"/>
      <c r="H125" s="1"/>
    </row>
    <row r="126" spans="1:12" ht="15" thickBot="1" x14ac:dyDescent="0.35">
      <c r="A126" s="86"/>
      <c r="B126" s="5">
        <v>52</v>
      </c>
      <c r="C126" s="7" t="s">
        <v>180</v>
      </c>
      <c r="D126" s="2" t="s">
        <v>10</v>
      </c>
      <c r="E126" s="5">
        <v>1</v>
      </c>
      <c r="F126" s="2" t="s">
        <v>11</v>
      </c>
      <c r="G126" s="5"/>
      <c r="H126" s="1"/>
    </row>
    <row r="127" spans="1:12" ht="15" thickBot="1" x14ac:dyDescent="0.35">
      <c r="A127" s="86"/>
      <c r="B127" s="5">
        <v>4</v>
      </c>
      <c r="C127" s="7" t="s">
        <v>203</v>
      </c>
      <c r="D127" s="2" t="s">
        <v>10</v>
      </c>
      <c r="E127" s="5">
        <v>0</v>
      </c>
      <c r="F127" s="2" t="s">
        <v>11</v>
      </c>
      <c r="G127" s="5">
        <v>-1</v>
      </c>
      <c r="H127" s="1"/>
    </row>
    <row r="128" spans="1:12" ht="15" thickBot="1" x14ac:dyDescent="0.35">
      <c r="A128" s="86"/>
      <c r="B128" s="5">
        <v>22</v>
      </c>
      <c r="C128" s="7" t="s">
        <v>181</v>
      </c>
      <c r="D128" s="2" t="s">
        <v>10</v>
      </c>
      <c r="E128" s="5">
        <v>1</v>
      </c>
      <c r="F128" s="2" t="s">
        <v>11</v>
      </c>
      <c r="G128" s="5">
        <v>0</v>
      </c>
      <c r="H128" s="1"/>
    </row>
    <row r="129" spans="1:16" ht="15" thickBot="1" x14ac:dyDescent="0.35">
      <c r="A129" s="87"/>
      <c r="B129" s="18">
        <v>62</v>
      </c>
      <c r="C129" s="30" t="s">
        <v>182</v>
      </c>
      <c r="D129" s="20" t="s">
        <v>10</v>
      </c>
      <c r="E129" s="18">
        <v>0</v>
      </c>
      <c r="F129" s="20" t="s">
        <v>11</v>
      </c>
      <c r="G129" s="18">
        <v>0</v>
      </c>
      <c r="H129" s="21"/>
    </row>
    <row r="130" spans="1:16" ht="15.6" thickTop="1" thickBot="1" x14ac:dyDescent="0.35">
      <c r="A130" s="48" t="s">
        <v>62</v>
      </c>
      <c r="B130" s="47">
        <v>26</v>
      </c>
      <c r="C130" s="30" t="s">
        <v>183</v>
      </c>
      <c r="D130" s="23" t="s">
        <v>10</v>
      </c>
      <c r="E130" s="47">
        <v>0</v>
      </c>
      <c r="F130" s="23" t="s">
        <v>11</v>
      </c>
      <c r="G130" s="47">
        <v>0</v>
      </c>
      <c r="H130" s="48"/>
    </row>
    <row r="131" spans="1:16" ht="15.6" thickTop="1" thickBot="1" x14ac:dyDescent="0.35">
      <c r="A131" s="48" t="s">
        <v>63</v>
      </c>
      <c r="B131" s="47">
        <v>26</v>
      </c>
      <c r="C131" s="30" t="s">
        <v>183</v>
      </c>
      <c r="D131" s="23" t="s">
        <v>10</v>
      </c>
      <c r="E131" s="47">
        <v>0</v>
      </c>
      <c r="F131" s="23" t="s">
        <v>11</v>
      </c>
      <c r="G131" s="47">
        <v>0</v>
      </c>
      <c r="H131" s="48"/>
    </row>
    <row r="132" spans="1:16" ht="15.6" thickTop="1" thickBot="1" x14ac:dyDescent="0.35">
      <c r="A132" s="48" t="s">
        <v>64</v>
      </c>
      <c r="B132" s="47">
        <v>26</v>
      </c>
      <c r="C132" s="30" t="s">
        <v>183</v>
      </c>
      <c r="D132" s="23" t="s">
        <v>10</v>
      </c>
      <c r="E132" s="47">
        <v>1</v>
      </c>
      <c r="F132" s="23" t="s">
        <v>11</v>
      </c>
      <c r="G132" s="47">
        <v>0</v>
      </c>
      <c r="H132" s="48"/>
    </row>
    <row r="133" spans="1:16" ht="15.6" thickTop="1" thickBot="1" x14ac:dyDescent="0.35">
      <c r="A133" s="48" t="s">
        <v>65</v>
      </c>
      <c r="B133" s="47">
        <v>26</v>
      </c>
      <c r="C133" s="30" t="s">
        <v>183</v>
      </c>
      <c r="D133" s="23" t="s">
        <v>10</v>
      </c>
      <c r="E133" s="47">
        <v>0</v>
      </c>
      <c r="F133" s="23" t="s">
        <v>11</v>
      </c>
      <c r="G133" s="47">
        <v>1</v>
      </c>
      <c r="H133" s="48"/>
      <c r="I133" s="61"/>
      <c r="J133" s="60"/>
      <c r="K133" s="60"/>
      <c r="L133" s="60"/>
      <c r="M133" s="60"/>
      <c r="N133" s="60"/>
      <c r="O133" s="60"/>
      <c r="P133" s="60"/>
    </row>
    <row r="134" spans="1:16" ht="15.6" thickTop="1" thickBot="1" x14ac:dyDescent="0.35">
      <c r="A134" s="85" t="s">
        <v>66</v>
      </c>
      <c r="B134" s="15">
        <v>9</v>
      </c>
      <c r="C134" s="7" t="s">
        <v>204</v>
      </c>
      <c r="D134" s="17" t="s">
        <v>10</v>
      </c>
      <c r="E134" s="15">
        <v>0</v>
      </c>
      <c r="F134" s="17" t="s">
        <v>11</v>
      </c>
      <c r="G134" s="15"/>
      <c r="H134" s="16"/>
      <c r="I134" s="17"/>
      <c r="J134" s="54" t="s">
        <v>215</v>
      </c>
      <c r="K134" s="55"/>
      <c r="L134" s="35"/>
      <c r="M134" s="56"/>
      <c r="N134" s="57" t="s">
        <v>221</v>
      </c>
      <c r="O134" s="35"/>
      <c r="P134" s="57" t="s">
        <v>222</v>
      </c>
    </row>
    <row r="135" spans="1:16" ht="15" thickBot="1" x14ac:dyDescent="0.35">
      <c r="A135" s="86"/>
      <c r="B135" s="5">
        <v>34</v>
      </c>
      <c r="C135" s="7" t="s">
        <v>184</v>
      </c>
      <c r="D135" s="2" t="s">
        <v>10</v>
      </c>
      <c r="E135" s="5">
        <v>1</v>
      </c>
      <c r="F135" s="2" t="s">
        <v>11</v>
      </c>
      <c r="G135" s="5">
        <v>0</v>
      </c>
      <c r="H135" s="1"/>
      <c r="I135" s="2"/>
      <c r="J135" s="52" t="s">
        <v>66</v>
      </c>
      <c r="K135" s="41"/>
      <c r="L135" s="38"/>
      <c r="M135" s="42"/>
      <c r="N135" s="43"/>
      <c r="O135" s="37"/>
      <c r="P135" s="43"/>
    </row>
    <row r="136" spans="1:16" ht="15" thickBot="1" x14ac:dyDescent="0.35">
      <c r="A136" s="86"/>
      <c r="B136" s="5">
        <v>54</v>
      </c>
      <c r="C136" s="7" t="s">
        <v>185</v>
      </c>
      <c r="D136" s="2" t="s">
        <v>10</v>
      </c>
      <c r="E136" s="5">
        <v>0</v>
      </c>
      <c r="F136" s="2" t="s">
        <v>11</v>
      </c>
      <c r="G136" s="5">
        <v>-1</v>
      </c>
      <c r="H136" s="1"/>
      <c r="I136" s="2"/>
      <c r="J136" s="38"/>
      <c r="K136" s="41"/>
      <c r="L136" s="38"/>
      <c r="M136" s="39" t="s">
        <v>25</v>
      </c>
      <c r="N136" s="40">
        <f>COUNT(E134:E148)</f>
        <v>14</v>
      </c>
      <c r="O136" s="38"/>
      <c r="P136" s="40">
        <f>COUNT(G134:G148)</f>
        <v>13</v>
      </c>
    </row>
    <row r="137" spans="1:16" ht="15" thickBot="1" x14ac:dyDescent="0.35">
      <c r="A137" s="86"/>
      <c r="B137" s="5">
        <v>15</v>
      </c>
      <c r="C137" s="7" t="s">
        <v>186</v>
      </c>
      <c r="D137" s="2" t="s">
        <v>10</v>
      </c>
      <c r="E137" s="5">
        <v>1</v>
      </c>
      <c r="F137" s="2" t="s">
        <v>11</v>
      </c>
      <c r="G137" s="5">
        <v>0</v>
      </c>
      <c r="H137" s="1"/>
      <c r="I137" s="2"/>
      <c r="J137" s="38"/>
      <c r="K137" s="41"/>
      <c r="L137" s="38"/>
      <c r="M137" s="42" t="s">
        <v>26</v>
      </c>
      <c r="N137" s="43">
        <f>AVERAGE(E134:E148)</f>
        <v>0.21428571428571427</v>
      </c>
      <c r="O137" s="37"/>
      <c r="P137" s="43">
        <f>AVERAGE(G134:G148)</f>
        <v>-0.30769230769230771</v>
      </c>
    </row>
    <row r="138" spans="1:16" ht="15" thickBot="1" x14ac:dyDescent="0.35">
      <c r="A138" s="86"/>
      <c r="B138" s="5">
        <v>17</v>
      </c>
      <c r="C138" s="7" t="s">
        <v>187</v>
      </c>
      <c r="D138" s="2" t="s">
        <v>10</v>
      </c>
      <c r="E138" s="5">
        <v>1</v>
      </c>
      <c r="F138" s="2" t="s">
        <v>11</v>
      </c>
      <c r="G138" s="5">
        <v>-1</v>
      </c>
      <c r="H138" s="1"/>
      <c r="I138" s="2"/>
      <c r="J138" s="38"/>
      <c r="K138" s="41"/>
      <c r="L138" s="38"/>
      <c r="M138" s="39" t="s">
        <v>27</v>
      </c>
      <c r="N138" s="44">
        <f>STDEV(E134:E148)</f>
        <v>0.42581531362632008</v>
      </c>
      <c r="O138" s="38"/>
      <c r="P138" s="44">
        <f>STDEV(G134:G148)</f>
        <v>0.48038446141526137</v>
      </c>
    </row>
    <row r="139" spans="1:16" ht="15" thickBot="1" x14ac:dyDescent="0.35">
      <c r="A139" s="86"/>
      <c r="B139" s="5">
        <v>20</v>
      </c>
      <c r="C139" s="7" t="s">
        <v>188</v>
      </c>
      <c r="D139" s="2" t="s">
        <v>10</v>
      </c>
      <c r="E139" s="5">
        <v>0</v>
      </c>
      <c r="F139" s="2" t="s">
        <v>11</v>
      </c>
      <c r="G139" s="5">
        <v>-1</v>
      </c>
      <c r="H139" s="1"/>
      <c r="I139" s="2"/>
      <c r="J139" s="2"/>
      <c r="K139" s="2"/>
      <c r="L139" s="2"/>
      <c r="M139" s="39" t="s">
        <v>28</v>
      </c>
      <c r="N139" s="44">
        <f>N137-1.96*N138/SQRT(N136)</f>
        <v>-8.7699876226793594E-3</v>
      </c>
      <c r="O139" s="38"/>
      <c r="P139" s="44">
        <f>P137-1.96*P138/SQRT(P136)</f>
        <v>-0.56883227560269223</v>
      </c>
    </row>
    <row r="140" spans="1:16" ht="15" thickBot="1" x14ac:dyDescent="0.35">
      <c r="A140" s="86"/>
      <c r="B140" s="5">
        <v>7</v>
      </c>
      <c r="C140" s="7" t="s">
        <v>205</v>
      </c>
      <c r="D140" s="2" t="s">
        <v>10</v>
      </c>
      <c r="E140" s="5">
        <v>0</v>
      </c>
      <c r="F140" s="2" t="s">
        <v>11</v>
      </c>
      <c r="G140" s="5"/>
      <c r="H140" s="1"/>
      <c r="I140" s="1"/>
      <c r="J140" s="21"/>
      <c r="K140" s="21"/>
      <c r="L140" s="21"/>
      <c r="M140" s="58" t="s">
        <v>29</v>
      </c>
      <c r="N140" s="59">
        <f>N137+1.96*N138/SQRT(N136)</f>
        <v>0.43734141619410793</v>
      </c>
      <c r="O140" s="45"/>
      <c r="P140" s="59">
        <f>P137+1.96*P138/SQRT(P136)</f>
        <v>-4.6552339781923135E-2</v>
      </c>
    </row>
    <row r="141" spans="1:16" ht="15" thickBot="1" x14ac:dyDescent="0.35">
      <c r="A141" s="86"/>
      <c r="B141" s="5">
        <v>42</v>
      </c>
      <c r="C141" s="7" t="s">
        <v>189</v>
      </c>
      <c r="D141" s="2" t="s">
        <v>10</v>
      </c>
      <c r="E141" s="5">
        <v>0</v>
      </c>
      <c r="F141" s="2" t="s">
        <v>11</v>
      </c>
      <c r="G141" s="5">
        <v>0</v>
      </c>
      <c r="H141" s="1"/>
    </row>
    <row r="142" spans="1:16" ht="15" thickBot="1" x14ac:dyDescent="0.35">
      <c r="A142" s="86"/>
      <c r="B142" s="5">
        <v>36</v>
      </c>
      <c r="C142" s="7" t="s">
        <v>190</v>
      </c>
      <c r="D142" s="2" t="s">
        <v>10</v>
      </c>
      <c r="E142" s="5">
        <v>0</v>
      </c>
      <c r="F142" s="2" t="s">
        <v>11</v>
      </c>
      <c r="G142" s="5">
        <v>-1</v>
      </c>
      <c r="H142" s="1"/>
    </row>
    <row r="143" spans="1:16" ht="15" thickBot="1" x14ac:dyDescent="0.35">
      <c r="A143" s="86"/>
      <c r="B143" s="5">
        <v>38</v>
      </c>
      <c r="C143" s="7" t="s">
        <v>191</v>
      </c>
      <c r="D143" s="2" t="s">
        <v>10</v>
      </c>
      <c r="E143" s="5">
        <v>0</v>
      </c>
      <c r="F143" s="2" t="s">
        <v>11</v>
      </c>
      <c r="G143" s="5">
        <v>0</v>
      </c>
      <c r="H143" s="1"/>
    </row>
    <row r="144" spans="1:16" ht="15" thickBot="1" x14ac:dyDescent="0.35">
      <c r="A144" s="86"/>
      <c r="B144" s="5">
        <v>12</v>
      </c>
      <c r="C144" s="7" t="s">
        <v>206</v>
      </c>
      <c r="D144" s="2" t="s">
        <v>10</v>
      </c>
      <c r="E144" s="5">
        <v>0</v>
      </c>
      <c r="F144" s="2" t="s">
        <v>11</v>
      </c>
      <c r="G144" s="5">
        <v>0</v>
      </c>
      <c r="H144" s="1"/>
    </row>
    <row r="145" spans="1:16" ht="15" thickBot="1" x14ac:dyDescent="0.35">
      <c r="A145" s="86"/>
      <c r="B145" s="5">
        <v>14</v>
      </c>
      <c r="C145" s="7" t="s">
        <v>207</v>
      </c>
      <c r="D145" s="2" t="s">
        <v>10</v>
      </c>
      <c r="E145" s="5">
        <v>0</v>
      </c>
      <c r="F145" s="2" t="s">
        <v>11</v>
      </c>
      <c r="G145" s="5">
        <v>0</v>
      </c>
      <c r="H145" s="1"/>
    </row>
    <row r="146" spans="1:16" ht="15" thickBot="1" x14ac:dyDescent="0.35">
      <c r="A146" s="86"/>
      <c r="B146" s="5">
        <v>16</v>
      </c>
      <c r="C146" s="7" t="s">
        <v>192</v>
      </c>
      <c r="D146" s="2" t="s">
        <v>10</v>
      </c>
      <c r="E146" s="5">
        <v>0</v>
      </c>
      <c r="F146" s="2" t="s">
        <v>11</v>
      </c>
      <c r="G146" s="5">
        <v>0</v>
      </c>
      <c r="H146" s="1"/>
    </row>
    <row r="147" spans="1:16" ht="15" thickBot="1" x14ac:dyDescent="0.35">
      <c r="A147" s="86"/>
      <c r="B147" s="5">
        <v>5</v>
      </c>
      <c r="C147" s="7" t="s">
        <v>208</v>
      </c>
      <c r="D147" s="2" t="s">
        <v>10</v>
      </c>
      <c r="E147" s="5"/>
      <c r="F147" s="2" t="s">
        <v>11</v>
      </c>
      <c r="G147" s="5">
        <v>0</v>
      </c>
      <c r="H147" s="1"/>
    </row>
    <row r="148" spans="1:16" ht="15" thickBot="1" x14ac:dyDescent="0.35">
      <c r="A148" s="87"/>
      <c r="B148" s="18">
        <v>11</v>
      </c>
      <c r="C148" s="30" t="s">
        <v>86</v>
      </c>
      <c r="D148" s="20" t="s">
        <v>10</v>
      </c>
      <c r="E148" s="18">
        <v>0</v>
      </c>
      <c r="F148" s="20" t="s">
        <v>11</v>
      </c>
      <c r="G148" s="18">
        <v>0</v>
      </c>
      <c r="H148" s="21"/>
      <c r="I148" s="61"/>
      <c r="J148" s="60"/>
      <c r="K148" s="60"/>
      <c r="L148" s="60"/>
      <c r="M148" s="60"/>
      <c r="N148" s="60"/>
      <c r="O148" s="60"/>
      <c r="P148" s="60"/>
    </row>
    <row r="149" spans="1:16" ht="15.6" thickTop="1" thickBot="1" x14ac:dyDescent="0.35">
      <c r="A149" s="48" t="s">
        <v>67</v>
      </c>
      <c r="B149" s="47">
        <v>25</v>
      </c>
      <c r="C149" s="30" t="s">
        <v>193</v>
      </c>
      <c r="D149" s="23" t="s">
        <v>10</v>
      </c>
      <c r="E149" s="47">
        <v>1</v>
      </c>
      <c r="F149" s="23" t="s">
        <v>11</v>
      </c>
      <c r="G149" s="47">
        <v>0</v>
      </c>
      <c r="H149" s="48"/>
    </row>
    <row r="150" spans="1:16" ht="15.6" thickTop="1" thickBot="1" x14ac:dyDescent="0.35">
      <c r="A150" s="48" t="s">
        <v>68</v>
      </c>
      <c r="B150" s="47">
        <v>25</v>
      </c>
      <c r="C150" s="30" t="s">
        <v>193</v>
      </c>
      <c r="D150" s="23" t="s">
        <v>10</v>
      </c>
      <c r="E150" s="47">
        <v>1</v>
      </c>
      <c r="F150" s="23" t="s">
        <v>11</v>
      </c>
      <c r="G150" s="47">
        <v>0</v>
      </c>
      <c r="H150" s="48"/>
    </row>
    <row r="151" spans="1:16" ht="15.6" thickTop="1" thickBot="1" x14ac:dyDescent="0.35">
      <c r="A151" s="48" t="s">
        <v>69</v>
      </c>
      <c r="B151" s="47">
        <v>25</v>
      </c>
      <c r="C151" s="30" t="s">
        <v>193</v>
      </c>
      <c r="D151" s="23" t="s">
        <v>10</v>
      </c>
      <c r="E151" s="47">
        <v>-1</v>
      </c>
      <c r="F151" s="23" t="s">
        <v>11</v>
      </c>
      <c r="G151" s="47">
        <v>-1</v>
      </c>
      <c r="H151" s="48"/>
    </row>
    <row r="152" spans="1:16" ht="15.6" thickTop="1" thickBot="1" x14ac:dyDescent="0.35">
      <c r="A152" s="85" t="s">
        <v>70</v>
      </c>
      <c r="B152" s="15">
        <v>33</v>
      </c>
      <c r="C152" s="7" t="s">
        <v>194</v>
      </c>
      <c r="D152" s="17" t="s">
        <v>10</v>
      </c>
      <c r="E152" s="15">
        <v>1</v>
      </c>
      <c r="F152" s="17" t="s">
        <v>11</v>
      </c>
      <c r="G152" s="15">
        <v>0</v>
      </c>
      <c r="H152" s="16"/>
    </row>
    <row r="153" spans="1:16" ht="15" thickBot="1" x14ac:dyDescent="0.35">
      <c r="A153" s="86"/>
      <c r="B153" s="5">
        <v>44</v>
      </c>
      <c r="C153" s="7" t="s">
        <v>195</v>
      </c>
      <c r="D153" s="2" t="s">
        <v>10</v>
      </c>
      <c r="E153" s="5">
        <v>1</v>
      </c>
      <c r="F153" s="2" t="s">
        <v>11</v>
      </c>
      <c r="G153" s="5">
        <v>-1</v>
      </c>
      <c r="H153" s="1"/>
    </row>
    <row r="154" spans="1:16" ht="15" thickBot="1" x14ac:dyDescent="0.35">
      <c r="A154" s="86"/>
      <c r="B154" s="5">
        <v>18</v>
      </c>
      <c r="C154" s="7" t="s">
        <v>196</v>
      </c>
      <c r="D154" s="2" t="s">
        <v>10</v>
      </c>
      <c r="E154" s="5">
        <v>1</v>
      </c>
      <c r="F154" s="2" t="s">
        <v>11</v>
      </c>
      <c r="G154" s="5"/>
      <c r="H154" s="1"/>
    </row>
    <row r="155" spans="1:16" ht="15" thickBot="1" x14ac:dyDescent="0.35">
      <c r="A155" s="87"/>
      <c r="B155" s="18">
        <v>37</v>
      </c>
      <c r="C155" s="30" t="s">
        <v>197</v>
      </c>
      <c r="D155" s="20" t="s">
        <v>10</v>
      </c>
      <c r="E155" s="18">
        <v>1</v>
      </c>
      <c r="F155" s="20" t="s">
        <v>11</v>
      </c>
      <c r="G155" s="18">
        <v>0</v>
      </c>
      <c r="H155" s="21"/>
    </row>
    <row r="156" spans="1:16" ht="15.6" thickTop="1" thickBot="1" x14ac:dyDescent="0.35">
      <c r="A156" s="48" t="s">
        <v>71</v>
      </c>
      <c r="B156" s="47">
        <v>22</v>
      </c>
      <c r="C156" s="30" t="s">
        <v>181</v>
      </c>
      <c r="D156" s="23" t="s">
        <v>10</v>
      </c>
      <c r="E156" s="47">
        <v>1</v>
      </c>
      <c r="F156" s="23" t="s">
        <v>11</v>
      </c>
      <c r="G156" s="47"/>
      <c r="H156" s="48"/>
    </row>
    <row r="157" spans="1:16" ht="15.6" thickTop="1" thickBot="1" x14ac:dyDescent="0.35">
      <c r="A157" s="85" t="s">
        <v>72</v>
      </c>
      <c r="B157" s="15">
        <v>22</v>
      </c>
      <c r="C157" s="7" t="s">
        <v>181</v>
      </c>
      <c r="D157" s="17" t="s">
        <v>10</v>
      </c>
      <c r="E157" s="15">
        <v>0</v>
      </c>
      <c r="F157" s="17" t="s">
        <v>11</v>
      </c>
      <c r="G157" s="15"/>
      <c r="H157" s="16"/>
    </row>
    <row r="158" spans="1:16" ht="15" thickBot="1" x14ac:dyDescent="0.35">
      <c r="A158" s="86"/>
      <c r="B158" s="5">
        <v>36</v>
      </c>
      <c r="C158" s="7" t="s">
        <v>190</v>
      </c>
      <c r="D158" s="2" t="s">
        <v>10</v>
      </c>
      <c r="E158" s="5">
        <v>0</v>
      </c>
      <c r="F158" s="2" t="s">
        <v>11</v>
      </c>
      <c r="G158" s="5">
        <v>-1</v>
      </c>
      <c r="H158" s="1"/>
    </row>
    <row r="159" spans="1:16" ht="15" thickBot="1" x14ac:dyDescent="0.35">
      <c r="A159" s="86"/>
      <c r="B159" s="5">
        <v>38</v>
      </c>
      <c r="C159" s="7" t="s">
        <v>191</v>
      </c>
      <c r="D159" s="2" t="s">
        <v>10</v>
      </c>
      <c r="E159" s="5">
        <v>-1</v>
      </c>
      <c r="F159" s="2" t="s">
        <v>11</v>
      </c>
      <c r="G159" s="5">
        <v>1</v>
      </c>
      <c r="H159" s="1"/>
    </row>
    <row r="160" spans="1:16" ht="15" thickBot="1" x14ac:dyDescent="0.35">
      <c r="A160" s="87"/>
      <c r="B160" s="18">
        <v>18</v>
      </c>
      <c r="C160" s="30" t="s">
        <v>196</v>
      </c>
      <c r="D160" s="20" t="s">
        <v>10</v>
      </c>
      <c r="E160" s="18">
        <v>1</v>
      </c>
      <c r="F160" s="20" t="s">
        <v>11</v>
      </c>
      <c r="G160" s="18"/>
      <c r="H160" s="21"/>
    </row>
    <row r="161" spans="1:16" ht="15.6" thickTop="1" thickBot="1" x14ac:dyDescent="0.35">
      <c r="A161" s="48" t="s">
        <v>73</v>
      </c>
      <c r="B161" s="47">
        <v>19</v>
      </c>
      <c r="C161" s="30" t="s">
        <v>198</v>
      </c>
      <c r="D161" s="23" t="s">
        <v>74</v>
      </c>
      <c r="E161" s="47">
        <v>0</v>
      </c>
      <c r="F161" s="23" t="s">
        <v>11</v>
      </c>
      <c r="G161" s="47"/>
      <c r="H161" s="48"/>
    </row>
    <row r="162" spans="1:16" ht="15.6" thickTop="1" thickBot="1" x14ac:dyDescent="0.35">
      <c r="A162" s="48" t="s">
        <v>75</v>
      </c>
      <c r="B162" s="47">
        <v>19</v>
      </c>
      <c r="C162" s="30" t="s">
        <v>198</v>
      </c>
      <c r="D162" s="23" t="s">
        <v>74</v>
      </c>
      <c r="E162" s="47">
        <v>1</v>
      </c>
      <c r="F162" s="23" t="s">
        <v>11</v>
      </c>
      <c r="G162" s="47"/>
      <c r="H162" s="48"/>
    </row>
    <row r="163" spans="1:16" ht="15.6" thickTop="1" thickBot="1" x14ac:dyDescent="0.35">
      <c r="A163" s="48" t="s">
        <v>76</v>
      </c>
      <c r="B163" s="47">
        <v>19</v>
      </c>
      <c r="C163" s="30" t="s">
        <v>198</v>
      </c>
      <c r="D163" s="23" t="s">
        <v>74</v>
      </c>
      <c r="E163" s="47">
        <v>1</v>
      </c>
      <c r="F163" s="23" t="s">
        <v>11</v>
      </c>
      <c r="G163" s="47"/>
      <c r="H163" s="48"/>
    </row>
    <row r="164" spans="1:16" ht="15.6" thickTop="1" thickBot="1" x14ac:dyDescent="0.35">
      <c r="A164" s="49" t="s">
        <v>77</v>
      </c>
      <c r="B164" s="33">
        <v>19</v>
      </c>
      <c r="C164" s="50" t="s">
        <v>198</v>
      </c>
      <c r="D164" s="25" t="s">
        <v>74</v>
      </c>
      <c r="E164" s="33">
        <v>1</v>
      </c>
      <c r="F164" s="51" t="s">
        <v>11</v>
      </c>
      <c r="G164" s="33"/>
      <c r="H164" s="34"/>
      <c r="I164" s="61"/>
      <c r="J164" s="60"/>
      <c r="K164" s="60"/>
      <c r="L164" s="60"/>
      <c r="M164" s="60"/>
      <c r="N164" s="60"/>
      <c r="O164" s="60"/>
      <c r="P164" s="60"/>
    </row>
    <row r="165" spans="1:16" ht="15.6" thickTop="1" thickBot="1" x14ac:dyDescent="0.35">
      <c r="A165" s="85" t="s">
        <v>78</v>
      </c>
      <c r="B165" s="15">
        <v>9</v>
      </c>
      <c r="C165" s="7" t="s">
        <v>204</v>
      </c>
      <c r="D165" s="17" t="s">
        <v>10</v>
      </c>
      <c r="E165" s="15">
        <v>0</v>
      </c>
      <c r="F165" s="17" t="s">
        <v>11</v>
      </c>
      <c r="G165" s="15"/>
      <c r="H165" s="16"/>
      <c r="I165" s="17"/>
      <c r="J165" s="54" t="s">
        <v>215</v>
      </c>
      <c r="K165" s="55"/>
      <c r="L165" s="35"/>
      <c r="M165" s="56"/>
      <c r="N165" s="57" t="s">
        <v>221</v>
      </c>
      <c r="O165" s="35"/>
      <c r="P165" s="57" t="s">
        <v>222</v>
      </c>
    </row>
    <row r="166" spans="1:16" ht="15" thickBot="1" x14ac:dyDescent="0.35">
      <c r="A166" s="86"/>
      <c r="B166" s="5">
        <v>34</v>
      </c>
      <c r="C166" s="7" t="s">
        <v>184</v>
      </c>
      <c r="D166" s="2" t="s">
        <v>10</v>
      </c>
      <c r="E166" s="5">
        <v>1</v>
      </c>
      <c r="F166" s="2" t="s">
        <v>11</v>
      </c>
      <c r="G166" s="5">
        <v>0</v>
      </c>
      <c r="H166" s="1"/>
      <c r="I166" s="2"/>
      <c r="J166" s="52" t="s">
        <v>91</v>
      </c>
      <c r="K166" s="41"/>
      <c r="L166" s="38"/>
      <c r="M166" s="42"/>
      <c r="N166" s="43"/>
      <c r="O166" s="37"/>
      <c r="P166" s="43"/>
    </row>
    <row r="167" spans="1:16" ht="15" thickBot="1" x14ac:dyDescent="0.35">
      <c r="A167" s="86"/>
      <c r="B167" s="5">
        <v>54</v>
      </c>
      <c r="C167" s="7" t="s">
        <v>185</v>
      </c>
      <c r="D167" s="2" t="s">
        <v>10</v>
      </c>
      <c r="E167" s="5">
        <v>0</v>
      </c>
      <c r="F167" s="2" t="s">
        <v>11</v>
      </c>
      <c r="G167" s="5">
        <v>0</v>
      </c>
      <c r="H167" s="1"/>
      <c r="I167" s="2"/>
      <c r="J167" s="38"/>
      <c r="K167" s="41"/>
      <c r="L167" s="38"/>
      <c r="M167" s="39" t="s">
        <v>25</v>
      </c>
      <c r="N167" s="40">
        <f>COUNT(E165:E177)</f>
        <v>13</v>
      </c>
      <c r="O167" s="38"/>
      <c r="P167" s="40">
        <f>COUNT(G165:G177)</f>
        <v>11</v>
      </c>
    </row>
    <row r="168" spans="1:16" ht="15" thickBot="1" x14ac:dyDescent="0.35">
      <c r="A168" s="86"/>
      <c r="B168" s="5">
        <v>15</v>
      </c>
      <c r="C168" s="7" t="s">
        <v>186</v>
      </c>
      <c r="D168" s="2" t="s">
        <v>10</v>
      </c>
      <c r="E168" s="5">
        <v>1</v>
      </c>
      <c r="F168" s="2" t="s">
        <v>11</v>
      </c>
      <c r="G168" s="5">
        <v>0</v>
      </c>
      <c r="H168" s="1"/>
      <c r="I168" s="2"/>
      <c r="J168" s="38"/>
      <c r="K168" s="41"/>
      <c r="L168" s="38"/>
      <c r="M168" s="42" t="s">
        <v>26</v>
      </c>
      <c r="N168" s="43">
        <f>AVERAGE(E165:E177)</f>
        <v>0.76923076923076927</v>
      </c>
      <c r="O168" s="37"/>
      <c r="P168" s="43">
        <f>AVERAGE(G165:G177)</f>
        <v>-9.0909090909090912E-2</v>
      </c>
    </row>
    <row r="169" spans="1:16" ht="15" thickBot="1" x14ac:dyDescent="0.35">
      <c r="A169" s="86"/>
      <c r="B169" s="5">
        <v>17</v>
      </c>
      <c r="C169" s="7" t="s">
        <v>187</v>
      </c>
      <c r="D169" s="2" t="s">
        <v>10</v>
      </c>
      <c r="E169" s="5">
        <v>1</v>
      </c>
      <c r="F169" s="2" t="s">
        <v>11</v>
      </c>
      <c r="G169" s="5">
        <v>0</v>
      </c>
      <c r="H169" s="1"/>
      <c r="I169" s="2"/>
      <c r="J169" s="38"/>
      <c r="K169" s="41"/>
      <c r="L169" s="38"/>
      <c r="M169" s="39" t="s">
        <v>27</v>
      </c>
      <c r="N169" s="44">
        <f>STDEV(E165:E177)</f>
        <v>0.4385290096535146</v>
      </c>
      <c r="O169" s="38"/>
      <c r="P169" s="44">
        <f>STDEV(G165:G177)</f>
        <v>0.30151134457776363</v>
      </c>
    </row>
    <row r="170" spans="1:16" ht="15" thickBot="1" x14ac:dyDescent="0.35">
      <c r="A170" s="86"/>
      <c r="B170" s="5">
        <v>20</v>
      </c>
      <c r="C170" s="7" t="s">
        <v>188</v>
      </c>
      <c r="D170" s="2" t="s">
        <v>10</v>
      </c>
      <c r="E170" s="5">
        <v>1</v>
      </c>
      <c r="F170" s="2" t="s">
        <v>11</v>
      </c>
      <c r="G170" s="5">
        <v>0</v>
      </c>
      <c r="H170" s="1"/>
      <c r="I170" s="2"/>
      <c r="J170" s="2"/>
      <c r="K170" s="2"/>
      <c r="L170" s="2"/>
      <c r="M170" s="39" t="s">
        <v>28</v>
      </c>
      <c r="N170" s="44">
        <f>N168-1.96*N169/SQRT(N167)</f>
        <v>0.53084368407961446</v>
      </c>
      <c r="O170" s="38"/>
      <c r="P170" s="44">
        <f>P168-1.96*P169/SQRT(P167)</f>
        <v>-0.26909090909090905</v>
      </c>
    </row>
    <row r="171" spans="1:16" ht="15" thickBot="1" x14ac:dyDescent="0.35">
      <c r="A171" s="86"/>
      <c r="B171" s="5">
        <v>7</v>
      </c>
      <c r="C171" s="7" t="s">
        <v>205</v>
      </c>
      <c r="D171" s="2" t="s">
        <v>10</v>
      </c>
      <c r="E171" s="5">
        <v>1</v>
      </c>
      <c r="F171" s="2" t="s">
        <v>11</v>
      </c>
      <c r="G171" s="5"/>
      <c r="H171" s="1"/>
      <c r="I171" s="1"/>
      <c r="J171" s="21"/>
      <c r="K171" s="21"/>
      <c r="L171" s="21"/>
      <c r="M171" s="58" t="s">
        <v>29</v>
      </c>
      <c r="N171" s="59">
        <f>N168+1.96*N169/SQRT(N167)</f>
        <v>1.0076178543819241</v>
      </c>
      <c r="O171" s="45"/>
      <c r="P171" s="59">
        <f>P168+1.96*P169/SQRT(P167)</f>
        <v>8.7272727272727252E-2</v>
      </c>
    </row>
    <row r="172" spans="1:16" ht="15" thickBot="1" x14ac:dyDescent="0.35">
      <c r="A172" s="86"/>
      <c r="B172" s="5">
        <v>42</v>
      </c>
      <c r="C172" s="7" t="s">
        <v>189</v>
      </c>
      <c r="D172" s="2" t="s">
        <v>10</v>
      </c>
      <c r="E172" s="5">
        <v>1</v>
      </c>
      <c r="F172" s="2" t="s">
        <v>11</v>
      </c>
      <c r="G172" s="5">
        <v>0</v>
      </c>
      <c r="H172" s="1"/>
    </row>
    <row r="173" spans="1:16" ht="15" thickBot="1" x14ac:dyDescent="0.35">
      <c r="A173" s="86"/>
      <c r="B173" s="5">
        <v>36</v>
      </c>
      <c r="C173" s="7" t="s">
        <v>190</v>
      </c>
      <c r="D173" s="2" t="s">
        <v>10</v>
      </c>
      <c r="E173" s="5">
        <v>1</v>
      </c>
      <c r="F173" s="2" t="s">
        <v>11</v>
      </c>
      <c r="G173" s="5">
        <v>0</v>
      </c>
      <c r="H173" s="1"/>
    </row>
    <row r="174" spans="1:16" ht="15" thickBot="1" x14ac:dyDescent="0.35">
      <c r="A174" s="86"/>
      <c r="B174" s="5">
        <v>44</v>
      </c>
      <c r="C174" s="7" t="s">
        <v>195</v>
      </c>
      <c r="D174" s="2" t="s">
        <v>10</v>
      </c>
      <c r="E174" s="5">
        <v>0</v>
      </c>
      <c r="F174" s="2" t="s">
        <v>11</v>
      </c>
      <c r="G174" s="5">
        <v>0</v>
      </c>
      <c r="H174" s="1"/>
    </row>
    <row r="175" spans="1:16" ht="15" thickBot="1" x14ac:dyDescent="0.35">
      <c r="A175" s="86"/>
      <c r="B175" s="5">
        <v>14</v>
      </c>
      <c r="C175" s="7" t="s">
        <v>207</v>
      </c>
      <c r="D175" s="2" t="s">
        <v>10</v>
      </c>
      <c r="E175" s="5">
        <v>1</v>
      </c>
      <c r="F175" s="2" t="s">
        <v>11</v>
      </c>
      <c r="G175" s="5">
        <v>0</v>
      </c>
      <c r="H175" s="1"/>
    </row>
    <row r="176" spans="1:16" ht="15" thickBot="1" x14ac:dyDescent="0.35">
      <c r="A176" s="86"/>
      <c r="B176" s="5">
        <v>16</v>
      </c>
      <c r="C176" s="7" t="s">
        <v>192</v>
      </c>
      <c r="D176" s="2" t="s">
        <v>10</v>
      </c>
      <c r="E176" s="5">
        <v>1</v>
      </c>
      <c r="F176" s="2" t="s">
        <v>11</v>
      </c>
      <c r="G176" s="5">
        <v>-1</v>
      </c>
      <c r="H176" s="1"/>
    </row>
    <row r="177" spans="1:16" ht="15" thickBot="1" x14ac:dyDescent="0.35">
      <c r="A177" s="87"/>
      <c r="B177" s="18">
        <v>11</v>
      </c>
      <c r="C177" s="30" t="s">
        <v>86</v>
      </c>
      <c r="D177" s="20" t="s">
        <v>10</v>
      </c>
      <c r="E177" s="18">
        <v>1</v>
      </c>
      <c r="F177" s="20" t="s">
        <v>11</v>
      </c>
      <c r="G177" s="18">
        <v>0</v>
      </c>
      <c r="H177" s="21"/>
      <c r="I177" s="61"/>
      <c r="J177" s="60"/>
      <c r="K177" s="60"/>
      <c r="L177" s="60"/>
      <c r="M177" s="60"/>
      <c r="N177" s="60"/>
      <c r="O177" s="60"/>
      <c r="P177" s="60"/>
    </row>
    <row r="178" spans="1:16" ht="15.6" thickTop="1" thickBot="1" x14ac:dyDescent="0.35">
      <c r="A178" s="85" t="s">
        <v>79</v>
      </c>
      <c r="B178" s="15">
        <v>9</v>
      </c>
      <c r="C178" s="7" t="s">
        <v>204</v>
      </c>
      <c r="D178" s="17" t="s">
        <v>10</v>
      </c>
      <c r="E178" s="15">
        <v>0</v>
      </c>
      <c r="F178" s="17" t="s">
        <v>11</v>
      </c>
      <c r="G178" s="15"/>
      <c r="H178" s="16"/>
      <c r="I178" s="17"/>
      <c r="J178" s="54" t="s">
        <v>215</v>
      </c>
      <c r="K178" s="55"/>
      <c r="L178" s="35"/>
      <c r="M178" s="56"/>
      <c r="N178" s="57" t="s">
        <v>221</v>
      </c>
      <c r="O178" s="35"/>
      <c r="P178" s="57" t="s">
        <v>222</v>
      </c>
    </row>
    <row r="179" spans="1:16" ht="15" thickBot="1" x14ac:dyDescent="0.35">
      <c r="A179" s="86"/>
      <c r="B179" s="5">
        <v>34</v>
      </c>
      <c r="C179" s="7" t="s">
        <v>184</v>
      </c>
      <c r="D179" s="2" t="s">
        <v>10</v>
      </c>
      <c r="E179" s="5">
        <v>1</v>
      </c>
      <c r="F179" s="2" t="s">
        <v>11</v>
      </c>
      <c r="G179" s="5">
        <v>0</v>
      </c>
      <c r="H179" s="1"/>
      <c r="I179" s="2"/>
      <c r="J179" s="52" t="s">
        <v>79</v>
      </c>
      <c r="K179" s="41"/>
      <c r="L179" s="38"/>
      <c r="M179" s="42"/>
      <c r="N179" s="43"/>
      <c r="O179" s="37"/>
      <c r="P179" s="43"/>
    </row>
    <row r="180" spans="1:16" ht="15" thickBot="1" x14ac:dyDescent="0.35">
      <c r="A180" s="86"/>
      <c r="B180" s="5">
        <v>54</v>
      </c>
      <c r="C180" s="7" t="s">
        <v>185</v>
      </c>
      <c r="D180" s="2" t="s">
        <v>10</v>
      </c>
      <c r="E180" s="5">
        <v>0</v>
      </c>
      <c r="F180" s="2" t="s">
        <v>11</v>
      </c>
      <c r="G180" s="5">
        <v>-1</v>
      </c>
      <c r="H180" s="1"/>
      <c r="I180" s="2"/>
      <c r="J180" s="38"/>
      <c r="K180" s="41"/>
      <c r="L180" s="38"/>
      <c r="M180" s="39" t="s">
        <v>25</v>
      </c>
      <c r="N180" s="40">
        <f>COUNT(E178:E193)</f>
        <v>15</v>
      </c>
      <c r="O180" s="38"/>
      <c r="P180" s="40">
        <f>COUNT(G178:G193)</f>
        <v>14</v>
      </c>
    </row>
    <row r="181" spans="1:16" ht="15" thickBot="1" x14ac:dyDescent="0.35">
      <c r="A181" s="86"/>
      <c r="B181" s="5">
        <v>15</v>
      </c>
      <c r="C181" s="7" t="s">
        <v>186</v>
      </c>
      <c r="D181" s="2" t="s">
        <v>10</v>
      </c>
      <c r="E181" s="5">
        <v>1</v>
      </c>
      <c r="F181" s="2" t="s">
        <v>11</v>
      </c>
      <c r="G181" s="5">
        <v>0</v>
      </c>
      <c r="H181" s="1"/>
      <c r="I181" s="2"/>
      <c r="J181" s="38"/>
      <c r="K181" s="41"/>
      <c r="L181" s="38"/>
      <c r="M181" s="42" t="s">
        <v>26</v>
      </c>
      <c r="N181" s="43">
        <f>AVERAGE(E178:E193)</f>
        <v>0.33333333333333331</v>
      </c>
      <c r="O181" s="37"/>
      <c r="P181" s="43">
        <f>AVERAGE(G178:G193)</f>
        <v>-0.42857142857142855</v>
      </c>
    </row>
    <row r="182" spans="1:16" ht="15" thickBot="1" x14ac:dyDescent="0.35">
      <c r="A182" s="86"/>
      <c r="B182" s="5">
        <v>17</v>
      </c>
      <c r="C182" s="7" t="s">
        <v>187</v>
      </c>
      <c r="D182" s="2" t="s">
        <v>10</v>
      </c>
      <c r="E182" s="5">
        <v>1</v>
      </c>
      <c r="F182" s="2" t="s">
        <v>11</v>
      </c>
      <c r="G182" s="5">
        <v>0</v>
      </c>
      <c r="H182" s="1"/>
      <c r="I182" s="2"/>
      <c r="J182" s="38"/>
      <c r="K182" s="41"/>
      <c r="L182" s="38"/>
      <c r="M182" s="39" t="s">
        <v>27</v>
      </c>
      <c r="N182" s="44">
        <f>STDEV(E178:E193)</f>
        <v>0.4879500364742666</v>
      </c>
      <c r="O182" s="38"/>
      <c r="P182" s="44">
        <f>STDEV(G178:G193)</f>
        <v>0.51355259101309547</v>
      </c>
    </row>
    <row r="183" spans="1:16" ht="15" thickBot="1" x14ac:dyDescent="0.35">
      <c r="A183" s="86"/>
      <c r="B183" s="5">
        <v>20</v>
      </c>
      <c r="C183" s="7" t="s">
        <v>188</v>
      </c>
      <c r="D183" s="2" t="s">
        <v>10</v>
      </c>
      <c r="E183" s="5">
        <v>0</v>
      </c>
      <c r="F183" s="2" t="s">
        <v>11</v>
      </c>
      <c r="G183" s="5">
        <v>-1</v>
      </c>
      <c r="H183" s="1"/>
      <c r="I183" s="2"/>
      <c r="J183" s="2"/>
      <c r="K183" s="2"/>
      <c r="L183" s="2"/>
      <c r="M183" s="39" t="s">
        <v>28</v>
      </c>
      <c r="N183" s="44">
        <f>N181-1.96*N182/SQRT(N180)</f>
        <v>8.6396544300638201E-2</v>
      </c>
      <c r="O183" s="38"/>
      <c r="P183" s="44">
        <f>P181-1.96*P182/SQRT(P180)</f>
        <v>-0.69758672696397495</v>
      </c>
    </row>
    <row r="184" spans="1:16" ht="15" thickBot="1" x14ac:dyDescent="0.35">
      <c r="A184" s="86"/>
      <c r="B184" s="5">
        <v>7</v>
      </c>
      <c r="C184" s="7" t="s">
        <v>205</v>
      </c>
      <c r="D184" s="2" t="s">
        <v>10</v>
      </c>
      <c r="E184" s="5">
        <v>1</v>
      </c>
      <c r="F184" s="2" t="s">
        <v>11</v>
      </c>
      <c r="G184" s="5"/>
      <c r="H184" s="1"/>
      <c r="I184" s="1"/>
      <c r="J184" s="21"/>
      <c r="K184" s="21"/>
      <c r="L184" s="21"/>
      <c r="M184" s="58" t="s">
        <v>29</v>
      </c>
      <c r="N184" s="59">
        <f>N181+1.96*N182/SQRT(N180)</f>
        <v>0.58027012236602848</v>
      </c>
      <c r="O184" s="45"/>
      <c r="P184" s="59">
        <f>P181+1.96*P182/SQRT(P180)</f>
        <v>-0.15955613017888215</v>
      </c>
    </row>
    <row r="185" spans="1:16" ht="15" thickBot="1" x14ac:dyDescent="0.35">
      <c r="A185" s="86"/>
      <c r="B185" s="5">
        <v>42</v>
      </c>
      <c r="C185" s="7" t="s">
        <v>189</v>
      </c>
      <c r="D185" s="2" t="s">
        <v>10</v>
      </c>
      <c r="E185" s="5">
        <v>0</v>
      </c>
      <c r="F185" s="2" t="s">
        <v>11</v>
      </c>
      <c r="G185" s="5">
        <v>-1</v>
      </c>
      <c r="H185" s="1"/>
    </row>
    <row r="186" spans="1:16" ht="15" thickBot="1" x14ac:dyDescent="0.35">
      <c r="A186" s="86"/>
      <c r="B186" s="5">
        <v>36</v>
      </c>
      <c r="C186" s="7" t="s">
        <v>190</v>
      </c>
      <c r="D186" s="2" t="s">
        <v>10</v>
      </c>
      <c r="E186" s="5">
        <v>0</v>
      </c>
      <c r="F186" s="2" t="s">
        <v>11</v>
      </c>
      <c r="G186" s="5">
        <v>-1</v>
      </c>
      <c r="H186" s="1"/>
    </row>
    <row r="187" spans="1:16" ht="15" thickBot="1" x14ac:dyDescent="0.35">
      <c r="A187" s="86"/>
      <c r="B187" s="5">
        <v>44</v>
      </c>
      <c r="C187" s="7" t="s">
        <v>195</v>
      </c>
      <c r="D187" s="2" t="s">
        <v>10</v>
      </c>
      <c r="E187" s="5">
        <v>1</v>
      </c>
      <c r="F187" s="2" t="s">
        <v>11</v>
      </c>
      <c r="G187" s="5">
        <v>-1</v>
      </c>
      <c r="H187" s="1"/>
    </row>
    <row r="188" spans="1:16" ht="15" thickBot="1" x14ac:dyDescent="0.35">
      <c r="A188" s="86"/>
      <c r="B188" s="5">
        <v>38</v>
      </c>
      <c r="C188" s="7" t="s">
        <v>191</v>
      </c>
      <c r="D188" s="2" t="s">
        <v>10</v>
      </c>
      <c r="E188" s="5">
        <v>0</v>
      </c>
      <c r="F188" s="2" t="s">
        <v>11</v>
      </c>
      <c r="G188" s="5">
        <v>0</v>
      </c>
      <c r="H188" s="1"/>
    </row>
    <row r="189" spans="1:16" ht="15" thickBot="1" x14ac:dyDescent="0.35">
      <c r="A189" s="86"/>
      <c r="B189" s="5">
        <v>12</v>
      </c>
      <c r="C189" s="7" t="s">
        <v>206</v>
      </c>
      <c r="D189" s="2" t="s">
        <v>10</v>
      </c>
      <c r="E189" s="5">
        <v>0</v>
      </c>
      <c r="F189" s="2" t="s">
        <v>11</v>
      </c>
      <c r="G189" s="5">
        <v>0</v>
      </c>
      <c r="H189" s="1"/>
    </row>
    <row r="190" spans="1:16" ht="15" thickBot="1" x14ac:dyDescent="0.35">
      <c r="A190" s="86"/>
      <c r="B190" s="5">
        <v>14</v>
      </c>
      <c r="C190" s="7" t="s">
        <v>207</v>
      </c>
      <c r="D190" s="2" t="s">
        <v>10</v>
      </c>
      <c r="E190" s="5">
        <v>0</v>
      </c>
      <c r="F190" s="2" t="s">
        <v>11</v>
      </c>
      <c r="G190" s="5">
        <v>0</v>
      </c>
      <c r="H190" s="1"/>
    </row>
    <row r="191" spans="1:16" ht="15" thickBot="1" x14ac:dyDescent="0.35">
      <c r="A191" s="86"/>
      <c r="B191" s="5">
        <v>16</v>
      </c>
      <c r="C191" s="7" t="s">
        <v>192</v>
      </c>
      <c r="D191" s="2" t="s">
        <v>10</v>
      </c>
      <c r="E191" s="5">
        <v>0</v>
      </c>
      <c r="F191" s="2" t="s">
        <v>11</v>
      </c>
      <c r="G191" s="5">
        <v>-1</v>
      </c>
      <c r="H191" s="1"/>
    </row>
    <row r="192" spans="1:16" ht="15" thickBot="1" x14ac:dyDescent="0.35">
      <c r="A192" s="86"/>
      <c r="B192" s="5">
        <v>5</v>
      </c>
      <c r="C192" s="7" t="s">
        <v>208</v>
      </c>
      <c r="D192" s="2" t="s">
        <v>10</v>
      </c>
      <c r="E192" s="5"/>
      <c r="F192" s="2" t="s">
        <v>11</v>
      </c>
      <c r="G192" s="5">
        <v>0</v>
      </c>
      <c r="H192" s="1"/>
    </row>
    <row r="193" spans="1:16" ht="15" thickBot="1" x14ac:dyDescent="0.35">
      <c r="A193" s="87"/>
      <c r="B193" s="18">
        <v>11</v>
      </c>
      <c r="C193" s="30" t="s">
        <v>86</v>
      </c>
      <c r="D193" s="20" t="s">
        <v>10</v>
      </c>
      <c r="E193" s="18">
        <v>0</v>
      </c>
      <c r="F193" s="20" t="s">
        <v>11</v>
      </c>
      <c r="G193" s="18">
        <v>0</v>
      </c>
      <c r="H193" s="21"/>
      <c r="I193" s="61"/>
      <c r="J193" s="60"/>
      <c r="K193" s="60"/>
      <c r="L193" s="60"/>
      <c r="M193" s="60"/>
      <c r="N193" s="60"/>
      <c r="O193" s="60"/>
      <c r="P193" s="60"/>
    </row>
    <row r="194" spans="1:16" ht="15.6" thickTop="1" thickBot="1" x14ac:dyDescent="0.35">
      <c r="A194" s="85" t="s">
        <v>80</v>
      </c>
      <c r="B194" s="15">
        <v>9</v>
      </c>
      <c r="C194" s="7" t="s">
        <v>204</v>
      </c>
      <c r="D194" s="17" t="s">
        <v>10</v>
      </c>
      <c r="E194" s="15">
        <v>0</v>
      </c>
      <c r="F194" s="17" t="s">
        <v>11</v>
      </c>
      <c r="G194" s="15"/>
      <c r="H194" s="16"/>
      <c r="I194" s="17"/>
      <c r="J194" s="54" t="s">
        <v>215</v>
      </c>
      <c r="K194" s="55"/>
      <c r="L194" s="35"/>
      <c r="M194" s="56"/>
      <c r="N194" s="57" t="s">
        <v>221</v>
      </c>
      <c r="O194" s="35"/>
      <c r="P194" s="57" t="s">
        <v>222</v>
      </c>
    </row>
    <row r="195" spans="1:16" ht="15" thickBot="1" x14ac:dyDescent="0.35">
      <c r="A195" s="86"/>
      <c r="B195" s="5">
        <v>34</v>
      </c>
      <c r="C195" s="7" t="s">
        <v>184</v>
      </c>
      <c r="D195" s="2" t="s">
        <v>10</v>
      </c>
      <c r="E195" s="5">
        <v>1</v>
      </c>
      <c r="F195" s="2" t="s">
        <v>11</v>
      </c>
      <c r="G195" s="5">
        <v>0</v>
      </c>
      <c r="H195" s="1"/>
      <c r="I195" s="2"/>
      <c r="J195" s="52" t="s">
        <v>92</v>
      </c>
      <c r="K195" s="41"/>
      <c r="L195" s="38"/>
      <c r="M195" s="42"/>
      <c r="N195" s="43"/>
      <c r="O195" s="37"/>
      <c r="P195" s="43"/>
    </row>
    <row r="196" spans="1:16" ht="15" thickBot="1" x14ac:dyDescent="0.35">
      <c r="A196" s="86"/>
      <c r="B196" s="5">
        <v>54</v>
      </c>
      <c r="C196" s="7" t="s">
        <v>185</v>
      </c>
      <c r="D196" s="2" t="s">
        <v>10</v>
      </c>
      <c r="E196" s="5">
        <v>0</v>
      </c>
      <c r="F196" s="2" t="s">
        <v>11</v>
      </c>
      <c r="G196" s="5">
        <v>0</v>
      </c>
      <c r="H196" s="1"/>
      <c r="I196" s="2"/>
      <c r="J196" s="38"/>
      <c r="K196" s="41"/>
      <c r="L196" s="38"/>
      <c r="M196" s="39" t="s">
        <v>25</v>
      </c>
      <c r="N196" s="40">
        <f>COUNT(E194:E205)</f>
        <v>11</v>
      </c>
      <c r="O196" s="38"/>
      <c r="P196" s="40">
        <f>COUNT(G194:G205)</f>
        <v>9</v>
      </c>
    </row>
    <row r="197" spans="1:16" ht="15" thickBot="1" x14ac:dyDescent="0.35">
      <c r="A197" s="86"/>
      <c r="B197" s="5">
        <v>17</v>
      </c>
      <c r="C197" s="7" t="s">
        <v>187</v>
      </c>
      <c r="D197" s="2" t="s">
        <v>10</v>
      </c>
      <c r="E197" s="5">
        <v>1</v>
      </c>
      <c r="F197" s="2" t="s">
        <v>11</v>
      </c>
      <c r="G197" s="5">
        <v>-1</v>
      </c>
      <c r="H197" s="1"/>
      <c r="I197" s="2"/>
      <c r="J197" s="38"/>
      <c r="K197" s="41"/>
      <c r="L197" s="38"/>
      <c r="M197" s="42" t="s">
        <v>26</v>
      </c>
      <c r="N197" s="43">
        <f>AVERAGE(E194:E205)</f>
        <v>0.45454545454545453</v>
      </c>
      <c r="O197" s="37"/>
      <c r="P197" s="43">
        <f>AVERAGE(G194:G205)</f>
        <v>-0.44444444444444442</v>
      </c>
    </row>
    <row r="198" spans="1:16" ht="15" thickBot="1" x14ac:dyDescent="0.35">
      <c r="A198" s="86"/>
      <c r="B198" s="5">
        <v>20</v>
      </c>
      <c r="C198" s="7" t="s">
        <v>188</v>
      </c>
      <c r="D198" s="2" t="s">
        <v>10</v>
      </c>
      <c r="E198" s="5">
        <v>0</v>
      </c>
      <c r="F198" s="2" t="s">
        <v>11</v>
      </c>
      <c r="G198" s="5">
        <v>-1</v>
      </c>
      <c r="H198" s="1"/>
      <c r="I198" s="2"/>
      <c r="J198" s="38"/>
      <c r="K198" s="41"/>
      <c r="L198" s="38"/>
      <c r="M198" s="39" t="s">
        <v>27</v>
      </c>
      <c r="N198" s="44">
        <f>STDEV(E194:E205)</f>
        <v>0.5222329678670935</v>
      </c>
      <c r="O198" s="38"/>
      <c r="P198" s="44">
        <f>STDEV(G194:G205)</f>
        <v>0.52704627669472992</v>
      </c>
    </row>
    <row r="199" spans="1:16" ht="15" thickBot="1" x14ac:dyDescent="0.35">
      <c r="A199" s="86"/>
      <c r="B199" s="5">
        <v>7</v>
      </c>
      <c r="C199" s="7" t="s">
        <v>205</v>
      </c>
      <c r="D199" s="2" t="s">
        <v>10</v>
      </c>
      <c r="E199" s="5">
        <v>1</v>
      </c>
      <c r="F199" s="2" t="s">
        <v>11</v>
      </c>
      <c r="G199" s="5"/>
      <c r="H199" s="1"/>
      <c r="I199" s="2"/>
      <c r="J199" s="2"/>
      <c r="K199" s="2"/>
      <c r="L199" s="2"/>
      <c r="M199" s="39" t="s">
        <v>28</v>
      </c>
      <c r="N199" s="44">
        <f>N197-1.96*N198/SQRT(N196)</f>
        <v>0.14592549246954545</v>
      </c>
      <c r="O199" s="38"/>
      <c r="P199" s="44">
        <f>P197-1.96*P198/SQRT(P196)</f>
        <v>-0.78878134521833454</v>
      </c>
    </row>
    <row r="200" spans="1:16" ht="15" thickBot="1" x14ac:dyDescent="0.35">
      <c r="A200" s="86"/>
      <c r="B200" s="5">
        <v>42</v>
      </c>
      <c r="C200" s="7" t="s">
        <v>189</v>
      </c>
      <c r="D200" s="2" t="s">
        <v>10</v>
      </c>
      <c r="E200" s="5">
        <v>0</v>
      </c>
      <c r="F200" s="2" t="s">
        <v>11</v>
      </c>
      <c r="G200" s="5">
        <v>-1</v>
      </c>
      <c r="H200" s="1"/>
      <c r="I200" s="1"/>
      <c r="J200" s="21"/>
      <c r="K200" s="21"/>
      <c r="L200" s="21"/>
      <c r="M200" s="58" t="s">
        <v>29</v>
      </c>
      <c r="N200" s="59">
        <f>N197+1.96*N198/SQRT(N196)</f>
        <v>0.76316541662136361</v>
      </c>
      <c r="O200" s="45"/>
      <c r="P200" s="59">
        <f>P197+1.96*P198/SQRT(P196)</f>
        <v>-0.10010754367055424</v>
      </c>
    </row>
    <row r="201" spans="1:16" ht="15" thickBot="1" x14ac:dyDescent="0.35">
      <c r="A201" s="86"/>
      <c r="B201" s="5">
        <v>36</v>
      </c>
      <c r="C201" s="7" t="s">
        <v>190</v>
      </c>
      <c r="D201" s="2" t="s">
        <v>10</v>
      </c>
      <c r="E201" s="5">
        <v>0</v>
      </c>
      <c r="F201" s="2" t="s">
        <v>11</v>
      </c>
      <c r="G201" s="5">
        <v>0</v>
      </c>
      <c r="H201" s="1"/>
    </row>
    <row r="202" spans="1:16" ht="15" thickBot="1" x14ac:dyDescent="0.35">
      <c r="A202" s="86"/>
      <c r="B202" s="5">
        <v>12</v>
      </c>
      <c r="C202" s="7" t="s">
        <v>206</v>
      </c>
      <c r="D202" s="2" t="s">
        <v>10</v>
      </c>
      <c r="E202" s="5">
        <v>0</v>
      </c>
      <c r="F202" s="2" t="s">
        <v>11</v>
      </c>
      <c r="G202" s="5">
        <v>0</v>
      </c>
      <c r="H202" s="1"/>
    </row>
    <row r="203" spans="1:16" ht="15" thickBot="1" x14ac:dyDescent="0.35">
      <c r="A203" s="86"/>
      <c r="B203" s="5">
        <v>16</v>
      </c>
      <c r="C203" s="7" t="s">
        <v>192</v>
      </c>
      <c r="D203" s="2" t="s">
        <v>10</v>
      </c>
      <c r="E203" s="5">
        <v>1</v>
      </c>
      <c r="F203" s="2" t="s">
        <v>11</v>
      </c>
      <c r="G203" s="5">
        <v>-1</v>
      </c>
      <c r="H203" s="1"/>
    </row>
    <row r="204" spans="1:16" ht="15" thickBot="1" x14ac:dyDescent="0.35">
      <c r="A204" s="86"/>
      <c r="B204" s="5">
        <v>18</v>
      </c>
      <c r="C204" s="7" t="s">
        <v>196</v>
      </c>
      <c r="D204" s="2" t="s">
        <v>10</v>
      </c>
      <c r="E204" s="5">
        <v>1</v>
      </c>
      <c r="F204" s="2" t="s">
        <v>11</v>
      </c>
      <c r="G204" s="5"/>
      <c r="H204" s="1"/>
    </row>
    <row r="205" spans="1:16" ht="15" thickBot="1" x14ac:dyDescent="0.35">
      <c r="A205" s="87"/>
      <c r="B205" s="18">
        <v>5</v>
      </c>
      <c r="C205" s="30" t="s">
        <v>208</v>
      </c>
      <c r="D205" s="20" t="s">
        <v>10</v>
      </c>
      <c r="E205" s="18"/>
      <c r="F205" s="20" t="s">
        <v>11</v>
      </c>
      <c r="G205" s="18">
        <v>0</v>
      </c>
      <c r="H205" s="21"/>
    </row>
    <row r="206" spans="1:16" ht="15.6" thickTop="1" thickBot="1" x14ac:dyDescent="0.35">
      <c r="A206" s="85" t="s">
        <v>81</v>
      </c>
      <c r="B206" s="15">
        <v>34</v>
      </c>
      <c r="C206" s="7" t="s">
        <v>184</v>
      </c>
      <c r="D206" s="17" t="s">
        <v>10</v>
      </c>
      <c r="E206" s="15">
        <v>1</v>
      </c>
      <c r="F206" s="17" t="s">
        <v>11</v>
      </c>
      <c r="G206" s="15">
        <v>0</v>
      </c>
      <c r="H206" s="16"/>
    </row>
    <row r="207" spans="1:16" ht="15" thickBot="1" x14ac:dyDescent="0.35">
      <c r="A207" s="86"/>
      <c r="B207" s="5">
        <v>54</v>
      </c>
      <c r="C207" s="7" t="s">
        <v>185</v>
      </c>
      <c r="D207" s="2" t="s">
        <v>10</v>
      </c>
      <c r="E207" s="5">
        <v>0</v>
      </c>
      <c r="F207" s="2" t="s">
        <v>11</v>
      </c>
      <c r="G207" s="5">
        <v>0</v>
      </c>
      <c r="H207" s="1"/>
    </row>
    <row r="208" spans="1:16" ht="15" thickBot="1" x14ac:dyDescent="0.35">
      <c r="A208" s="86"/>
      <c r="B208" s="5">
        <v>42</v>
      </c>
      <c r="C208" s="7" t="s">
        <v>189</v>
      </c>
      <c r="D208" s="2" t="s">
        <v>10</v>
      </c>
      <c r="E208" s="5">
        <v>0</v>
      </c>
      <c r="F208" s="2" t="s">
        <v>11</v>
      </c>
      <c r="G208" s="5">
        <v>-1</v>
      </c>
      <c r="H208" s="1"/>
    </row>
    <row r="209" spans="1:12" ht="15" thickBot="1" x14ac:dyDescent="0.35">
      <c r="A209" s="86"/>
      <c r="B209" s="5">
        <v>36</v>
      </c>
      <c r="C209" s="7" t="s">
        <v>190</v>
      </c>
      <c r="D209" s="2" t="s">
        <v>10</v>
      </c>
      <c r="E209" s="5">
        <v>0</v>
      </c>
      <c r="F209" s="2" t="s">
        <v>11</v>
      </c>
      <c r="G209" s="5">
        <v>0</v>
      </c>
      <c r="H209" s="1"/>
    </row>
    <row r="210" spans="1:12" ht="15" thickBot="1" x14ac:dyDescent="0.35">
      <c r="A210" s="86"/>
      <c r="B210" s="5">
        <v>38</v>
      </c>
      <c r="C210" s="7" t="s">
        <v>191</v>
      </c>
      <c r="D210" s="2" t="s">
        <v>10</v>
      </c>
      <c r="E210" s="5">
        <v>0</v>
      </c>
      <c r="F210" s="2" t="s">
        <v>11</v>
      </c>
      <c r="G210" s="5">
        <v>0</v>
      </c>
      <c r="H210" s="1"/>
    </row>
    <row r="211" spans="1:12" ht="15" thickBot="1" x14ac:dyDescent="0.35">
      <c r="A211" s="86"/>
      <c r="B211" s="5">
        <v>12</v>
      </c>
      <c r="C211" s="7" t="s">
        <v>206</v>
      </c>
      <c r="D211" s="2" t="s">
        <v>10</v>
      </c>
      <c r="E211" s="5">
        <v>0</v>
      </c>
      <c r="F211" s="2" t="s">
        <v>11</v>
      </c>
      <c r="G211" s="5">
        <v>0</v>
      </c>
      <c r="H211" s="1"/>
    </row>
    <row r="212" spans="1:12" ht="15" thickBot="1" x14ac:dyDescent="0.35">
      <c r="A212" s="86"/>
      <c r="B212" s="5">
        <v>5</v>
      </c>
      <c r="C212" s="7" t="s">
        <v>208</v>
      </c>
      <c r="D212" s="2" t="s">
        <v>10</v>
      </c>
      <c r="E212" s="5"/>
      <c r="F212" s="2" t="s">
        <v>11</v>
      </c>
      <c r="G212" s="5">
        <v>0</v>
      </c>
      <c r="H212" s="1"/>
    </row>
    <row r="213" spans="1:12" ht="15" thickBot="1" x14ac:dyDescent="0.35">
      <c r="A213" s="87"/>
      <c r="B213" s="18">
        <v>11</v>
      </c>
      <c r="C213" s="30" t="s">
        <v>86</v>
      </c>
      <c r="D213" s="20" t="s">
        <v>10</v>
      </c>
      <c r="E213" s="18">
        <v>0</v>
      </c>
      <c r="F213" s="20" t="s">
        <v>11</v>
      </c>
      <c r="G213" s="18">
        <v>0</v>
      </c>
      <c r="H213" s="21"/>
    </row>
    <row r="214" spans="1:12" ht="15.6" thickTop="1" thickBot="1" x14ac:dyDescent="0.35">
      <c r="A214" s="23" t="s">
        <v>13</v>
      </c>
      <c r="B214" s="24">
        <v>61</v>
      </c>
      <c r="C214" s="78" t="s">
        <v>199</v>
      </c>
      <c r="D214" s="23" t="s">
        <v>10</v>
      </c>
      <c r="E214" s="24">
        <v>1</v>
      </c>
      <c r="F214" s="23" t="s">
        <v>11</v>
      </c>
      <c r="G214" s="24">
        <v>0</v>
      </c>
      <c r="H214" s="23"/>
    </row>
    <row r="215" spans="1:12" ht="15.6" thickTop="1" thickBot="1" x14ac:dyDescent="0.35">
      <c r="A215" s="48" t="s">
        <v>82</v>
      </c>
      <c r="B215" s="47">
        <v>34</v>
      </c>
      <c r="C215" s="30" t="s">
        <v>184</v>
      </c>
      <c r="D215" s="23" t="s">
        <v>10</v>
      </c>
      <c r="E215" s="47">
        <v>1</v>
      </c>
      <c r="F215" s="23" t="s">
        <v>11</v>
      </c>
      <c r="G215" s="47">
        <v>-1</v>
      </c>
      <c r="H215" s="48"/>
    </row>
    <row r="216" spans="1:12" ht="15.6" thickTop="1" thickBot="1" x14ac:dyDescent="0.35">
      <c r="A216" s="48" t="s">
        <v>83</v>
      </c>
      <c r="B216" s="47">
        <v>34</v>
      </c>
      <c r="C216" s="30" t="s">
        <v>184</v>
      </c>
      <c r="D216" s="23" t="s">
        <v>10</v>
      </c>
      <c r="E216" s="47">
        <v>1</v>
      </c>
      <c r="F216" s="23" t="s">
        <v>11</v>
      </c>
      <c r="G216" s="47">
        <v>-1</v>
      </c>
      <c r="H216" s="48"/>
    </row>
    <row r="217" spans="1:12" ht="15.6" thickTop="1" thickBot="1" x14ac:dyDescent="0.35">
      <c r="A217" s="48" t="s">
        <v>84</v>
      </c>
      <c r="B217" s="47">
        <v>54</v>
      </c>
      <c r="C217" s="30" t="s">
        <v>185</v>
      </c>
      <c r="D217" s="23" t="s">
        <v>10</v>
      </c>
      <c r="E217" s="47">
        <v>0</v>
      </c>
      <c r="F217" s="23" t="s">
        <v>11</v>
      </c>
      <c r="G217" s="47">
        <v>-1</v>
      </c>
      <c r="H217" s="48"/>
    </row>
    <row r="218" spans="1:12" ht="15.6" thickTop="1" thickBot="1" x14ac:dyDescent="0.35">
      <c r="A218" s="85" t="s">
        <v>85</v>
      </c>
      <c r="B218" s="15">
        <v>54</v>
      </c>
      <c r="C218" s="7" t="s">
        <v>185</v>
      </c>
      <c r="D218" s="17" t="s">
        <v>10</v>
      </c>
      <c r="E218" s="15">
        <v>0</v>
      </c>
      <c r="F218" s="17" t="s">
        <v>11</v>
      </c>
      <c r="G218" s="15">
        <v>0</v>
      </c>
      <c r="H218" s="16"/>
    </row>
    <row r="219" spans="1:12" ht="15" thickBot="1" x14ac:dyDescent="0.35">
      <c r="A219" s="86"/>
      <c r="B219" s="5">
        <v>20</v>
      </c>
      <c r="C219" s="7" t="s">
        <v>188</v>
      </c>
      <c r="D219" s="2" t="s">
        <v>10</v>
      </c>
      <c r="E219" s="5">
        <v>0</v>
      </c>
      <c r="F219" s="2" t="s">
        <v>11</v>
      </c>
      <c r="G219" s="5">
        <v>0</v>
      </c>
      <c r="H219" s="1"/>
    </row>
    <row r="220" spans="1:12" ht="15" thickBot="1" x14ac:dyDescent="0.35">
      <c r="A220" s="86"/>
      <c r="B220" s="5">
        <v>36</v>
      </c>
      <c r="C220" s="7" t="s">
        <v>190</v>
      </c>
      <c r="D220" s="2" t="s">
        <v>10</v>
      </c>
      <c r="E220" s="5">
        <v>0</v>
      </c>
      <c r="F220" s="2" t="s">
        <v>11</v>
      </c>
      <c r="G220" s="5">
        <v>0</v>
      </c>
      <c r="H220" s="1"/>
    </row>
    <row r="221" spans="1:12" ht="15" thickBot="1" x14ac:dyDescent="0.35">
      <c r="A221" s="87"/>
      <c r="B221" s="18">
        <v>12</v>
      </c>
      <c r="C221" s="30" t="s">
        <v>206</v>
      </c>
      <c r="D221" s="20" t="s">
        <v>10</v>
      </c>
      <c r="E221" s="18">
        <v>0</v>
      </c>
      <c r="F221" s="20" t="s">
        <v>11</v>
      </c>
      <c r="G221" s="18">
        <v>0</v>
      </c>
      <c r="H221" s="21"/>
    </row>
    <row r="222" spans="1:12" ht="15" thickTop="1" x14ac:dyDescent="0.3">
      <c r="A222" s="37" t="s">
        <v>215</v>
      </c>
      <c r="B222" s="36"/>
      <c r="C222" s="74"/>
      <c r="D222" s="35"/>
      <c r="E222" s="36"/>
      <c r="F222" s="35"/>
      <c r="G222" s="36"/>
      <c r="H222" s="35"/>
      <c r="J222" s="38" t="s">
        <v>146</v>
      </c>
      <c r="K222" s="38"/>
      <c r="L222" s="72"/>
    </row>
    <row r="223" spans="1:12" x14ac:dyDescent="0.3">
      <c r="A223" s="39" t="s">
        <v>142</v>
      </c>
      <c r="B223" s="40">
        <f>COUNT(B125:B221)</f>
        <v>97</v>
      </c>
      <c r="C223" s="75"/>
      <c r="D223" s="39" t="s">
        <v>25</v>
      </c>
      <c r="E223" s="40">
        <f>COUNT(E125:E221)</f>
        <v>93</v>
      </c>
      <c r="F223" s="38"/>
      <c r="G223" s="40">
        <f>COUNT(G125:G221)</f>
        <v>78</v>
      </c>
      <c r="H223" s="38"/>
      <c r="J223" s="39" t="s">
        <v>25</v>
      </c>
      <c r="K223" s="41">
        <f>COUNTA(A125:A221)</f>
        <v>25</v>
      </c>
    </row>
    <row r="224" spans="1:12" x14ac:dyDescent="0.3">
      <c r="A224" s="38"/>
      <c r="B224" s="41"/>
      <c r="C224" s="75"/>
      <c r="D224" s="42" t="s">
        <v>26</v>
      </c>
      <c r="E224" s="43">
        <f>AVERAGE(E125:E221)</f>
        <v>0.43010752688172044</v>
      </c>
      <c r="F224" s="37"/>
      <c r="G224" s="43">
        <f>AVERAGE(G125:G221)</f>
        <v>-0.26923076923076922</v>
      </c>
      <c r="H224" s="38"/>
    </row>
    <row r="225" spans="1:8" x14ac:dyDescent="0.3">
      <c r="A225" s="38"/>
      <c r="B225" s="41"/>
      <c r="C225" s="75"/>
      <c r="D225" s="39" t="s">
        <v>27</v>
      </c>
      <c r="E225" s="44">
        <f>STDEV(E125:E221)</f>
        <v>0.53968286706912205</v>
      </c>
      <c r="F225" s="38"/>
      <c r="G225" s="44">
        <f>STDEV(G125:G221)</f>
        <v>0.50124719575150867</v>
      </c>
      <c r="H225" s="38"/>
    </row>
    <row r="226" spans="1:8" x14ac:dyDescent="0.3">
      <c r="A226" s="38"/>
      <c r="B226" s="41"/>
      <c r="C226" s="75"/>
      <c r="D226" s="39" t="s">
        <v>28</v>
      </c>
      <c r="E226" s="44">
        <f>E224-1.96*E225/SQRT(E223)</f>
        <v>0.32042101441135745</v>
      </c>
      <c r="F226" s="38"/>
      <c r="G226" s="44">
        <f>G224-1.96*G225/SQRT(G223)</f>
        <v>-0.38047070411381673</v>
      </c>
      <c r="H226" s="38"/>
    </row>
    <row r="227" spans="1:8" x14ac:dyDescent="0.3">
      <c r="A227" s="38"/>
      <c r="B227" s="41"/>
      <c r="C227" s="75"/>
      <c r="D227" s="39" t="s">
        <v>29</v>
      </c>
      <c r="E227" s="44">
        <f>E224+1.96*E225/SQRT(E223)</f>
        <v>0.53979403935208337</v>
      </c>
      <c r="F227" s="38"/>
      <c r="G227" s="44">
        <f>G224+1.96*G225/SQRT(G223)</f>
        <v>-0.15799083434772171</v>
      </c>
      <c r="H227" s="38"/>
    </row>
    <row r="228" spans="1:8" ht="15" thickBot="1" x14ac:dyDescent="0.35">
      <c r="A228" s="45"/>
      <c r="B228" s="46"/>
      <c r="C228" s="76"/>
      <c r="D228" s="45"/>
      <c r="E228" s="46"/>
      <c r="F228" s="45"/>
      <c r="G228" s="46"/>
      <c r="H228" s="45"/>
    </row>
    <row r="229" spans="1:8" ht="15" thickTop="1" x14ac:dyDescent="0.3">
      <c r="A229" s="1"/>
      <c r="B229" s="5"/>
      <c r="C229" s="82"/>
      <c r="D229" s="2"/>
      <c r="E229" s="5"/>
      <c r="F229" s="2"/>
      <c r="G229" s="5"/>
      <c r="H229" s="1"/>
    </row>
    <row r="230" spans="1:8" x14ac:dyDescent="0.3">
      <c r="A230" s="1"/>
      <c r="B230" s="5"/>
      <c r="C230" s="82"/>
      <c r="D230" s="2"/>
      <c r="E230" s="5"/>
      <c r="F230" s="2"/>
      <c r="G230" s="5"/>
      <c r="H230" s="1"/>
    </row>
    <row r="231" spans="1:8" ht="15" thickBot="1" x14ac:dyDescent="0.35">
      <c r="A231" s="26" t="s">
        <v>223</v>
      </c>
      <c r="B231" s="27"/>
      <c r="C231" s="77"/>
      <c r="D231" s="28"/>
      <c r="E231" s="27"/>
      <c r="F231" s="28"/>
      <c r="G231" s="27"/>
      <c r="H231" s="28"/>
    </row>
    <row r="232" spans="1:8" ht="15" thickTop="1" x14ac:dyDescent="0.3">
      <c r="A232" s="85" t="s">
        <v>87</v>
      </c>
      <c r="B232" s="5">
        <v>43</v>
      </c>
      <c r="C232" s="83" t="s">
        <v>160</v>
      </c>
      <c r="D232" s="2" t="s">
        <v>10</v>
      </c>
      <c r="E232" s="5">
        <v>1</v>
      </c>
      <c r="F232" s="2" t="s">
        <v>11</v>
      </c>
      <c r="G232" s="5"/>
      <c r="H232" s="1"/>
    </row>
    <row r="233" spans="1:8" x14ac:dyDescent="0.3">
      <c r="A233" s="94"/>
      <c r="B233" s="5">
        <v>48</v>
      </c>
      <c r="C233" s="83" t="s">
        <v>200</v>
      </c>
      <c r="D233" s="2" t="s">
        <v>10</v>
      </c>
      <c r="E233" s="5">
        <v>0</v>
      </c>
      <c r="F233" s="2" t="s">
        <v>11</v>
      </c>
      <c r="G233" s="5">
        <v>0</v>
      </c>
      <c r="H233" s="1"/>
    </row>
    <row r="234" spans="1:8" x14ac:dyDescent="0.3">
      <c r="A234" s="93" t="s">
        <v>88</v>
      </c>
      <c r="B234" s="5">
        <v>43</v>
      </c>
      <c r="C234" s="83" t="s">
        <v>160</v>
      </c>
      <c r="D234" s="2" t="s">
        <v>10</v>
      </c>
      <c r="E234" s="5">
        <v>1</v>
      </c>
      <c r="F234" s="2" t="s">
        <v>11</v>
      </c>
      <c r="G234" s="5"/>
      <c r="H234" s="1"/>
    </row>
    <row r="235" spans="1:8" x14ac:dyDescent="0.3">
      <c r="A235" s="86"/>
      <c r="B235" s="5">
        <v>44</v>
      </c>
      <c r="C235" s="83" t="s">
        <v>170</v>
      </c>
      <c r="D235" s="2" t="s">
        <v>10</v>
      </c>
      <c r="E235" s="5">
        <v>1</v>
      </c>
      <c r="F235" s="2" t="s">
        <v>11</v>
      </c>
      <c r="G235" s="5">
        <v>1</v>
      </c>
      <c r="H235" s="1"/>
    </row>
    <row r="236" spans="1:8" x14ac:dyDescent="0.3">
      <c r="A236" s="94"/>
      <c r="B236" s="5">
        <v>48</v>
      </c>
      <c r="C236" s="83" t="s">
        <v>200</v>
      </c>
      <c r="D236" s="2" t="s">
        <v>10</v>
      </c>
      <c r="E236" s="5">
        <v>1</v>
      </c>
      <c r="F236" s="2" t="s">
        <v>11</v>
      </c>
      <c r="G236" s="5">
        <v>1</v>
      </c>
      <c r="H236" s="1"/>
    </row>
    <row r="237" spans="1:8" x14ac:dyDescent="0.3">
      <c r="A237" s="1" t="s">
        <v>89</v>
      </c>
      <c r="B237" s="5">
        <v>48</v>
      </c>
      <c r="C237" s="83" t="s">
        <v>200</v>
      </c>
      <c r="D237" s="2" t="s">
        <v>10</v>
      </c>
      <c r="E237" s="5">
        <v>0</v>
      </c>
      <c r="F237" s="2" t="s">
        <v>11</v>
      </c>
      <c r="G237" s="5">
        <v>0</v>
      </c>
      <c r="H237" s="1"/>
    </row>
    <row r="238" spans="1:8" x14ac:dyDescent="0.3">
      <c r="A238" s="93" t="s">
        <v>90</v>
      </c>
      <c r="B238" s="5">
        <v>30</v>
      </c>
      <c r="C238" s="83" t="s">
        <v>172</v>
      </c>
      <c r="D238" s="2" t="s">
        <v>10</v>
      </c>
      <c r="E238" s="5">
        <v>1</v>
      </c>
      <c r="F238" s="2" t="s">
        <v>11</v>
      </c>
      <c r="G238" s="5">
        <v>0</v>
      </c>
      <c r="H238" s="1"/>
    </row>
    <row r="239" spans="1:8" x14ac:dyDescent="0.3">
      <c r="A239" s="86"/>
      <c r="B239" s="5">
        <v>24</v>
      </c>
      <c r="C239" s="83" t="s">
        <v>201</v>
      </c>
      <c r="D239" s="2" t="s">
        <v>10</v>
      </c>
      <c r="E239" s="5">
        <v>0</v>
      </c>
      <c r="F239" s="2" t="s">
        <v>11</v>
      </c>
      <c r="G239" s="5">
        <v>1</v>
      </c>
      <c r="H239" s="1"/>
    </row>
    <row r="240" spans="1:8" x14ac:dyDescent="0.3">
      <c r="A240" s="86"/>
      <c r="B240" s="5">
        <v>56</v>
      </c>
      <c r="C240" s="83" t="s">
        <v>161</v>
      </c>
      <c r="D240" s="2" t="s">
        <v>10</v>
      </c>
      <c r="E240" s="5">
        <v>1</v>
      </c>
      <c r="F240" s="2" t="s">
        <v>11</v>
      </c>
      <c r="G240" s="5">
        <v>1</v>
      </c>
      <c r="H240" s="1"/>
    </row>
    <row r="241" spans="1:12" ht="15" thickBot="1" x14ac:dyDescent="0.35">
      <c r="A241" s="87"/>
      <c r="B241" s="18">
        <v>23</v>
      </c>
      <c r="C241" s="83" t="s">
        <v>202</v>
      </c>
      <c r="D241" s="20" t="s">
        <v>10</v>
      </c>
      <c r="E241" s="18">
        <v>1</v>
      </c>
      <c r="F241" s="20" t="s">
        <v>11</v>
      </c>
      <c r="G241" s="18"/>
      <c r="H241" s="21"/>
    </row>
    <row r="242" spans="1:12" ht="15" thickTop="1" x14ac:dyDescent="0.3">
      <c r="A242" s="37" t="s">
        <v>215</v>
      </c>
      <c r="B242" s="36"/>
      <c r="C242" s="35"/>
      <c r="D242" s="35"/>
      <c r="E242" s="36"/>
      <c r="F242" s="35"/>
      <c r="G242" s="36"/>
      <c r="H242" s="35"/>
      <c r="J242" s="38" t="s">
        <v>147</v>
      </c>
      <c r="K242" s="38"/>
      <c r="L242" s="72"/>
    </row>
    <row r="243" spans="1:12" x14ac:dyDescent="0.3">
      <c r="A243" s="39" t="s">
        <v>142</v>
      </c>
      <c r="B243" s="40">
        <f>COUNT(B232:B241)</f>
        <v>10</v>
      </c>
      <c r="C243" s="38"/>
      <c r="D243" s="39" t="s">
        <v>25</v>
      </c>
      <c r="E243" s="40">
        <f>COUNT(E232:E241)</f>
        <v>10</v>
      </c>
      <c r="F243" s="38"/>
      <c r="G243" s="40">
        <f>COUNT(G232:G241)</f>
        <v>7</v>
      </c>
      <c r="H243" s="38"/>
      <c r="J243" s="39" t="s">
        <v>25</v>
      </c>
      <c r="K243" s="41">
        <f>COUNTA(A232:A241)</f>
        <v>4</v>
      </c>
    </row>
    <row r="244" spans="1:12" x14ac:dyDescent="0.3">
      <c r="A244" s="38"/>
      <c r="B244" s="41"/>
      <c r="C244" s="38"/>
      <c r="D244" s="42" t="s">
        <v>26</v>
      </c>
      <c r="E244" s="43">
        <f>AVERAGE(E232:E241)</f>
        <v>0.7</v>
      </c>
      <c r="F244" s="37"/>
      <c r="G244" s="43">
        <f>AVERAGE(G232:G241)</f>
        <v>0.5714285714285714</v>
      </c>
      <c r="H244" s="38"/>
    </row>
    <row r="245" spans="1:12" x14ac:dyDescent="0.3">
      <c r="A245" s="38"/>
      <c r="B245" s="41"/>
      <c r="C245" s="38"/>
      <c r="D245" s="39" t="s">
        <v>27</v>
      </c>
      <c r="E245" s="44">
        <f>STDEV(E232:E241)</f>
        <v>0.48304589153964789</v>
      </c>
      <c r="F245" s="38"/>
      <c r="G245" s="44">
        <f>STDEV(G232:G241)</f>
        <v>0.53452248382484879</v>
      </c>
      <c r="H245" s="38"/>
    </row>
    <row r="246" spans="1:12" x14ac:dyDescent="0.3">
      <c r="A246" s="38"/>
      <c r="B246" s="41"/>
      <c r="C246" s="38"/>
      <c r="D246" s="39" t="s">
        <v>28</v>
      </c>
      <c r="E246" s="44">
        <f>E244-1.96*E245/SQRT(E243)</f>
        <v>0.40060505459621848</v>
      </c>
      <c r="F246" s="38"/>
      <c r="G246" s="44">
        <f>G244-1.96*G245/SQRT(G243)</f>
        <v>0.1754487739641048</v>
      </c>
      <c r="H246" s="38"/>
    </row>
    <row r="247" spans="1:12" x14ac:dyDescent="0.3">
      <c r="A247" s="38"/>
      <c r="B247" s="41"/>
      <c r="C247" s="38"/>
      <c r="D247" s="39" t="s">
        <v>29</v>
      </c>
      <c r="E247" s="44">
        <f>E244+1.96*E245/SQRT(E243)</f>
        <v>0.99939494540378138</v>
      </c>
      <c r="F247" s="38"/>
      <c r="G247" s="44">
        <f>G244+1.96*G245/SQRT(G243)</f>
        <v>0.96740836889303794</v>
      </c>
      <c r="H247" s="38"/>
    </row>
    <row r="248" spans="1:12" ht="15" thickBot="1" x14ac:dyDescent="0.35">
      <c r="A248" s="45"/>
      <c r="B248" s="46"/>
      <c r="C248" s="45"/>
      <c r="D248" s="45"/>
      <c r="E248" s="46"/>
      <c r="F248" s="45"/>
      <c r="G248" s="46"/>
      <c r="H248" s="45"/>
    </row>
    <row r="249" spans="1:12" ht="15" thickTop="1" x14ac:dyDescent="0.3">
      <c r="A249" s="1"/>
      <c r="B249" s="5"/>
      <c r="C249" s="1"/>
      <c r="D249" s="2"/>
      <c r="E249" s="5"/>
      <c r="F249" s="2"/>
      <c r="G249" s="5"/>
      <c r="H249" s="1"/>
    </row>
    <row r="250" spans="1:12" x14ac:dyDescent="0.3">
      <c r="B250" s="13"/>
      <c r="D250" s="12"/>
      <c r="E250" s="13"/>
      <c r="F250" s="12"/>
      <c r="G250" s="13"/>
    </row>
    <row r="251" spans="1:12" ht="15.6" x14ac:dyDescent="0.3">
      <c r="A251" s="65" t="s">
        <v>141</v>
      </c>
      <c r="B251" s="67"/>
      <c r="C251" s="66"/>
      <c r="D251" s="38"/>
      <c r="E251" s="67"/>
      <c r="F251" s="38"/>
      <c r="G251" s="67"/>
      <c r="H251" s="66"/>
    </row>
    <row r="252" spans="1:12" x14ac:dyDescent="0.3">
      <c r="A252" s="37" t="s">
        <v>215</v>
      </c>
      <c r="B252" s="36"/>
      <c r="C252" s="35"/>
      <c r="D252" s="35"/>
      <c r="E252" s="36"/>
      <c r="F252" s="35"/>
      <c r="G252" s="36"/>
      <c r="H252" s="35"/>
      <c r="J252" s="68" t="s">
        <v>148</v>
      </c>
      <c r="K252" s="69"/>
      <c r="L252" s="72"/>
    </row>
    <row r="253" spans="1:12" x14ac:dyDescent="0.3">
      <c r="A253" s="39" t="s">
        <v>142</v>
      </c>
      <c r="B253" s="40">
        <f>COUNT(B13:B28,B39:B114,B125:B221,B232:B241)</f>
        <v>199</v>
      </c>
      <c r="C253" s="38"/>
      <c r="D253" s="39" t="s">
        <v>25</v>
      </c>
      <c r="E253" s="40">
        <f>COUNT(E13:E28,E39:E114,E125:E221,E232:E241)</f>
        <v>193</v>
      </c>
      <c r="F253" s="38"/>
      <c r="G253" s="40">
        <f>COUNT(G13:G28,G39:G114,G125:G221,G232:G241)</f>
        <v>169</v>
      </c>
      <c r="H253" s="38"/>
      <c r="J253" s="73" t="s">
        <v>25</v>
      </c>
      <c r="K253" s="70">
        <f>COUNTA(A13:A28,A39:A113,A125:A221,A232:A241)</f>
        <v>62</v>
      </c>
    </row>
    <row r="254" spans="1:12" x14ac:dyDescent="0.3">
      <c r="A254" s="38"/>
      <c r="B254" s="41"/>
      <c r="C254" s="38"/>
      <c r="D254" s="42" t="s">
        <v>26</v>
      </c>
      <c r="E254" s="43">
        <f>AVERAGE(E13:E28,E39:E114,E125:E221,E232:E241)</f>
        <v>0.37305699481865284</v>
      </c>
      <c r="F254" s="37"/>
      <c r="G254" s="43">
        <f>AVERAGE(G13:G28,G39:G114,G125:G221,G232:G241)</f>
        <v>-0.19526627218934911</v>
      </c>
      <c r="H254" s="38"/>
    </row>
    <row r="255" spans="1:12" x14ac:dyDescent="0.3">
      <c r="A255" s="38"/>
      <c r="B255" s="41"/>
      <c r="C255" s="38"/>
      <c r="D255" s="39" t="s">
        <v>27</v>
      </c>
      <c r="E255" s="44">
        <f>STDEV(E13:E28,E39:E114,E125:E221,E232:E241)</f>
        <v>0.57345760692749137</v>
      </c>
      <c r="F255" s="38"/>
      <c r="G255" s="44">
        <f>STDEV(G13:G28,G39:G114,G125:G221,G232:G241)</f>
        <v>0.52642218378584127</v>
      </c>
      <c r="H255" s="38"/>
    </row>
    <row r="256" spans="1:12" x14ac:dyDescent="0.3">
      <c r="A256" s="38"/>
      <c r="B256" s="41"/>
      <c r="C256" s="38"/>
      <c r="D256" s="39" t="s">
        <v>28</v>
      </c>
      <c r="E256" s="44">
        <f>E254-1.96*E255/SQRT(E253)</f>
        <v>0.29215136651945273</v>
      </c>
      <c r="F256" s="38"/>
      <c r="G256" s="44">
        <f>G254-1.96*G255/SQRT(G253)</f>
        <v>-0.27463453989859904</v>
      </c>
      <c r="H256" s="38"/>
    </row>
    <row r="257" spans="1:8" x14ac:dyDescent="0.3">
      <c r="A257" s="38"/>
      <c r="B257" s="41"/>
      <c r="C257" s="38"/>
      <c r="D257" s="39" t="s">
        <v>29</v>
      </c>
      <c r="E257" s="44">
        <f>E254+1.96*E255/SQRT(E253)</f>
        <v>0.45396262311785296</v>
      </c>
      <c r="F257" s="38"/>
      <c r="G257" s="44">
        <f>G254+1.96*G255/SQRT(G253)</f>
        <v>-0.1158980044800992</v>
      </c>
      <c r="H257" s="38"/>
    </row>
    <row r="258" spans="1:8" ht="15" thickBot="1" x14ac:dyDescent="0.35">
      <c r="A258" s="45"/>
      <c r="B258" s="46"/>
      <c r="C258" s="45"/>
      <c r="D258" s="45"/>
      <c r="E258" s="46"/>
      <c r="F258" s="45"/>
      <c r="G258" s="46"/>
      <c r="H258" s="45"/>
    </row>
    <row r="259" spans="1:8" ht="15" thickTop="1" x14ac:dyDescent="0.3">
      <c r="A259" s="1"/>
      <c r="B259" s="5"/>
      <c r="C259" s="1"/>
      <c r="D259" s="2"/>
      <c r="E259" s="5"/>
      <c r="F259" s="2"/>
      <c r="G259" s="5"/>
      <c r="H259" s="1"/>
    </row>
    <row r="260" spans="1:8" x14ac:dyDescent="0.3">
      <c r="B260" s="13"/>
      <c r="D260" s="12"/>
      <c r="E260" s="13"/>
      <c r="F260" s="12"/>
      <c r="G260" s="13"/>
    </row>
    <row r="261" spans="1:8" x14ac:dyDescent="0.3">
      <c r="A261" t="s">
        <v>213</v>
      </c>
    </row>
    <row r="262" spans="1:8" x14ac:dyDescent="0.3">
      <c r="A262" t="s">
        <v>216</v>
      </c>
    </row>
    <row r="263" spans="1:8" ht="15" thickBot="1" x14ac:dyDescent="0.35">
      <c r="A263" s="60" t="s">
        <v>224</v>
      </c>
      <c r="B263" s="60"/>
      <c r="C263" s="60"/>
      <c r="D263" s="60"/>
      <c r="E263" s="60"/>
      <c r="F263" s="60"/>
      <c r="G263" s="60"/>
      <c r="H263" s="60"/>
    </row>
    <row r="264" spans="1:8" ht="15" thickTop="1" x14ac:dyDescent="0.3"/>
    <row r="266" spans="1:8" ht="15.6" x14ac:dyDescent="0.3">
      <c r="A266" s="64" t="s">
        <v>211</v>
      </c>
    </row>
    <row r="267" spans="1:8" x14ac:dyDescent="0.3">
      <c r="A267" s="62" t="s">
        <v>125</v>
      </c>
    </row>
    <row r="268" spans="1:8" x14ac:dyDescent="0.3">
      <c r="A268" s="63" t="s">
        <v>105</v>
      </c>
    </row>
    <row r="269" spans="1:8" x14ac:dyDescent="0.3">
      <c r="A269" s="63" t="s">
        <v>116</v>
      </c>
    </row>
    <row r="270" spans="1:8" x14ac:dyDescent="0.3">
      <c r="A270" s="62" t="s">
        <v>129</v>
      </c>
    </row>
    <row r="271" spans="1:8" x14ac:dyDescent="0.3">
      <c r="A271" s="62" t="s">
        <v>121</v>
      </c>
    </row>
    <row r="272" spans="1:8" x14ac:dyDescent="0.3">
      <c r="A272" s="63" t="s">
        <v>107</v>
      </c>
    </row>
    <row r="273" spans="1:1" x14ac:dyDescent="0.3">
      <c r="A273" s="62" t="s">
        <v>122</v>
      </c>
    </row>
    <row r="274" spans="1:1" x14ac:dyDescent="0.3">
      <c r="A274" s="62" t="s">
        <v>109</v>
      </c>
    </row>
    <row r="275" spans="1:1" x14ac:dyDescent="0.3">
      <c r="A275" s="62" t="s">
        <v>132</v>
      </c>
    </row>
    <row r="276" spans="1:1" x14ac:dyDescent="0.3">
      <c r="A276" s="62" t="s">
        <v>113</v>
      </c>
    </row>
    <row r="277" spans="1:1" x14ac:dyDescent="0.3">
      <c r="A277" s="62" t="s">
        <v>114</v>
      </c>
    </row>
    <row r="278" spans="1:1" x14ac:dyDescent="0.3">
      <c r="A278" s="62" t="s">
        <v>136</v>
      </c>
    </row>
    <row r="279" spans="1:1" x14ac:dyDescent="0.3">
      <c r="A279" s="62" t="s">
        <v>138</v>
      </c>
    </row>
    <row r="280" spans="1:1" x14ac:dyDescent="0.3">
      <c r="A280" s="63" t="s">
        <v>115</v>
      </c>
    </row>
    <row r="281" spans="1:1" x14ac:dyDescent="0.3">
      <c r="A281" s="62" t="s">
        <v>101</v>
      </c>
    </row>
    <row r="282" spans="1:1" x14ac:dyDescent="0.3">
      <c r="A282" s="62" t="s">
        <v>103</v>
      </c>
    </row>
    <row r="283" spans="1:1" x14ac:dyDescent="0.3">
      <c r="A283" s="62" t="s">
        <v>126</v>
      </c>
    </row>
    <row r="284" spans="1:1" x14ac:dyDescent="0.3">
      <c r="A284" s="62" t="s">
        <v>140</v>
      </c>
    </row>
    <row r="285" spans="1:1" x14ac:dyDescent="0.3">
      <c r="A285" s="62" t="s">
        <v>134</v>
      </c>
    </row>
    <row r="286" spans="1:1" x14ac:dyDescent="0.3">
      <c r="A286" s="62" t="s">
        <v>128</v>
      </c>
    </row>
    <row r="287" spans="1:1" x14ac:dyDescent="0.3">
      <c r="A287" s="62" t="s">
        <v>111</v>
      </c>
    </row>
    <row r="288" spans="1:1" x14ac:dyDescent="0.3">
      <c r="A288" s="62" t="s">
        <v>97</v>
      </c>
    </row>
    <row r="289" spans="1:1" x14ac:dyDescent="0.3">
      <c r="A289" s="62" t="s">
        <v>120</v>
      </c>
    </row>
    <row r="290" spans="1:1" x14ac:dyDescent="0.3">
      <c r="A290" s="62" t="s">
        <v>127</v>
      </c>
    </row>
    <row r="291" spans="1:1" x14ac:dyDescent="0.3">
      <c r="A291" s="62" t="s">
        <v>135</v>
      </c>
    </row>
    <row r="292" spans="1:1" x14ac:dyDescent="0.3">
      <c r="A292" s="62" t="s">
        <v>130</v>
      </c>
    </row>
    <row r="293" spans="1:1" x14ac:dyDescent="0.3">
      <c r="A293" s="62" t="s">
        <v>123</v>
      </c>
    </row>
    <row r="294" spans="1:1" x14ac:dyDescent="0.3">
      <c r="A294" s="62" t="s">
        <v>133</v>
      </c>
    </row>
    <row r="295" spans="1:1" x14ac:dyDescent="0.3">
      <c r="A295" s="62" t="s">
        <v>137</v>
      </c>
    </row>
    <row r="296" spans="1:1" x14ac:dyDescent="0.3">
      <c r="A296" s="62" t="s">
        <v>99</v>
      </c>
    </row>
    <row r="297" spans="1:1" x14ac:dyDescent="0.3">
      <c r="A297" s="62" t="s">
        <v>110</v>
      </c>
    </row>
    <row r="298" spans="1:1" x14ac:dyDescent="0.3">
      <c r="A298" s="62" t="s">
        <v>117</v>
      </c>
    </row>
    <row r="299" spans="1:1" x14ac:dyDescent="0.3">
      <c r="A299" s="62" t="s">
        <v>98</v>
      </c>
    </row>
    <row r="300" spans="1:1" x14ac:dyDescent="0.3">
      <c r="A300" s="62" t="s">
        <v>106</v>
      </c>
    </row>
    <row r="301" spans="1:1" x14ac:dyDescent="0.3">
      <c r="A301" s="62" t="s">
        <v>95</v>
      </c>
    </row>
    <row r="302" spans="1:1" x14ac:dyDescent="0.3">
      <c r="A302" s="62" t="s">
        <v>118</v>
      </c>
    </row>
    <row r="303" spans="1:1" x14ac:dyDescent="0.3">
      <c r="A303" s="62" t="s">
        <v>94</v>
      </c>
    </row>
    <row r="304" spans="1:1" x14ac:dyDescent="0.3">
      <c r="A304" s="62" t="s">
        <v>102</v>
      </c>
    </row>
    <row r="305" spans="1:1" x14ac:dyDescent="0.3">
      <c r="A305" s="62" t="s">
        <v>96</v>
      </c>
    </row>
    <row r="306" spans="1:1" x14ac:dyDescent="0.3">
      <c r="A306" s="62" t="s">
        <v>139</v>
      </c>
    </row>
    <row r="307" spans="1:1" x14ac:dyDescent="0.3">
      <c r="A307" s="62" t="s">
        <v>119</v>
      </c>
    </row>
    <row r="308" spans="1:1" x14ac:dyDescent="0.3">
      <c r="A308" s="62" t="s">
        <v>100</v>
      </c>
    </row>
    <row r="309" spans="1:1" x14ac:dyDescent="0.3">
      <c r="A309" s="62" t="s">
        <v>93</v>
      </c>
    </row>
    <row r="310" spans="1:1" x14ac:dyDescent="0.3">
      <c r="A310" s="62" t="s">
        <v>124</v>
      </c>
    </row>
    <row r="311" spans="1:1" x14ac:dyDescent="0.3">
      <c r="A311" s="62" t="s">
        <v>112</v>
      </c>
    </row>
    <row r="312" spans="1:1" x14ac:dyDescent="0.3">
      <c r="A312" s="62" t="s">
        <v>131</v>
      </c>
    </row>
    <row r="313" spans="1:1" x14ac:dyDescent="0.3">
      <c r="A313" s="62" t="s">
        <v>108</v>
      </c>
    </row>
    <row r="314" spans="1:1" x14ac:dyDescent="0.3">
      <c r="A314" s="62" t="s">
        <v>104</v>
      </c>
    </row>
  </sheetData>
  <sortState xmlns:xlrd2="http://schemas.microsoft.com/office/spreadsheetml/2017/richdata2" ref="A264:A310">
    <sortCondition ref="A264:A310"/>
  </sortState>
  <mergeCells count="29">
    <mergeCell ref="A238:A241"/>
    <mergeCell ref="A178:A193"/>
    <mergeCell ref="A194:A205"/>
    <mergeCell ref="A206:A213"/>
    <mergeCell ref="A218:A221"/>
    <mergeCell ref="A232:A233"/>
    <mergeCell ref="A234:A236"/>
    <mergeCell ref="A165:A177"/>
    <mergeCell ref="A88:A89"/>
    <mergeCell ref="A92:A93"/>
    <mergeCell ref="A94:A103"/>
    <mergeCell ref="A104:A107"/>
    <mergeCell ref="A109:A110"/>
    <mergeCell ref="A111:A112"/>
    <mergeCell ref="A113:A114"/>
    <mergeCell ref="A125:A129"/>
    <mergeCell ref="A134:A148"/>
    <mergeCell ref="A152:A155"/>
    <mergeCell ref="A157:A160"/>
    <mergeCell ref="A64:A73"/>
    <mergeCell ref="A74:A79"/>
    <mergeCell ref="A81:A85"/>
    <mergeCell ref="A86:A87"/>
    <mergeCell ref="A17:A19"/>
    <mergeCell ref="A22:A24"/>
    <mergeCell ref="A39:A40"/>
    <mergeCell ref="A46:A57"/>
    <mergeCell ref="A58:A60"/>
    <mergeCell ref="A61:A63"/>
  </mergeCells>
  <hyperlinks>
    <hyperlink ref="A268" r:id="rId1" display="https://doi.org/10.1016/j.jdent.2021.103678" xr:uid="{00000000-0004-0000-0000-000000000000}"/>
    <hyperlink ref="A272" r:id="rId2" display="https://doi.org/10.1007/s00784-018-2725-2" xr:uid="{00000000-0004-0000-0000-000001000000}"/>
    <hyperlink ref="A280" r:id="rId3" display="https://doi.org/10.1016/j.archoralbio.2019.05.001" xr:uid="{00000000-0004-0000-0000-000002000000}"/>
    <hyperlink ref="A269" r:id="rId4" display="https://doi.org/10.1111/cid.12597" xr:uid="{00000000-0004-0000-0000-000003000000}"/>
  </hyperlinks>
  <pageMargins left="0.7" right="0.7" top="0.78740157499999996" bottom="0.78740157499999996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Schererg</dc:creator>
  <cp:lastModifiedBy>schererg@abf.local</cp:lastModifiedBy>
  <dcterms:created xsi:type="dcterms:W3CDTF">2024-02-08T09:42:12Z</dcterms:created>
  <dcterms:modified xsi:type="dcterms:W3CDTF">2024-12-09T13:48:24Z</dcterms:modified>
</cp:coreProperties>
</file>